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14338C7E-D93B-4EBA-9461-4DE763AF3607}" xr6:coauthVersionLast="45" xr6:coauthVersionMax="45" xr10:uidLastSave="{00000000-0000-0000-0000-000000000000}"/>
  <bookViews>
    <workbookView xWindow="-108" yWindow="-108" windowWidth="23256" windowHeight="12576" xr2:uid="{5D06173D-D728-4822-9070-C5595313058C}"/>
  </bookViews>
  <sheets>
    <sheet name="Construction" sheetId="1" r:id="rId1"/>
  </sheets>
  <definedNames>
    <definedName name="Z_31112A93_C99A_4A83_A134_672F2BF4BB65_.wvu.FilterData" localSheetId="0" hidden="1">Construction!$A$1:$G$237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</calcChain>
</file>

<file path=xl/sharedStrings.xml><?xml version="1.0" encoding="utf-8"?>
<sst xmlns="http://schemas.openxmlformats.org/spreadsheetml/2006/main" count="1187" uniqueCount="727">
  <si>
    <t>78XQwM8DMwK8YsJig</t>
  </si>
  <si>
    <t>HouseWallPA04StuccoF</t>
  </si>
  <si>
    <t>5th House Upgrade (2nd Floor)</t>
  </si>
  <si>
    <t>Siding</t>
  </si>
  <si>
    <t>yellow stucco exterior</t>
  </si>
  <si>
    <t>BGfRq5YPPAt93qsms</t>
  </si>
  <si>
    <t>HouseWallPA04StandardE</t>
  </si>
  <si>
    <t>yellow common exterior</t>
  </si>
  <si>
    <t>t7eP9mfhqemhFXnBh</t>
  </si>
  <si>
    <t>HouseWallPA04WoodframeE</t>
  </si>
  <si>
    <t>yellow chalet exterior</t>
  </si>
  <si>
    <t>QkWc3tQAiWrNhewAw</t>
  </si>
  <si>
    <t>HouseWallPA04StuccoA</t>
  </si>
  <si>
    <t>white stucco exterior</t>
  </si>
  <si>
    <t>ckT8w7sPNqY2aRMcH</t>
  </si>
  <si>
    <t>HouseWallPA04StandardB</t>
  </si>
  <si>
    <t>red-trim common exterior</t>
  </si>
  <si>
    <t>c27kqMPWnha8RjEki</t>
  </si>
  <si>
    <t>HouseWallPA04StuccoD</t>
  </si>
  <si>
    <t>red stucco exterior</t>
  </si>
  <si>
    <t>cwEx7XyAwefNQJ8Rr</t>
  </si>
  <si>
    <t>HouseWallPA04StandardG</t>
  </si>
  <si>
    <t>red common exterior</t>
  </si>
  <si>
    <t>xXRQfdAGyLJCXSbY6</t>
  </si>
  <si>
    <t>HouseWallPA04StoneD</t>
  </si>
  <si>
    <t>red cobblestone exterior</t>
  </si>
  <si>
    <t>cA9eF8iCxf8nJhZMy</t>
  </si>
  <si>
    <t>HouseWallPA04WoodframeC</t>
  </si>
  <si>
    <t>red chalet exterior</t>
  </si>
  <si>
    <t>xmPeJk2bKkAWYtF64</t>
  </si>
  <si>
    <t>HouseWallPA04StuccoG</t>
  </si>
  <si>
    <t>pink stucco exterior</t>
  </si>
  <si>
    <t>ceKL4XwfZzkGoYpg9</t>
  </si>
  <si>
    <t>HouseWallPA04StandardF</t>
  </si>
  <si>
    <t>pink common exterior</t>
  </si>
  <si>
    <t>Xs4kXRbnMnnkzzdGm</t>
  </si>
  <si>
    <t>HouseWallPA04StoneE</t>
  </si>
  <si>
    <t>orange cobblestone exterior</t>
  </si>
  <si>
    <t>ug4QTydifE3YXJqHR</t>
  </si>
  <si>
    <t>HouseWallPA04WoodframeF</t>
  </si>
  <si>
    <t>orange chalet exterior</t>
  </si>
  <si>
    <t>9SCJMuao7JJBS3iry</t>
  </si>
  <si>
    <t>HouseWallPA04WoodframeD</t>
  </si>
  <si>
    <t>light-blue chalet exterior</t>
  </si>
  <si>
    <t>Jiy9DpvuhLX6skBrR</t>
  </si>
  <si>
    <t>HouseWallPA04StoneG</t>
  </si>
  <si>
    <t>green cobblestone exterior</t>
  </si>
  <si>
    <t>JfXXtqNSk5D2jYMYf</t>
  </si>
  <si>
    <t>HouseWallPA04StandardD</t>
  </si>
  <si>
    <t>gray-trim common exterior</t>
  </si>
  <si>
    <t>niRaBvHzn59TEuTtu</t>
  </si>
  <si>
    <t>HouseWallPA04StuccoC</t>
  </si>
  <si>
    <t>gray stucco exterior</t>
  </si>
  <si>
    <t>8GYy5WLx9jCpap6uY</t>
  </si>
  <si>
    <t>HouseWallPA04StoneH</t>
  </si>
  <si>
    <t>gray cobblestone exterior</t>
  </si>
  <si>
    <t>KAwpDuD4BQAodaghb</t>
  </si>
  <si>
    <t>HouseWallPA04WoodframeG</t>
  </si>
  <si>
    <t>cream chalet exterior</t>
  </si>
  <si>
    <t>tvSkijt9ictdZ5haB</t>
  </si>
  <si>
    <t>HouseWallPA04StandardA</t>
  </si>
  <si>
    <t>common exterior</t>
  </si>
  <si>
    <t>ZH4zSM5t8CkRN6WL7</t>
  </si>
  <si>
    <t>HouseWallPA04StoneA</t>
  </si>
  <si>
    <t>cobblestone exterior</t>
  </si>
  <si>
    <t>Lms2QszBWsfaCCxGf</t>
  </si>
  <si>
    <t>HouseWallPA04StoneB</t>
  </si>
  <si>
    <t>chic cobblestone exterior</t>
  </si>
  <si>
    <t>RBTZCSQfgD2vQH3Ze</t>
  </si>
  <si>
    <t>HouseWallPA04WoodframeA</t>
  </si>
  <si>
    <t>chalet exterior</t>
  </si>
  <si>
    <t>NL3LEQdCu2TtcE9eW</t>
  </si>
  <si>
    <t>HouseWallPA04StoneC</t>
  </si>
  <si>
    <t>brown cobblestone exterior</t>
  </si>
  <si>
    <t>xAmRhhZacLmi3ySCm</t>
  </si>
  <si>
    <t>HouseWallPA04WoodframeB</t>
  </si>
  <si>
    <t>brown chalet exterior</t>
  </si>
  <si>
    <t>9gtBjJE4tYb6wQczz</t>
  </si>
  <si>
    <t>HouseWallPA04StandardC</t>
  </si>
  <si>
    <t>blue-trim common exterior</t>
  </si>
  <si>
    <t>g6d8pc3feddvfd3wm</t>
  </si>
  <si>
    <t>HouseWallPA04StuccoE</t>
  </si>
  <si>
    <t>blue stucco exterior</t>
  </si>
  <si>
    <t>eTg7RcPdjkGPBeWL4</t>
  </si>
  <si>
    <t>HouseWallPA04StoneF</t>
  </si>
  <si>
    <t>blue cobblestone exterior</t>
  </si>
  <si>
    <t>gJeYNSQ4cBQuMiJXS</t>
  </si>
  <si>
    <t>HouseWallPA04StuccoH</t>
  </si>
  <si>
    <t>black stucco exterior</t>
  </si>
  <si>
    <t>di7Pmwx9aDN4v4Xfc</t>
  </si>
  <si>
    <t>HouseWallPA04StandardH</t>
  </si>
  <si>
    <t>black common exterior</t>
  </si>
  <si>
    <t>kYAfpnwSRtZfZs4SG</t>
  </si>
  <si>
    <t>HouseWallPA04WoodframeH</t>
  </si>
  <si>
    <t>black chalet exterior</t>
  </si>
  <si>
    <t>qbKmPn2exhSsqLCw5</t>
  </si>
  <si>
    <t>HouseWallPA04StuccoB</t>
  </si>
  <si>
    <t>beige stucco exterior</t>
  </si>
  <si>
    <t>2aQvQYwCsSQyRGyvF</t>
  </si>
  <si>
    <t>HouseRoofPA04StandardC</t>
  </si>
  <si>
    <t>Initial House</t>
  </si>
  <si>
    <t>Roofing</t>
  </si>
  <si>
    <t>yellow tile roof</t>
  </si>
  <si>
    <t>n5Gc39GsgiLg4ofb2</t>
  </si>
  <si>
    <t>HouseRoofPA04WesterntileC</t>
  </si>
  <si>
    <t>4th House Upgrade (Right Room)</t>
  </si>
  <si>
    <t>yellow curved shingles</t>
  </si>
  <si>
    <t>CGCfToQFCeeeMkRWc</t>
  </si>
  <si>
    <t>HouseRoofPA04ThatchedF</t>
  </si>
  <si>
    <t>white thatch roof</t>
  </si>
  <si>
    <t>uifwByFWdDXnTJ4vp</t>
  </si>
  <si>
    <t>HouseRoofPA04StandardA</t>
  </si>
  <si>
    <t>red tile roof</t>
  </si>
  <si>
    <t>zPrrQagfzwkhtnAZT</t>
  </si>
  <si>
    <t>HouseRoofPA04StoneD</t>
  </si>
  <si>
    <t>red stone roof</t>
  </si>
  <si>
    <t>3dBXpZsj6tD2dBzwj</t>
  </si>
  <si>
    <t>HouseRoofPA04StandardG</t>
  </si>
  <si>
    <t>purple tile roof</t>
  </si>
  <si>
    <t>ve7xChDBdMDgb6nTS</t>
  </si>
  <si>
    <t>HouseRoofPA04StandardB</t>
  </si>
  <si>
    <t>pink tile roof</t>
  </si>
  <si>
    <t>Pcg6fSeBJ5C92kLPs</t>
  </si>
  <si>
    <t>HouseRoofPA04WesterntileB</t>
  </si>
  <si>
    <t>pink curved shingles</t>
  </si>
  <si>
    <t>KehTqxnW4g25qgMzj</t>
  </si>
  <si>
    <t>HouseRoofPA04ThatchedC</t>
  </si>
  <si>
    <t>orange thatch roof</t>
  </si>
  <si>
    <t>ifhZHe9jHujeiSgAu</t>
  </si>
  <si>
    <t>HouseRoofPA04StoneC</t>
  </si>
  <si>
    <t>orange stone roof</t>
  </si>
  <si>
    <t>yfLcN39wQrmNt8WHH</t>
  </si>
  <si>
    <t>HouseRoofPA04WesterntileA</t>
  </si>
  <si>
    <t>orange curved shingles</t>
  </si>
  <si>
    <t>ab33Skrb5b7oeha7y</t>
  </si>
  <si>
    <t>HouseRoofPA04StoneA</t>
  </si>
  <si>
    <t>grey stone roof</t>
  </si>
  <si>
    <t>pEWWGqpXPdLucubvS</t>
  </si>
  <si>
    <t>HouseRoofPA04StandardD</t>
  </si>
  <si>
    <t>green tile roof</t>
  </si>
  <si>
    <t>T85hEMqZDuz32hnS2</t>
  </si>
  <si>
    <t>HouseRoofPA04StoneF</t>
  </si>
  <si>
    <t>green stone roof</t>
  </si>
  <si>
    <t>zH9xBNwrWkv4JfBH3</t>
  </si>
  <si>
    <t>HouseRoofPA04WesterntileD</t>
  </si>
  <si>
    <t>green curved shingles</t>
  </si>
  <si>
    <t>PpodDcgiEgAJiDiSS</t>
  </si>
  <si>
    <t>HouseRoofPA04ThatchedE</t>
  </si>
  <si>
    <t>gray thatch roof</t>
  </si>
  <si>
    <t>roxKGs7uRQw2pw8to</t>
  </si>
  <si>
    <t>HouseRoofPA04ThatchedA</t>
  </si>
  <si>
    <t>golden-brown thatch roof</t>
  </si>
  <si>
    <t>Z5NELbfAsKrPcwy5L</t>
  </si>
  <si>
    <t>HouseRoofPA04ThatchedD</t>
  </si>
  <si>
    <t>fresh-grass thatch roof</t>
  </si>
  <si>
    <t>vc6xgYJWGgA9cTkB7</t>
  </si>
  <si>
    <t>HouseRoofPA04ThatchedG</t>
  </si>
  <si>
    <t>deep-green thatch roof</t>
  </si>
  <si>
    <t>N9gATxvMvWX5HLEhS</t>
  </si>
  <si>
    <t>HouseRoofPA04ThatchedB</t>
  </si>
  <si>
    <t>brown thatch roof</t>
  </si>
  <si>
    <t>mapwfPNGnhg62uQkt</t>
  </si>
  <si>
    <t>HouseRoofPA04StoneG</t>
  </si>
  <si>
    <t>brown stone roof</t>
  </si>
  <si>
    <t>zKQZJpWoGzgw7orRW</t>
  </si>
  <si>
    <t>HouseRoofPA04WesterntileG</t>
  </si>
  <si>
    <t>brown curved shingles</t>
  </si>
  <si>
    <t>B7gS5WW3ksnrfNeXK</t>
  </si>
  <si>
    <t>HouseRoofPA04StandardF</t>
  </si>
  <si>
    <t>blue tile roof</t>
  </si>
  <si>
    <t>2q8sqokbgGi3mebNb</t>
  </si>
  <si>
    <t>HouseRoofPA04StoneE</t>
  </si>
  <si>
    <t>blue stone roof</t>
  </si>
  <si>
    <t>mprPiQG9puuaCguod</t>
  </si>
  <si>
    <t>HouseRoofPA04WesterntileE</t>
  </si>
  <si>
    <t>blue curved shingles</t>
  </si>
  <si>
    <t>aEXiJy3tnSJWNTBkv</t>
  </si>
  <si>
    <t>HouseRoofPA04StandardH</t>
  </si>
  <si>
    <t>black tile roof</t>
  </si>
  <si>
    <t>53msS63AkP5L46Bq7</t>
  </si>
  <si>
    <t>HouseRoofPA04ThatchedH</t>
  </si>
  <si>
    <t>black thatch roof</t>
  </si>
  <si>
    <t>hyshRxYSTue2YG2zE</t>
  </si>
  <si>
    <t>HouseRoofPA04StoneH</t>
  </si>
  <si>
    <t>black stone roof</t>
  </si>
  <si>
    <t>BdGehD5vw6WxG8efX</t>
  </si>
  <si>
    <t>HouseRoofPA04WesterntileH</t>
  </si>
  <si>
    <t>black curved shingles</t>
  </si>
  <si>
    <t>rJ4yqFWLmk6ykB5Et</t>
  </si>
  <si>
    <t>HouseRoofPA04StoneB</t>
  </si>
  <si>
    <t>beige stone roof</t>
  </si>
  <si>
    <t>jX9sAaudmHztd6WoQ</t>
  </si>
  <si>
    <t>HouseRoofPA04WesterntileF</t>
  </si>
  <si>
    <t>beige curved shingles</t>
  </si>
  <si>
    <t>Qnx2RexRkQSfFnLuB</t>
  </si>
  <si>
    <t>HouseRoofPA04StandardE</t>
  </si>
  <si>
    <t>aqua tile roof</t>
  </si>
  <si>
    <t>ZDcPaCBz24tNYiGe4</t>
  </si>
  <si>
    <t>FtrPostWoodYellow</t>
  </si>
  <si>
    <t>3rd House Upgrade (Left Room)</t>
  </si>
  <si>
    <t>Mailbox</t>
  </si>
  <si>
    <t>yellow wooden mailbox</t>
  </si>
  <si>
    <t>Me97eMZ28yf3j8S8v</t>
  </si>
  <si>
    <t>FtrPostSquareYellow</t>
  </si>
  <si>
    <t>yellow square mailbox</t>
  </si>
  <si>
    <t>egLw54yP3orauEyFd</t>
  </si>
  <si>
    <t>FtrPostStandardYellow</t>
  </si>
  <si>
    <t>yellow ordinary mailbox</t>
  </si>
  <si>
    <t>Ed6P9B4Y7y6TA99YS</t>
  </si>
  <si>
    <t>FtrPostLargeYellow</t>
  </si>
  <si>
    <t>yellow large mailbox</t>
  </si>
  <si>
    <t>iqx2M7qtMQjSr73dq</t>
  </si>
  <si>
    <t>FtrPostWood</t>
  </si>
  <si>
    <t>wooden mailbox</t>
  </si>
  <si>
    <t>hs8QMbn7caa6z85ha</t>
  </si>
  <si>
    <t>FtrPostWoodWhite</t>
  </si>
  <si>
    <t>white wooden mailbox</t>
  </si>
  <si>
    <t>62DZnrMMYjrk5jbS5</t>
  </si>
  <si>
    <t>FtrPostSquareWhite</t>
  </si>
  <si>
    <t>white square mailbox</t>
  </si>
  <si>
    <t>QYJ4Xh4GSSi4iYzMb</t>
  </si>
  <si>
    <t>FtrPostStandardWhite</t>
  </si>
  <si>
    <t>white ordinary mailbox</t>
  </si>
  <si>
    <t>uEXJbNeCvpXGjCokH</t>
  </si>
  <si>
    <t>FtrPostLargeWhite</t>
  </si>
  <si>
    <t>white large mailbox</t>
  </si>
  <si>
    <t>BKJKu7xjhMajA2aFy</t>
  </si>
  <si>
    <t>FtrPostSquare</t>
  </si>
  <si>
    <t>square mailbox</t>
  </si>
  <si>
    <t>vhd8waS64LR47ty8Q</t>
  </si>
  <si>
    <t>FtrPostSimple</t>
  </si>
  <si>
    <t>Tent</t>
  </si>
  <si>
    <t>rustic mailbox</t>
  </si>
  <si>
    <t>wuakRPNugQ72t832X</t>
  </si>
  <si>
    <t>FtrPostWoodRed</t>
  </si>
  <si>
    <t>red wooden mailbox</t>
  </si>
  <si>
    <t>hnC7jsEoSKbk5RsEy</t>
  </si>
  <si>
    <t>FtrPostSquareRed</t>
  </si>
  <si>
    <t>red square mailbox</t>
  </si>
  <si>
    <t>TBRuBdRZM6YmQPNHp</t>
  </si>
  <si>
    <t>FtrPostStandardRed</t>
  </si>
  <si>
    <t>red ordinary mailbox</t>
  </si>
  <si>
    <t>dd7zAjPBuZzeepDg4</t>
  </si>
  <si>
    <t>FtrPostLargeRed</t>
  </si>
  <si>
    <t>red large mailbox</t>
  </si>
  <si>
    <t>rFbXYtTBoJmXaHs8o</t>
  </si>
  <si>
    <t>FtrPostWoodPink</t>
  </si>
  <si>
    <t>pink wooden mailbox</t>
  </si>
  <si>
    <t>wM9frkMp4Bw3j8siW</t>
  </si>
  <si>
    <t>FtrPostSquarePink</t>
  </si>
  <si>
    <t>pink square mailbox</t>
  </si>
  <si>
    <t>TimXNFMGAu2gEdSHg</t>
  </si>
  <si>
    <t>FtrPostStandardPink</t>
  </si>
  <si>
    <t>pink ordinary mailbox</t>
  </si>
  <si>
    <t>442cvvb6XZ2ykmMy9</t>
  </si>
  <si>
    <t>FtrPostLargePink</t>
  </si>
  <si>
    <t>pink large mailbox</t>
  </si>
  <si>
    <t>WiXx9pYfimxQTSAuF</t>
  </si>
  <si>
    <t>FtrPostStandard</t>
  </si>
  <si>
    <t>ordinary mailbox</t>
  </si>
  <si>
    <t>9mei7SoYtX9WhJqBx</t>
  </si>
  <si>
    <t>FtrPostLarge</t>
  </si>
  <si>
    <t>large mailbox</t>
  </si>
  <si>
    <t>6bxdrutijtpzKv39F</t>
  </si>
  <si>
    <t>FtrPostWoodGreen</t>
  </si>
  <si>
    <t>green wooden mailbox</t>
  </si>
  <si>
    <t>xuTEi6Do6tN46d3q5</t>
  </si>
  <si>
    <t>FtrPostSquareGreen</t>
  </si>
  <si>
    <t>green square mailbox</t>
  </si>
  <si>
    <t>ujFMEsLrnERfkwfP9</t>
  </si>
  <si>
    <t>FtrPostStandardGreen</t>
  </si>
  <si>
    <t>green ordinary mailbox</t>
  </si>
  <si>
    <t>MkQ6G3TQ7YqhQToAi</t>
  </si>
  <si>
    <t>FtrPostLargeGreen</t>
  </si>
  <si>
    <t>green large mailbox</t>
  </si>
  <si>
    <t>f2YBipw25G8BAxwSt</t>
  </si>
  <si>
    <t>FtrPostWoodDark</t>
  </si>
  <si>
    <t>chic wooden mailbox</t>
  </si>
  <si>
    <t>hc333N34upcNjSabw</t>
  </si>
  <si>
    <t>FtrPostWoodBlue</t>
  </si>
  <si>
    <t>blue wooden mailbox</t>
  </si>
  <si>
    <t>cP7bYmszxmrmW2ygL</t>
  </si>
  <si>
    <t>FtrPostSquareBlue</t>
  </si>
  <si>
    <t>blue square mailbox</t>
  </si>
  <si>
    <t>RzqDEHhw3HSGjpavY</t>
  </si>
  <si>
    <t>FtrPostStandardBlue</t>
  </si>
  <si>
    <t>blue ordinary mailbox</t>
  </si>
  <si>
    <t>PXyHoT3WdZxgZNngW</t>
  </si>
  <si>
    <t>FtrPostLargeBlue</t>
  </si>
  <si>
    <t>blue large mailbox</t>
  </si>
  <si>
    <t>EePwSJwYCpQZacFqi</t>
  </si>
  <si>
    <t>FtrPostSquareBlack</t>
  </si>
  <si>
    <t>black square mailbox</t>
  </si>
  <si>
    <t>mrnKiTGF6ra4B8X2T</t>
  </si>
  <si>
    <t>FtrPostStandardBlack</t>
  </si>
  <si>
    <t>black ordinary mailbox</t>
  </si>
  <si>
    <t>MfwnWmtJuJDAvc2Lz</t>
  </si>
  <si>
    <t>FtrPostLargeBlack</t>
  </si>
  <si>
    <t>black large mailbox</t>
  </si>
  <si>
    <t>aR8pTDNtanxDQt7MY</t>
  </si>
  <si>
    <t>SlopeWood</t>
  </si>
  <si>
    <t>Resident Services Upgrade</t>
  </si>
  <si>
    <t>Incline</t>
  </si>
  <si>
    <t>white-plank ramp</t>
  </si>
  <si>
    <t>4zszj8KsBNe2XgeGq</t>
  </si>
  <si>
    <t>SlopeStoneStair</t>
  </si>
  <si>
    <t>stone staircase</t>
  </si>
  <si>
    <t>2nygbmutbmBfuzEXp</t>
  </si>
  <si>
    <t>SlopeIronStair</t>
  </si>
  <si>
    <t>red steel staircase</t>
  </si>
  <si>
    <t>m7jAPxsGCRgSWo6Ng</t>
  </si>
  <si>
    <t>SlopeNatural</t>
  </si>
  <si>
    <t>natural ramp</t>
  </si>
  <si>
    <t>wk6oQREwMmRAmkTWJ</t>
  </si>
  <si>
    <t>SlopeWoodStair</t>
  </si>
  <si>
    <t>log staircase</t>
  </si>
  <si>
    <t>A8AfTzxqpvzfcMeC5</t>
  </si>
  <si>
    <t>SlopeBrickStair</t>
  </si>
  <si>
    <t>brick staircase</t>
  </si>
  <si>
    <t>gHnYrhHS9A7MrPdpr</t>
  </si>
  <si>
    <t>SlopeWoodBlue</t>
  </si>
  <si>
    <t>blue-plank ramp</t>
  </si>
  <si>
    <t>wEC52Lc5cf8TcamMB</t>
  </si>
  <si>
    <t>SlopeIronStairBlue</t>
  </si>
  <si>
    <t>blue steel staircase</t>
  </si>
  <si>
    <t>jGJNCRi6kcXXTD67g</t>
  </si>
  <si>
    <t>HouseDoorJapaneseAR</t>
  </si>
  <si>
    <t>Door</t>
  </si>
  <si>
    <t>zen door</t>
  </si>
  <si>
    <t>yHJcPMRBWKZofvC4H</t>
  </si>
  <si>
    <t>HouseDoorJapaneseBR</t>
  </si>
  <si>
    <t>yellow zen door</t>
  </si>
  <si>
    <t>Aszgp3pAbCC75LNHd</t>
  </si>
  <si>
    <t>HouseDoorVerticalWindowER</t>
  </si>
  <si>
    <t>yellow vertical-panes door</t>
  </si>
  <si>
    <t>t8gHx6QjK9tFMmMna</t>
  </si>
  <si>
    <t>HouseDoorSimpleFR</t>
  </si>
  <si>
    <t>yellow simple door</t>
  </si>
  <si>
    <t>wELe85t5gE9e5fZ7H</t>
  </si>
  <si>
    <t>HouseDoorIronDR</t>
  </si>
  <si>
    <t>yellow iron door</t>
  </si>
  <si>
    <t>dBGXJ8LnHwDZciTRS</t>
  </si>
  <si>
    <t>HouseDoorChineseDR</t>
  </si>
  <si>
    <t>yellow imperial door</t>
  </si>
  <si>
    <t>iNTxu4FaB6TC9pjni</t>
  </si>
  <si>
    <t>HouseDoorCarvingFR</t>
  </si>
  <si>
    <t>yellow fancy door</t>
  </si>
  <si>
    <t>5ZKFC4ePpoYDqqJSu</t>
  </si>
  <si>
    <t>HouseDoorReliefER</t>
  </si>
  <si>
    <t>yellow common door</t>
  </si>
  <si>
    <t>yoMGH8LhL7mFWZiPD</t>
  </si>
  <si>
    <t>HouseDoorCercleWindowCR</t>
  </si>
  <si>
    <t>yellow basic door</t>
  </si>
  <si>
    <t>4ovKGY9ZoiujvqkS8</t>
  </si>
  <si>
    <t>HouseDoorStandardAR</t>
  </si>
  <si>
    <t>wooden door</t>
  </si>
  <si>
    <t>28wnpfEyGZCvdDsmc</t>
  </si>
  <si>
    <t>HouseDoorWindowAR</t>
  </si>
  <si>
    <t>windowed door</t>
  </si>
  <si>
    <t>wY7gy8YD2Y8ojnDnm</t>
  </si>
  <si>
    <t>HouseDoorJapaneseGR</t>
  </si>
  <si>
    <t>white zen door</t>
  </si>
  <si>
    <t>h2ja68uKd7TxdEwQE</t>
  </si>
  <si>
    <t>HouseDoorStandardHR</t>
  </si>
  <si>
    <t>white wooden door</t>
  </si>
  <si>
    <t>ZovDjWHe8YSZZKinn</t>
  </si>
  <si>
    <t>HouseDoorWindowHR</t>
  </si>
  <si>
    <t>white windowed door</t>
  </si>
  <si>
    <t>CxFPdgKzKg2ifRx62</t>
  </si>
  <si>
    <t>HouseDoorVerticalWindowGR</t>
  </si>
  <si>
    <t>white vertical-panes door</t>
  </si>
  <si>
    <t>q4CQF3zCDhorZ7fAc</t>
  </si>
  <si>
    <t>HouseDoorSimpleAR</t>
  </si>
  <si>
    <t>white simple door</t>
  </si>
  <si>
    <t>Mu7FQYgoRajRuL5BD</t>
  </si>
  <si>
    <t>HouseDoorSimplicityBR</t>
  </si>
  <si>
    <t>white rustic door</t>
  </si>
  <si>
    <t>yDBA2qT5sGQAzt7eB</t>
  </si>
  <si>
    <t>HouseDoorIronpartsHR</t>
  </si>
  <si>
    <t>white metal-accent door</t>
  </si>
  <si>
    <t>ndjhLSHZXG4TrmXNS</t>
  </si>
  <si>
    <t>HouseDoorLatticeGR</t>
  </si>
  <si>
    <t>white latticework door</t>
  </si>
  <si>
    <t>bz47mYutYXduChB3P</t>
  </si>
  <si>
    <t>HouseDoorIronGrillFR</t>
  </si>
  <si>
    <t>white iron grill door</t>
  </si>
  <si>
    <t>Zi4ndrFTFsEqhQPw9</t>
  </si>
  <si>
    <t>HouseDoorIronHR</t>
  </si>
  <si>
    <t>white iron door</t>
  </si>
  <si>
    <t>bthYBfAjTxo7F5dNi</t>
  </si>
  <si>
    <t>HouseDoorChineseGR</t>
  </si>
  <si>
    <t>white imperial door</t>
  </si>
  <si>
    <t>r6k9ATzzAKaWMNJnQ</t>
  </si>
  <si>
    <t>HouseDoorCarvingAR</t>
  </si>
  <si>
    <t>white fancy door</t>
  </si>
  <si>
    <t>cFZFak2hPc3jBrpv8</t>
  </si>
  <si>
    <t>HouseDoorReliefGR</t>
  </si>
  <si>
    <t>white common door</t>
  </si>
  <si>
    <t>rrazQ4rMyTqvC3G3Y</t>
  </si>
  <si>
    <t>HouseDoorCercleWindowHR</t>
  </si>
  <si>
    <t>white basic door</t>
  </si>
  <si>
    <t>xtvqjdafPWY4DF4ww</t>
  </si>
  <si>
    <t>HouseDoorLatticeBR</t>
  </si>
  <si>
    <t>walnut latticework door</t>
  </si>
  <si>
    <t>aqhHtKKvCQQpb834t</t>
  </si>
  <si>
    <t>HouseDoorVerticalWindowAR</t>
  </si>
  <si>
    <t>vertical-panes door</t>
  </si>
  <si>
    <t>mbsrSkG43TP7tA6e5</t>
  </si>
  <si>
    <t>HouseDoorSimplicityAR</t>
  </si>
  <si>
    <t>rustic door</t>
  </si>
  <si>
    <t>2mrsS49vJNZdWDQeD</t>
  </si>
  <si>
    <t>HouseDoorChineseFR</t>
  </si>
  <si>
    <t>red-green imperial door</t>
  </si>
  <si>
    <t>tdPuvQyRrRFiBEv7z</t>
  </si>
  <si>
    <t>HouseDoorJapaneseDR</t>
  </si>
  <si>
    <t>red zen door</t>
  </si>
  <si>
    <t>h4LK4FrT733y64FZz</t>
  </si>
  <si>
    <t>HouseDoorStandardCR</t>
  </si>
  <si>
    <t>red wooden door</t>
  </si>
  <si>
    <t>Z4oGMDMqpFBdfYXsZ</t>
  </si>
  <si>
    <t>HouseDoorWindowCR</t>
  </si>
  <si>
    <t>red windowed door</t>
  </si>
  <si>
    <t>jtHKujXtSxTwgmgiY</t>
  </si>
  <si>
    <t>HouseDoorVerticalWindowFR</t>
  </si>
  <si>
    <t>red vertical-panes door</t>
  </si>
  <si>
    <t>RddBzpZ8QEcLWD4Gv</t>
  </si>
  <si>
    <t>HouseDoorSimplicityER</t>
  </si>
  <si>
    <t>red rustic door</t>
  </si>
  <si>
    <t>XvgfNPwfYGffgE24X</t>
  </si>
  <si>
    <t>HouseDoorIronpartsBR</t>
  </si>
  <si>
    <t>red metal-accent door</t>
  </si>
  <si>
    <t>Nnbfndanco3rvQgWf</t>
  </si>
  <si>
    <t>HouseDoorLatticeCR</t>
  </si>
  <si>
    <t>red latticework door</t>
  </si>
  <si>
    <t>giywRE5qEmQZC6GAN</t>
  </si>
  <si>
    <t>HouseDoorIronGrillIR</t>
  </si>
  <si>
    <t>red iron grill door</t>
  </si>
  <si>
    <t>Bp9ysH2C4zeiScQXP</t>
  </si>
  <si>
    <t>HouseDoorIronBR</t>
  </si>
  <si>
    <t>red iron door</t>
  </si>
  <si>
    <t>NtxTaTeTrzghsGS2W</t>
  </si>
  <si>
    <t>HouseDoorChineseCR</t>
  </si>
  <si>
    <t>red imperial door</t>
  </si>
  <si>
    <t>us8rFY2TSFXCx72kH</t>
  </si>
  <si>
    <t>HouseDoorCarvingCR</t>
  </si>
  <si>
    <t>red fancy door</t>
  </si>
  <si>
    <t>WmuaHC559AALWH2Bb</t>
  </si>
  <si>
    <t>HouseDoorReliefBR</t>
  </si>
  <si>
    <t>red common door</t>
  </si>
  <si>
    <t>oNx9giXYQZLfuCYq5</t>
  </si>
  <si>
    <t>HouseDoorStandardJR</t>
  </si>
  <si>
    <t>purple wooden door</t>
  </si>
  <si>
    <t>kiK57D48BgFz2LdAh</t>
  </si>
  <si>
    <t>HouseDoorWindowJR</t>
  </si>
  <si>
    <t>purple windowed door</t>
  </si>
  <si>
    <t>JHMuJ2pSXBFsCGThM</t>
  </si>
  <si>
    <t>HouseDoorVerticalWindowIR</t>
  </si>
  <si>
    <t>purple vertical-panes door</t>
  </si>
  <si>
    <t>dmTdoj8NzL2jSKZHu</t>
  </si>
  <si>
    <t>HouseDoorSimpleHR</t>
  </si>
  <si>
    <t>purple simple door</t>
  </si>
  <si>
    <t>B6NfDDoKJXSTX6nEZ</t>
  </si>
  <si>
    <t>HouseDoorIronpartsGR</t>
  </si>
  <si>
    <t>purple metal-accent door</t>
  </si>
  <si>
    <t>Q4GLiP3Kmurrk2WSB</t>
  </si>
  <si>
    <t>HouseDoorIronGrillJR</t>
  </si>
  <si>
    <t>purple iron grill door</t>
  </si>
  <si>
    <t>XBquzTWPzAnHcKYBj</t>
  </si>
  <si>
    <t>HouseDoorReliefJR</t>
  </si>
  <si>
    <t>purple common door</t>
  </si>
  <si>
    <t>gPykmDtFtSdxotvrk</t>
  </si>
  <si>
    <t>HouseDoorStandardIR</t>
  </si>
  <si>
    <t>pink wooden door</t>
  </si>
  <si>
    <t>svRR2C9PSLt5ef3Su</t>
  </si>
  <si>
    <t>HouseDoorWindowIR</t>
  </si>
  <si>
    <t>pink windowed door</t>
  </si>
  <si>
    <t>qvNBxg3CEWvEnoNpZ</t>
  </si>
  <si>
    <t>HouseDoorSimpleER</t>
  </si>
  <si>
    <t>pink simple door</t>
  </si>
  <si>
    <t>GANZwLknoRyyegbLM</t>
  </si>
  <si>
    <t>HouseDoorSimplicityHR</t>
  </si>
  <si>
    <t>pink rustic door</t>
  </si>
  <si>
    <t>TB89rf3ccaKip4QRz</t>
  </si>
  <si>
    <t>HouseDoorIronpartsER</t>
  </si>
  <si>
    <t>pink metal-accent door</t>
  </si>
  <si>
    <t>sjAoF3vsRF5J8jLdq</t>
  </si>
  <si>
    <t>HouseDoorIronGrillER</t>
  </si>
  <si>
    <t>pink iron grill door</t>
  </si>
  <si>
    <t>BLseEGcXhw9dPreLx</t>
  </si>
  <si>
    <t>HouseDoorIronFR</t>
  </si>
  <si>
    <t>pink iron door</t>
  </si>
  <si>
    <t>2jbKjqmXXQddSvH26</t>
  </si>
  <si>
    <t>HouseDoorCarvingDR</t>
  </si>
  <si>
    <t>pink fancy door</t>
  </si>
  <si>
    <t>Xby3xZhQd3dMb4Coe</t>
  </si>
  <si>
    <t>HouseDoorCercleWindowIR</t>
  </si>
  <si>
    <t>pink basic door</t>
  </si>
  <si>
    <t>HEczAiQ4dHwB5zh5i</t>
  </si>
  <si>
    <t>HouseDoorSimplicityIR</t>
  </si>
  <si>
    <t>pale-purple rustic door</t>
  </si>
  <si>
    <t>LGernbHCg8R4Kcs8f</t>
  </si>
  <si>
    <t>HouseDoorIronGrillDR</t>
  </si>
  <si>
    <t>pale-blue iron grill door</t>
  </si>
  <si>
    <t>LnLiK3nvaaGqMSJbo</t>
  </si>
  <si>
    <t>HouseDoorCercleWindowFR</t>
  </si>
  <si>
    <t>pale-blue basic door</t>
  </si>
  <si>
    <t>EivvfJTS98tFNbuno</t>
  </si>
  <si>
    <t>HouseDoorIronpartsAR</t>
  </si>
  <si>
    <t>metal-accent door</t>
  </si>
  <si>
    <t>zvWtASTxgTYBunTDz</t>
  </si>
  <si>
    <t>HouseDoorStandardBR</t>
  </si>
  <si>
    <t>maple wooden door</t>
  </si>
  <si>
    <t>bTb3Quno8Hhs7ASK2</t>
  </si>
  <si>
    <t>HouseDoorWindowBR</t>
  </si>
  <si>
    <t>maple windowed door</t>
  </si>
  <si>
    <t>uKkrQ5yBYWQMmerB7</t>
  </si>
  <si>
    <t>HouseDoorVerticalWindowBR</t>
  </si>
  <si>
    <t>maple vertical-panes door</t>
  </si>
  <si>
    <t>cuDwoeXKD2jdQEPvQ</t>
  </si>
  <si>
    <t>HouseDoorSimplicityCR</t>
  </si>
  <si>
    <t>maple rustic door</t>
  </si>
  <si>
    <t>FW8NZXxWLT4hY6Nj3</t>
  </si>
  <si>
    <t>HouseDoorIronGrillBR</t>
  </si>
  <si>
    <t>maple iron grill door</t>
  </si>
  <si>
    <t>n5cEgH77z99n3rT8i</t>
  </si>
  <si>
    <t>HouseDoorSimplicityGR</t>
  </si>
  <si>
    <t>light-green rustic door</t>
  </si>
  <si>
    <t>jexi2bbNCwn2j3JvC</t>
  </si>
  <si>
    <t>HouseDoorLatticeDR</t>
  </si>
  <si>
    <t>latticework door</t>
  </si>
  <si>
    <t>soxZojTeCikxb9q53</t>
  </si>
  <si>
    <t>HouseDoorJapaneseFR</t>
  </si>
  <si>
    <t>lacquered zen door</t>
  </si>
  <si>
    <t>Cgd6XZxLfYLbuRqoC</t>
  </si>
  <si>
    <t>HouseDoorIronGrillAR</t>
  </si>
  <si>
    <t>iron grill door</t>
  </si>
  <si>
    <t>yE4x5zcn95mcNNf2f</t>
  </si>
  <si>
    <t>HouseDoorIronAR</t>
  </si>
  <si>
    <t>iron door</t>
  </si>
  <si>
    <t>BbeW2wNrRMq4PkQB5</t>
  </si>
  <si>
    <t>HouseDoorChineseAR</t>
  </si>
  <si>
    <t>imperial door</t>
  </si>
  <si>
    <t>oe58QsaRvnF9dQ9Eg</t>
  </si>
  <si>
    <t>HouseDoorReliefIR</t>
  </si>
  <si>
    <t>green-apple common door</t>
  </si>
  <si>
    <t>mH3kwkiNAW9Tgg5XH</t>
  </si>
  <si>
    <t>HouseDoorCercleWindowJR</t>
  </si>
  <si>
    <t>green-apple basic door</t>
  </si>
  <si>
    <t>qj2PXQwBkjoDPMSDc</t>
  </si>
  <si>
    <t>HouseDoorStandardDR</t>
  </si>
  <si>
    <t>green wooden door</t>
  </si>
  <si>
    <t>CHTZZvpsuYP2ZvEtm</t>
  </si>
  <si>
    <t>HouseDoorWindowDR</t>
  </si>
  <si>
    <t>green windowed door</t>
  </si>
  <si>
    <t>DAwzGNJimCfi6XuPY</t>
  </si>
  <si>
    <t>HouseDoorVerticalWindowCR</t>
  </si>
  <si>
    <t>green vertical-panes door</t>
  </si>
  <si>
    <t>YyyhicaCZuYCAd4hm</t>
  </si>
  <si>
    <t>HouseDoorSimplicityJR</t>
  </si>
  <si>
    <t>green rustic door</t>
  </si>
  <si>
    <t>gveHmLcPh9uNLMFB8</t>
  </si>
  <si>
    <t>HouseDoorIronpartsDR</t>
  </si>
  <si>
    <t>green metal-accent door</t>
  </si>
  <si>
    <t>fNwKPm8gu5pnoNZ2H</t>
  </si>
  <si>
    <t>HouseDoorIronGrillCR</t>
  </si>
  <si>
    <t>green iron grill door</t>
  </si>
  <si>
    <t>CH2gZGRicug5TB5nF</t>
  </si>
  <si>
    <t>HouseDoorIronER</t>
  </si>
  <si>
    <t>green iron door</t>
  </si>
  <si>
    <t>h59gk2epKc9ALPoF9</t>
  </si>
  <si>
    <t>HouseDoorChineseER</t>
  </si>
  <si>
    <t>green imperial door</t>
  </si>
  <si>
    <t>3xcS4XeYXbi6A4JJc</t>
  </si>
  <si>
    <t>HouseDoorReliefDR</t>
  </si>
  <si>
    <t>green common door</t>
  </si>
  <si>
    <t>jDYnxjeL9zxWFsYM3</t>
  </si>
  <si>
    <t>HouseDoorCercleWindowBR</t>
  </si>
  <si>
    <t>green basic door</t>
  </si>
  <si>
    <t>C2LhRZFynjh6x5gQB</t>
  </si>
  <si>
    <t>HouseDoorStandardFR</t>
  </si>
  <si>
    <t>gray wooden door</t>
  </si>
  <si>
    <t>Y7W4HKFy49BLvabBD</t>
  </si>
  <si>
    <t>HouseDoorWindowFR</t>
  </si>
  <si>
    <t>gray windowed door</t>
  </si>
  <si>
    <t>QjS2nzSqHCLCcLGKQ</t>
  </si>
  <si>
    <t>HouseDoorSimpleCR</t>
  </si>
  <si>
    <t>gray simple door</t>
  </si>
  <si>
    <t>ZCfMjY9ED5jW87aZY</t>
  </si>
  <si>
    <t>HouseDoorLatticeER</t>
  </si>
  <si>
    <t>gray latticework door</t>
  </si>
  <si>
    <t>uzLEvMD46GzBZQ3mN</t>
  </si>
  <si>
    <t>HouseDoorIronGrillHR</t>
  </si>
  <si>
    <t>gray iron grill door</t>
  </si>
  <si>
    <t>27cPAfi2DYBEzzgto</t>
  </si>
  <si>
    <t>HouseDoorIronGR</t>
  </si>
  <si>
    <t>gray iron door</t>
  </si>
  <si>
    <t>mEBW6Y6gLFpBpibwA</t>
  </si>
  <si>
    <t>HouseDoorReliefFR</t>
  </si>
  <si>
    <t>gray common door</t>
  </si>
  <si>
    <t>Gyibc6G9u5Zv4fMdJ</t>
  </si>
  <si>
    <t>HouseDoorSimpleGR</t>
  </si>
  <si>
    <t>deep-green simple door</t>
  </si>
  <si>
    <t>CQFAjS99WqxTu4QDJ</t>
  </si>
  <si>
    <t>HouseDoorIronGrillGR</t>
  </si>
  <si>
    <t>dark-brown iron grill door</t>
  </si>
  <si>
    <t>CTyPWnQDRGqMcDEyf</t>
  </si>
  <si>
    <t>HouseDoorVerticalWindowJR</t>
  </si>
  <si>
    <t>cyan vertical-panes door</t>
  </si>
  <si>
    <t>8Gx8LKMb7ipbF9qKa</t>
  </si>
  <si>
    <t>HouseDoorReliefAR</t>
  </si>
  <si>
    <t>common door</t>
  </si>
  <si>
    <t>vuSF9u2vtgf95NREh</t>
  </si>
  <si>
    <t>HouseDoorCercleWindowDR</t>
  </si>
  <si>
    <t>burgundy basic door</t>
  </si>
  <si>
    <t>3bWWrFPG7N5NcAKbS</t>
  </si>
  <si>
    <t>HouseDoorJapaneseCR</t>
  </si>
  <si>
    <t>brown zen door</t>
  </si>
  <si>
    <t>8eztTyD69pNsq7Eee</t>
  </si>
  <si>
    <t>HouseDoorIronpartsFR</t>
  </si>
  <si>
    <t>brown metal-accent door</t>
  </si>
  <si>
    <t>a4Mft9ihDSpo4jusc</t>
  </si>
  <si>
    <t>HouseDoorLatticeAR</t>
  </si>
  <si>
    <t>brown latticework door</t>
  </si>
  <si>
    <t>SN5ik2H7HfGLuG9EN</t>
  </si>
  <si>
    <t>HouseDoorChineseBR</t>
  </si>
  <si>
    <t>brown imperial door</t>
  </si>
  <si>
    <t>okXxYSYZ8o2vceKQG</t>
  </si>
  <si>
    <t>HouseDoorStandardER</t>
  </si>
  <si>
    <t>blue wooden door</t>
  </si>
  <si>
    <t>i5JLZk2vdr5jZ9nBC</t>
  </si>
  <si>
    <t>HouseDoorWindowER</t>
  </si>
  <si>
    <t>blue windowed door</t>
  </si>
  <si>
    <t>AJB8xQLjaJR2WrHBv</t>
  </si>
  <si>
    <t>HouseDoorVerticalWindowDR</t>
  </si>
  <si>
    <t>blue vertical-panes door</t>
  </si>
  <si>
    <t>cN2eTBiAPt2Bv8GTK</t>
  </si>
  <si>
    <t>HouseDoorSimpleDR</t>
  </si>
  <si>
    <t>blue simple door</t>
  </si>
  <si>
    <t>8k4sCwWWqugmTYuw6</t>
  </si>
  <si>
    <t>HouseDoorSimplicityFR</t>
  </si>
  <si>
    <t>blue rustic door</t>
  </si>
  <si>
    <t>YB3NZt9RRYJroWRcn</t>
  </si>
  <si>
    <t>HouseDoorIronpartsCR</t>
  </si>
  <si>
    <t>blue metal-accent door</t>
  </si>
  <si>
    <t>JwdJLi5HHZe24DmkF</t>
  </si>
  <si>
    <t>HouseDoorLatticeFR</t>
  </si>
  <si>
    <t>blue latticework door</t>
  </si>
  <si>
    <t>5tgy5p3AE38NBeG9B</t>
  </si>
  <si>
    <t>HouseDoorIronCR</t>
  </si>
  <si>
    <t>blue iron door</t>
  </si>
  <si>
    <t>fm6MupiuPAK6HPNNj</t>
  </si>
  <si>
    <t>HouseDoorCarvingER</t>
  </si>
  <si>
    <t>blue fancy door</t>
  </si>
  <si>
    <t>hfWfx4mxev3qjp2zH</t>
  </si>
  <si>
    <t>HouseDoorReliefCR</t>
  </si>
  <si>
    <t>blue common door</t>
  </si>
  <si>
    <t>BxqZmtEty82NDo8J3</t>
  </si>
  <si>
    <t>HouseDoorCercleWindowER</t>
  </si>
  <si>
    <t>blue basic door</t>
  </si>
  <si>
    <t>AxrkW9SNKqmh9kX4S</t>
  </si>
  <si>
    <t>HouseDoorJapaneseER</t>
  </si>
  <si>
    <t>black zen door</t>
  </si>
  <si>
    <t>Z4efmoeAjzYLhTsKJ</t>
  </si>
  <si>
    <t>HouseDoorVerticalWindowHR</t>
  </si>
  <si>
    <t>black vertical-panes door</t>
  </si>
  <si>
    <t>TKDhdqyJBdrz8yQt6</t>
  </si>
  <si>
    <t>HouseDoorSimplicityDR</t>
  </si>
  <si>
    <t>black rustic door</t>
  </si>
  <si>
    <t>Kzu4WsZwmSWzLdMC6</t>
  </si>
  <si>
    <t>HouseDoorLatticeHR</t>
  </si>
  <si>
    <t>black latticework door</t>
  </si>
  <si>
    <t>qT9ghD7YkZpMDgBDf</t>
  </si>
  <si>
    <t>HouseDoorChineseHR</t>
  </si>
  <si>
    <t>black imperial door</t>
  </si>
  <si>
    <t>3ZahH8gvtHGdkEM68</t>
  </si>
  <si>
    <t>HouseDoorCarvingBR</t>
  </si>
  <si>
    <t>black fancy door</t>
  </si>
  <si>
    <t>6mmdmWbK5ZRpbCsWc</t>
  </si>
  <si>
    <t>HouseDoorReliefHR</t>
  </si>
  <si>
    <t>black common door</t>
  </si>
  <si>
    <t>N5LASg9qjhgexBMe7</t>
  </si>
  <si>
    <t>HouseDoorStandardGR</t>
  </si>
  <si>
    <t>beige wooden door</t>
  </si>
  <si>
    <t>oMqf22Pf8fZzeoJdY</t>
  </si>
  <si>
    <t>HouseDoorWindowGR</t>
  </si>
  <si>
    <t>beige windowed door</t>
  </si>
  <si>
    <t>jQFLgioHYBRbRkBYK</t>
  </si>
  <si>
    <t>HouseDoorSimpleBR</t>
  </si>
  <si>
    <t>beige simple door</t>
  </si>
  <si>
    <t>uF4YeCTGBx4Tawcp8</t>
  </si>
  <si>
    <t>HouseDoorCercleWindowGR</t>
  </si>
  <si>
    <t>beige basic door</t>
  </si>
  <si>
    <t>HrAsZSpm2pRj2u8ad</t>
  </si>
  <si>
    <t>HouseDoorCercleWindowAR</t>
  </si>
  <si>
    <t>basic door</t>
  </si>
  <si>
    <t>TbKbHzJM8j8ezmAEF</t>
  </si>
  <si>
    <t>BridgeJapanese</t>
  </si>
  <si>
    <t>Bridge</t>
  </si>
  <si>
    <t>zen bridge</t>
  </si>
  <si>
    <t>7oZ7FMrJEpBLZzsmw</t>
  </si>
  <si>
    <t>BridgeWood</t>
  </si>
  <si>
    <t>wooden bridge</t>
  </si>
  <si>
    <t>q52JebMTHDqHJKBba</t>
  </si>
  <si>
    <t>BridgeSuspension</t>
  </si>
  <si>
    <t>suspension bridge</t>
  </si>
  <si>
    <t>JmrwC2tRRCCgbZnrp</t>
  </si>
  <si>
    <t>BridgeStone</t>
  </si>
  <si>
    <t>stone bridge</t>
  </si>
  <si>
    <t>jTziEHXkeYaugKDQQ</t>
  </si>
  <si>
    <t>BridgeRed</t>
  </si>
  <si>
    <t>red zen bridge</t>
  </si>
  <si>
    <t>Px55sTfjKSbbMtjAK</t>
  </si>
  <si>
    <t>BridgeLog</t>
  </si>
  <si>
    <t>log bridge</t>
  </si>
  <si>
    <t>RmQ6iiKkFf3Sy4iSQ</t>
  </si>
  <si>
    <t>BridgeIron</t>
  </si>
  <si>
    <t>iron bridge</t>
  </si>
  <si>
    <t>Rvkrg9tcubTMakcBS</t>
  </si>
  <si>
    <t>BridgeBricks</t>
  </si>
  <si>
    <t>brick bridge</t>
  </si>
  <si>
    <t>Unique Entry ID</t>
  </si>
  <si>
    <t>Filename</t>
  </si>
  <si>
    <t>Source</t>
  </si>
  <si>
    <t>Category</t>
  </si>
  <si>
    <t>Buy</t>
  </si>
  <si>
    <t>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</si>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</sst>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FE4C-4218-4464-A7E9-C869582BC913}">
  <sheetPr>
    <outlinePr summaryBelow="0" summaryRight="0"/>
  </sheetPr>
  <dimension ref="A1:G2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2" width="10.88671875" customWidth="1"/>
    <col min="3" max="3" width="7.33203125" customWidth="1"/>
    <col min="4" max="4" width="13" customWidth="1"/>
    <col min="5" max="5" width="12.33203125" customWidth="1"/>
    <col min="6" max="6" width="10.88671875" customWidth="1"/>
    <col min="7" max="7" width="22.88671875" customWidth="1"/>
  </cols>
  <sheetData>
    <row r="1" spans="1:7" ht="26.25" customHeight="1" x14ac:dyDescent="0.25">
      <c r="A1" s="8" t="s">
        <v>726</v>
      </c>
      <c r="B1" s="9" t="s">
        <v>725</v>
      </c>
      <c r="C1" s="9" t="s">
        <v>724</v>
      </c>
      <c r="D1" s="8" t="s">
        <v>723</v>
      </c>
      <c r="E1" s="8" t="s">
        <v>722</v>
      </c>
      <c r="F1" s="7" t="s">
        <v>721</v>
      </c>
      <c r="G1" s="6" t="s">
        <v>720</v>
      </c>
    </row>
    <row r="2" spans="1:7" ht="56.25" customHeight="1" x14ac:dyDescent="0.25">
      <c r="A2" s="3" t="s">
        <v>719</v>
      </c>
      <c r="B2" s="2" t="e">
        <f ca="1">IMAGE("http://acnhcdn.com/drivesync/bridgearamp/NewCanvas1wqearthyjuk,.png")</f>
        <v>#NAME?</v>
      </c>
      <c r="C2" s="2">
        <v>198000</v>
      </c>
      <c r="D2" s="3" t="s">
        <v>697</v>
      </c>
      <c r="E2" s="3" t="s">
        <v>301</v>
      </c>
      <c r="F2" s="2" t="s">
        <v>718</v>
      </c>
      <c r="G2" s="1" t="s">
        <v>717</v>
      </c>
    </row>
    <row r="3" spans="1:7" ht="56.25" customHeight="1" x14ac:dyDescent="0.25">
      <c r="A3" s="3" t="s">
        <v>716</v>
      </c>
      <c r="B3" s="2" t="e">
        <f ca="1">IMAGE("http://acnhcdn.com/drivesync/bridgearamp/NewCanvas1wdaeteyhrjtuy.png")</f>
        <v>#NAME?</v>
      </c>
      <c r="C3" s="2">
        <v>228000</v>
      </c>
      <c r="D3" s="3" t="s">
        <v>697</v>
      </c>
      <c r="E3" s="3" t="s">
        <v>301</v>
      </c>
      <c r="F3" s="2" t="s">
        <v>715</v>
      </c>
      <c r="G3" s="1" t="s">
        <v>714</v>
      </c>
    </row>
    <row r="4" spans="1:7" ht="56.25" customHeight="1" x14ac:dyDescent="0.25">
      <c r="A4" s="3" t="s">
        <v>713</v>
      </c>
      <c r="B4" s="2" t="e">
        <f ca="1">IMAGE("http://acnhcdn.com/drivesync/bridgearamp/NewCanvas1adsvfbgnhjh.png")</f>
        <v>#NAME?</v>
      </c>
      <c r="C4" s="2">
        <v>98000</v>
      </c>
      <c r="D4" s="3" t="s">
        <v>697</v>
      </c>
      <c r="E4" s="3" t="s">
        <v>301</v>
      </c>
      <c r="F4" s="2" t="s">
        <v>712</v>
      </c>
      <c r="G4" s="1" t="s">
        <v>711</v>
      </c>
    </row>
    <row r="5" spans="1:7" ht="56.25" customHeight="1" x14ac:dyDescent="0.25">
      <c r="A5" s="3" t="s">
        <v>710</v>
      </c>
      <c r="B5" s="2" t="e">
        <f ca="1">IMAGE("http://acnhcdn.com/drivesync/bridgearamp/NewCanvas1wdqfegrhtryjmm.png")</f>
        <v>#NAME?</v>
      </c>
      <c r="C5" s="2">
        <v>228000</v>
      </c>
      <c r="D5" s="3" t="s">
        <v>697</v>
      </c>
      <c r="E5" s="3" t="s">
        <v>301</v>
      </c>
      <c r="F5" s="2" t="s">
        <v>709</v>
      </c>
      <c r="G5" s="1" t="s">
        <v>708</v>
      </c>
    </row>
    <row r="6" spans="1:7" ht="56.25" customHeight="1" x14ac:dyDescent="0.25">
      <c r="A6" s="3" t="s">
        <v>707</v>
      </c>
      <c r="B6" s="2" t="e">
        <f ca="1">IMAGE("http://acnhcdn.com/drivesync/bridgearamp/NewCanvas1adwfesgrdthfgmj.png")</f>
        <v>#NAME?</v>
      </c>
      <c r="C6" s="2">
        <v>168000</v>
      </c>
      <c r="D6" s="3" t="s">
        <v>697</v>
      </c>
      <c r="E6" s="3" t="s">
        <v>301</v>
      </c>
      <c r="F6" s="2" t="s">
        <v>706</v>
      </c>
      <c r="G6" s="1" t="s">
        <v>705</v>
      </c>
    </row>
    <row r="7" spans="1:7" ht="56.25" customHeight="1" x14ac:dyDescent="0.25">
      <c r="A7" s="3" t="s">
        <v>704</v>
      </c>
      <c r="B7" s="2" t="e">
        <f ca="1">IMAGE("http://acnhcdn.com/drivesync/bridgearamp/NewCanvas1sxdaefwrge5yhyjum.png")</f>
        <v>#NAME?</v>
      </c>
      <c r="C7" s="2">
        <v>129800</v>
      </c>
      <c r="D7" s="3" t="s">
        <v>697</v>
      </c>
      <c r="E7" s="3" t="s">
        <v>301</v>
      </c>
      <c r="F7" s="2" t="s">
        <v>703</v>
      </c>
      <c r="G7" s="1" t="s">
        <v>702</v>
      </c>
    </row>
    <row r="8" spans="1:7" ht="56.25" customHeight="1" x14ac:dyDescent="0.25">
      <c r="A8" s="3" t="s">
        <v>701</v>
      </c>
      <c r="B8" s="2" t="e">
        <f ca="1">IMAGE("http://acnhcdn.com/drivesync/bridgearamp/NewCanvas1adsfhngm.png")</f>
        <v>#NAME?</v>
      </c>
      <c r="C8" s="2">
        <v>168000</v>
      </c>
      <c r="D8" s="3" t="s">
        <v>697</v>
      </c>
      <c r="E8" s="3" t="s">
        <v>301</v>
      </c>
      <c r="F8" s="2" t="s">
        <v>700</v>
      </c>
      <c r="G8" s="1" t="s">
        <v>699</v>
      </c>
    </row>
    <row r="9" spans="1:7" ht="56.25" customHeight="1" x14ac:dyDescent="0.25">
      <c r="A9" s="3" t="s">
        <v>698</v>
      </c>
      <c r="B9" s="2" t="e">
        <f ca="1">IMAGE("http://acnhcdn.com/drivesync/bridgearamp/NewCanvas1w.png")</f>
        <v>#NAME?</v>
      </c>
      <c r="C9" s="2">
        <v>228000</v>
      </c>
      <c r="D9" s="3" t="s">
        <v>697</v>
      </c>
      <c r="E9" s="3" t="s">
        <v>301</v>
      </c>
      <c r="F9" s="2" t="s">
        <v>696</v>
      </c>
      <c r="G9" s="1" t="s">
        <v>695</v>
      </c>
    </row>
    <row r="10" spans="1:7" ht="56.25" customHeight="1" x14ac:dyDescent="0.25">
      <c r="A10" s="3" t="s">
        <v>694</v>
      </c>
      <c r="B10" s="4" t="e">
        <f ca="1">IMAGE("https://acnhcdn.com/latest/HouseDoorIcon/HouseDoorCercleWindowAR.png")</f>
        <v>#NAME?</v>
      </c>
      <c r="C10" s="2">
        <v>5000</v>
      </c>
      <c r="D10" s="3" t="s">
        <v>327</v>
      </c>
      <c r="E10" s="3" t="s">
        <v>105</v>
      </c>
      <c r="F10" s="2" t="s">
        <v>693</v>
      </c>
      <c r="G10" s="1" t="s">
        <v>692</v>
      </c>
    </row>
    <row r="11" spans="1:7" ht="56.25" customHeight="1" x14ac:dyDescent="0.25">
      <c r="A11" s="3" t="s">
        <v>691</v>
      </c>
      <c r="B11" s="4" t="e">
        <f ca="1">IMAGE("https://acnhcdn.com/latest/HouseDoorIcon/HouseDoorCercleWindowGR.png")</f>
        <v>#NAME?</v>
      </c>
      <c r="C11" s="2">
        <v>5000</v>
      </c>
      <c r="D11" s="3" t="s">
        <v>327</v>
      </c>
      <c r="E11" s="3" t="s">
        <v>105</v>
      </c>
      <c r="F11" s="2" t="s">
        <v>690</v>
      </c>
      <c r="G11" s="1" t="s">
        <v>689</v>
      </c>
    </row>
    <row r="12" spans="1:7" ht="56.25" customHeight="1" x14ac:dyDescent="0.25">
      <c r="A12" s="3" t="s">
        <v>688</v>
      </c>
      <c r="B12" s="4" t="e">
        <f ca="1">IMAGE("https://acnhcdn.com/latest/HouseDoorIcon/HouseDoorSimpleBR.png")</f>
        <v>#NAME?</v>
      </c>
      <c r="C12" s="2">
        <v>5000</v>
      </c>
      <c r="D12" s="3" t="s">
        <v>327</v>
      </c>
      <c r="E12" s="3" t="s">
        <v>105</v>
      </c>
      <c r="F12" s="2" t="s">
        <v>687</v>
      </c>
      <c r="G12" s="1" t="s">
        <v>686</v>
      </c>
    </row>
    <row r="13" spans="1:7" ht="56.25" customHeight="1" x14ac:dyDescent="0.25">
      <c r="A13" s="3" t="s">
        <v>685</v>
      </c>
      <c r="B13" s="4" t="e">
        <f ca="1">IMAGE("https://acnhcdn.com/latest/HouseDoorIcon/HouseDoorWindowGR.png")</f>
        <v>#NAME?</v>
      </c>
      <c r="C13" s="2">
        <v>5000</v>
      </c>
      <c r="D13" s="3" t="s">
        <v>327</v>
      </c>
      <c r="E13" s="3" t="s">
        <v>105</v>
      </c>
      <c r="F13" s="2" t="s">
        <v>684</v>
      </c>
      <c r="G13" s="1" t="s">
        <v>683</v>
      </c>
    </row>
    <row r="14" spans="1:7" ht="56.25" customHeight="1" x14ac:dyDescent="0.25">
      <c r="A14" s="3" t="s">
        <v>682</v>
      </c>
      <c r="B14" s="4" t="e">
        <f ca="1">IMAGE("https://acnhcdn.com/latest/HouseDoorIcon/HouseDoorStandardGR.png")</f>
        <v>#NAME?</v>
      </c>
      <c r="C14" s="2">
        <v>5000</v>
      </c>
      <c r="D14" s="3" t="s">
        <v>327</v>
      </c>
      <c r="E14" s="3" t="s">
        <v>105</v>
      </c>
      <c r="F14" s="2" t="s">
        <v>681</v>
      </c>
      <c r="G14" s="1" t="s">
        <v>680</v>
      </c>
    </row>
    <row r="15" spans="1:7" ht="56.25" customHeight="1" x14ac:dyDescent="0.25">
      <c r="A15" s="3" t="s">
        <v>679</v>
      </c>
      <c r="B15" s="4" t="e">
        <f ca="1">IMAGE("https://acnhcdn.com/latest/HouseDoorIcon/HouseDoorReliefHR.png")</f>
        <v>#NAME?</v>
      </c>
      <c r="C15" s="2">
        <v>5000</v>
      </c>
      <c r="D15" s="3" t="s">
        <v>327</v>
      </c>
      <c r="E15" s="3" t="s">
        <v>105</v>
      </c>
      <c r="F15" s="2" t="s">
        <v>678</v>
      </c>
      <c r="G15" s="1" t="s">
        <v>677</v>
      </c>
    </row>
    <row r="16" spans="1:7" ht="56.25" customHeight="1" x14ac:dyDescent="0.25">
      <c r="A16" s="3" t="s">
        <v>676</v>
      </c>
      <c r="B16" s="4" t="e">
        <f ca="1">IMAGE("https://acnhcdn.com/latest/HouseDoorIcon/HouseDoorCarvingBR.png")</f>
        <v>#NAME?</v>
      </c>
      <c r="C16" s="2">
        <v>5000</v>
      </c>
      <c r="D16" s="3" t="s">
        <v>327</v>
      </c>
      <c r="E16" s="3" t="s">
        <v>105</v>
      </c>
      <c r="F16" s="2" t="s">
        <v>675</v>
      </c>
      <c r="G16" s="1" t="s">
        <v>674</v>
      </c>
    </row>
    <row r="17" spans="1:7" ht="56.25" customHeight="1" x14ac:dyDescent="0.25">
      <c r="A17" s="3" t="s">
        <v>673</v>
      </c>
      <c r="B17" s="4" t="e">
        <f ca="1">IMAGE("https://acnhcdn.com/latest/HouseDoorIcon/HouseDoorChineseHR.png")</f>
        <v>#NAME?</v>
      </c>
      <c r="C17" s="2">
        <v>5000</v>
      </c>
      <c r="D17" s="3" t="s">
        <v>327</v>
      </c>
      <c r="E17" s="3" t="s">
        <v>105</v>
      </c>
      <c r="F17" s="2" t="s">
        <v>672</v>
      </c>
      <c r="G17" s="1" t="s">
        <v>671</v>
      </c>
    </row>
    <row r="18" spans="1:7" ht="56.25" customHeight="1" x14ac:dyDescent="0.25">
      <c r="A18" s="3" t="s">
        <v>670</v>
      </c>
      <c r="B18" s="4" t="e">
        <f ca="1">IMAGE("https://acnhcdn.com/latest/HouseDoorIcon/HouseDoorLatticeHR.png")</f>
        <v>#NAME?</v>
      </c>
      <c r="C18" s="2">
        <v>5000</v>
      </c>
      <c r="D18" s="3" t="s">
        <v>327</v>
      </c>
      <c r="E18" s="3" t="s">
        <v>105</v>
      </c>
      <c r="F18" s="2" t="s">
        <v>669</v>
      </c>
      <c r="G18" s="1" t="s">
        <v>668</v>
      </c>
    </row>
    <row r="19" spans="1:7" ht="56.25" customHeight="1" x14ac:dyDescent="0.25">
      <c r="A19" s="3" t="s">
        <v>667</v>
      </c>
      <c r="B19" s="4" t="e">
        <f ca="1">IMAGE("https://acnhcdn.com/latest/HouseDoorIcon/HouseDoorSimplicityDR.png")</f>
        <v>#NAME?</v>
      </c>
      <c r="C19" s="2">
        <v>5000</v>
      </c>
      <c r="D19" s="3" t="s">
        <v>327</v>
      </c>
      <c r="E19" s="3" t="s">
        <v>105</v>
      </c>
      <c r="F19" s="2" t="s">
        <v>666</v>
      </c>
      <c r="G19" s="1" t="s">
        <v>665</v>
      </c>
    </row>
    <row r="20" spans="1:7" ht="56.25" customHeight="1" x14ac:dyDescent="0.25">
      <c r="A20" s="3" t="s">
        <v>664</v>
      </c>
      <c r="B20" s="4" t="e">
        <f ca="1">IMAGE("https://acnhcdn.com/latest/HouseDoorIcon/HouseDoorVerticalWindowHR.png")</f>
        <v>#NAME?</v>
      </c>
      <c r="C20" s="2">
        <v>5000</v>
      </c>
      <c r="D20" s="3" t="s">
        <v>327</v>
      </c>
      <c r="E20" s="3" t="s">
        <v>105</v>
      </c>
      <c r="F20" s="2" t="s">
        <v>663</v>
      </c>
      <c r="G20" s="1" t="s">
        <v>662</v>
      </c>
    </row>
    <row r="21" spans="1:7" ht="56.25" customHeight="1" x14ac:dyDescent="0.25">
      <c r="A21" s="3" t="s">
        <v>661</v>
      </c>
      <c r="B21" s="4" t="e">
        <f ca="1">IMAGE("https://acnhcdn.com/latest/HouseDoorIcon/HouseDoorJapaneseER.png")</f>
        <v>#NAME?</v>
      </c>
      <c r="C21" s="2">
        <v>5000</v>
      </c>
      <c r="D21" s="3" t="s">
        <v>327</v>
      </c>
      <c r="E21" s="3" t="s">
        <v>105</v>
      </c>
      <c r="F21" s="2" t="s">
        <v>660</v>
      </c>
      <c r="G21" s="1" t="s">
        <v>659</v>
      </c>
    </row>
    <row r="22" spans="1:7" ht="56.25" customHeight="1" x14ac:dyDescent="0.25">
      <c r="A22" s="3" t="s">
        <v>658</v>
      </c>
      <c r="B22" s="4" t="e">
        <f ca="1">IMAGE("https://acnhcdn.com/latest/HouseDoorIcon/HouseDoorCercleWindowER.png")</f>
        <v>#NAME?</v>
      </c>
      <c r="C22" s="2">
        <v>5000</v>
      </c>
      <c r="D22" s="3" t="s">
        <v>327</v>
      </c>
      <c r="E22" s="3" t="s">
        <v>105</v>
      </c>
      <c r="F22" s="2" t="s">
        <v>657</v>
      </c>
      <c r="G22" s="1" t="s">
        <v>656</v>
      </c>
    </row>
    <row r="23" spans="1:7" ht="56.25" customHeight="1" x14ac:dyDescent="0.25">
      <c r="A23" s="3" t="s">
        <v>655</v>
      </c>
      <c r="B23" s="4" t="e">
        <f ca="1">IMAGE("https://acnhcdn.com/latest/HouseDoorIcon/HouseDoorReliefCR.png")</f>
        <v>#NAME?</v>
      </c>
      <c r="C23" s="2">
        <v>5000</v>
      </c>
      <c r="D23" s="3" t="s">
        <v>327</v>
      </c>
      <c r="E23" s="3" t="s">
        <v>105</v>
      </c>
      <c r="F23" s="2" t="s">
        <v>654</v>
      </c>
      <c r="G23" s="1" t="s">
        <v>653</v>
      </c>
    </row>
    <row r="24" spans="1:7" ht="56.25" customHeight="1" x14ac:dyDescent="0.25">
      <c r="A24" s="5" t="s">
        <v>652</v>
      </c>
      <c r="B24" s="4" t="e">
        <f ca="1">IMAGE("https://acnhcdn.com/latest/HouseDoorIcon/HouseDoorCarvingER.png")</f>
        <v>#NAME?</v>
      </c>
      <c r="C24" s="2">
        <v>5000</v>
      </c>
      <c r="D24" s="3" t="s">
        <v>327</v>
      </c>
      <c r="E24" s="3" t="s">
        <v>105</v>
      </c>
      <c r="F24" s="2" t="s">
        <v>651</v>
      </c>
      <c r="G24" s="1" t="s">
        <v>650</v>
      </c>
    </row>
    <row r="25" spans="1:7" ht="56.25" customHeight="1" x14ac:dyDescent="0.25">
      <c r="A25" s="3" t="s">
        <v>649</v>
      </c>
      <c r="B25" s="4" t="e">
        <f ca="1">IMAGE("https://acnhcdn.com/latest/HouseDoorIcon/HouseDoorIronCR.png")</f>
        <v>#NAME?</v>
      </c>
      <c r="C25" s="2">
        <v>5000</v>
      </c>
      <c r="D25" s="3" t="s">
        <v>327</v>
      </c>
      <c r="E25" s="3" t="s">
        <v>105</v>
      </c>
      <c r="F25" s="2" t="s">
        <v>648</v>
      </c>
      <c r="G25" s="1" t="s">
        <v>647</v>
      </c>
    </row>
    <row r="26" spans="1:7" ht="56.25" customHeight="1" x14ac:dyDescent="0.25">
      <c r="A26" s="3" t="s">
        <v>646</v>
      </c>
      <c r="B26" s="4" t="e">
        <f ca="1">IMAGE("https://acnhcdn.com/latest/HouseDoorIcon/HouseDoorLatticeFR.png")</f>
        <v>#NAME?</v>
      </c>
      <c r="C26" s="2">
        <v>5000</v>
      </c>
      <c r="D26" s="3" t="s">
        <v>327</v>
      </c>
      <c r="E26" s="3" t="s">
        <v>105</v>
      </c>
      <c r="F26" s="2" t="s">
        <v>645</v>
      </c>
      <c r="G26" s="1" t="s">
        <v>644</v>
      </c>
    </row>
    <row r="27" spans="1:7" ht="56.25" customHeight="1" x14ac:dyDescent="0.25">
      <c r="A27" s="3" t="s">
        <v>643</v>
      </c>
      <c r="B27" s="4" t="e">
        <f ca="1">IMAGE("https://acnhcdn.com/latest/HouseDoorIcon/HouseDoorIronpartsCR.png")</f>
        <v>#NAME?</v>
      </c>
      <c r="C27" s="2">
        <v>5000</v>
      </c>
      <c r="D27" s="3" t="s">
        <v>327</v>
      </c>
      <c r="E27" s="3" t="s">
        <v>105</v>
      </c>
      <c r="F27" s="2" t="s">
        <v>642</v>
      </c>
      <c r="G27" s="1" t="s">
        <v>641</v>
      </c>
    </row>
    <row r="28" spans="1:7" ht="56.25" customHeight="1" x14ac:dyDescent="0.25">
      <c r="A28" s="3" t="s">
        <v>640</v>
      </c>
      <c r="B28" s="4" t="e">
        <f ca="1">IMAGE("https://acnhcdn.com/latest/HouseDoorIcon/HouseDoorSimplicityFR.png")</f>
        <v>#NAME?</v>
      </c>
      <c r="C28" s="2">
        <v>5000</v>
      </c>
      <c r="D28" s="3" t="s">
        <v>327</v>
      </c>
      <c r="E28" s="3" t="s">
        <v>105</v>
      </c>
      <c r="F28" s="2" t="s">
        <v>639</v>
      </c>
      <c r="G28" s="1" t="s">
        <v>638</v>
      </c>
    </row>
    <row r="29" spans="1:7" ht="56.25" customHeight="1" x14ac:dyDescent="0.25">
      <c r="A29" s="3" t="s">
        <v>637</v>
      </c>
      <c r="B29" s="4" t="e">
        <f ca="1">IMAGE("https://acnhcdn.com/latest/HouseDoorIcon/HouseDoorSimpleDR.png")</f>
        <v>#NAME?</v>
      </c>
      <c r="C29" s="2">
        <v>5000</v>
      </c>
      <c r="D29" s="3" t="s">
        <v>327</v>
      </c>
      <c r="E29" s="3" t="s">
        <v>105</v>
      </c>
      <c r="F29" s="2" t="s">
        <v>636</v>
      </c>
      <c r="G29" s="1" t="s">
        <v>635</v>
      </c>
    </row>
    <row r="30" spans="1:7" ht="56.25" customHeight="1" x14ac:dyDescent="0.25">
      <c r="A30" s="3" t="s">
        <v>634</v>
      </c>
      <c r="B30" s="4" t="e">
        <f ca="1">IMAGE("https://acnhcdn.com/latest/HouseDoorIcon/HouseDoorVerticalWindowDR.png")</f>
        <v>#NAME?</v>
      </c>
      <c r="C30" s="2">
        <v>5000</v>
      </c>
      <c r="D30" s="3" t="s">
        <v>327</v>
      </c>
      <c r="E30" s="3" t="s">
        <v>105</v>
      </c>
      <c r="F30" s="2" t="s">
        <v>633</v>
      </c>
      <c r="G30" s="1" t="s">
        <v>632</v>
      </c>
    </row>
    <row r="31" spans="1:7" ht="56.25" customHeight="1" x14ac:dyDescent="0.25">
      <c r="A31" s="3" t="s">
        <v>631</v>
      </c>
      <c r="B31" s="4" t="e">
        <f ca="1">IMAGE("https://acnhcdn.com/latest/HouseDoorIcon/HouseDoorWindowER.png")</f>
        <v>#NAME?</v>
      </c>
      <c r="C31" s="2">
        <v>5000</v>
      </c>
      <c r="D31" s="3" t="s">
        <v>327</v>
      </c>
      <c r="E31" s="3" t="s">
        <v>105</v>
      </c>
      <c r="F31" s="2" t="s">
        <v>630</v>
      </c>
      <c r="G31" s="1" t="s">
        <v>629</v>
      </c>
    </row>
    <row r="32" spans="1:7" ht="56.25" customHeight="1" x14ac:dyDescent="0.25">
      <c r="A32" s="3" t="s">
        <v>628</v>
      </c>
      <c r="B32" s="4" t="e">
        <f ca="1">IMAGE("https://acnhcdn.com/latest/HouseDoorIcon/HouseDoorStandardER.png")</f>
        <v>#NAME?</v>
      </c>
      <c r="C32" s="2">
        <v>5000</v>
      </c>
      <c r="D32" s="3" t="s">
        <v>327</v>
      </c>
      <c r="E32" s="3" t="s">
        <v>105</v>
      </c>
      <c r="F32" s="2" t="s">
        <v>627</v>
      </c>
      <c r="G32" s="1" t="s">
        <v>626</v>
      </c>
    </row>
    <row r="33" spans="1:7" ht="56.25" customHeight="1" x14ac:dyDescent="0.25">
      <c r="A33" s="3" t="s">
        <v>625</v>
      </c>
      <c r="B33" s="4" t="e">
        <f ca="1">IMAGE("https://acnhcdn.com/latest/HouseDoorIcon/HouseDoorChineseBR.png")</f>
        <v>#NAME?</v>
      </c>
      <c r="C33" s="2">
        <v>5000</v>
      </c>
      <c r="D33" s="3" t="s">
        <v>327</v>
      </c>
      <c r="E33" s="3" t="s">
        <v>105</v>
      </c>
      <c r="F33" s="2" t="s">
        <v>624</v>
      </c>
      <c r="G33" s="1" t="s">
        <v>623</v>
      </c>
    </row>
    <row r="34" spans="1:7" ht="56.25" customHeight="1" x14ac:dyDescent="0.25">
      <c r="A34" s="3" t="s">
        <v>622</v>
      </c>
      <c r="B34" s="4" t="e">
        <f ca="1">IMAGE("https://acnhcdn.com/latest/HouseDoorIcon/HouseDoorLatticeAR.png")</f>
        <v>#NAME?</v>
      </c>
      <c r="C34" s="2">
        <v>5000</v>
      </c>
      <c r="D34" s="3" t="s">
        <v>327</v>
      </c>
      <c r="E34" s="3" t="s">
        <v>105</v>
      </c>
      <c r="F34" s="2" t="s">
        <v>621</v>
      </c>
      <c r="G34" s="1" t="s">
        <v>620</v>
      </c>
    </row>
    <row r="35" spans="1:7" ht="56.25" customHeight="1" x14ac:dyDescent="0.25">
      <c r="A35" s="3" t="s">
        <v>619</v>
      </c>
      <c r="B35" s="4" t="e">
        <f ca="1">IMAGE("https://acnhcdn.com/latest/HouseDoorIcon/HouseDoorIronpartsFR.png")</f>
        <v>#NAME?</v>
      </c>
      <c r="C35" s="2">
        <v>5000</v>
      </c>
      <c r="D35" s="3" t="s">
        <v>327</v>
      </c>
      <c r="E35" s="3" t="s">
        <v>105</v>
      </c>
      <c r="F35" s="2" t="s">
        <v>618</v>
      </c>
      <c r="G35" s="1" t="s">
        <v>617</v>
      </c>
    </row>
    <row r="36" spans="1:7" ht="56.25" customHeight="1" x14ac:dyDescent="0.25">
      <c r="A36" s="3" t="s">
        <v>616</v>
      </c>
      <c r="B36" s="4" t="e">
        <f ca="1">IMAGE("https://acnhcdn.com/latest/HouseDoorIcon/HouseDoorJapaneseCR.png")</f>
        <v>#NAME?</v>
      </c>
      <c r="C36" s="2">
        <v>5000</v>
      </c>
      <c r="D36" s="3" t="s">
        <v>327</v>
      </c>
      <c r="E36" s="3" t="s">
        <v>105</v>
      </c>
      <c r="F36" s="2" t="s">
        <v>615</v>
      </c>
      <c r="G36" s="1" t="s">
        <v>614</v>
      </c>
    </row>
    <row r="37" spans="1:7" ht="56.25" customHeight="1" x14ac:dyDescent="0.25">
      <c r="A37" s="3" t="s">
        <v>613</v>
      </c>
      <c r="B37" s="4" t="e">
        <f ca="1">IMAGE("https://acnhcdn.com/latest/HouseDoorIcon/HouseDoorCercleWindowDR.png")</f>
        <v>#NAME?</v>
      </c>
      <c r="C37" s="2">
        <v>5000</v>
      </c>
      <c r="D37" s="3" t="s">
        <v>327</v>
      </c>
      <c r="E37" s="3" t="s">
        <v>105</v>
      </c>
      <c r="F37" s="2" t="s">
        <v>612</v>
      </c>
      <c r="G37" s="1" t="s">
        <v>611</v>
      </c>
    </row>
    <row r="38" spans="1:7" ht="56.25" customHeight="1" x14ac:dyDescent="0.25">
      <c r="A38" s="3" t="s">
        <v>610</v>
      </c>
      <c r="B38" s="4" t="e">
        <f ca="1">IMAGE("https://acnhcdn.com/latest/HouseDoorIcon/HouseDoorReliefAR.png")</f>
        <v>#NAME?</v>
      </c>
      <c r="C38" s="2">
        <v>5000</v>
      </c>
      <c r="D38" s="3" t="s">
        <v>327</v>
      </c>
      <c r="E38" s="3" t="s">
        <v>105</v>
      </c>
      <c r="F38" s="2" t="s">
        <v>609</v>
      </c>
      <c r="G38" s="1" t="s">
        <v>608</v>
      </c>
    </row>
    <row r="39" spans="1:7" ht="56.25" customHeight="1" x14ac:dyDescent="0.25">
      <c r="A39" s="3" t="s">
        <v>607</v>
      </c>
      <c r="B39" s="4" t="e">
        <f ca="1">IMAGE("https://acnhcdn.com/latest/HouseDoorIcon/HouseDoorVerticalWindowJR.png")</f>
        <v>#NAME?</v>
      </c>
      <c r="C39" s="2">
        <v>5000</v>
      </c>
      <c r="D39" s="3" t="s">
        <v>327</v>
      </c>
      <c r="E39" s="3" t="s">
        <v>105</v>
      </c>
      <c r="F39" s="2" t="s">
        <v>606</v>
      </c>
      <c r="G39" s="1" t="s">
        <v>605</v>
      </c>
    </row>
    <row r="40" spans="1:7" ht="56.25" customHeight="1" x14ac:dyDescent="0.25">
      <c r="A40" s="3" t="s">
        <v>604</v>
      </c>
      <c r="B40" s="4" t="e">
        <f ca="1">IMAGE("https://acnhcdn.com/latest/HouseDoorIcon/HouseDoorIronGrillGR.png")</f>
        <v>#NAME?</v>
      </c>
      <c r="C40" s="2">
        <v>5000</v>
      </c>
      <c r="D40" s="3" t="s">
        <v>327</v>
      </c>
      <c r="E40" s="3" t="s">
        <v>105</v>
      </c>
      <c r="F40" s="2" t="s">
        <v>603</v>
      </c>
      <c r="G40" s="1" t="s">
        <v>602</v>
      </c>
    </row>
    <row r="41" spans="1:7" ht="56.25" customHeight="1" x14ac:dyDescent="0.25">
      <c r="A41" s="3" t="s">
        <v>601</v>
      </c>
      <c r="B41" s="4" t="e">
        <f ca="1">IMAGE("https://acnhcdn.com/latest/HouseDoorIcon/HouseDoorSimpleGR.png")</f>
        <v>#NAME?</v>
      </c>
      <c r="C41" s="2">
        <v>5000</v>
      </c>
      <c r="D41" s="3" t="s">
        <v>327</v>
      </c>
      <c r="E41" s="3" t="s">
        <v>105</v>
      </c>
      <c r="F41" s="2" t="s">
        <v>600</v>
      </c>
      <c r="G41" s="1" t="s">
        <v>599</v>
      </c>
    </row>
    <row r="42" spans="1:7" ht="56.25" customHeight="1" x14ac:dyDescent="0.25">
      <c r="A42" s="3" t="s">
        <v>598</v>
      </c>
      <c r="B42" s="4" t="e">
        <f ca="1">IMAGE("https://acnhcdn.com/latest/HouseDoorIcon/HouseDoorReliefFR.png")</f>
        <v>#NAME?</v>
      </c>
      <c r="C42" s="2">
        <v>5000</v>
      </c>
      <c r="D42" s="3" t="s">
        <v>327</v>
      </c>
      <c r="E42" s="3" t="s">
        <v>105</v>
      </c>
      <c r="F42" s="2" t="s">
        <v>597</v>
      </c>
      <c r="G42" s="1" t="s">
        <v>596</v>
      </c>
    </row>
    <row r="43" spans="1:7" ht="56.25" customHeight="1" x14ac:dyDescent="0.25">
      <c r="A43" s="3" t="s">
        <v>595</v>
      </c>
      <c r="B43" s="4" t="e">
        <f ca="1">IMAGE("https://acnhcdn.com/latest/HouseDoorIcon/HouseDoorIronGR.png")</f>
        <v>#NAME?</v>
      </c>
      <c r="C43" s="2">
        <v>5000</v>
      </c>
      <c r="D43" s="3" t="s">
        <v>327</v>
      </c>
      <c r="E43" s="3" t="s">
        <v>105</v>
      </c>
      <c r="F43" s="2" t="s">
        <v>594</v>
      </c>
      <c r="G43" s="1" t="s">
        <v>593</v>
      </c>
    </row>
    <row r="44" spans="1:7" ht="56.25" customHeight="1" x14ac:dyDescent="0.25">
      <c r="A44" s="3" t="s">
        <v>592</v>
      </c>
      <c r="B44" s="4" t="e">
        <f ca="1">IMAGE("https://acnhcdn.com/latest/HouseDoorIcon/HouseDoorIronGrillHR.png")</f>
        <v>#NAME?</v>
      </c>
      <c r="C44" s="2">
        <v>5000</v>
      </c>
      <c r="D44" s="3" t="s">
        <v>327</v>
      </c>
      <c r="E44" s="3" t="s">
        <v>105</v>
      </c>
      <c r="F44" s="2" t="s">
        <v>591</v>
      </c>
      <c r="G44" s="1" t="s">
        <v>590</v>
      </c>
    </row>
    <row r="45" spans="1:7" ht="56.25" customHeight="1" x14ac:dyDescent="0.25">
      <c r="A45" s="3" t="s">
        <v>589</v>
      </c>
      <c r="B45" s="4" t="e">
        <f ca="1">IMAGE("https://acnhcdn.com/latest/HouseDoorIcon/HouseDoorLatticeER.png")</f>
        <v>#NAME?</v>
      </c>
      <c r="C45" s="2">
        <v>5000</v>
      </c>
      <c r="D45" s="3" t="s">
        <v>327</v>
      </c>
      <c r="E45" s="3" t="s">
        <v>105</v>
      </c>
      <c r="F45" s="2" t="s">
        <v>588</v>
      </c>
      <c r="G45" s="1" t="s">
        <v>587</v>
      </c>
    </row>
    <row r="46" spans="1:7" ht="56.25" customHeight="1" x14ac:dyDescent="0.25">
      <c r="A46" s="3" t="s">
        <v>586</v>
      </c>
      <c r="B46" s="4" t="e">
        <f ca="1">IMAGE("https://acnhcdn.com/latest/HouseDoorIcon/HouseDoorSimpleCR.png")</f>
        <v>#NAME?</v>
      </c>
      <c r="C46" s="2">
        <v>5000</v>
      </c>
      <c r="D46" s="3" t="s">
        <v>327</v>
      </c>
      <c r="E46" s="3" t="s">
        <v>105</v>
      </c>
      <c r="F46" s="2" t="s">
        <v>585</v>
      </c>
      <c r="G46" s="1" t="s">
        <v>584</v>
      </c>
    </row>
    <row r="47" spans="1:7" ht="56.25" customHeight="1" x14ac:dyDescent="0.25">
      <c r="A47" s="3" t="s">
        <v>583</v>
      </c>
      <c r="B47" s="4" t="e">
        <f ca="1">IMAGE("https://acnhcdn.com/latest/HouseDoorIcon/HouseDoorWindowFR.png")</f>
        <v>#NAME?</v>
      </c>
      <c r="C47" s="2">
        <v>5000</v>
      </c>
      <c r="D47" s="3" t="s">
        <v>327</v>
      </c>
      <c r="E47" s="3" t="s">
        <v>105</v>
      </c>
      <c r="F47" s="2" t="s">
        <v>582</v>
      </c>
      <c r="G47" s="1" t="s">
        <v>581</v>
      </c>
    </row>
    <row r="48" spans="1:7" ht="56.25" customHeight="1" x14ac:dyDescent="0.25">
      <c r="A48" s="3" t="s">
        <v>580</v>
      </c>
      <c r="B48" s="4" t="e">
        <f ca="1">IMAGE("https://acnhcdn.com/latest/HouseDoorIcon/HouseDoorStandardFR.png")</f>
        <v>#NAME?</v>
      </c>
      <c r="C48" s="2">
        <v>5000</v>
      </c>
      <c r="D48" s="3" t="s">
        <v>327</v>
      </c>
      <c r="E48" s="3" t="s">
        <v>105</v>
      </c>
      <c r="F48" s="2" t="s">
        <v>579</v>
      </c>
      <c r="G48" s="1" t="s">
        <v>578</v>
      </c>
    </row>
    <row r="49" spans="1:7" ht="56.25" customHeight="1" x14ac:dyDescent="0.25">
      <c r="A49" s="3" t="s">
        <v>577</v>
      </c>
      <c r="B49" s="4" t="e">
        <f ca="1">IMAGE("https://acnhcdn.com/latest/HouseDoorIcon/HouseDoorCercleWindowBR.png")</f>
        <v>#NAME?</v>
      </c>
      <c r="C49" s="2">
        <v>5000</v>
      </c>
      <c r="D49" s="3" t="s">
        <v>327</v>
      </c>
      <c r="E49" s="3" t="s">
        <v>105</v>
      </c>
      <c r="F49" s="2" t="s">
        <v>576</v>
      </c>
      <c r="G49" s="1" t="s">
        <v>575</v>
      </c>
    </row>
    <row r="50" spans="1:7" ht="56.25" customHeight="1" x14ac:dyDescent="0.25">
      <c r="A50" s="3" t="s">
        <v>574</v>
      </c>
      <c r="B50" s="4" t="e">
        <f ca="1">IMAGE("https://acnhcdn.com/latest/HouseDoorIcon/HouseDoorReliefDR.png")</f>
        <v>#NAME?</v>
      </c>
      <c r="C50" s="2">
        <v>5000</v>
      </c>
      <c r="D50" s="3" t="s">
        <v>327</v>
      </c>
      <c r="E50" s="3" t="s">
        <v>105</v>
      </c>
      <c r="F50" s="2" t="s">
        <v>573</v>
      </c>
      <c r="G50" s="1" t="s">
        <v>572</v>
      </c>
    </row>
    <row r="51" spans="1:7" ht="56.25" customHeight="1" x14ac:dyDescent="0.25">
      <c r="A51" s="3" t="s">
        <v>571</v>
      </c>
      <c r="B51" s="4" t="e">
        <f ca="1">IMAGE("https://acnhcdn.com/latest/HouseDoorIcon/HouseDoorChineseER.png")</f>
        <v>#NAME?</v>
      </c>
      <c r="C51" s="2">
        <v>5000</v>
      </c>
      <c r="D51" s="3" t="s">
        <v>327</v>
      </c>
      <c r="E51" s="3" t="s">
        <v>105</v>
      </c>
      <c r="F51" s="2" t="s">
        <v>570</v>
      </c>
      <c r="G51" s="1" t="s">
        <v>569</v>
      </c>
    </row>
    <row r="52" spans="1:7" ht="56.25" customHeight="1" x14ac:dyDescent="0.25">
      <c r="A52" s="3" t="s">
        <v>568</v>
      </c>
      <c r="B52" s="4" t="e">
        <f ca="1">IMAGE("https://acnhcdn.com/latest/HouseDoorIcon/HouseDoorIronER.png")</f>
        <v>#NAME?</v>
      </c>
      <c r="C52" s="2">
        <v>5000</v>
      </c>
      <c r="D52" s="3" t="s">
        <v>327</v>
      </c>
      <c r="E52" s="3" t="s">
        <v>105</v>
      </c>
      <c r="F52" s="2" t="s">
        <v>567</v>
      </c>
      <c r="G52" s="1" t="s">
        <v>566</v>
      </c>
    </row>
    <row r="53" spans="1:7" ht="56.25" customHeight="1" x14ac:dyDescent="0.25">
      <c r="A53" s="3" t="s">
        <v>565</v>
      </c>
      <c r="B53" s="4" t="e">
        <f ca="1">IMAGE("https://acnhcdn.com/latest/HouseDoorIcon/HouseDoorIronGrillCR.png")</f>
        <v>#NAME?</v>
      </c>
      <c r="C53" s="2">
        <v>5000</v>
      </c>
      <c r="D53" s="3" t="s">
        <v>327</v>
      </c>
      <c r="E53" s="3" t="s">
        <v>105</v>
      </c>
      <c r="F53" s="2" t="s">
        <v>564</v>
      </c>
      <c r="G53" s="1" t="s">
        <v>563</v>
      </c>
    </row>
    <row r="54" spans="1:7" ht="56.25" customHeight="1" x14ac:dyDescent="0.25">
      <c r="A54" s="3" t="s">
        <v>562</v>
      </c>
      <c r="B54" s="4" t="e">
        <f ca="1">IMAGE("https://acnhcdn.com/latest/HouseDoorIcon/HouseDoorIronpartsDR.png")</f>
        <v>#NAME?</v>
      </c>
      <c r="C54" s="2">
        <v>5000</v>
      </c>
      <c r="D54" s="3" t="s">
        <v>327</v>
      </c>
      <c r="E54" s="3" t="s">
        <v>105</v>
      </c>
      <c r="F54" s="2" t="s">
        <v>561</v>
      </c>
      <c r="G54" s="1" t="s">
        <v>560</v>
      </c>
    </row>
    <row r="55" spans="1:7" ht="56.25" customHeight="1" x14ac:dyDescent="0.25">
      <c r="A55" s="3" t="s">
        <v>559</v>
      </c>
      <c r="B55" s="4" t="e">
        <f ca="1">IMAGE("https://acnhcdn.com/latest/HouseDoorIcon/HouseDoorSimplicityJR.png")</f>
        <v>#NAME?</v>
      </c>
      <c r="C55" s="2">
        <v>5000</v>
      </c>
      <c r="D55" s="3" t="s">
        <v>327</v>
      </c>
      <c r="E55" s="3" t="s">
        <v>105</v>
      </c>
      <c r="F55" s="2" t="s">
        <v>558</v>
      </c>
      <c r="G55" s="1" t="s">
        <v>557</v>
      </c>
    </row>
    <row r="56" spans="1:7" ht="56.25" customHeight="1" x14ac:dyDescent="0.25">
      <c r="A56" s="3" t="s">
        <v>556</v>
      </c>
      <c r="B56" s="4" t="e">
        <f ca="1">IMAGE("https://acnhcdn.com/latest/HouseDoorIcon/HouseDoorVerticalWindowCR.png")</f>
        <v>#NAME?</v>
      </c>
      <c r="C56" s="2">
        <v>5000</v>
      </c>
      <c r="D56" s="3" t="s">
        <v>327</v>
      </c>
      <c r="E56" s="3" t="s">
        <v>105</v>
      </c>
      <c r="F56" s="2" t="s">
        <v>555</v>
      </c>
      <c r="G56" s="1" t="s">
        <v>554</v>
      </c>
    </row>
    <row r="57" spans="1:7" ht="56.25" customHeight="1" x14ac:dyDescent="0.25">
      <c r="A57" s="3" t="s">
        <v>553</v>
      </c>
      <c r="B57" s="4" t="e">
        <f ca="1">IMAGE("https://acnhcdn.com/latest/HouseDoorIcon/HouseDoorWindowDR.png")</f>
        <v>#NAME?</v>
      </c>
      <c r="C57" s="2">
        <v>5000</v>
      </c>
      <c r="D57" s="3" t="s">
        <v>327</v>
      </c>
      <c r="E57" s="3" t="s">
        <v>105</v>
      </c>
      <c r="F57" s="2" t="s">
        <v>552</v>
      </c>
      <c r="G57" s="1" t="s">
        <v>551</v>
      </c>
    </row>
    <row r="58" spans="1:7" ht="56.25" customHeight="1" x14ac:dyDescent="0.25">
      <c r="A58" s="3" t="s">
        <v>550</v>
      </c>
      <c r="B58" s="4" t="e">
        <f ca="1">IMAGE("https://acnhcdn.com/latest/HouseDoorIcon/HouseDoorStandardDR.png")</f>
        <v>#NAME?</v>
      </c>
      <c r="C58" s="2">
        <v>5000</v>
      </c>
      <c r="D58" s="3" t="s">
        <v>327</v>
      </c>
      <c r="E58" s="3" t="s">
        <v>105</v>
      </c>
      <c r="F58" s="2" t="s">
        <v>549</v>
      </c>
      <c r="G58" s="1" t="s">
        <v>548</v>
      </c>
    </row>
    <row r="59" spans="1:7" ht="56.25" customHeight="1" x14ac:dyDescent="0.25">
      <c r="A59" s="3" t="s">
        <v>547</v>
      </c>
      <c r="B59" s="4" t="e">
        <f ca="1">IMAGE("https://acnhcdn.com/latest/HouseDoorIcon/HouseDoorCercleWindowJR.png")</f>
        <v>#NAME?</v>
      </c>
      <c r="C59" s="2">
        <v>5000</v>
      </c>
      <c r="D59" s="3" t="s">
        <v>327</v>
      </c>
      <c r="E59" s="3" t="s">
        <v>105</v>
      </c>
      <c r="F59" s="2" t="s">
        <v>546</v>
      </c>
      <c r="G59" s="1" t="s">
        <v>545</v>
      </c>
    </row>
    <row r="60" spans="1:7" ht="56.25" customHeight="1" x14ac:dyDescent="0.25">
      <c r="A60" s="3" t="s">
        <v>544</v>
      </c>
      <c r="B60" s="4" t="e">
        <f ca="1">IMAGE("https://acnhcdn.com/latest/HouseDoorIcon/HouseDoorReliefIR.png")</f>
        <v>#NAME?</v>
      </c>
      <c r="C60" s="2">
        <v>5000</v>
      </c>
      <c r="D60" s="3" t="s">
        <v>327</v>
      </c>
      <c r="E60" s="3" t="s">
        <v>105</v>
      </c>
      <c r="F60" s="2" t="s">
        <v>543</v>
      </c>
      <c r="G60" s="1" t="s">
        <v>542</v>
      </c>
    </row>
    <row r="61" spans="1:7" ht="56.25" customHeight="1" x14ac:dyDescent="0.25">
      <c r="A61" s="3" t="s">
        <v>541</v>
      </c>
      <c r="B61" s="4" t="e">
        <f ca="1">IMAGE("https://acnhcdn.com/latest/HouseDoorIcon/HouseDoorChineseAR.png")</f>
        <v>#NAME?</v>
      </c>
      <c r="C61" s="2">
        <v>5000</v>
      </c>
      <c r="D61" s="3" t="s">
        <v>327</v>
      </c>
      <c r="E61" s="3" t="s">
        <v>105</v>
      </c>
      <c r="F61" s="2" t="s">
        <v>540</v>
      </c>
      <c r="G61" s="1" t="s">
        <v>539</v>
      </c>
    </row>
    <row r="62" spans="1:7" ht="56.25" customHeight="1" x14ac:dyDescent="0.25">
      <c r="A62" s="3" t="s">
        <v>538</v>
      </c>
      <c r="B62" s="4" t="e">
        <f ca="1">IMAGE("https://acnhcdn.com/latest/HouseDoorIcon/HouseDoorIronAR.png")</f>
        <v>#NAME?</v>
      </c>
      <c r="C62" s="2">
        <v>5000</v>
      </c>
      <c r="D62" s="3" t="s">
        <v>327</v>
      </c>
      <c r="E62" s="3" t="s">
        <v>105</v>
      </c>
      <c r="F62" s="2" t="s">
        <v>537</v>
      </c>
      <c r="G62" s="1" t="s">
        <v>536</v>
      </c>
    </row>
    <row r="63" spans="1:7" ht="56.25" customHeight="1" x14ac:dyDescent="0.25">
      <c r="A63" s="3" t="s">
        <v>535</v>
      </c>
      <c r="B63" s="4" t="e">
        <f ca="1">IMAGE("https://acnhcdn.com/latest/HouseDoorIcon/HouseDoorIronGrillAR.png")</f>
        <v>#NAME?</v>
      </c>
      <c r="C63" s="2">
        <v>5000</v>
      </c>
      <c r="D63" s="3" t="s">
        <v>327</v>
      </c>
      <c r="E63" s="3" t="s">
        <v>105</v>
      </c>
      <c r="F63" s="2" t="s">
        <v>534</v>
      </c>
      <c r="G63" s="1" t="s">
        <v>533</v>
      </c>
    </row>
    <row r="64" spans="1:7" ht="56.25" customHeight="1" x14ac:dyDescent="0.25">
      <c r="A64" s="3" t="s">
        <v>532</v>
      </c>
      <c r="B64" s="4" t="e">
        <f ca="1">IMAGE("https://acnhcdn.com/latest/HouseDoorIcon/HouseDoorJapaneseFR.png")</f>
        <v>#NAME?</v>
      </c>
      <c r="C64" s="2">
        <v>5000</v>
      </c>
      <c r="D64" s="3" t="s">
        <v>327</v>
      </c>
      <c r="E64" s="3" t="s">
        <v>105</v>
      </c>
      <c r="F64" s="2" t="s">
        <v>531</v>
      </c>
      <c r="G64" s="1" t="s">
        <v>530</v>
      </c>
    </row>
    <row r="65" spans="1:7" ht="56.25" customHeight="1" x14ac:dyDescent="0.25">
      <c r="A65" s="3" t="s">
        <v>529</v>
      </c>
      <c r="B65" s="4" t="e">
        <f ca="1">IMAGE("https://acnhcdn.com/latest/HouseDoorIcon/HouseDoorLatticeDR.png")</f>
        <v>#NAME?</v>
      </c>
      <c r="C65" s="2">
        <v>5000</v>
      </c>
      <c r="D65" s="3" t="s">
        <v>327</v>
      </c>
      <c r="E65" s="3" t="s">
        <v>105</v>
      </c>
      <c r="F65" s="2" t="s">
        <v>528</v>
      </c>
      <c r="G65" s="1" t="s">
        <v>527</v>
      </c>
    </row>
    <row r="66" spans="1:7" ht="56.25" customHeight="1" x14ac:dyDescent="0.25">
      <c r="A66" s="3" t="s">
        <v>526</v>
      </c>
      <c r="B66" s="4" t="e">
        <f ca="1">IMAGE("https://acnhcdn.com/latest/HouseDoorIcon/HouseDoorSimplicityGR.png")</f>
        <v>#NAME?</v>
      </c>
      <c r="C66" s="2">
        <v>5000</v>
      </c>
      <c r="D66" s="3" t="s">
        <v>327</v>
      </c>
      <c r="E66" s="3" t="s">
        <v>105</v>
      </c>
      <c r="F66" s="2" t="s">
        <v>525</v>
      </c>
      <c r="G66" s="1" t="s">
        <v>524</v>
      </c>
    </row>
    <row r="67" spans="1:7" ht="56.25" customHeight="1" x14ac:dyDescent="0.25">
      <c r="A67" s="3" t="s">
        <v>523</v>
      </c>
      <c r="B67" s="4" t="e">
        <f ca="1">IMAGE("https://acnhcdn.com/latest/HouseDoorIcon/HouseDoorIronGrillBR.png")</f>
        <v>#NAME?</v>
      </c>
      <c r="C67" s="2">
        <v>5000</v>
      </c>
      <c r="D67" s="3" t="s">
        <v>327</v>
      </c>
      <c r="E67" s="3" t="s">
        <v>105</v>
      </c>
      <c r="F67" s="2" t="s">
        <v>522</v>
      </c>
      <c r="G67" s="1" t="s">
        <v>521</v>
      </c>
    </row>
    <row r="68" spans="1:7" ht="56.25" customHeight="1" x14ac:dyDescent="0.25">
      <c r="A68" s="3" t="s">
        <v>520</v>
      </c>
      <c r="B68" s="4" t="e">
        <f ca="1">IMAGE("https://acnhcdn.com/latest/HouseDoorIcon/HouseDoorSimplicityCR.png")</f>
        <v>#NAME?</v>
      </c>
      <c r="C68" s="2">
        <v>5000</v>
      </c>
      <c r="D68" s="3" t="s">
        <v>327</v>
      </c>
      <c r="E68" s="3" t="s">
        <v>105</v>
      </c>
      <c r="F68" s="2" t="s">
        <v>519</v>
      </c>
      <c r="G68" s="1" t="s">
        <v>518</v>
      </c>
    </row>
    <row r="69" spans="1:7" ht="56.25" customHeight="1" x14ac:dyDescent="0.25">
      <c r="A69" s="3" t="s">
        <v>517</v>
      </c>
      <c r="B69" s="4" t="e">
        <f ca="1">IMAGE("https://acnhcdn.com/latest/HouseDoorIcon/HouseDoorVerticalWindowBR.png")</f>
        <v>#NAME?</v>
      </c>
      <c r="C69" s="2">
        <v>5000</v>
      </c>
      <c r="D69" s="3" t="s">
        <v>327</v>
      </c>
      <c r="E69" s="3" t="s">
        <v>105</v>
      </c>
      <c r="F69" s="2" t="s">
        <v>516</v>
      </c>
      <c r="G69" s="1" t="s">
        <v>515</v>
      </c>
    </row>
    <row r="70" spans="1:7" ht="56.25" customHeight="1" x14ac:dyDescent="0.25">
      <c r="A70" s="3" t="s">
        <v>514</v>
      </c>
      <c r="B70" s="4" t="e">
        <f ca="1">IMAGE("https://acnhcdn.com/latest/HouseDoorIcon/HouseDoorWindowBR.png")</f>
        <v>#NAME?</v>
      </c>
      <c r="C70" s="2">
        <v>5000</v>
      </c>
      <c r="D70" s="3" t="s">
        <v>327</v>
      </c>
      <c r="E70" s="3" t="s">
        <v>105</v>
      </c>
      <c r="F70" s="2" t="s">
        <v>513</v>
      </c>
      <c r="G70" s="1" t="s">
        <v>512</v>
      </c>
    </row>
    <row r="71" spans="1:7" ht="56.25" customHeight="1" x14ac:dyDescent="0.25">
      <c r="A71" s="3" t="s">
        <v>511</v>
      </c>
      <c r="B71" s="4" t="e">
        <f ca="1">IMAGE("https://acnhcdn.com/latest/HouseDoorIcon/HouseDoorStandardBR.png")</f>
        <v>#NAME?</v>
      </c>
      <c r="C71" s="2">
        <v>5000</v>
      </c>
      <c r="D71" s="3" t="s">
        <v>327</v>
      </c>
      <c r="E71" s="3" t="s">
        <v>105</v>
      </c>
      <c r="F71" s="2" t="s">
        <v>510</v>
      </c>
      <c r="G71" s="1" t="s">
        <v>509</v>
      </c>
    </row>
    <row r="72" spans="1:7" ht="56.25" customHeight="1" x14ac:dyDescent="0.25">
      <c r="A72" s="3" t="s">
        <v>508</v>
      </c>
      <c r="B72" s="4" t="e">
        <f ca="1">IMAGE("https://acnhcdn.com/latest/HouseDoorIcon/HouseDoorIronpartsAR.png")</f>
        <v>#NAME?</v>
      </c>
      <c r="C72" s="2">
        <v>5000</v>
      </c>
      <c r="D72" s="3" t="s">
        <v>327</v>
      </c>
      <c r="E72" s="3" t="s">
        <v>105</v>
      </c>
      <c r="F72" s="2" t="s">
        <v>507</v>
      </c>
      <c r="G72" s="1" t="s">
        <v>506</v>
      </c>
    </row>
    <row r="73" spans="1:7" ht="56.25" customHeight="1" x14ac:dyDescent="0.25">
      <c r="A73" s="3" t="s">
        <v>505</v>
      </c>
      <c r="B73" s="4" t="e">
        <f ca="1">IMAGE("https://acnhcdn.com/latest/HouseDoorIcon/HouseDoorCercleWindowFR.png")</f>
        <v>#NAME?</v>
      </c>
      <c r="C73" s="2">
        <v>5000</v>
      </c>
      <c r="D73" s="3" t="s">
        <v>327</v>
      </c>
      <c r="E73" s="3" t="s">
        <v>105</v>
      </c>
      <c r="F73" s="2" t="s">
        <v>504</v>
      </c>
      <c r="G73" s="1" t="s">
        <v>503</v>
      </c>
    </row>
    <row r="74" spans="1:7" ht="56.25" customHeight="1" x14ac:dyDescent="0.25">
      <c r="A74" s="3" t="s">
        <v>502</v>
      </c>
      <c r="B74" s="4" t="e">
        <f ca="1">IMAGE("https://acnhcdn.com/latest/HouseDoorIcon/HouseDoorIronGrillDR.png")</f>
        <v>#NAME?</v>
      </c>
      <c r="C74" s="2">
        <v>5000</v>
      </c>
      <c r="D74" s="3" t="s">
        <v>327</v>
      </c>
      <c r="E74" s="3" t="s">
        <v>105</v>
      </c>
      <c r="F74" s="2" t="s">
        <v>501</v>
      </c>
      <c r="G74" s="1" t="s">
        <v>500</v>
      </c>
    </row>
    <row r="75" spans="1:7" ht="56.25" customHeight="1" x14ac:dyDescent="0.25">
      <c r="A75" s="3" t="s">
        <v>499</v>
      </c>
      <c r="B75" s="4" t="e">
        <f ca="1">IMAGE("https://acnhcdn.com/latest/HouseDoorIcon/HouseDoorSimplicityIR.png")</f>
        <v>#NAME?</v>
      </c>
      <c r="C75" s="2">
        <v>5000</v>
      </c>
      <c r="D75" s="3" t="s">
        <v>327</v>
      </c>
      <c r="E75" s="3" t="s">
        <v>105</v>
      </c>
      <c r="F75" s="2" t="s">
        <v>498</v>
      </c>
      <c r="G75" s="1" t="s">
        <v>497</v>
      </c>
    </row>
    <row r="76" spans="1:7" ht="56.25" customHeight="1" x14ac:dyDescent="0.25">
      <c r="A76" s="3" t="s">
        <v>496</v>
      </c>
      <c r="B76" s="4" t="e">
        <f ca="1">IMAGE("https://acnhcdn.com/latest/HouseDoorIcon/HouseDoorCercleWindowIR.png")</f>
        <v>#NAME?</v>
      </c>
      <c r="C76" s="2">
        <v>5000</v>
      </c>
      <c r="D76" s="3" t="s">
        <v>327</v>
      </c>
      <c r="E76" s="3" t="s">
        <v>105</v>
      </c>
      <c r="F76" s="2" t="s">
        <v>495</v>
      </c>
      <c r="G76" s="1" t="s">
        <v>494</v>
      </c>
    </row>
    <row r="77" spans="1:7" ht="56.25" customHeight="1" x14ac:dyDescent="0.25">
      <c r="A77" s="3" t="s">
        <v>493</v>
      </c>
      <c r="B77" s="4" t="e">
        <f ca="1">IMAGE("https://acnhcdn.com/latest/HouseDoorIcon/HouseDoorCarvingDR.png")</f>
        <v>#NAME?</v>
      </c>
      <c r="C77" s="2">
        <v>5000</v>
      </c>
      <c r="D77" s="3" t="s">
        <v>327</v>
      </c>
      <c r="E77" s="3" t="s">
        <v>105</v>
      </c>
      <c r="F77" s="2" t="s">
        <v>492</v>
      </c>
      <c r="G77" s="1" t="s">
        <v>491</v>
      </c>
    </row>
    <row r="78" spans="1:7" ht="56.25" customHeight="1" x14ac:dyDescent="0.25">
      <c r="A78" s="3" t="s">
        <v>490</v>
      </c>
      <c r="B78" s="4" t="e">
        <f ca="1">IMAGE("https://acnhcdn.com/latest/HouseDoorIcon/HouseDoorIronFR.png")</f>
        <v>#NAME?</v>
      </c>
      <c r="C78" s="2">
        <v>5000</v>
      </c>
      <c r="D78" s="3" t="s">
        <v>327</v>
      </c>
      <c r="E78" s="3" t="s">
        <v>105</v>
      </c>
      <c r="F78" s="2" t="s">
        <v>489</v>
      </c>
      <c r="G78" s="1" t="s">
        <v>488</v>
      </c>
    </row>
    <row r="79" spans="1:7" ht="56.25" customHeight="1" x14ac:dyDescent="0.25">
      <c r="A79" s="3" t="s">
        <v>487</v>
      </c>
      <c r="B79" s="4" t="e">
        <f ca="1">IMAGE("https://acnhcdn.com/latest/HouseDoorIcon/HouseDoorIronGrillER.png")</f>
        <v>#NAME?</v>
      </c>
      <c r="C79" s="2">
        <v>5000</v>
      </c>
      <c r="D79" s="3" t="s">
        <v>327</v>
      </c>
      <c r="E79" s="3" t="s">
        <v>105</v>
      </c>
      <c r="F79" s="2" t="s">
        <v>486</v>
      </c>
      <c r="G79" s="1" t="s">
        <v>485</v>
      </c>
    </row>
    <row r="80" spans="1:7" ht="56.25" customHeight="1" x14ac:dyDescent="0.25">
      <c r="A80" s="3" t="s">
        <v>484</v>
      </c>
      <c r="B80" s="4" t="e">
        <f ca="1">IMAGE("https://acnhcdn.com/latest/HouseDoorIcon/HouseDoorIronpartsER.png")</f>
        <v>#NAME?</v>
      </c>
      <c r="C80" s="2">
        <v>5000</v>
      </c>
      <c r="D80" s="3" t="s">
        <v>327</v>
      </c>
      <c r="E80" s="3" t="s">
        <v>105</v>
      </c>
      <c r="F80" s="2" t="s">
        <v>483</v>
      </c>
      <c r="G80" s="1" t="s">
        <v>482</v>
      </c>
    </row>
    <row r="81" spans="1:7" ht="56.25" customHeight="1" x14ac:dyDescent="0.25">
      <c r="A81" s="3" t="s">
        <v>481</v>
      </c>
      <c r="B81" s="4" t="e">
        <f ca="1">IMAGE("https://acnhcdn.com/latest/HouseDoorIcon/HouseDoorSimplicityHR.png")</f>
        <v>#NAME?</v>
      </c>
      <c r="C81" s="2">
        <v>5000</v>
      </c>
      <c r="D81" s="3" t="s">
        <v>327</v>
      </c>
      <c r="E81" s="3" t="s">
        <v>105</v>
      </c>
      <c r="F81" s="2" t="s">
        <v>480</v>
      </c>
      <c r="G81" s="1" t="s">
        <v>479</v>
      </c>
    </row>
    <row r="82" spans="1:7" ht="56.25" customHeight="1" x14ac:dyDescent="0.25">
      <c r="A82" s="3" t="s">
        <v>478</v>
      </c>
      <c r="B82" s="4" t="e">
        <f ca="1">IMAGE("https://acnhcdn.com/latest/HouseDoorIcon/HouseDoorSimpleER.png")</f>
        <v>#NAME?</v>
      </c>
      <c r="C82" s="2">
        <v>5000</v>
      </c>
      <c r="D82" s="3" t="s">
        <v>327</v>
      </c>
      <c r="E82" s="3" t="s">
        <v>105</v>
      </c>
      <c r="F82" s="2" t="s">
        <v>477</v>
      </c>
      <c r="G82" s="1" t="s">
        <v>476</v>
      </c>
    </row>
    <row r="83" spans="1:7" ht="56.25" customHeight="1" x14ac:dyDescent="0.25">
      <c r="A83" s="3" t="s">
        <v>475</v>
      </c>
      <c r="B83" s="4" t="e">
        <f ca="1">IMAGE("https://acnhcdn.com/latest/HouseDoorIcon/HouseDoorWindowIR.png")</f>
        <v>#NAME?</v>
      </c>
      <c r="C83" s="2">
        <v>5000</v>
      </c>
      <c r="D83" s="3" t="s">
        <v>327</v>
      </c>
      <c r="E83" s="3" t="s">
        <v>105</v>
      </c>
      <c r="F83" s="2" t="s">
        <v>474</v>
      </c>
      <c r="G83" s="1" t="s">
        <v>473</v>
      </c>
    </row>
    <row r="84" spans="1:7" ht="56.25" customHeight="1" x14ac:dyDescent="0.25">
      <c r="A84" s="3" t="s">
        <v>472</v>
      </c>
      <c r="B84" s="4" t="e">
        <f ca="1">IMAGE("https://acnhcdn.com/latest/HouseDoorIcon/HouseDoorStandardIR.png")</f>
        <v>#NAME?</v>
      </c>
      <c r="C84" s="2">
        <v>5000</v>
      </c>
      <c r="D84" s="3" t="s">
        <v>327</v>
      </c>
      <c r="E84" s="3" t="s">
        <v>105</v>
      </c>
      <c r="F84" s="2" t="s">
        <v>471</v>
      </c>
      <c r="G84" s="1" t="s">
        <v>470</v>
      </c>
    </row>
    <row r="85" spans="1:7" ht="56.25" customHeight="1" x14ac:dyDescent="0.25">
      <c r="A85" s="3" t="s">
        <v>469</v>
      </c>
      <c r="B85" s="4" t="e">
        <f ca="1">IMAGE("https://acnhcdn.com/latest/HouseDoorIcon/HouseDoorReliefJR.png")</f>
        <v>#NAME?</v>
      </c>
      <c r="C85" s="2">
        <v>5000</v>
      </c>
      <c r="D85" s="3" t="s">
        <v>327</v>
      </c>
      <c r="E85" s="3" t="s">
        <v>105</v>
      </c>
      <c r="F85" s="2" t="s">
        <v>468</v>
      </c>
      <c r="G85" s="1" t="s">
        <v>467</v>
      </c>
    </row>
    <row r="86" spans="1:7" ht="56.25" customHeight="1" x14ac:dyDescent="0.25">
      <c r="A86" s="3" t="s">
        <v>466</v>
      </c>
      <c r="B86" s="4" t="e">
        <f ca="1">IMAGE("https://acnhcdn.com/latest/HouseDoorIcon/HouseDoorIronGrillJR.png")</f>
        <v>#NAME?</v>
      </c>
      <c r="C86" s="2">
        <v>5000</v>
      </c>
      <c r="D86" s="3" t="s">
        <v>327</v>
      </c>
      <c r="E86" s="3" t="s">
        <v>105</v>
      </c>
      <c r="F86" s="2" t="s">
        <v>465</v>
      </c>
      <c r="G86" s="1" t="s">
        <v>464</v>
      </c>
    </row>
    <row r="87" spans="1:7" ht="56.25" customHeight="1" x14ac:dyDescent="0.25">
      <c r="A87" s="3" t="s">
        <v>463</v>
      </c>
      <c r="B87" s="4" t="e">
        <f ca="1">IMAGE("https://acnhcdn.com/latest/HouseDoorIcon/HouseDoorIronpartsGR.png")</f>
        <v>#NAME?</v>
      </c>
      <c r="C87" s="2">
        <v>5000</v>
      </c>
      <c r="D87" s="3" t="s">
        <v>327</v>
      </c>
      <c r="E87" s="3" t="s">
        <v>105</v>
      </c>
      <c r="F87" s="2" t="s">
        <v>462</v>
      </c>
      <c r="G87" s="1" t="s">
        <v>461</v>
      </c>
    </row>
    <row r="88" spans="1:7" ht="56.25" customHeight="1" x14ac:dyDescent="0.25">
      <c r="A88" s="3" t="s">
        <v>460</v>
      </c>
      <c r="B88" s="4" t="e">
        <f ca="1">IMAGE("https://acnhcdn.com/latest/HouseDoorIcon/HouseDoorSimpleHR.png")</f>
        <v>#NAME?</v>
      </c>
      <c r="C88" s="2">
        <v>5000</v>
      </c>
      <c r="D88" s="3" t="s">
        <v>327</v>
      </c>
      <c r="E88" s="3" t="s">
        <v>105</v>
      </c>
      <c r="F88" s="2" t="s">
        <v>459</v>
      </c>
      <c r="G88" s="1" t="s">
        <v>458</v>
      </c>
    </row>
    <row r="89" spans="1:7" ht="56.25" customHeight="1" x14ac:dyDescent="0.25">
      <c r="A89" s="3" t="s">
        <v>457</v>
      </c>
      <c r="B89" s="4" t="e">
        <f ca="1">IMAGE("https://acnhcdn.com/latest/HouseDoorIcon/HouseDoorVerticalWindowIR.png")</f>
        <v>#NAME?</v>
      </c>
      <c r="C89" s="2">
        <v>5000</v>
      </c>
      <c r="D89" s="3" t="s">
        <v>327</v>
      </c>
      <c r="E89" s="3" t="s">
        <v>105</v>
      </c>
      <c r="F89" s="2" t="s">
        <v>456</v>
      </c>
      <c r="G89" s="1" t="s">
        <v>455</v>
      </c>
    </row>
    <row r="90" spans="1:7" ht="56.25" customHeight="1" x14ac:dyDescent="0.25">
      <c r="A90" s="3" t="s">
        <v>454</v>
      </c>
      <c r="B90" s="4" t="e">
        <f ca="1">IMAGE("https://acnhcdn.com/latest/HouseDoorIcon/HouseDoorWindowJR.png")</f>
        <v>#NAME?</v>
      </c>
      <c r="C90" s="2">
        <v>5000</v>
      </c>
      <c r="D90" s="3" t="s">
        <v>327</v>
      </c>
      <c r="E90" s="3" t="s">
        <v>105</v>
      </c>
      <c r="F90" s="2" t="s">
        <v>453</v>
      </c>
      <c r="G90" s="1" t="s">
        <v>452</v>
      </c>
    </row>
    <row r="91" spans="1:7" ht="56.25" customHeight="1" x14ac:dyDescent="0.25">
      <c r="A91" s="3" t="s">
        <v>451</v>
      </c>
      <c r="B91" s="4" t="e">
        <f ca="1">IMAGE("https://acnhcdn.com/latest/HouseDoorIcon/HouseDoorStandardJR.png")</f>
        <v>#NAME?</v>
      </c>
      <c r="C91" s="2">
        <v>5000</v>
      </c>
      <c r="D91" s="3" t="s">
        <v>327</v>
      </c>
      <c r="E91" s="3" t="s">
        <v>105</v>
      </c>
      <c r="F91" s="2" t="s">
        <v>450</v>
      </c>
      <c r="G91" s="1" t="s">
        <v>449</v>
      </c>
    </row>
    <row r="92" spans="1:7" ht="56.25" customHeight="1" x14ac:dyDescent="0.25">
      <c r="A92" s="3" t="s">
        <v>448</v>
      </c>
      <c r="B92" s="4" t="e">
        <f ca="1">IMAGE("https://acnhcdn.com/latest/HouseDoorIcon/HouseDoorReliefBR.png")</f>
        <v>#NAME?</v>
      </c>
      <c r="C92" s="2">
        <v>5000</v>
      </c>
      <c r="D92" s="3" t="s">
        <v>327</v>
      </c>
      <c r="E92" s="3" t="s">
        <v>105</v>
      </c>
      <c r="F92" s="2" t="s">
        <v>447</v>
      </c>
      <c r="G92" s="1" t="s">
        <v>446</v>
      </c>
    </row>
    <row r="93" spans="1:7" ht="56.25" customHeight="1" x14ac:dyDescent="0.25">
      <c r="A93" s="3" t="s">
        <v>445</v>
      </c>
      <c r="B93" s="4" t="e">
        <f ca="1">IMAGE("https://acnhcdn.com/latest/HouseDoorIcon/HouseDoorCarvingCR.png")</f>
        <v>#NAME?</v>
      </c>
      <c r="C93" s="2">
        <v>5000</v>
      </c>
      <c r="D93" s="3" t="s">
        <v>327</v>
      </c>
      <c r="E93" s="3" t="s">
        <v>105</v>
      </c>
      <c r="F93" s="2" t="s">
        <v>444</v>
      </c>
      <c r="G93" s="1" t="s">
        <v>443</v>
      </c>
    </row>
    <row r="94" spans="1:7" ht="56.25" customHeight="1" x14ac:dyDescent="0.25">
      <c r="A94" s="3" t="s">
        <v>442</v>
      </c>
      <c r="B94" s="4" t="e">
        <f ca="1">IMAGE("https://acnhcdn.com/latest/HouseDoorIcon/HouseDoorChineseCR.png")</f>
        <v>#NAME?</v>
      </c>
      <c r="C94" s="2">
        <v>5000</v>
      </c>
      <c r="D94" s="3" t="s">
        <v>327</v>
      </c>
      <c r="E94" s="3" t="s">
        <v>105</v>
      </c>
      <c r="F94" s="2" t="s">
        <v>441</v>
      </c>
      <c r="G94" s="1" t="s">
        <v>440</v>
      </c>
    </row>
    <row r="95" spans="1:7" ht="56.25" customHeight="1" x14ac:dyDescent="0.25">
      <c r="A95" s="3" t="s">
        <v>439</v>
      </c>
      <c r="B95" s="4" t="e">
        <f ca="1">IMAGE("https://acnhcdn.com/latest/HouseDoorIcon/HouseDoorIronBR.png")</f>
        <v>#NAME?</v>
      </c>
      <c r="C95" s="2">
        <v>5000</v>
      </c>
      <c r="D95" s="3" t="s">
        <v>327</v>
      </c>
      <c r="E95" s="3" t="s">
        <v>105</v>
      </c>
      <c r="F95" s="2" t="s">
        <v>438</v>
      </c>
      <c r="G95" s="1" t="s">
        <v>437</v>
      </c>
    </row>
    <row r="96" spans="1:7" ht="56.25" customHeight="1" x14ac:dyDescent="0.25">
      <c r="A96" s="3" t="s">
        <v>436</v>
      </c>
      <c r="B96" s="4" t="e">
        <f ca="1">IMAGE("https://acnhcdn.com/latest/HouseDoorIcon/HouseDoorIronGrillIR.png")</f>
        <v>#NAME?</v>
      </c>
      <c r="C96" s="2">
        <v>5000</v>
      </c>
      <c r="D96" s="3" t="s">
        <v>327</v>
      </c>
      <c r="E96" s="3" t="s">
        <v>105</v>
      </c>
      <c r="F96" s="2" t="s">
        <v>435</v>
      </c>
      <c r="G96" s="1" t="s">
        <v>434</v>
      </c>
    </row>
    <row r="97" spans="1:7" ht="56.25" customHeight="1" x14ac:dyDescent="0.25">
      <c r="A97" s="3" t="s">
        <v>433</v>
      </c>
      <c r="B97" s="4" t="e">
        <f ca="1">IMAGE("https://acnhcdn.com/latest/HouseDoorIcon/HouseDoorLatticeCR.png")</f>
        <v>#NAME?</v>
      </c>
      <c r="C97" s="2">
        <v>5000</v>
      </c>
      <c r="D97" s="3" t="s">
        <v>327</v>
      </c>
      <c r="E97" s="3" t="s">
        <v>105</v>
      </c>
      <c r="F97" s="2" t="s">
        <v>432</v>
      </c>
      <c r="G97" s="1" t="s">
        <v>431</v>
      </c>
    </row>
    <row r="98" spans="1:7" ht="56.25" customHeight="1" x14ac:dyDescent="0.25">
      <c r="A98" s="3" t="s">
        <v>430</v>
      </c>
      <c r="B98" s="4" t="e">
        <f ca="1">IMAGE("https://acnhcdn.com/latest/HouseDoorIcon/HouseDoorIronpartsBR.png")</f>
        <v>#NAME?</v>
      </c>
      <c r="C98" s="2">
        <v>5000</v>
      </c>
      <c r="D98" s="3" t="s">
        <v>327</v>
      </c>
      <c r="E98" s="3" t="s">
        <v>105</v>
      </c>
      <c r="F98" s="2" t="s">
        <v>429</v>
      </c>
      <c r="G98" s="1" t="s">
        <v>428</v>
      </c>
    </row>
    <row r="99" spans="1:7" ht="56.25" customHeight="1" x14ac:dyDescent="0.25">
      <c r="A99" s="3" t="s">
        <v>427</v>
      </c>
      <c r="B99" s="4" t="e">
        <f ca="1">IMAGE("https://acnhcdn.com/latest/HouseDoorIcon/HouseDoorSimplicityER.png")</f>
        <v>#NAME?</v>
      </c>
      <c r="C99" s="2">
        <v>5000</v>
      </c>
      <c r="D99" s="3" t="s">
        <v>327</v>
      </c>
      <c r="E99" s="3" t="s">
        <v>105</v>
      </c>
      <c r="F99" s="2" t="s">
        <v>426</v>
      </c>
      <c r="G99" s="1" t="s">
        <v>425</v>
      </c>
    </row>
    <row r="100" spans="1:7" ht="56.25" customHeight="1" x14ac:dyDescent="0.25">
      <c r="A100" s="3" t="s">
        <v>424</v>
      </c>
      <c r="B100" s="4" t="e">
        <f ca="1">IMAGE("https://acnhcdn.com/latest/HouseDoorIcon/HouseDoorVerticalWindowFR.png")</f>
        <v>#NAME?</v>
      </c>
      <c r="C100" s="2">
        <v>5000</v>
      </c>
      <c r="D100" s="3" t="s">
        <v>327</v>
      </c>
      <c r="E100" s="3" t="s">
        <v>105</v>
      </c>
      <c r="F100" s="2" t="s">
        <v>423</v>
      </c>
      <c r="G100" s="1" t="s">
        <v>422</v>
      </c>
    </row>
    <row r="101" spans="1:7" ht="56.25" customHeight="1" x14ac:dyDescent="0.25">
      <c r="A101" s="3" t="s">
        <v>421</v>
      </c>
      <c r="B101" s="4" t="e">
        <f ca="1">IMAGE("https://acnhcdn.com/latest/HouseDoorIcon/HouseDoorWindowCR.png")</f>
        <v>#NAME?</v>
      </c>
      <c r="C101" s="2">
        <v>5000</v>
      </c>
      <c r="D101" s="3" t="s">
        <v>327</v>
      </c>
      <c r="E101" s="3" t="s">
        <v>105</v>
      </c>
      <c r="F101" s="2" t="s">
        <v>420</v>
      </c>
      <c r="G101" s="1" t="s">
        <v>419</v>
      </c>
    </row>
    <row r="102" spans="1:7" ht="56.25" customHeight="1" x14ac:dyDescent="0.25">
      <c r="A102" s="3" t="s">
        <v>418</v>
      </c>
      <c r="B102" s="4" t="e">
        <f ca="1">IMAGE("https://acnhcdn.com/latest/HouseDoorIcon/HouseDoorStandardCR.png")</f>
        <v>#NAME?</v>
      </c>
      <c r="C102" s="2">
        <v>5000</v>
      </c>
      <c r="D102" s="3" t="s">
        <v>327</v>
      </c>
      <c r="E102" s="3" t="s">
        <v>105</v>
      </c>
      <c r="F102" s="2" t="s">
        <v>417</v>
      </c>
      <c r="G102" s="1" t="s">
        <v>416</v>
      </c>
    </row>
    <row r="103" spans="1:7" ht="56.25" customHeight="1" x14ac:dyDescent="0.25">
      <c r="A103" s="3" t="s">
        <v>415</v>
      </c>
      <c r="B103" s="4" t="e">
        <f ca="1">IMAGE("https://acnhcdn.com/latest/HouseDoorIcon/HouseDoorJapaneseDR.png")</f>
        <v>#NAME?</v>
      </c>
      <c r="C103" s="2">
        <v>5000</v>
      </c>
      <c r="D103" s="3" t="s">
        <v>327</v>
      </c>
      <c r="E103" s="3" t="s">
        <v>105</v>
      </c>
      <c r="F103" s="2" t="s">
        <v>414</v>
      </c>
      <c r="G103" s="1" t="s">
        <v>413</v>
      </c>
    </row>
    <row r="104" spans="1:7" ht="56.25" customHeight="1" x14ac:dyDescent="0.25">
      <c r="A104" s="3" t="s">
        <v>412</v>
      </c>
      <c r="B104" s="4" t="e">
        <f ca="1">IMAGE("https://acnhcdn.com/latest/HouseDoorIcon/HouseDoorChineseFR.png")</f>
        <v>#NAME?</v>
      </c>
      <c r="C104" s="2">
        <v>5000</v>
      </c>
      <c r="D104" s="3" t="s">
        <v>327</v>
      </c>
      <c r="E104" s="3" t="s">
        <v>105</v>
      </c>
      <c r="F104" s="2" t="s">
        <v>411</v>
      </c>
      <c r="G104" s="1" t="s">
        <v>410</v>
      </c>
    </row>
    <row r="105" spans="1:7" ht="56.25" customHeight="1" x14ac:dyDescent="0.25">
      <c r="A105" s="3" t="s">
        <v>409</v>
      </c>
      <c r="B105" s="4" t="e">
        <f ca="1">IMAGE("https://acnhcdn.com/latest/HouseDoorIcon/HouseDoorSimplicityAR.png")</f>
        <v>#NAME?</v>
      </c>
      <c r="C105" s="2">
        <v>5000</v>
      </c>
      <c r="D105" s="3" t="s">
        <v>327</v>
      </c>
      <c r="E105" s="3" t="s">
        <v>105</v>
      </c>
      <c r="F105" s="2" t="s">
        <v>408</v>
      </c>
      <c r="G105" s="1" t="s">
        <v>407</v>
      </c>
    </row>
    <row r="106" spans="1:7" ht="56.25" customHeight="1" x14ac:dyDescent="0.25">
      <c r="A106" s="3" t="s">
        <v>406</v>
      </c>
      <c r="B106" s="4" t="e">
        <f ca="1">IMAGE("https://acnhcdn.com/latest/HouseDoorIcon/HouseDoorVerticalWindowAR.png")</f>
        <v>#NAME?</v>
      </c>
      <c r="C106" s="2">
        <v>5000</v>
      </c>
      <c r="D106" s="3" t="s">
        <v>327</v>
      </c>
      <c r="E106" s="3" t="s">
        <v>105</v>
      </c>
      <c r="F106" s="2" t="s">
        <v>405</v>
      </c>
      <c r="G106" s="1" t="s">
        <v>404</v>
      </c>
    </row>
    <row r="107" spans="1:7" ht="56.25" customHeight="1" x14ac:dyDescent="0.25">
      <c r="A107" s="3" t="s">
        <v>403</v>
      </c>
      <c r="B107" s="4" t="e">
        <f ca="1">IMAGE("https://acnhcdn.com/latest/HouseDoorIcon/HouseDoorLatticeBR.png")</f>
        <v>#NAME?</v>
      </c>
      <c r="C107" s="2">
        <v>5000</v>
      </c>
      <c r="D107" s="3" t="s">
        <v>327</v>
      </c>
      <c r="E107" s="3" t="s">
        <v>105</v>
      </c>
      <c r="F107" s="2" t="s">
        <v>402</v>
      </c>
      <c r="G107" s="1" t="s">
        <v>401</v>
      </c>
    </row>
    <row r="108" spans="1:7" ht="56.25" customHeight="1" x14ac:dyDescent="0.25">
      <c r="A108" s="3" t="s">
        <v>400</v>
      </c>
      <c r="B108" s="4" t="e">
        <f ca="1">IMAGE("https://acnhcdn.com/latest/HouseDoorIcon/HouseDoorCercleWindowHR.png")</f>
        <v>#NAME?</v>
      </c>
      <c r="C108" s="2">
        <v>5000</v>
      </c>
      <c r="D108" s="3" t="s">
        <v>327</v>
      </c>
      <c r="E108" s="3" t="s">
        <v>105</v>
      </c>
      <c r="F108" s="2" t="s">
        <v>399</v>
      </c>
      <c r="G108" s="1" t="s">
        <v>398</v>
      </c>
    </row>
    <row r="109" spans="1:7" ht="56.25" customHeight="1" x14ac:dyDescent="0.25">
      <c r="A109" s="3" t="s">
        <v>397</v>
      </c>
      <c r="B109" s="4" t="e">
        <f ca="1">IMAGE("https://acnhcdn.com/latest/HouseDoorIcon/HouseDoorReliefGR.png")</f>
        <v>#NAME?</v>
      </c>
      <c r="C109" s="2">
        <v>5000</v>
      </c>
      <c r="D109" s="3" t="s">
        <v>327</v>
      </c>
      <c r="E109" s="3" t="s">
        <v>105</v>
      </c>
      <c r="F109" s="2" t="s">
        <v>396</v>
      </c>
      <c r="G109" s="1" t="s">
        <v>395</v>
      </c>
    </row>
    <row r="110" spans="1:7" ht="56.25" customHeight="1" x14ac:dyDescent="0.25">
      <c r="A110" s="3" t="s">
        <v>394</v>
      </c>
      <c r="B110" s="4" t="e">
        <f ca="1">IMAGE("https://acnhcdn.com/latest/HouseDoorIcon/HouseDoorCarvingAR.png")</f>
        <v>#NAME?</v>
      </c>
      <c r="C110" s="2">
        <v>5000</v>
      </c>
      <c r="D110" s="3" t="s">
        <v>327</v>
      </c>
      <c r="E110" s="3" t="s">
        <v>105</v>
      </c>
      <c r="F110" s="2" t="s">
        <v>393</v>
      </c>
      <c r="G110" s="1" t="s">
        <v>392</v>
      </c>
    </row>
    <row r="111" spans="1:7" ht="56.25" customHeight="1" x14ac:dyDescent="0.25">
      <c r="A111" s="3" t="s">
        <v>391</v>
      </c>
      <c r="B111" s="4" t="e">
        <f ca="1">IMAGE("https://acnhcdn.com/latest/HouseDoorIcon/HouseDoorChineseGR.png")</f>
        <v>#NAME?</v>
      </c>
      <c r="C111" s="2">
        <v>5000</v>
      </c>
      <c r="D111" s="3" t="s">
        <v>327</v>
      </c>
      <c r="E111" s="3" t="s">
        <v>105</v>
      </c>
      <c r="F111" s="2" t="s">
        <v>390</v>
      </c>
      <c r="G111" s="1" t="s">
        <v>389</v>
      </c>
    </row>
    <row r="112" spans="1:7" ht="56.25" customHeight="1" x14ac:dyDescent="0.25">
      <c r="A112" s="3" t="s">
        <v>388</v>
      </c>
      <c r="B112" s="4" t="e">
        <f ca="1">IMAGE("https://acnhcdn.com/latest/HouseDoorIcon/HouseDoorIronHR.png")</f>
        <v>#NAME?</v>
      </c>
      <c r="C112" s="2">
        <v>5000</v>
      </c>
      <c r="D112" s="3" t="s">
        <v>327</v>
      </c>
      <c r="E112" s="3" t="s">
        <v>105</v>
      </c>
      <c r="F112" s="2" t="s">
        <v>387</v>
      </c>
      <c r="G112" s="1" t="s">
        <v>386</v>
      </c>
    </row>
    <row r="113" spans="1:7" ht="56.25" customHeight="1" x14ac:dyDescent="0.25">
      <c r="A113" s="3" t="s">
        <v>385</v>
      </c>
      <c r="B113" s="4" t="e">
        <f ca="1">IMAGE("https://acnhcdn.com/latest/HouseDoorIcon/HouseDoorIronGrillFR.png")</f>
        <v>#NAME?</v>
      </c>
      <c r="C113" s="2">
        <v>5000</v>
      </c>
      <c r="D113" s="3" t="s">
        <v>327</v>
      </c>
      <c r="E113" s="3" t="s">
        <v>105</v>
      </c>
      <c r="F113" s="2" t="s">
        <v>384</v>
      </c>
      <c r="G113" s="1" t="s">
        <v>383</v>
      </c>
    </row>
    <row r="114" spans="1:7" ht="56.25" customHeight="1" x14ac:dyDescent="0.25">
      <c r="A114" s="3" t="s">
        <v>382</v>
      </c>
      <c r="B114" s="4" t="e">
        <f ca="1">IMAGE("https://acnhcdn.com/latest/HouseDoorIcon/HouseDoorLatticeGR.png")</f>
        <v>#NAME?</v>
      </c>
      <c r="C114" s="2">
        <v>5000</v>
      </c>
      <c r="D114" s="3" t="s">
        <v>327</v>
      </c>
      <c r="E114" s="3" t="s">
        <v>105</v>
      </c>
      <c r="F114" s="2" t="s">
        <v>381</v>
      </c>
      <c r="G114" s="1" t="s">
        <v>380</v>
      </c>
    </row>
    <row r="115" spans="1:7" ht="56.25" customHeight="1" x14ac:dyDescent="0.25">
      <c r="A115" s="3" t="s">
        <v>379</v>
      </c>
      <c r="B115" s="4" t="e">
        <f ca="1">IMAGE("https://acnhcdn.com/latest/HouseDoorIcon/HouseDoorIronpartsHR.png")</f>
        <v>#NAME?</v>
      </c>
      <c r="C115" s="2">
        <v>5000</v>
      </c>
      <c r="D115" s="3" t="s">
        <v>327</v>
      </c>
      <c r="E115" s="3" t="s">
        <v>105</v>
      </c>
      <c r="F115" s="2" t="s">
        <v>378</v>
      </c>
      <c r="G115" s="1" t="s">
        <v>377</v>
      </c>
    </row>
    <row r="116" spans="1:7" ht="56.25" customHeight="1" x14ac:dyDescent="0.25">
      <c r="A116" s="3" t="s">
        <v>376</v>
      </c>
      <c r="B116" s="4" t="e">
        <f ca="1">IMAGE("https://acnhcdn.com/latest/HouseDoorIcon/HouseDoorSimplicityBR.png")</f>
        <v>#NAME?</v>
      </c>
      <c r="C116" s="2">
        <v>5000</v>
      </c>
      <c r="D116" s="3" t="s">
        <v>327</v>
      </c>
      <c r="E116" s="3" t="s">
        <v>105</v>
      </c>
      <c r="F116" s="2" t="s">
        <v>375</v>
      </c>
      <c r="G116" s="1" t="s">
        <v>374</v>
      </c>
    </row>
    <row r="117" spans="1:7" ht="56.25" customHeight="1" x14ac:dyDescent="0.25">
      <c r="A117" s="3" t="s">
        <v>373</v>
      </c>
      <c r="B117" s="4" t="e">
        <f ca="1">IMAGE("https://acnhcdn.com/latest/HouseDoorIcon/HouseDoorSimpleAR.png")</f>
        <v>#NAME?</v>
      </c>
      <c r="C117" s="2">
        <v>5000</v>
      </c>
      <c r="D117" s="3" t="s">
        <v>327</v>
      </c>
      <c r="E117" s="3" t="s">
        <v>105</v>
      </c>
      <c r="F117" s="2" t="s">
        <v>372</v>
      </c>
      <c r="G117" s="1" t="s">
        <v>371</v>
      </c>
    </row>
    <row r="118" spans="1:7" ht="56.25" customHeight="1" x14ac:dyDescent="0.25">
      <c r="A118" s="3" t="s">
        <v>370</v>
      </c>
      <c r="B118" s="4" t="e">
        <f ca="1">IMAGE("https://acnhcdn.com/latest/HouseDoorIcon/HouseDoorVerticalWindowGR.png")</f>
        <v>#NAME?</v>
      </c>
      <c r="C118" s="2">
        <v>5000</v>
      </c>
      <c r="D118" s="3" t="s">
        <v>327</v>
      </c>
      <c r="E118" s="3" t="s">
        <v>105</v>
      </c>
      <c r="F118" s="2" t="s">
        <v>369</v>
      </c>
      <c r="G118" s="1" t="s">
        <v>368</v>
      </c>
    </row>
    <row r="119" spans="1:7" ht="56.25" customHeight="1" x14ac:dyDescent="0.25">
      <c r="A119" s="3" t="s">
        <v>367</v>
      </c>
      <c r="B119" s="4" t="e">
        <f ca="1">IMAGE("https://acnhcdn.com/latest/HouseDoorIcon/HouseDoorWindowHR.png")</f>
        <v>#NAME?</v>
      </c>
      <c r="C119" s="2">
        <v>5000</v>
      </c>
      <c r="D119" s="3" t="s">
        <v>327</v>
      </c>
      <c r="E119" s="3" t="s">
        <v>105</v>
      </c>
      <c r="F119" s="2" t="s">
        <v>366</v>
      </c>
      <c r="G119" s="1" t="s">
        <v>365</v>
      </c>
    </row>
    <row r="120" spans="1:7" ht="56.25" customHeight="1" x14ac:dyDescent="0.25">
      <c r="A120" s="3" t="s">
        <v>364</v>
      </c>
      <c r="B120" s="4" t="e">
        <f ca="1">IMAGE("https://acnhcdn.com/latest/HouseDoorIcon/HouseDoorStandardHR.png")</f>
        <v>#NAME?</v>
      </c>
      <c r="C120" s="2">
        <v>5000</v>
      </c>
      <c r="D120" s="3" t="s">
        <v>327</v>
      </c>
      <c r="E120" s="3" t="s">
        <v>105</v>
      </c>
      <c r="F120" s="2" t="s">
        <v>363</v>
      </c>
      <c r="G120" s="1" t="s">
        <v>362</v>
      </c>
    </row>
    <row r="121" spans="1:7" ht="56.25" customHeight="1" x14ac:dyDescent="0.25">
      <c r="A121" s="3" t="s">
        <v>361</v>
      </c>
      <c r="B121" s="4" t="e">
        <f ca="1">IMAGE("https://acnhcdn.com/latest/HouseDoorIcon/HouseDoorJapaneseGR.png")</f>
        <v>#NAME?</v>
      </c>
      <c r="C121" s="2">
        <v>5000</v>
      </c>
      <c r="D121" s="3" t="s">
        <v>327</v>
      </c>
      <c r="E121" s="3" t="s">
        <v>105</v>
      </c>
      <c r="F121" s="2" t="s">
        <v>360</v>
      </c>
      <c r="G121" s="1" t="s">
        <v>359</v>
      </c>
    </row>
    <row r="122" spans="1:7" ht="56.25" customHeight="1" x14ac:dyDescent="0.25">
      <c r="A122" s="3" t="s">
        <v>358</v>
      </c>
      <c r="B122" s="4" t="e">
        <f ca="1">IMAGE("https://acnhcdn.com/latest/HouseDoorIcon/HouseDoorWindowAR.png")</f>
        <v>#NAME?</v>
      </c>
      <c r="C122" s="2">
        <v>5000</v>
      </c>
      <c r="D122" s="3" t="s">
        <v>327</v>
      </c>
      <c r="E122" s="3" t="s">
        <v>105</v>
      </c>
      <c r="F122" s="2" t="s">
        <v>357</v>
      </c>
      <c r="G122" s="1" t="s">
        <v>356</v>
      </c>
    </row>
    <row r="123" spans="1:7" ht="56.25" customHeight="1" x14ac:dyDescent="0.25">
      <c r="A123" s="3" t="s">
        <v>355</v>
      </c>
      <c r="B123" s="4" t="e">
        <f ca="1">IMAGE("https://acnhcdn.com/latest/HouseDoorIcon/HouseDoorStandardAR.png")</f>
        <v>#NAME?</v>
      </c>
      <c r="C123" s="2">
        <v>5000</v>
      </c>
      <c r="D123" s="3" t="s">
        <v>327</v>
      </c>
      <c r="E123" s="3" t="s">
        <v>105</v>
      </c>
      <c r="F123" s="2" t="s">
        <v>354</v>
      </c>
      <c r="G123" s="1" t="s">
        <v>353</v>
      </c>
    </row>
    <row r="124" spans="1:7" ht="56.25" customHeight="1" x14ac:dyDescent="0.25">
      <c r="A124" s="3" t="s">
        <v>352</v>
      </c>
      <c r="B124" s="4" t="e">
        <f ca="1">IMAGE("https://acnhcdn.com/latest/HouseDoorIcon/HouseDoorCercleWindowCR.png")</f>
        <v>#NAME?</v>
      </c>
      <c r="C124" s="2">
        <v>5000</v>
      </c>
      <c r="D124" s="3" t="s">
        <v>327</v>
      </c>
      <c r="E124" s="3" t="s">
        <v>105</v>
      </c>
      <c r="F124" s="2" t="s">
        <v>351</v>
      </c>
      <c r="G124" s="1" t="s">
        <v>350</v>
      </c>
    </row>
    <row r="125" spans="1:7" ht="56.25" customHeight="1" x14ac:dyDescent="0.25">
      <c r="A125" s="3" t="s">
        <v>349</v>
      </c>
      <c r="B125" s="4" t="e">
        <f ca="1">IMAGE("https://acnhcdn.com/latest/HouseDoorIcon/HouseDoorReliefER.png")</f>
        <v>#NAME?</v>
      </c>
      <c r="C125" s="2">
        <v>5000</v>
      </c>
      <c r="D125" s="3" t="s">
        <v>327</v>
      </c>
      <c r="E125" s="3" t="s">
        <v>105</v>
      </c>
      <c r="F125" s="2" t="s">
        <v>348</v>
      </c>
      <c r="G125" s="1" t="s">
        <v>347</v>
      </c>
    </row>
    <row r="126" spans="1:7" ht="56.25" customHeight="1" x14ac:dyDescent="0.25">
      <c r="A126" s="3" t="s">
        <v>346</v>
      </c>
      <c r="B126" s="4" t="e">
        <f ca="1">IMAGE("https://acnhcdn.com/latest/HouseDoorIcon/HouseDoorCarvingFR.png")</f>
        <v>#NAME?</v>
      </c>
      <c r="C126" s="2">
        <v>5000</v>
      </c>
      <c r="D126" s="3" t="s">
        <v>327</v>
      </c>
      <c r="E126" s="3" t="s">
        <v>105</v>
      </c>
      <c r="F126" s="2" t="s">
        <v>345</v>
      </c>
      <c r="G126" s="1" t="s">
        <v>344</v>
      </c>
    </row>
    <row r="127" spans="1:7" ht="56.25" customHeight="1" x14ac:dyDescent="0.25">
      <c r="A127" s="3" t="s">
        <v>343</v>
      </c>
      <c r="B127" s="4" t="e">
        <f ca="1">IMAGE("https://acnhcdn.com/latest/HouseDoorIcon/HouseDoorChineseDR.png")</f>
        <v>#NAME?</v>
      </c>
      <c r="C127" s="2">
        <v>5000</v>
      </c>
      <c r="D127" s="3" t="s">
        <v>327</v>
      </c>
      <c r="E127" s="3" t="s">
        <v>105</v>
      </c>
      <c r="F127" s="2" t="s">
        <v>342</v>
      </c>
      <c r="G127" s="1" t="s">
        <v>341</v>
      </c>
    </row>
    <row r="128" spans="1:7" ht="56.25" customHeight="1" x14ac:dyDescent="0.25">
      <c r="A128" s="3" t="s">
        <v>340</v>
      </c>
      <c r="B128" s="4" t="e">
        <f ca="1">IMAGE("https://acnhcdn.com/latest/HouseDoorIcon/HouseDoorIronDR.png")</f>
        <v>#NAME?</v>
      </c>
      <c r="C128" s="2">
        <v>5000</v>
      </c>
      <c r="D128" s="3" t="s">
        <v>327</v>
      </c>
      <c r="E128" s="3" t="s">
        <v>105</v>
      </c>
      <c r="F128" s="2" t="s">
        <v>339</v>
      </c>
      <c r="G128" s="1" t="s">
        <v>338</v>
      </c>
    </row>
    <row r="129" spans="1:7" ht="56.25" customHeight="1" x14ac:dyDescent="0.25">
      <c r="A129" s="3" t="s">
        <v>337</v>
      </c>
      <c r="B129" s="4" t="e">
        <f ca="1">IMAGE("https://acnhcdn.com/latest/HouseDoorIcon/HouseDoorSimpleFR.png")</f>
        <v>#NAME?</v>
      </c>
      <c r="C129" s="2">
        <v>5000</v>
      </c>
      <c r="D129" s="3" t="s">
        <v>327</v>
      </c>
      <c r="E129" s="3" t="s">
        <v>105</v>
      </c>
      <c r="F129" s="2" t="s">
        <v>336</v>
      </c>
      <c r="G129" s="1" t="s">
        <v>335</v>
      </c>
    </row>
    <row r="130" spans="1:7" ht="56.25" customHeight="1" x14ac:dyDescent="0.25">
      <c r="A130" s="3" t="s">
        <v>334</v>
      </c>
      <c r="B130" s="4" t="e">
        <f ca="1">IMAGE("https://acnhcdn.com/latest/HouseDoorIcon/HouseDoorVerticalWindowER.png")</f>
        <v>#NAME?</v>
      </c>
      <c r="C130" s="2">
        <v>5000</v>
      </c>
      <c r="D130" s="3" t="s">
        <v>327</v>
      </c>
      <c r="E130" s="3" t="s">
        <v>105</v>
      </c>
      <c r="F130" s="2" t="s">
        <v>333</v>
      </c>
      <c r="G130" s="1" t="s">
        <v>332</v>
      </c>
    </row>
    <row r="131" spans="1:7" ht="56.25" customHeight="1" x14ac:dyDescent="0.25">
      <c r="A131" s="3" t="s">
        <v>331</v>
      </c>
      <c r="B131" s="4" t="e">
        <f ca="1">IMAGE("https://acnhcdn.com/latest/HouseDoorIcon/HouseDoorJapaneseBR.png")</f>
        <v>#NAME?</v>
      </c>
      <c r="C131" s="2">
        <v>5000</v>
      </c>
      <c r="D131" s="3" t="s">
        <v>327</v>
      </c>
      <c r="E131" s="3" t="s">
        <v>105</v>
      </c>
      <c r="F131" s="2" t="s">
        <v>330</v>
      </c>
      <c r="G131" s="1" t="s">
        <v>329</v>
      </c>
    </row>
    <row r="132" spans="1:7" ht="56.25" customHeight="1" x14ac:dyDescent="0.25">
      <c r="A132" s="3" t="s">
        <v>328</v>
      </c>
      <c r="B132" s="4" t="e">
        <f ca="1">IMAGE("https://acnhcdn.com/latest/HouseDoorIcon/HouseDoorJapaneseAR.png")</f>
        <v>#NAME?</v>
      </c>
      <c r="C132" s="2">
        <v>5000</v>
      </c>
      <c r="D132" s="3" t="s">
        <v>327</v>
      </c>
      <c r="E132" s="3" t="s">
        <v>105</v>
      </c>
      <c r="F132" s="2" t="s">
        <v>326</v>
      </c>
      <c r="G132" s="1" t="s">
        <v>325</v>
      </c>
    </row>
    <row r="133" spans="1:7" ht="56.25" customHeight="1" x14ac:dyDescent="0.25">
      <c r="A133" s="3" t="s">
        <v>324</v>
      </c>
      <c r="B133" s="2" t="e">
        <f ca="1">IMAGE("http://acnhcdn.com/drivesync/bridgearamp/NewCanvas1wdqferbgf%20%20.png")</f>
        <v>#NAME?</v>
      </c>
      <c r="C133" s="2">
        <v>228000</v>
      </c>
      <c r="D133" s="3" t="s">
        <v>302</v>
      </c>
      <c r="E133" s="3" t="s">
        <v>301</v>
      </c>
      <c r="F133" s="2" t="s">
        <v>323</v>
      </c>
      <c r="G133" s="1" t="s">
        <v>322</v>
      </c>
    </row>
    <row r="134" spans="1:7" ht="56.25" customHeight="1" x14ac:dyDescent="0.25">
      <c r="A134" s="3" t="s">
        <v>321</v>
      </c>
      <c r="B134" s="2" t="e">
        <f ca="1">IMAGE("http://acnhcdn.com/drivesync/bridgearamp/NewCanvas1wr3t453y46ujyk%2Cj.png")</f>
        <v>#NAME?</v>
      </c>
      <c r="C134" s="2">
        <v>128000</v>
      </c>
      <c r="D134" s="3" t="s">
        <v>302</v>
      </c>
      <c r="E134" s="3" t="s">
        <v>301</v>
      </c>
      <c r="F134" s="2" t="s">
        <v>320</v>
      </c>
      <c r="G134" s="1" t="s">
        <v>319</v>
      </c>
    </row>
    <row r="135" spans="1:7" ht="56.25" customHeight="1" x14ac:dyDescent="0.25">
      <c r="A135" s="3" t="s">
        <v>318</v>
      </c>
      <c r="B135" s="2" t="e">
        <f ca="1">IMAGE("http://acnhcdn.com/drivesync/bridgearamp/NewCanvas1dafsgdb.png")</f>
        <v>#NAME?</v>
      </c>
      <c r="C135" s="2">
        <v>198000</v>
      </c>
      <c r="D135" s="3" t="s">
        <v>302</v>
      </c>
      <c r="E135" s="3" t="s">
        <v>301</v>
      </c>
      <c r="F135" s="2" t="s">
        <v>317</v>
      </c>
      <c r="G135" s="1" t="s">
        <v>316</v>
      </c>
    </row>
    <row r="136" spans="1:7" ht="56.25" customHeight="1" x14ac:dyDescent="0.25">
      <c r="A136" s="3" t="s">
        <v>315</v>
      </c>
      <c r="B136" s="2" t="e">
        <f ca="1">IMAGE("http://acnhcdn.com/drivesync/bridgearamp/NewCanvas1awr3t45y6u5jky.png")</f>
        <v>#NAME?</v>
      </c>
      <c r="C136" s="2">
        <v>168000</v>
      </c>
      <c r="D136" s="3" t="s">
        <v>302</v>
      </c>
      <c r="E136" s="3" t="s">
        <v>301</v>
      </c>
      <c r="F136" s="2" t="s">
        <v>314</v>
      </c>
      <c r="G136" s="1" t="s">
        <v>313</v>
      </c>
    </row>
    <row r="137" spans="1:7" ht="56.25" customHeight="1" x14ac:dyDescent="0.25">
      <c r="A137" s="3" t="s">
        <v>312</v>
      </c>
      <c r="B137" s="2" t="e">
        <f ca="1">IMAGE("http://acnhcdn.com/drivesync/bridgearamp/NewCanvas1qewt453yw46ujyk.png")</f>
        <v>#NAME?</v>
      </c>
      <c r="C137" s="2">
        <v>98000</v>
      </c>
      <c r="D137" s="3" t="s">
        <v>302</v>
      </c>
      <c r="E137" s="3" t="s">
        <v>301</v>
      </c>
      <c r="F137" s="2" t="s">
        <v>311</v>
      </c>
      <c r="G137" s="1" t="s">
        <v>310</v>
      </c>
    </row>
    <row r="138" spans="1:7" ht="56.25" customHeight="1" x14ac:dyDescent="0.25">
      <c r="A138" s="3" t="s">
        <v>309</v>
      </c>
      <c r="B138" s="2" t="e">
        <f ca="1">IMAGE("http://acnhcdn.com/drivesync/bridgearamp/NewCanvas1wretehryjm.png")</f>
        <v>#NAME?</v>
      </c>
      <c r="C138" s="2">
        <v>228000</v>
      </c>
      <c r="D138" s="3" t="s">
        <v>302</v>
      </c>
      <c r="E138" s="3" t="s">
        <v>301</v>
      </c>
      <c r="F138" s="2" t="s">
        <v>308</v>
      </c>
      <c r="G138" s="1" t="s">
        <v>307</v>
      </c>
    </row>
    <row r="139" spans="1:7" ht="56.25" customHeight="1" x14ac:dyDescent="0.25">
      <c r="A139" s="3" t="s">
        <v>306</v>
      </c>
      <c r="B139" s="2" t="e">
        <f ca="1">IMAGE("http://acnhcdn.com/drivesync/bridgearamp/NewCanvas1ewfweaf.png")</f>
        <v>#NAME?</v>
      </c>
      <c r="C139" s="2">
        <v>168000</v>
      </c>
      <c r="D139" s="3" t="s">
        <v>302</v>
      </c>
      <c r="E139" s="3" t="s">
        <v>301</v>
      </c>
      <c r="F139" s="2" t="s">
        <v>305</v>
      </c>
      <c r="G139" s="1" t="s">
        <v>304</v>
      </c>
    </row>
    <row r="140" spans="1:7" ht="56.25" customHeight="1" x14ac:dyDescent="0.25">
      <c r="A140" s="3" t="s">
        <v>303</v>
      </c>
      <c r="B140" s="2" t="e">
        <f ca="1">IMAGE("http://acnhcdn.com/drivesync/bridgearamp/NewCanvas1qwr3t4y56ujj.png")</f>
        <v>#NAME?</v>
      </c>
      <c r="C140" s="2">
        <v>128000</v>
      </c>
      <c r="D140" s="3" t="s">
        <v>302</v>
      </c>
      <c r="E140" s="3" t="s">
        <v>301</v>
      </c>
      <c r="F140" s="2" t="s">
        <v>300</v>
      </c>
      <c r="G140" s="1" t="s">
        <v>299</v>
      </c>
    </row>
    <row r="141" spans="1:7" ht="56.25" customHeight="1" x14ac:dyDescent="0.25">
      <c r="A141" s="3" t="s">
        <v>298</v>
      </c>
      <c r="B141" s="4" t="e">
        <f ca="1">IMAGE("https://acnhcdn.com/latest/HousePostIcon/FtrPostLargeBlack.png")</f>
        <v>#NAME?</v>
      </c>
      <c r="C141" s="2">
        <v>5000</v>
      </c>
      <c r="D141" s="3" t="s">
        <v>200</v>
      </c>
      <c r="E141" s="3" t="s">
        <v>199</v>
      </c>
      <c r="F141" s="2" t="s">
        <v>297</v>
      </c>
      <c r="G141" s="1" t="s">
        <v>296</v>
      </c>
    </row>
    <row r="142" spans="1:7" ht="56.25" customHeight="1" x14ac:dyDescent="0.25">
      <c r="A142" s="3" t="s">
        <v>295</v>
      </c>
      <c r="B142" s="4" t="e">
        <f ca="1">IMAGE("https://acnhcdn.com/latest/HousePostIcon/FtrPostStandardBlack.png")</f>
        <v>#NAME?</v>
      </c>
      <c r="C142" s="2">
        <v>5000</v>
      </c>
      <c r="D142" s="3" t="s">
        <v>200</v>
      </c>
      <c r="E142" s="3" t="s">
        <v>199</v>
      </c>
      <c r="F142" s="2" t="s">
        <v>294</v>
      </c>
      <c r="G142" s="1" t="s">
        <v>293</v>
      </c>
    </row>
    <row r="143" spans="1:7" ht="56.25" customHeight="1" x14ac:dyDescent="0.25">
      <c r="A143" s="3" t="s">
        <v>292</v>
      </c>
      <c r="B143" s="4" t="e">
        <f ca="1">IMAGE("https://acnhcdn.com/latest/HousePostIcon/FtrPostSquareBlack.png")</f>
        <v>#NAME?</v>
      </c>
      <c r="C143" s="2">
        <v>5000</v>
      </c>
      <c r="D143" s="3" t="s">
        <v>200</v>
      </c>
      <c r="E143" s="3" t="s">
        <v>199</v>
      </c>
      <c r="F143" s="2" t="s">
        <v>291</v>
      </c>
      <c r="G143" s="1" t="s">
        <v>290</v>
      </c>
    </row>
    <row r="144" spans="1:7" ht="56.25" customHeight="1" x14ac:dyDescent="0.25">
      <c r="A144" s="3" t="s">
        <v>289</v>
      </c>
      <c r="B144" s="4" t="e">
        <f ca="1">IMAGE("https://acnhcdn.com/latest/HousePostIcon/FtrPostLargeBlue.png")</f>
        <v>#NAME?</v>
      </c>
      <c r="C144" s="2">
        <v>5000</v>
      </c>
      <c r="D144" s="3" t="s">
        <v>200</v>
      </c>
      <c r="E144" s="3" t="s">
        <v>199</v>
      </c>
      <c r="F144" s="2" t="s">
        <v>288</v>
      </c>
      <c r="G144" s="1" t="s">
        <v>287</v>
      </c>
    </row>
    <row r="145" spans="1:7" ht="56.25" customHeight="1" x14ac:dyDescent="0.25">
      <c r="A145" s="3" t="s">
        <v>286</v>
      </c>
      <c r="B145" s="4" t="e">
        <f ca="1">IMAGE("https://acnhcdn.com/latest/HousePostIcon/FtrPostStandardBlue.png")</f>
        <v>#NAME?</v>
      </c>
      <c r="C145" s="2">
        <v>5000</v>
      </c>
      <c r="D145" s="3" t="s">
        <v>200</v>
      </c>
      <c r="E145" s="3" t="s">
        <v>199</v>
      </c>
      <c r="F145" s="2" t="s">
        <v>285</v>
      </c>
      <c r="G145" s="1" t="s">
        <v>284</v>
      </c>
    </row>
    <row r="146" spans="1:7" ht="56.25" customHeight="1" x14ac:dyDescent="0.25">
      <c r="A146" s="3" t="s">
        <v>283</v>
      </c>
      <c r="B146" s="4" t="e">
        <f ca="1">IMAGE("https://acnhcdn.com/latest/HousePostIcon/FtrPostSquareBlue.png")</f>
        <v>#NAME?</v>
      </c>
      <c r="C146" s="2">
        <v>5000</v>
      </c>
      <c r="D146" s="3" t="s">
        <v>200</v>
      </c>
      <c r="E146" s="3" t="s">
        <v>199</v>
      </c>
      <c r="F146" s="2" t="s">
        <v>282</v>
      </c>
      <c r="G146" s="1" t="s">
        <v>281</v>
      </c>
    </row>
    <row r="147" spans="1:7" ht="56.25" customHeight="1" x14ac:dyDescent="0.25">
      <c r="A147" s="3" t="s">
        <v>280</v>
      </c>
      <c r="B147" s="4" t="e">
        <f ca="1">IMAGE("https://acnhcdn.com/latest/HousePostIcon/FtrPostWoodBlue.png")</f>
        <v>#NAME?</v>
      </c>
      <c r="C147" s="2">
        <v>5000</v>
      </c>
      <c r="D147" s="3" t="s">
        <v>200</v>
      </c>
      <c r="E147" s="3" t="s">
        <v>199</v>
      </c>
      <c r="F147" s="2" t="s">
        <v>279</v>
      </c>
      <c r="G147" s="1" t="s">
        <v>278</v>
      </c>
    </row>
    <row r="148" spans="1:7" ht="56.25" customHeight="1" x14ac:dyDescent="0.25">
      <c r="A148" s="3" t="s">
        <v>277</v>
      </c>
      <c r="B148" s="4" t="e">
        <f ca="1">IMAGE("https://acnhcdn.com/latest/HousePostIcon/FtrPostWoodDark.png")</f>
        <v>#NAME?</v>
      </c>
      <c r="C148" s="2">
        <v>5000</v>
      </c>
      <c r="D148" s="3" t="s">
        <v>200</v>
      </c>
      <c r="E148" s="3" t="s">
        <v>199</v>
      </c>
      <c r="F148" s="2" t="s">
        <v>276</v>
      </c>
      <c r="G148" s="1" t="s">
        <v>275</v>
      </c>
    </row>
    <row r="149" spans="1:7" ht="56.25" customHeight="1" x14ac:dyDescent="0.25">
      <c r="A149" s="3" t="s">
        <v>274</v>
      </c>
      <c r="B149" s="4" t="e">
        <f ca="1">IMAGE("https://acnhcdn.com/latest/HousePostIcon/FtrPostLargeGreen.png")</f>
        <v>#NAME?</v>
      </c>
      <c r="C149" s="2">
        <v>5000</v>
      </c>
      <c r="D149" s="3" t="s">
        <v>200</v>
      </c>
      <c r="E149" s="3" t="s">
        <v>199</v>
      </c>
      <c r="F149" s="2" t="s">
        <v>273</v>
      </c>
      <c r="G149" s="1" t="s">
        <v>272</v>
      </c>
    </row>
    <row r="150" spans="1:7" ht="56.25" customHeight="1" x14ac:dyDescent="0.25">
      <c r="A150" s="3" t="s">
        <v>271</v>
      </c>
      <c r="B150" s="4" t="e">
        <f ca="1">IMAGE("https://acnhcdn.com/latest/HousePostIcon/FtrPostStandardGreen.png")</f>
        <v>#NAME?</v>
      </c>
      <c r="C150" s="2">
        <v>5000</v>
      </c>
      <c r="D150" s="3" t="s">
        <v>200</v>
      </c>
      <c r="E150" s="3" t="s">
        <v>199</v>
      </c>
      <c r="F150" s="2" t="s">
        <v>270</v>
      </c>
      <c r="G150" s="1" t="s">
        <v>269</v>
      </c>
    </row>
    <row r="151" spans="1:7" ht="56.25" customHeight="1" x14ac:dyDescent="0.25">
      <c r="A151" s="3" t="s">
        <v>268</v>
      </c>
      <c r="B151" s="4" t="e">
        <f ca="1">IMAGE("https://acnhcdn.com/latest/HousePostIcon/FtrPostSquareGreen.png")</f>
        <v>#NAME?</v>
      </c>
      <c r="C151" s="2">
        <v>5000</v>
      </c>
      <c r="D151" s="3" t="s">
        <v>200</v>
      </c>
      <c r="E151" s="3" t="s">
        <v>199</v>
      </c>
      <c r="F151" s="2" t="s">
        <v>267</v>
      </c>
      <c r="G151" s="1" t="s">
        <v>266</v>
      </c>
    </row>
    <row r="152" spans="1:7" ht="56.25" customHeight="1" x14ac:dyDescent="0.25">
      <c r="A152" s="3" t="s">
        <v>265</v>
      </c>
      <c r="B152" s="4" t="e">
        <f ca="1">IMAGE("https://acnhcdn.com/latest/HousePostIcon/FtrPostWoodGreen.png")</f>
        <v>#NAME?</v>
      </c>
      <c r="C152" s="2">
        <v>5000</v>
      </c>
      <c r="D152" s="3" t="s">
        <v>200</v>
      </c>
      <c r="E152" s="3" t="s">
        <v>199</v>
      </c>
      <c r="F152" s="2" t="s">
        <v>264</v>
      </c>
      <c r="G152" s="1" t="s">
        <v>263</v>
      </c>
    </row>
    <row r="153" spans="1:7" ht="56.25" customHeight="1" x14ac:dyDescent="0.25">
      <c r="A153" s="3" t="s">
        <v>262</v>
      </c>
      <c r="B153" s="4" t="e">
        <f ca="1">IMAGE("https://acnhcdn.com/latest/HousePostIcon/FtrPostLarge.png")</f>
        <v>#NAME?</v>
      </c>
      <c r="C153" s="2">
        <v>5000</v>
      </c>
      <c r="D153" s="3" t="s">
        <v>200</v>
      </c>
      <c r="E153" s="3" t="s">
        <v>199</v>
      </c>
      <c r="F153" s="2" t="s">
        <v>261</v>
      </c>
      <c r="G153" s="1" t="s">
        <v>260</v>
      </c>
    </row>
    <row r="154" spans="1:7" ht="56.25" customHeight="1" x14ac:dyDescent="0.25">
      <c r="A154" s="3" t="s">
        <v>259</v>
      </c>
      <c r="B154" s="4" t="e">
        <f ca="1">IMAGE("https://acnhcdn.com/latest/HousePostIcon/FtrPostStandard.png")</f>
        <v>#NAME?</v>
      </c>
      <c r="C154" s="2">
        <v>5000</v>
      </c>
      <c r="D154" s="3" t="s">
        <v>200</v>
      </c>
      <c r="E154" s="3" t="s">
        <v>199</v>
      </c>
      <c r="F154" s="2" t="s">
        <v>258</v>
      </c>
      <c r="G154" s="1" t="s">
        <v>257</v>
      </c>
    </row>
    <row r="155" spans="1:7" ht="56.25" customHeight="1" x14ac:dyDescent="0.25">
      <c r="A155" s="3" t="s">
        <v>256</v>
      </c>
      <c r="B155" s="4" t="e">
        <f ca="1">IMAGE("https://acnhcdn.com/latest/HousePostIcon/FtrPostLargePink.png")</f>
        <v>#NAME?</v>
      </c>
      <c r="C155" s="2">
        <v>5000</v>
      </c>
      <c r="D155" s="3" t="s">
        <v>200</v>
      </c>
      <c r="E155" s="3" t="s">
        <v>199</v>
      </c>
      <c r="F155" s="2" t="s">
        <v>255</v>
      </c>
      <c r="G155" s="1" t="s">
        <v>254</v>
      </c>
    </row>
    <row r="156" spans="1:7" ht="56.25" customHeight="1" x14ac:dyDescent="0.25">
      <c r="A156" s="3" t="s">
        <v>253</v>
      </c>
      <c r="B156" s="4" t="e">
        <f ca="1">IMAGE("https://acnhcdn.com/latest/HousePostIcon/FtrPostStandardPink.png")</f>
        <v>#NAME?</v>
      </c>
      <c r="C156" s="2">
        <v>5000</v>
      </c>
      <c r="D156" s="3" t="s">
        <v>200</v>
      </c>
      <c r="E156" s="3" t="s">
        <v>199</v>
      </c>
      <c r="F156" s="2" t="s">
        <v>252</v>
      </c>
      <c r="G156" s="1" t="s">
        <v>251</v>
      </c>
    </row>
    <row r="157" spans="1:7" ht="56.25" customHeight="1" x14ac:dyDescent="0.25">
      <c r="A157" s="3" t="s">
        <v>250</v>
      </c>
      <c r="B157" s="4" t="e">
        <f ca="1">IMAGE("https://acnhcdn.com/latest/HousePostIcon/FtrPostSquarePink.png")</f>
        <v>#NAME?</v>
      </c>
      <c r="C157" s="2">
        <v>5000</v>
      </c>
      <c r="D157" s="3" t="s">
        <v>200</v>
      </c>
      <c r="E157" s="3" t="s">
        <v>199</v>
      </c>
      <c r="F157" s="2" t="s">
        <v>249</v>
      </c>
      <c r="G157" s="1" t="s">
        <v>248</v>
      </c>
    </row>
    <row r="158" spans="1:7" ht="56.25" customHeight="1" x14ac:dyDescent="0.25">
      <c r="A158" s="3" t="s">
        <v>247</v>
      </c>
      <c r="B158" s="4" t="e">
        <f ca="1">IMAGE("https://acnhcdn.com/latest/HousePostIcon/FtrPostWoodPink.png")</f>
        <v>#NAME?</v>
      </c>
      <c r="C158" s="2">
        <v>5000</v>
      </c>
      <c r="D158" s="3" t="s">
        <v>200</v>
      </c>
      <c r="E158" s="3" t="s">
        <v>199</v>
      </c>
      <c r="F158" s="2" t="s">
        <v>246</v>
      </c>
      <c r="G158" s="1" t="s">
        <v>245</v>
      </c>
    </row>
    <row r="159" spans="1:7" ht="56.25" customHeight="1" x14ac:dyDescent="0.25">
      <c r="A159" s="3" t="s">
        <v>244</v>
      </c>
      <c r="B159" s="4" t="e">
        <f ca="1">IMAGE("https://acnhcdn.com/latest/HousePostIcon/FtrPostLargeRed.png")</f>
        <v>#NAME?</v>
      </c>
      <c r="C159" s="2">
        <v>5000</v>
      </c>
      <c r="D159" s="3" t="s">
        <v>200</v>
      </c>
      <c r="E159" s="3" t="s">
        <v>199</v>
      </c>
      <c r="F159" s="2" t="s">
        <v>243</v>
      </c>
      <c r="G159" s="1" t="s">
        <v>242</v>
      </c>
    </row>
    <row r="160" spans="1:7" ht="56.25" customHeight="1" x14ac:dyDescent="0.25">
      <c r="A160" s="3" t="s">
        <v>241</v>
      </c>
      <c r="B160" s="4" t="e">
        <f ca="1">IMAGE("https://acnhcdn.com/latest/HousePostIcon/FtrPostStandardRed.png")</f>
        <v>#NAME?</v>
      </c>
      <c r="C160" s="2">
        <v>5000</v>
      </c>
      <c r="D160" s="3" t="s">
        <v>200</v>
      </c>
      <c r="E160" s="3" t="s">
        <v>199</v>
      </c>
      <c r="F160" s="2" t="s">
        <v>240</v>
      </c>
      <c r="G160" s="1" t="s">
        <v>239</v>
      </c>
    </row>
    <row r="161" spans="1:7" ht="56.25" customHeight="1" x14ac:dyDescent="0.25">
      <c r="A161" s="3" t="s">
        <v>238</v>
      </c>
      <c r="B161" s="4" t="e">
        <f ca="1">IMAGE("https://acnhcdn.com/latest/HousePostIcon/FtrPostSquareRed.png")</f>
        <v>#NAME?</v>
      </c>
      <c r="C161" s="2">
        <v>5000</v>
      </c>
      <c r="D161" s="3" t="s">
        <v>200</v>
      </c>
      <c r="E161" s="3" t="s">
        <v>199</v>
      </c>
      <c r="F161" s="2" t="s">
        <v>237</v>
      </c>
      <c r="G161" s="1" t="s">
        <v>236</v>
      </c>
    </row>
    <row r="162" spans="1:7" ht="56.25" customHeight="1" x14ac:dyDescent="0.25">
      <c r="A162" s="3" t="s">
        <v>235</v>
      </c>
      <c r="B162" s="4" t="e">
        <f ca="1">IMAGE("https://acnhcdn.com/latest/HousePostIcon/FtrPostWoodRed.png")</f>
        <v>#NAME?</v>
      </c>
      <c r="C162" s="2">
        <v>5000</v>
      </c>
      <c r="D162" s="3" t="s">
        <v>200</v>
      </c>
      <c r="E162" s="3" t="s">
        <v>199</v>
      </c>
      <c r="F162" s="2" t="s">
        <v>234</v>
      </c>
      <c r="G162" s="1" t="s">
        <v>233</v>
      </c>
    </row>
    <row r="163" spans="1:7" ht="56.25" customHeight="1" x14ac:dyDescent="0.25">
      <c r="A163" s="3" t="s">
        <v>232</v>
      </c>
      <c r="B163" s="4" t="e">
        <f ca="1">IMAGE("https://acnhcdn.com/latest/HousePostIcon/FtrPostSimple.png")</f>
        <v>#NAME?</v>
      </c>
      <c r="C163" s="2">
        <v>5000</v>
      </c>
      <c r="D163" s="3" t="s">
        <v>200</v>
      </c>
      <c r="E163" s="5" t="s">
        <v>231</v>
      </c>
      <c r="F163" s="2" t="s">
        <v>230</v>
      </c>
      <c r="G163" s="1" t="s">
        <v>229</v>
      </c>
    </row>
    <row r="164" spans="1:7" ht="56.25" customHeight="1" x14ac:dyDescent="0.25">
      <c r="A164" s="3" t="s">
        <v>228</v>
      </c>
      <c r="B164" s="4" t="e">
        <f ca="1">IMAGE("https://acnhcdn.com/latest/HousePostIcon/FtrPostSquare.png")</f>
        <v>#NAME?</v>
      </c>
      <c r="C164" s="2">
        <v>5000</v>
      </c>
      <c r="D164" s="3" t="s">
        <v>200</v>
      </c>
      <c r="E164" s="3" t="s">
        <v>199</v>
      </c>
      <c r="F164" s="2" t="s">
        <v>227</v>
      </c>
      <c r="G164" s="1" t="s">
        <v>226</v>
      </c>
    </row>
    <row r="165" spans="1:7" ht="56.25" customHeight="1" x14ac:dyDescent="0.25">
      <c r="A165" s="3" t="s">
        <v>225</v>
      </c>
      <c r="B165" s="4" t="e">
        <f ca="1">IMAGE("https://acnhcdn.com/latest/HousePostIcon/FtrPostLargeWhite.png")</f>
        <v>#NAME?</v>
      </c>
      <c r="C165" s="2">
        <v>5000</v>
      </c>
      <c r="D165" s="3" t="s">
        <v>200</v>
      </c>
      <c r="E165" s="3" t="s">
        <v>199</v>
      </c>
      <c r="F165" s="2" t="s">
        <v>224</v>
      </c>
      <c r="G165" s="1" t="s">
        <v>223</v>
      </c>
    </row>
    <row r="166" spans="1:7" ht="56.25" customHeight="1" x14ac:dyDescent="0.25">
      <c r="A166" s="3" t="s">
        <v>222</v>
      </c>
      <c r="B166" s="4" t="e">
        <f ca="1">IMAGE("https://acnhcdn.com/latest/HousePostIcon/FtrPostStandardWhite.png")</f>
        <v>#NAME?</v>
      </c>
      <c r="C166" s="2">
        <v>5000</v>
      </c>
      <c r="D166" s="3" t="s">
        <v>200</v>
      </c>
      <c r="E166" s="3" t="s">
        <v>199</v>
      </c>
      <c r="F166" s="2" t="s">
        <v>221</v>
      </c>
      <c r="G166" s="1" t="s">
        <v>220</v>
      </c>
    </row>
    <row r="167" spans="1:7" ht="56.25" customHeight="1" x14ac:dyDescent="0.25">
      <c r="A167" s="3" t="s">
        <v>219</v>
      </c>
      <c r="B167" s="4" t="e">
        <f ca="1">IMAGE("https://acnhcdn.com/latest/HousePostIcon/FtrPostSquareWhite.png")</f>
        <v>#NAME?</v>
      </c>
      <c r="C167" s="2">
        <v>5000</v>
      </c>
      <c r="D167" s="3" t="s">
        <v>200</v>
      </c>
      <c r="E167" s="3" t="s">
        <v>199</v>
      </c>
      <c r="F167" s="2" t="s">
        <v>218</v>
      </c>
      <c r="G167" s="1" t="s">
        <v>217</v>
      </c>
    </row>
    <row r="168" spans="1:7" ht="56.25" customHeight="1" x14ac:dyDescent="0.25">
      <c r="A168" s="3" t="s">
        <v>216</v>
      </c>
      <c r="B168" s="4" t="e">
        <f ca="1">IMAGE("https://acnhcdn.com/latest/HousePostIcon/FtrPostWoodWhite.png")</f>
        <v>#NAME?</v>
      </c>
      <c r="C168" s="2">
        <v>5000</v>
      </c>
      <c r="D168" s="3" t="s">
        <v>200</v>
      </c>
      <c r="E168" s="3" t="s">
        <v>199</v>
      </c>
      <c r="F168" s="2" t="s">
        <v>215</v>
      </c>
      <c r="G168" s="1" t="s">
        <v>214</v>
      </c>
    </row>
    <row r="169" spans="1:7" ht="56.25" customHeight="1" x14ac:dyDescent="0.25">
      <c r="A169" s="3" t="s">
        <v>213</v>
      </c>
      <c r="B169" s="4" t="e">
        <f ca="1">IMAGE("https://acnhcdn.com/latest/HousePostIcon/FtrPostWood.png")</f>
        <v>#NAME?</v>
      </c>
      <c r="C169" s="2">
        <v>5000</v>
      </c>
      <c r="D169" s="3" t="s">
        <v>200</v>
      </c>
      <c r="E169" s="3" t="s">
        <v>199</v>
      </c>
      <c r="F169" s="2" t="s">
        <v>212</v>
      </c>
      <c r="G169" s="1" t="s">
        <v>211</v>
      </c>
    </row>
    <row r="170" spans="1:7" ht="56.25" customHeight="1" x14ac:dyDescent="0.25">
      <c r="A170" s="3" t="s">
        <v>210</v>
      </c>
      <c r="B170" s="4" t="e">
        <f ca="1">IMAGE("https://acnhcdn.com/latest/HousePostIcon/FtrPostLargeYellow.png")</f>
        <v>#NAME?</v>
      </c>
      <c r="C170" s="2">
        <v>5000</v>
      </c>
      <c r="D170" s="3" t="s">
        <v>200</v>
      </c>
      <c r="E170" s="3" t="s">
        <v>199</v>
      </c>
      <c r="F170" s="2" t="s">
        <v>209</v>
      </c>
      <c r="G170" s="1" t="s">
        <v>208</v>
      </c>
    </row>
    <row r="171" spans="1:7" ht="56.25" customHeight="1" x14ac:dyDescent="0.25">
      <c r="A171" s="3" t="s">
        <v>207</v>
      </c>
      <c r="B171" s="4" t="e">
        <f ca="1">IMAGE("https://acnhcdn.com/latest/HousePostIcon/FtrPostStandardYellow.png")</f>
        <v>#NAME?</v>
      </c>
      <c r="C171" s="2">
        <v>5000</v>
      </c>
      <c r="D171" s="3" t="s">
        <v>200</v>
      </c>
      <c r="E171" s="3" t="s">
        <v>199</v>
      </c>
      <c r="F171" s="2" t="s">
        <v>206</v>
      </c>
      <c r="G171" s="1" t="s">
        <v>205</v>
      </c>
    </row>
    <row r="172" spans="1:7" ht="56.25" customHeight="1" x14ac:dyDescent="0.25">
      <c r="A172" s="3" t="s">
        <v>204</v>
      </c>
      <c r="B172" s="4" t="e">
        <f ca="1">IMAGE("https://acnhcdn.com/latest/HousePostIcon/FtrPostSquareYellow.png")</f>
        <v>#NAME?</v>
      </c>
      <c r="C172" s="2">
        <v>5000</v>
      </c>
      <c r="D172" s="3" t="s">
        <v>200</v>
      </c>
      <c r="E172" s="3" t="s">
        <v>199</v>
      </c>
      <c r="F172" s="2" t="s">
        <v>203</v>
      </c>
      <c r="G172" s="1" t="s">
        <v>202</v>
      </c>
    </row>
    <row r="173" spans="1:7" ht="56.25" customHeight="1" x14ac:dyDescent="0.25">
      <c r="A173" s="3" t="s">
        <v>201</v>
      </c>
      <c r="B173" s="4" t="e">
        <f ca="1">IMAGE("https://acnhcdn.com/latest/HousePostIcon/FtrPostWoodYellow.png")</f>
        <v>#NAME?</v>
      </c>
      <c r="C173" s="2">
        <v>5000</v>
      </c>
      <c r="D173" s="3" t="s">
        <v>200</v>
      </c>
      <c r="E173" s="3" t="s">
        <v>199</v>
      </c>
      <c r="F173" s="2" t="s">
        <v>198</v>
      </c>
      <c r="G173" s="1" t="s">
        <v>197</v>
      </c>
    </row>
    <row r="174" spans="1:7" ht="56.25" customHeight="1" x14ac:dyDescent="0.25">
      <c r="A174" s="3" t="s">
        <v>196</v>
      </c>
      <c r="B174" s="4" t="e">
        <f ca="1">IMAGE("https://acnhcdn.com/latest/HouseRoofIcon/HouseRoofPA04StandardE.png")</f>
        <v>#NAME?</v>
      </c>
      <c r="C174" s="2">
        <v>5000</v>
      </c>
      <c r="D174" s="3" t="s">
        <v>101</v>
      </c>
      <c r="E174" s="5" t="s">
        <v>100</v>
      </c>
      <c r="F174" s="2" t="s">
        <v>195</v>
      </c>
      <c r="G174" s="1" t="s">
        <v>194</v>
      </c>
    </row>
    <row r="175" spans="1:7" ht="56.25" customHeight="1" x14ac:dyDescent="0.25">
      <c r="A175" s="3" t="s">
        <v>193</v>
      </c>
      <c r="B175" s="4" t="e">
        <f ca="1">IMAGE("https://acnhcdn.com/latest/HouseRoofIcon/HouseRoofPA04WesterntileF.png")</f>
        <v>#NAME?</v>
      </c>
      <c r="C175" s="2">
        <v>5000</v>
      </c>
      <c r="D175" s="3" t="s">
        <v>101</v>
      </c>
      <c r="E175" s="5" t="s">
        <v>105</v>
      </c>
      <c r="F175" s="2" t="s">
        <v>192</v>
      </c>
      <c r="G175" s="1" t="s">
        <v>191</v>
      </c>
    </row>
    <row r="176" spans="1:7" ht="56.25" customHeight="1" x14ac:dyDescent="0.25">
      <c r="A176" s="3" t="s">
        <v>190</v>
      </c>
      <c r="B176" s="4" t="e">
        <f ca="1">IMAGE("https://acnhcdn.com/latest/HouseRoofIcon/HouseRoofPA04StoneB.png")</f>
        <v>#NAME?</v>
      </c>
      <c r="C176" s="2">
        <v>5000</v>
      </c>
      <c r="D176" s="3" t="s">
        <v>101</v>
      </c>
      <c r="E176" s="5" t="s">
        <v>105</v>
      </c>
      <c r="F176" s="2" t="s">
        <v>189</v>
      </c>
      <c r="G176" s="1" t="s">
        <v>188</v>
      </c>
    </row>
    <row r="177" spans="1:7" ht="56.25" customHeight="1" x14ac:dyDescent="0.25">
      <c r="A177" s="3" t="s">
        <v>187</v>
      </c>
      <c r="B177" s="4" t="e">
        <f ca="1">IMAGE("https://acnhcdn.com/latest/HouseRoofIcon/HouseRoofPA04WesterntileH.png")</f>
        <v>#NAME?</v>
      </c>
      <c r="C177" s="2">
        <v>5000</v>
      </c>
      <c r="D177" s="3" t="s">
        <v>101</v>
      </c>
      <c r="E177" s="5" t="s">
        <v>105</v>
      </c>
      <c r="F177" s="2" t="s">
        <v>186</v>
      </c>
      <c r="G177" s="1" t="s">
        <v>185</v>
      </c>
    </row>
    <row r="178" spans="1:7" ht="56.25" customHeight="1" x14ac:dyDescent="0.25">
      <c r="A178" s="3" t="s">
        <v>184</v>
      </c>
      <c r="B178" s="4" t="e">
        <f ca="1">IMAGE("https://acnhcdn.com/latest/HouseRoofIcon/HouseRoofPA04StoneH.png")</f>
        <v>#NAME?</v>
      </c>
      <c r="C178" s="2">
        <v>5000</v>
      </c>
      <c r="D178" s="3" t="s">
        <v>101</v>
      </c>
      <c r="E178" s="5" t="s">
        <v>105</v>
      </c>
      <c r="F178" s="2" t="s">
        <v>183</v>
      </c>
      <c r="G178" s="1" t="s">
        <v>182</v>
      </c>
    </row>
    <row r="179" spans="1:7" ht="56.25" customHeight="1" x14ac:dyDescent="0.25">
      <c r="A179" s="3" t="s">
        <v>181</v>
      </c>
      <c r="B179" s="4" t="e">
        <f ca="1">IMAGE("https://acnhcdn.com/latest/HouseRoofIcon/HouseRoofPA04ThatchedH.png")</f>
        <v>#NAME?</v>
      </c>
      <c r="C179" s="2">
        <v>5000</v>
      </c>
      <c r="D179" s="3" t="s">
        <v>101</v>
      </c>
      <c r="E179" s="5" t="s">
        <v>105</v>
      </c>
      <c r="F179" s="2" t="s">
        <v>180</v>
      </c>
      <c r="G179" s="1" t="s">
        <v>179</v>
      </c>
    </row>
    <row r="180" spans="1:7" ht="56.25" customHeight="1" x14ac:dyDescent="0.25">
      <c r="A180" s="3" t="s">
        <v>178</v>
      </c>
      <c r="B180" s="4" t="e">
        <f ca="1">IMAGE("https://acnhcdn.com/latest/HouseRoofIcon/HouseRoofPA04StandardH.png")</f>
        <v>#NAME?</v>
      </c>
      <c r="C180" s="2">
        <v>5000</v>
      </c>
      <c r="D180" s="3" t="s">
        <v>101</v>
      </c>
      <c r="E180" s="5" t="s">
        <v>100</v>
      </c>
      <c r="F180" s="2" t="s">
        <v>177</v>
      </c>
      <c r="G180" s="1" t="s">
        <v>176</v>
      </c>
    </row>
    <row r="181" spans="1:7" ht="56.25" customHeight="1" x14ac:dyDescent="0.25">
      <c r="A181" s="3" t="s">
        <v>175</v>
      </c>
      <c r="B181" s="4" t="e">
        <f ca="1">IMAGE("https://acnhcdn.com/latest/HouseRoofIcon/HouseRoofPA04WesterntileE.png")</f>
        <v>#NAME?</v>
      </c>
      <c r="C181" s="2">
        <v>5000</v>
      </c>
      <c r="D181" s="3" t="s">
        <v>101</v>
      </c>
      <c r="E181" s="5" t="s">
        <v>105</v>
      </c>
      <c r="F181" s="2" t="s">
        <v>174</v>
      </c>
      <c r="G181" s="1" t="s">
        <v>173</v>
      </c>
    </row>
    <row r="182" spans="1:7" ht="56.25" customHeight="1" x14ac:dyDescent="0.25">
      <c r="A182" s="3" t="s">
        <v>172</v>
      </c>
      <c r="B182" s="4" t="e">
        <f ca="1">IMAGE("https://acnhcdn.com/latest/HouseRoofIcon/HouseRoofPA04StoneE.png")</f>
        <v>#NAME?</v>
      </c>
      <c r="C182" s="2">
        <v>5000</v>
      </c>
      <c r="D182" s="3" t="s">
        <v>101</v>
      </c>
      <c r="E182" s="5" t="s">
        <v>105</v>
      </c>
      <c r="F182" s="2" t="s">
        <v>171</v>
      </c>
      <c r="G182" s="1" t="s">
        <v>170</v>
      </c>
    </row>
    <row r="183" spans="1:7" ht="56.25" customHeight="1" x14ac:dyDescent="0.25">
      <c r="A183" s="5" t="s">
        <v>169</v>
      </c>
      <c r="B183" s="4" t="e">
        <f ca="1">IMAGE("https://acnhcdn.com/latest/HouseRoofIcon/HouseRoofPA04StandardF.png")</f>
        <v>#NAME?</v>
      </c>
      <c r="C183" s="2">
        <v>5000</v>
      </c>
      <c r="D183" s="3" t="s">
        <v>101</v>
      </c>
      <c r="E183" s="5" t="s">
        <v>100</v>
      </c>
      <c r="F183" s="2" t="s">
        <v>168</v>
      </c>
      <c r="G183" s="1" t="s">
        <v>167</v>
      </c>
    </row>
    <row r="184" spans="1:7" ht="56.25" customHeight="1" x14ac:dyDescent="0.25">
      <c r="A184" s="3" t="s">
        <v>166</v>
      </c>
      <c r="B184" s="4" t="e">
        <f ca="1">IMAGE("https://acnhcdn.com/latest/HouseRoofIcon/HouseRoofPA04WesterntileG.png")</f>
        <v>#NAME?</v>
      </c>
      <c r="C184" s="2">
        <v>5000</v>
      </c>
      <c r="D184" s="3" t="s">
        <v>101</v>
      </c>
      <c r="E184" s="5" t="s">
        <v>105</v>
      </c>
      <c r="F184" s="2" t="s">
        <v>165</v>
      </c>
      <c r="G184" s="1" t="s">
        <v>164</v>
      </c>
    </row>
    <row r="185" spans="1:7" ht="56.25" customHeight="1" x14ac:dyDescent="0.25">
      <c r="A185" s="3" t="s">
        <v>163</v>
      </c>
      <c r="B185" s="4" t="e">
        <f ca="1">IMAGE("https://acnhcdn.com/latest/HouseRoofIcon/HouseRoofPA04StoneG.png")</f>
        <v>#NAME?</v>
      </c>
      <c r="C185" s="2">
        <v>5000</v>
      </c>
      <c r="D185" s="3" t="s">
        <v>101</v>
      </c>
      <c r="E185" s="5" t="s">
        <v>105</v>
      </c>
      <c r="F185" s="2" t="s">
        <v>162</v>
      </c>
      <c r="G185" s="1" t="s">
        <v>161</v>
      </c>
    </row>
    <row r="186" spans="1:7" ht="56.25" customHeight="1" x14ac:dyDescent="0.25">
      <c r="A186" s="3" t="s">
        <v>160</v>
      </c>
      <c r="B186" s="4" t="e">
        <f ca="1">IMAGE("https://acnhcdn.com/latest/HouseRoofIcon/HouseRoofPA04ThatchedB.png")</f>
        <v>#NAME?</v>
      </c>
      <c r="C186" s="2">
        <v>5000</v>
      </c>
      <c r="D186" s="3" t="s">
        <v>101</v>
      </c>
      <c r="E186" s="5" t="s">
        <v>105</v>
      </c>
      <c r="F186" s="2" t="s">
        <v>159</v>
      </c>
      <c r="G186" s="1" t="s">
        <v>158</v>
      </c>
    </row>
    <row r="187" spans="1:7" ht="56.25" customHeight="1" x14ac:dyDescent="0.25">
      <c r="A187" s="3" t="s">
        <v>157</v>
      </c>
      <c r="B187" s="4" t="e">
        <f ca="1">IMAGE("https://acnhcdn.com/latest/HouseRoofIcon/HouseRoofPA04ThatchedG.png")</f>
        <v>#NAME?</v>
      </c>
      <c r="C187" s="2">
        <v>5000</v>
      </c>
      <c r="D187" s="3" t="s">
        <v>101</v>
      </c>
      <c r="E187" s="5" t="s">
        <v>105</v>
      </c>
      <c r="F187" s="2" t="s">
        <v>156</v>
      </c>
      <c r="G187" s="1" t="s">
        <v>155</v>
      </c>
    </row>
    <row r="188" spans="1:7" ht="56.25" customHeight="1" x14ac:dyDescent="0.25">
      <c r="A188" s="3" t="s">
        <v>154</v>
      </c>
      <c r="B188" s="4" t="e">
        <f ca="1">IMAGE("https://acnhcdn.com/latest/HouseRoofIcon/HouseRoofPA04ThatchedD.png")</f>
        <v>#NAME?</v>
      </c>
      <c r="C188" s="2">
        <v>5000</v>
      </c>
      <c r="D188" s="3" t="s">
        <v>101</v>
      </c>
      <c r="E188" s="5" t="s">
        <v>105</v>
      </c>
      <c r="F188" s="2" t="s">
        <v>153</v>
      </c>
      <c r="G188" s="1" t="s">
        <v>152</v>
      </c>
    </row>
    <row r="189" spans="1:7" ht="56.25" customHeight="1" x14ac:dyDescent="0.25">
      <c r="A189" s="3" t="s">
        <v>151</v>
      </c>
      <c r="B189" s="4" t="e">
        <f ca="1">IMAGE("https://acnhcdn.com/latest/HouseRoofIcon/HouseRoofPA04ThatchedA.png")</f>
        <v>#NAME?</v>
      </c>
      <c r="C189" s="2">
        <v>5000</v>
      </c>
      <c r="D189" s="3" t="s">
        <v>101</v>
      </c>
      <c r="E189" s="5" t="s">
        <v>105</v>
      </c>
      <c r="F189" s="2" t="s">
        <v>150</v>
      </c>
      <c r="G189" s="1" t="s">
        <v>149</v>
      </c>
    </row>
    <row r="190" spans="1:7" ht="56.25" customHeight="1" x14ac:dyDescent="0.25">
      <c r="A190" s="3" t="s">
        <v>148</v>
      </c>
      <c r="B190" s="4" t="e">
        <f ca="1">IMAGE("https://acnhcdn.com/latest/HouseRoofIcon/HouseRoofPA04ThatchedE.png")</f>
        <v>#NAME?</v>
      </c>
      <c r="C190" s="2">
        <v>5000</v>
      </c>
      <c r="D190" s="3" t="s">
        <v>101</v>
      </c>
      <c r="E190" s="5" t="s">
        <v>105</v>
      </c>
      <c r="F190" s="2" t="s">
        <v>147</v>
      </c>
      <c r="G190" s="1" t="s">
        <v>146</v>
      </c>
    </row>
    <row r="191" spans="1:7" ht="56.25" customHeight="1" x14ac:dyDescent="0.25">
      <c r="A191" s="3" t="s">
        <v>145</v>
      </c>
      <c r="B191" s="4" t="e">
        <f ca="1">IMAGE("https://acnhcdn.com/latest/HouseRoofIcon/HouseRoofPA04WesterntileD.png")</f>
        <v>#NAME?</v>
      </c>
      <c r="C191" s="2">
        <v>5000</v>
      </c>
      <c r="D191" s="3" t="s">
        <v>101</v>
      </c>
      <c r="E191" s="5" t="s">
        <v>105</v>
      </c>
      <c r="F191" s="2" t="s">
        <v>144</v>
      </c>
      <c r="G191" s="1" t="s">
        <v>143</v>
      </c>
    </row>
    <row r="192" spans="1:7" ht="56.25" customHeight="1" x14ac:dyDescent="0.25">
      <c r="A192" s="3" t="s">
        <v>142</v>
      </c>
      <c r="B192" s="4" t="e">
        <f ca="1">IMAGE("https://acnhcdn.com/latest/HouseRoofIcon/HouseRoofPA04StoneF.png")</f>
        <v>#NAME?</v>
      </c>
      <c r="C192" s="2">
        <v>5000</v>
      </c>
      <c r="D192" s="3" t="s">
        <v>101</v>
      </c>
      <c r="E192" s="5" t="s">
        <v>105</v>
      </c>
      <c r="F192" s="2" t="s">
        <v>141</v>
      </c>
      <c r="G192" s="1" t="s">
        <v>140</v>
      </c>
    </row>
    <row r="193" spans="1:7" ht="56.25" customHeight="1" x14ac:dyDescent="0.25">
      <c r="A193" s="3" t="s">
        <v>139</v>
      </c>
      <c r="B193" s="4" t="e">
        <f ca="1">IMAGE("https://acnhcdn.com/latest/HouseRoofIcon/HouseRoofPA04StandardD.png")</f>
        <v>#NAME?</v>
      </c>
      <c r="C193" s="2">
        <v>5000</v>
      </c>
      <c r="D193" s="3" t="s">
        <v>101</v>
      </c>
      <c r="E193" s="5" t="s">
        <v>100</v>
      </c>
      <c r="F193" s="2" t="s">
        <v>138</v>
      </c>
      <c r="G193" s="1" t="s">
        <v>137</v>
      </c>
    </row>
    <row r="194" spans="1:7" ht="56.25" customHeight="1" x14ac:dyDescent="0.25">
      <c r="A194" s="3" t="s">
        <v>136</v>
      </c>
      <c r="B194" s="4" t="e">
        <f ca="1">IMAGE("https://acnhcdn.com/latest/HouseRoofIcon/HouseRoofPA04StoneA.png")</f>
        <v>#NAME?</v>
      </c>
      <c r="C194" s="2">
        <v>5000</v>
      </c>
      <c r="D194" s="3" t="s">
        <v>101</v>
      </c>
      <c r="E194" s="5" t="s">
        <v>105</v>
      </c>
      <c r="F194" s="2" t="s">
        <v>135</v>
      </c>
      <c r="G194" s="1" t="s">
        <v>134</v>
      </c>
    </row>
    <row r="195" spans="1:7" ht="56.25" customHeight="1" x14ac:dyDescent="0.25">
      <c r="A195" s="3" t="s">
        <v>133</v>
      </c>
      <c r="B195" s="4" t="e">
        <f ca="1">IMAGE("https://acnhcdn.com/latest/HouseRoofIcon/HouseRoofPA04WesterntileA.png")</f>
        <v>#NAME?</v>
      </c>
      <c r="C195" s="2">
        <v>5000</v>
      </c>
      <c r="D195" s="3" t="s">
        <v>101</v>
      </c>
      <c r="E195" s="5" t="s">
        <v>105</v>
      </c>
      <c r="F195" s="2" t="s">
        <v>132</v>
      </c>
      <c r="G195" s="1" t="s">
        <v>131</v>
      </c>
    </row>
    <row r="196" spans="1:7" ht="56.25" customHeight="1" x14ac:dyDescent="0.25">
      <c r="A196" s="3" t="s">
        <v>130</v>
      </c>
      <c r="B196" s="4" t="e">
        <f ca="1">IMAGE("https://acnhcdn.com/latest/HouseRoofIcon/HouseRoofPA04StoneC.png")</f>
        <v>#NAME?</v>
      </c>
      <c r="C196" s="2">
        <v>5000</v>
      </c>
      <c r="D196" s="3" t="s">
        <v>101</v>
      </c>
      <c r="E196" s="5" t="s">
        <v>105</v>
      </c>
      <c r="F196" s="2" t="s">
        <v>129</v>
      </c>
      <c r="G196" s="1" t="s">
        <v>128</v>
      </c>
    </row>
    <row r="197" spans="1:7" ht="56.25" customHeight="1" x14ac:dyDescent="0.25">
      <c r="A197" s="3" t="s">
        <v>127</v>
      </c>
      <c r="B197" s="4" t="e">
        <f ca="1">IMAGE("https://acnhcdn.com/latest/HouseRoofIcon/HouseRoofPA04ThatchedC.png")</f>
        <v>#NAME?</v>
      </c>
      <c r="C197" s="2">
        <v>5000</v>
      </c>
      <c r="D197" s="3" t="s">
        <v>101</v>
      </c>
      <c r="E197" s="5" t="s">
        <v>105</v>
      </c>
      <c r="F197" s="2" t="s">
        <v>126</v>
      </c>
      <c r="G197" s="1" t="s">
        <v>125</v>
      </c>
    </row>
    <row r="198" spans="1:7" ht="56.25" customHeight="1" x14ac:dyDescent="0.25">
      <c r="A198" s="3" t="s">
        <v>124</v>
      </c>
      <c r="B198" s="4" t="e">
        <f ca="1">IMAGE("https://acnhcdn.com/latest/HouseRoofIcon/HouseRoofPA04WesterntileB.png")</f>
        <v>#NAME?</v>
      </c>
      <c r="C198" s="2">
        <v>5000</v>
      </c>
      <c r="D198" s="3" t="s">
        <v>101</v>
      </c>
      <c r="E198" s="5" t="s">
        <v>105</v>
      </c>
      <c r="F198" s="2" t="s">
        <v>123</v>
      </c>
      <c r="G198" s="1" t="s">
        <v>122</v>
      </c>
    </row>
    <row r="199" spans="1:7" ht="56.25" customHeight="1" x14ac:dyDescent="0.25">
      <c r="A199" s="3" t="s">
        <v>121</v>
      </c>
      <c r="B199" s="4" t="e">
        <f ca="1">IMAGE("https://acnhcdn.com/latest/HouseRoofIcon/HouseRoofPA04StandardB.png")</f>
        <v>#NAME?</v>
      </c>
      <c r="C199" s="2">
        <v>5000</v>
      </c>
      <c r="D199" s="3" t="s">
        <v>101</v>
      </c>
      <c r="E199" s="5" t="s">
        <v>100</v>
      </c>
      <c r="F199" s="2" t="s">
        <v>120</v>
      </c>
      <c r="G199" s="1" t="s">
        <v>119</v>
      </c>
    </row>
    <row r="200" spans="1:7" ht="56.25" customHeight="1" x14ac:dyDescent="0.25">
      <c r="A200" s="3" t="s">
        <v>118</v>
      </c>
      <c r="B200" s="4" t="e">
        <f ca="1">IMAGE("https://acnhcdn.com/latest/HouseRoofIcon/HouseRoofPA04StandardG.png")</f>
        <v>#NAME?</v>
      </c>
      <c r="C200" s="2">
        <v>5000</v>
      </c>
      <c r="D200" s="3" t="s">
        <v>101</v>
      </c>
      <c r="E200" s="5" t="s">
        <v>100</v>
      </c>
      <c r="F200" s="2" t="s">
        <v>117</v>
      </c>
      <c r="G200" s="1" t="s">
        <v>116</v>
      </c>
    </row>
    <row r="201" spans="1:7" ht="56.25" customHeight="1" x14ac:dyDescent="0.25">
      <c r="A201" s="3" t="s">
        <v>115</v>
      </c>
      <c r="B201" s="4" t="e">
        <f ca="1">IMAGE("https://acnhcdn.com/latest/HouseRoofIcon/HouseRoofPA04StoneD.png")</f>
        <v>#NAME?</v>
      </c>
      <c r="C201" s="2">
        <v>5000</v>
      </c>
      <c r="D201" s="3" t="s">
        <v>101</v>
      </c>
      <c r="E201" s="5" t="s">
        <v>105</v>
      </c>
      <c r="F201" s="2" t="s">
        <v>114</v>
      </c>
      <c r="G201" s="1" t="s">
        <v>113</v>
      </c>
    </row>
    <row r="202" spans="1:7" ht="56.25" customHeight="1" x14ac:dyDescent="0.25">
      <c r="A202" s="3" t="s">
        <v>112</v>
      </c>
      <c r="B202" s="4" t="e">
        <f ca="1">IMAGE("https://acnhcdn.com/latest/HouseRoofIcon/HouseRoofPA04StandardA.png")</f>
        <v>#NAME?</v>
      </c>
      <c r="C202" s="2">
        <v>5000</v>
      </c>
      <c r="D202" s="3" t="s">
        <v>101</v>
      </c>
      <c r="E202" s="5" t="s">
        <v>100</v>
      </c>
      <c r="F202" s="2" t="s">
        <v>111</v>
      </c>
      <c r="G202" s="1" t="s">
        <v>110</v>
      </c>
    </row>
    <row r="203" spans="1:7" ht="56.25" customHeight="1" x14ac:dyDescent="0.25">
      <c r="A203" s="3" t="s">
        <v>109</v>
      </c>
      <c r="B203" s="4" t="e">
        <f ca="1">IMAGE("https://acnhcdn.com/latest/HouseRoofIcon/HouseRoofPA04ThatchedF.png")</f>
        <v>#NAME?</v>
      </c>
      <c r="C203" s="2">
        <v>5000</v>
      </c>
      <c r="D203" s="3" t="s">
        <v>101</v>
      </c>
      <c r="E203" s="5" t="s">
        <v>105</v>
      </c>
      <c r="F203" s="2" t="s">
        <v>108</v>
      </c>
      <c r="G203" s="1" t="s">
        <v>107</v>
      </c>
    </row>
    <row r="204" spans="1:7" ht="56.25" customHeight="1" x14ac:dyDescent="0.25">
      <c r="A204" s="3" t="s">
        <v>106</v>
      </c>
      <c r="B204" s="4" t="e">
        <f ca="1">IMAGE("https://acnhcdn.com/latest/HouseRoofIcon/HouseRoofPA04WesterntileC.png")</f>
        <v>#NAME?</v>
      </c>
      <c r="C204" s="2">
        <v>5000</v>
      </c>
      <c r="D204" s="3" t="s">
        <v>101</v>
      </c>
      <c r="E204" s="5" t="s">
        <v>105</v>
      </c>
      <c r="F204" s="2" t="s">
        <v>104</v>
      </c>
      <c r="G204" s="1" t="s">
        <v>103</v>
      </c>
    </row>
    <row r="205" spans="1:7" ht="56.25" customHeight="1" x14ac:dyDescent="0.25">
      <c r="A205" s="3" t="s">
        <v>102</v>
      </c>
      <c r="B205" s="4" t="e">
        <f ca="1">IMAGE("https://acnhcdn.com/latest/HouseRoofIcon/HouseRoofPA04StandardC.png")</f>
        <v>#NAME?</v>
      </c>
      <c r="C205" s="2">
        <v>5000</v>
      </c>
      <c r="D205" s="3" t="s">
        <v>101</v>
      </c>
      <c r="E205" s="5" t="s">
        <v>100</v>
      </c>
      <c r="F205" s="2" t="s">
        <v>99</v>
      </c>
      <c r="G205" s="1" t="s">
        <v>98</v>
      </c>
    </row>
    <row r="206" spans="1:7" ht="56.25" customHeight="1" x14ac:dyDescent="0.25">
      <c r="A206" s="3" t="s">
        <v>97</v>
      </c>
      <c r="B206" s="4" t="e">
        <f ca="1">IMAGE("https://acnhcdn.com/latest/HouseWallIcon/HouseWallPA04StuccoB.png")</f>
        <v>#NAME?</v>
      </c>
      <c r="C206" s="2">
        <v>5000</v>
      </c>
      <c r="D206" s="3" t="s">
        <v>3</v>
      </c>
      <c r="E206" s="3" t="s">
        <v>2</v>
      </c>
      <c r="F206" s="2" t="s">
        <v>96</v>
      </c>
      <c r="G206" s="1" t="s">
        <v>95</v>
      </c>
    </row>
    <row r="207" spans="1:7" ht="56.25" customHeight="1" x14ac:dyDescent="0.25">
      <c r="A207" s="3" t="s">
        <v>94</v>
      </c>
      <c r="B207" s="4" t="e">
        <f ca="1">IMAGE("https://acnhcdn.com/latest/HouseWallIcon/HouseWallPA04WoodframeH.png")</f>
        <v>#NAME?</v>
      </c>
      <c r="C207" s="2">
        <v>5000</v>
      </c>
      <c r="D207" s="3" t="s">
        <v>3</v>
      </c>
      <c r="E207" s="3" t="s">
        <v>2</v>
      </c>
      <c r="F207" s="2" t="s">
        <v>93</v>
      </c>
      <c r="G207" s="1" t="s">
        <v>92</v>
      </c>
    </row>
    <row r="208" spans="1:7" ht="56.25" customHeight="1" x14ac:dyDescent="0.25">
      <c r="A208" s="3" t="s">
        <v>91</v>
      </c>
      <c r="B208" s="4" t="e">
        <f ca="1">IMAGE("https://acnhcdn.com/latest/HouseWallIcon/HouseWallPA04StandardH.png")</f>
        <v>#NAME?</v>
      </c>
      <c r="C208" s="2">
        <v>5000</v>
      </c>
      <c r="D208" s="3" t="s">
        <v>3</v>
      </c>
      <c r="E208" s="3" t="s">
        <v>2</v>
      </c>
      <c r="F208" s="2" t="s">
        <v>90</v>
      </c>
      <c r="G208" s="1" t="s">
        <v>89</v>
      </c>
    </row>
    <row r="209" spans="1:7" ht="56.25" customHeight="1" x14ac:dyDescent="0.25">
      <c r="A209" s="3" t="s">
        <v>88</v>
      </c>
      <c r="B209" s="4" t="e">
        <f ca="1">IMAGE("https://acnhcdn.com/latest/HouseWallIcon/HouseWallPA04StuccoH.png")</f>
        <v>#NAME?</v>
      </c>
      <c r="C209" s="2">
        <v>5000</v>
      </c>
      <c r="D209" s="3" t="s">
        <v>3</v>
      </c>
      <c r="E209" s="3" t="s">
        <v>2</v>
      </c>
      <c r="F209" s="2" t="s">
        <v>87</v>
      </c>
      <c r="G209" s="1" t="s">
        <v>86</v>
      </c>
    </row>
    <row r="210" spans="1:7" ht="56.25" customHeight="1" x14ac:dyDescent="0.25">
      <c r="A210" s="3" t="s">
        <v>85</v>
      </c>
      <c r="B210" s="4" t="e">
        <f ca="1">IMAGE("https://acnhcdn.com/latest/HouseWallIcon/HouseWallPA04StoneF.png")</f>
        <v>#NAME?</v>
      </c>
      <c r="C210" s="2">
        <v>5000</v>
      </c>
      <c r="D210" s="3" t="s">
        <v>3</v>
      </c>
      <c r="E210" s="3" t="s">
        <v>2</v>
      </c>
      <c r="F210" s="2" t="s">
        <v>84</v>
      </c>
      <c r="G210" s="1" t="s">
        <v>83</v>
      </c>
    </row>
    <row r="211" spans="1:7" ht="56.25" customHeight="1" x14ac:dyDescent="0.25">
      <c r="A211" s="3" t="s">
        <v>82</v>
      </c>
      <c r="B211" s="4" t="e">
        <f ca="1">IMAGE("https://acnhcdn.com/latest/HouseWallIcon/HouseWallPA04StuccoE.png")</f>
        <v>#NAME?</v>
      </c>
      <c r="C211" s="2">
        <v>5000</v>
      </c>
      <c r="D211" s="3" t="s">
        <v>3</v>
      </c>
      <c r="E211" s="3" t="s">
        <v>2</v>
      </c>
      <c r="F211" s="2" t="s">
        <v>81</v>
      </c>
      <c r="G211" s="1" t="s">
        <v>80</v>
      </c>
    </row>
    <row r="212" spans="1:7" ht="56.25" customHeight="1" x14ac:dyDescent="0.25">
      <c r="A212" s="3" t="s">
        <v>79</v>
      </c>
      <c r="B212" s="4" t="e">
        <f ca="1">IMAGE("https://acnhcdn.com/latest/HouseWallIcon/HouseWallPA04StandardC.png")</f>
        <v>#NAME?</v>
      </c>
      <c r="C212" s="2">
        <v>5000</v>
      </c>
      <c r="D212" s="3" t="s">
        <v>3</v>
      </c>
      <c r="E212" s="3" t="s">
        <v>2</v>
      </c>
      <c r="F212" s="2" t="s">
        <v>78</v>
      </c>
      <c r="G212" s="1" t="s">
        <v>77</v>
      </c>
    </row>
    <row r="213" spans="1:7" ht="56.25" customHeight="1" x14ac:dyDescent="0.25">
      <c r="A213" s="3" t="s">
        <v>76</v>
      </c>
      <c r="B213" s="4" t="e">
        <f ca="1">IMAGE("https://acnhcdn.com/latest/HouseWallIcon/HouseWallPA04WoodframeB.png")</f>
        <v>#NAME?</v>
      </c>
      <c r="C213" s="2">
        <v>5000</v>
      </c>
      <c r="D213" s="3" t="s">
        <v>3</v>
      </c>
      <c r="E213" s="3" t="s">
        <v>2</v>
      </c>
      <c r="F213" s="2" t="s">
        <v>75</v>
      </c>
      <c r="G213" s="1" t="s">
        <v>74</v>
      </c>
    </row>
    <row r="214" spans="1:7" ht="56.25" customHeight="1" x14ac:dyDescent="0.25">
      <c r="A214" s="3" t="s">
        <v>73</v>
      </c>
      <c r="B214" s="4" t="e">
        <f ca="1">IMAGE("https://acnhcdn.com/latest/HouseWallIcon/HouseWallPA04StoneC.png")</f>
        <v>#NAME?</v>
      </c>
      <c r="C214" s="2">
        <v>5000</v>
      </c>
      <c r="D214" s="3" t="s">
        <v>3</v>
      </c>
      <c r="E214" s="3" t="s">
        <v>2</v>
      </c>
      <c r="F214" s="2" t="s">
        <v>72</v>
      </c>
      <c r="G214" s="1" t="s">
        <v>71</v>
      </c>
    </row>
    <row r="215" spans="1:7" ht="56.25" customHeight="1" x14ac:dyDescent="0.25">
      <c r="A215" s="3" t="s">
        <v>70</v>
      </c>
      <c r="B215" s="4" t="e">
        <f ca="1">IMAGE("https://acnhcdn.com/latest/HouseWallIcon/HouseWallPA04WoodframeA.png")</f>
        <v>#NAME?</v>
      </c>
      <c r="C215" s="2">
        <v>5000</v>
      </c>
      <c r="D215" s="3" t="s">
        <v>3</v>
      </c>
      <c r="E215" s="3" t="s">
        <v>2</v>
      </c>
      <c r="F215" s="2" t="s">
        <v>69</v>
      </c>
      <c r="G215" s="1" t="s">
        <v>68</v>
      </c>
    </row>
    <row r="216" spans="1:7" ht="56.25" customHeight="1" x14ac:dyDescent="0.25">
      <c r="A216" s="3" t="s">
        <v>67</v>
      </c>
      <c r="B216" s="4" t="e">
        <f ca="1">IMAGE("https://acnhcdn.com/latest/HouseWallIcon/HouseWallPA04StoneB.png")</f>
        <v>#NAME?</v>
      </c>
      <c r="C216" s="2">
        <v>5000</v>
      </c>
      <c r="D216" s="3" t="s">
        <v>3</v>
      </c>
      <c r="E216" s="3" t="s">
        <v>2</v>
      </c>
      <c r="F216" s="2" t="s">
        <v>66</v>
      </c>
      <c r="G216" s="1" t="s">
        <v>65</v>
      </c>
    </row>
    <row r="217" spans="1:7" ht="56.25" customHeight="1" x14ac:dyDescent="0.25">
      <c r="A217" s="3" t="s">
        <v>64</v>
      </c>
      <c r="B217" s="4" t="e">
        <f ca="1">IMAGE("https://acnhcdn.com/latest/HouseWallIcon/HouseWallPA04StoneA.png")</f>
        <v>#NAME?</v>
      </c>
      <c r="C217" s="2">
        <v>5000</v>
      </c>
      <c r="D217" s="3" t="s">
        <v>3</v>
      </c>
      <c r="E217" s="3" t="s">
        <v>2</v>
      </c>
      <c r="F217" s="2" t="s">
        <v>63</v>
      </c>
      <c r="G217" s="1" t="s">
        <v>62</v>
      </c>
    </row>
    <row r="218" spans="1:7" ht="56.25" customHeight="1" x14ac:dyDescent="0.25">
      <c r="A218" s="3" t="s">
        <v>61</v>
      </c>
      <c r="B218" s="4" t="e">
        <f ca="1">IMAGE("https://acnhcdn.com/latest/HouseWallIcon/HouseWallPA04StandardA.png")</f>
        <v>#NAME?</v>
      </c>
      <c r="C218" s="2">
        <v>5000</v>
      </c>
      <c r="D218" s="3" t="s">
        <v>3</v>
      </c>
      <c r="E218" s="3" t="s">
        <v>2</v>
      </c>
      <c r="F218" s="2" t="s">
        <v>60</v>
      </c>
      <c r="G218" s="1" t="s">
        <v>59</v>
      </c>
    </row>
    <row r="219" spans="1:7" ht="56.25" customHeight="1" x14ac:dyDescent="0.25">
      <c r="A219" s="3" t="s">
        <v>58</v>
      </c>
      <c r="B219" s="4" t="e">
        <f ca="1">IMAGE("https://acnhcdn.com/latest/HouseWallIcon/HouseWallPA04WoodframeG.png")</f>
        <v>#NAME?</v>
      </c>
      <c r="C219" s="2">
        <v>5000</v>
      </c>
      <c r="D219" s="3" t="s">
        <v>3</v>
      </c>
      <c r="E219" s="3" t="s">
        <v>2</v>
      </c>
      <c r="F219" s="2" t="s">
        <v>57</v>
      </c>
      <c r="G219" s="1" t="s">
        <v>56</v>
      </c>
    </row>
    <row r="220" spans="1:7" ht="56.25" customHeight="1" x14ac:dyDescent="0.25">
      <c r="A220" s="3" t="s">
        <v>55</v>
      </c>
      <c r="B220" s="4" t="e">
        <f ca="1">IMAGE("https://acnhcdn.com/latest/HouseWallIcon/HouseWallPA04StoneH.png")</f>
        <v>#NAME?</v>
      </c>
      <c r="C220" s="2">
        <v>5000</v>
      </c>
      <c r="D220" s="3" t="s">
        <v>3</v>
      </c>
      <c r="E220" s="3" t="s">
        <v>2</v>
      </c>
      <c r="F220" s="2" t="s">
        <v>54</v>
      </c>
      <c r="G220" s="1" t="s">
        <v>53</v>
      </c>
    </row>
    <row r="221" spans="1:7" ht="56.25" customHeight="1" x14ac:dyDescent="0.25">
      <c r="A221" s="3" t="s">
        <v>52</v>
      </c>
      <c r="B221" s="4" t="e">
        <f ca="1">IMAGE("https://acnhcdn.com/latest/HouseWallIcon/HouseWallPA04StuccoC.png")</f>
        <v>#NAME?</v>
      </c>
      <c r="C221" s="2">
        <v>5000</v>
      </c>
      <c r="D221" s="3" t="s">
        <v>3</v>
      </c>
      <c r="E221" s="3" t="s">
        <v>2</v>
      </c>
      <c r="F221" s="2" t="s">
        <v>51</v>
      </c>
      <c r="G221" s="1" t="s">
        <v>50</v>
      </c>
    </row>
    <row r="222" spans="1:7" ht="56.25" customHeight="1" x14ac:dyDescent="0.25">
      <c r="A222" s="3" t="s">
        <v>49</v>
      </c>
      <c r="B222" s="4" t="e">
        <f ca="1">IMAGE("https://acnhcdn.com/latest/HouseWallIcon/HouseWallPA04StandardD.png")</f>
        <v>#NAME?</v>
      </c>
      <c r="C222" s="2">
        <v>5000</v>
      </c>
      <c r="D222" s="3" t="s">
        <v>3</v>
      </c>
      <c r="E222" s="3" t="s">
        <v>2</v>
      </c>
      <c r="F222" s="2" t="s">
        <v>48</v>
      </c>
      <c r="G222" s="1" t="s">
        <v>47</v>
      </c>
    </row>
    <row r="223" spans="1:7" ht="56.25" customHeight="1" x14ac:dyDescent="0.25">
      <c r="A223" s="3" t="s">
        <v>46</v>
      </c>
      <c r="B223" s="4" t="e">
        <f ca="1">IMAGE("https://acnhcdn.com/latest/HouseWallIcon/HouseWallPA04StoneG.png")</f>
        <v>#NAME?</v>
      </c>
      <c r="C223" s="2">
        <v>5000</v>
      </c>
      <c r="D223" s="3" t="s">
        <v>3</v>
      </c>
      <c r="E223" s="3" t="s">
        <v>2</v>
      </c>
      <c r="F223" s="2" t="s">
        <v>45</v>
      </c>
      <c r="G223" s="1" t="s">
        <v>44</v>
      </c>
    </row>
    <row r="224" spans="1:7" ht="56.25" customHeight="1" x14ac:dyDescent="0.25">
      <c r="A224" s="3" t="s">
        <v>43</v>
      </c>
      <c r="B224" s="4" t="e">
        <f ca="1">IMAGE("https://acnhcdn.com/latest/HouseWallIcon/HouseWallPA04WoodframeD.png")</f>
        <v>#NAME?</v>
      </c>
      <c r="C224" s="2">
        <v>5000</v>
      </c>
      <c r="D224" s="3" t="s">
        <v>3</v>
      </c>
      <c r="E224" s="3" t="s">
        <v>2</v>
      </c>
      <c r="F224" s="2" t="s">
        <v>42</v>
      </c>
      <c r="G224" s="1" t="s">
        <v>41</v>
      </c>
    </row>
    <row r="225" spans="1:7" ht="56.25" customHeight="1" x14ac:dyDescent="0.25">
      <c r="A225" s="3" t="s">
        <v>40</v>
      </c>
      <c r="B225" s="4" t="e">
        <f ca="1">IMAGE("https://acnhcdn.com/latest/HouseWallIcon/HouseWallPA04WoodframeF.png")</f>
        <v>#NAME?</v>
      </c>
      <c r="C225" s="2">
        <v>5000</v>
      </c>
      <c r="D225" s="3" t="s">
        <v>3</v>
      </c>
      <c r="E225" s="3" t="s">
        <v>2</v>
      </c>
      <c r="F225" s="2" t="s">
        <v>39</v>
      </c>
      <c r="G225" s="1" t="s">
        <v>38</v>
      </c>
    </row>
    <row r="226" spans="1:7" ht="56.25" customHeight="1" x14ac:dyDescent="0.25">
      <c r="A226" s="3" t="s">
        <v>37</v>
      </c>
      <c r="B226" s="4" t="e">
        <f ca="1">IMAGE("https://acnhcdn.com/latest/HouseWallIcon/HouseWallPA04StoneE.png")</f>
        <v>#NAME?</v>
      </c>
      <c r="C226" s="2">
        <v>5000</v>
      </c>
      <c r="D226" s="3" t="s">
        <v>3</v>
      </c>
      <c r="E226" s="3" t="s">
        <v>2</v>
      </c>
      <c r="F226" s="2" t="s">
        <v>36</v>
      </c>
      <c r="G226" s="1" t="s">
        <v>35</v>
      </c>
    </row>
    <row r="227" spans="1:7" ht="56.25" customHeight="1" x14ac:dyDescent="0.25">
      <c r="A227" s="3" t="s">
        <v>34</v>
      </c>
      <c r="B227" s="4" t="e">
        <f ca="1">IMAGE("https://acnhcdn.com/latest/HouseWallIcon/HouseWallPA04StandardF.png")</f>
        <v>#NAME?</v>
      </c>
      <c r="C227" s="2">
        <v>5000</v>
      </c>
      <c r="D227" s="3" t="s">
        <v>3</v>
      </c>
      <c r="E227" s="3" t="s">
        <v>2</v>
      </c>
      <c r="F227" s="2" t="s">
        <v>33</v>
      </c>
      <c r="G227" s="1" t="s">
        <v>32</v>
      </c>
    </row>
    <row r="228" spans="1:7" ht="56.25" customHeight="1" x14ac:dyDescent="0.25">
      <c r="A228" s="3" t="s">
        <v>31</v>
      </c>
      <c r="B228" s="4" t="e">
        <f ca="1">IMAGE("https://acnhcdn.com/latest/HouseWallIcon/HouseWallPA04StuccoG.png")</f>
        <v>#NAME?</v>
      </c>
      <c r="C228" s="2">
        <v>5000</v>
      </c>
      <c r="D228" s="3" t="s">
        <v>3</v>
      </c>
      <c r="E228" s="3" t="s">
        <v>2</v>
      </c>
      <c r="F228" s="2" t="s">
        <v>30</v>
      </c>
      <c r="G228" s="1" t="s">
        <v>29</v>
      </c>
    </row>
    <row r="229" spans="1:7" ht="56.25" customHeight="1" x14ac:dyDescent="0.25">
      <c r="A229" s="3" t="s">
        <v>28</v>
      </c>
      <c r="B229" s="4" t="e">
        <f ca="1">IMAGE("https://acnhcdn.com/latest/HouseWallIcon/HouseWallPA04WoodframeC.png")</f>
        <v>#NAME?</v>
      </c>
      <c r="C229" s="2">
        <v>5000</v>
      </c>
      <c r="D229" s="3" t="s">
        <v>3</v>
      </c>
      <c r="E229" s="3" t="s">
        <v>2</v>
      </c>
      <c r="F229" s="2" t="s">
        <v>27</v>
      </c>
      <c r="G229" s="1" t="s">
        <v>26</v>
      </c>
    </row>
    <row r="230" spans="1:7" ht="56.25" customHeight="1" x14ac:dyDescent="0.25">
      <c r="A230" s="3" t="s">
        <v>25</v>
      </c>
      <c r="B230" s="4" t="e">
        <f ca="1">IMAGE("https://acnhcdn.com/latest/HouseWallIcon/HouseWallPA04StoneD.png")</f>
        <v>#NAME?</v>
      </c>
      <c r="C230" s="2">
        <v>5000</v>
      </c>
      <c r="D230" s="3" t="s">
        <v>3</v>
      </c>
      <c r="E230" s="3" t="s">
        <v>2</v>
      </c>
      <c r="F230" s="2" t="s">
        <v>24</v>
      </c>
      <c r="G230" s="1" t="s">
        <v>23</v>
      </c>
    </row>
    <row r="231" spans="1:7" ht="56.25" customHeight="1" x14ac:dyDescent="0.25">
      <c r="A231" s="3" t="s">
        <v>22</v>
      </c>
      <c r="B231" s="4" t="e">
        <f ca="1">IMAGE("https://acnhcdn.com/latest/HouseWallIcon/HouseWallPA04StandardG.png")</f>
        <v>#NAME?</v>
      </c>
      <c r="C231" s="2">
        <v>5000</v>
      </c>
      <c r="D231" s="3" t="s">
        <v>3</v>
      </c>
      <c r="E231" s="3" t="s">
        <v>2</v>
      </c>
      <c r="F231" s="2" t="s">
        <v>21</v>
      </c>
      <c r="G231" s="1" t="s">
        <v>20</v>
      </c>
    </row>
    <row r="232" spans="1:7" ht="56.25" customHeight="1" x14ac:dyDescent="0.25">
      <c r="A232" s="3" t="s">
        <v>19</v>
      </c>
      <c r="B232" s="4" t="e">
        <f ca="1">IMAGE("https://acnhcdn.com/latest/HouseWallIcon/HouseWallPA04StuccoD.png")</f>
        <v>#NAME?</v>
      </c>
      <c r="C232" s="2">
        <v>5000</v>
      </c>
      <c r="D232" s="3" t="s">
        <v>3</v>
      </c>
      <c r="E232" s="3" t="s">
        <v>2</v>
      </c>
      <c r="F232" s="2" t="s">
        <v>18</v>
      </c>
      <c r="G232" s="1" t="s">
        <v>17</v>
      </c>
    </row>
    <row r="233" spans="1:7" ht="56.25" customHeight="1" x14ac:dyDescent="0.25">
      <c r="A233" s="3" t="s">
        <v>16</v>
      </c>
      <c r="B233" s="4" t="e">
        <f ca="1">IMAGE("https://acnhcdn.com/latest/HouseWallIcon/HouseWallPA04StandardB.png")</f>
        <v>#NAME?</v>
      </c>
      <c r="C233" s="2">
        <v>5000</v>
      </c>
      <c r="D233" s="3" t="s">
        <v>3</v>
      </c>
      <c r="E233" s="3" t="s">
        <v>2</v>
      </c>
      <c r="F233" s="2" t="s">
        <v>15</v>
      </c>
      <c r="G233" s="1" t="s">
        <v>14</v>
      </c>
    </row>
    <row r="234" spans="1:7" ht="56.25" customHeight="1" x14ac:dyDescent="0.25">
      <c r="A234" s="3" t="s">
        <v>13</v>
      </c>
      <c r="B234" s="4" t="e">
        <f ca="1">IMAGE("https://acnhcdn.com/latest/HouseWallIcon/HouseWallPA04StuccoA.png")</f>
        <v>#NAME?</v>
      </c>
      <c r="C234" s="2">
        <v>5000</v>
      </c>
      <c r="D234" s="3" t="s">
        <v>3</v>
      </c>
      <c r="E234" s="3" t="s">
        <v>2</v>
      </c>
      <c r="F234" s="2" t="s">
        <v>12</v>
      </c>
      <c r="G234" s="1" t="s">
        <v>11</v>
      </c>
    </row>
    <row r="235" spans="1:7" ht="56.25" customHeight="1" x14ac:dyDescent="0.25">
      <c r="A235" s="3" t="s">
        <v>10</v>
      </c>
      <c r="B235" s="4" t="e">
        <f ca="1">IMAGE("https://acnhcdn.com/latest/HouseWallIcon/HouseWallPA04WoodframeE.png")</f>
        <v>#NAME?</v>
      </c>
      <c r="C235" s="2">
        <v>5000</v>
      </c>
      <c r="D235" s="3" t="s">
        <v>3</v>
      </c>
      <c r="E235" s="3" t="s">
        <v>2</v>
      </c>
      <c r="F235" s="2" t="s">
        <v>9</v>
      </c>
      <c r="G235" s="1" t="s">
        <v>8</v>
      </c>
    </row>
    <row r="236" spans="1:7" ht="56.25" customHeight="1" x14ac:dyDescent="0.25">
      <c r="A236" s="3" t="s">
        <v>7</v>
      </c>
      <c r="B236" s="4" t="e">
        <f ca="1">IMAGE("https://acnhcdn.com/latest/HouseWallIcon/HouseWallPA04StandardE.png")</f>
        <v>#NAME?</v>
      </c>
      <c r="C236" s="2">
        <v>5000</v>
      </c>
      <c r="D236" s="3" t="s">
        <v>3</v>
      </c>
      <c r="E236" s="3" t="s">
        <v>2</v>
      </c>
      <c r="F236" s="2" t="s">
        <v>6</v>
      </c>
      <c r="G236" s="1" t="s">
        <v>5</v>
      </c>
    </row>
    <row r="237" spans="1:7" ht="56.25" customHeight="1" x14ac:dyDescent="0.25">
      <c r="A237" s="5" t="s">
        <v>4</v>
      </c>
      <c r="B237" s="4" t="e">
        <f ca="1">IMAGE("https://acnhcdn.com/latest/HouseWallIcon/HouseWallPA04StuccoF.png")</f>
        <v>#NAME?</v>
      </c>
      <c r="C237" s="2">
        <v>5000</v>
      </c>
      <c r="D237" s="3" t="s">
        <v>3</v>
      </c>
      <c r="E237" s="3" t="s">
        <v>2</v>
      </c>
      <c r="F237" s="2" t="s">
        <v>1</v>
      </c>
      <c r="G237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2020-05-31T17:25:39Z</dcterms:created>
  <dcterms:modified xsi:type="dcterms:W3CDTF">2020-05-31T17:25:44Z</dcterms:modified>
</cp:coreProperties>
</file>