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ocuments\GitHub\IBNR\"/>
    </mc:Choice>
  </mc:AlternateContent>
  <xr:revisionPtr revIDLastSave="0" documentId="8_{B4C6FD38-1AB3-4F4C-A756-C93A4D3C9908}" xr6:coauthVersionLast="34" xr6:coauthVersionMax="34" xr10:uidLastSave="{00000000-0000-0000-0000-000000000000}"/>
  <bookViews>
    <workbookView xWindow="0" yWindow="0" windowWidth="21600" windowHeight="9980" xr2:uid="{00000000-000D-0000-FFFF-FFFF00000000}"/>
  </bookViews>
  <sheets>
    <sheet name="Sheet1" sheetId="10" r:id="rId1"/>
  </sheets>
  <calcPr calcId="179021"/>
</workbook>
</file>

<file path=xl/calcChain.xml><?xml version="1.0" encoding="utf-8"?>
<calcChain xmlns="http://schemas.openxmlformats.org/spreadsheetml/2006/main">
  <c r="E24" i="10" l="1"/>
  <c r="E21" i="10"/>
  <c r="E18" i="10"/>
  <c r="E15" i="10"/>
  <c r="C21" i="10"/>
  <c r="C18" i="10"/>
  <c r="B15" i="10"/>
  <c r="A24" i="10"/>
  <c r="A21" i="10"/>
  <c r="A18" i="10"/>
  <c r="A15" i="10"/>
  <c r="J3" i="10" a="1"/>
  <c r="K3" i="10" s="1"/>
  <c r="G12" i="10"/>
  <c r="E12" i="10"/>
  <c r="E11" i="10"/>
  <c r="E10" i="10"/>
  <c r="E9" i="10"/>
  <c r="E8" i="10"/>
  <c r="E7" i="10"/>
  <c r="E6" i="10"/>
  <c r="E5" i="10"/>
  <c r="E4" i="10"/>
  <c r="E3" i="10"/>
  <c r="J6" i="10" l="1"/>
  <c r="J4" i="10"/>
  <c r="J7" i="10"/>
  <c r="J5" i="10"/>
  <c r="J3" i="10"/>
  <c r="K6" i="10"/>
  <c r="K4" i="10"/>
  <c r="K7" i="10"/>
  <c r="K5" i="10"/>
  <c r="F12" i="10"/>
  <c r="G11" i="10"/>
  <c r="F11" i="10"/>
  <c r="G10" i="10"/>
  <c r="F10" i="10"/>
  <c r="G9" i="10"/>
  <c r="F9" i="10"/>
  <c r="G8" i="10"/>
  <c r="F8" i="10"/>
  <c r="G7" i="10"/>
  <c r="F7" i="10"/>
  <c r="G6" i="10"/>
  <c r="F6" i="10"/>
  <c r="G5" i="10"/>
  <c r="F5" i="10"/>
  <c r="G4" i="10"/>
  <c r="F4" i="10"/>
  <c r="G3" i="10"/>
  <c r="F3" i="10"/>
  <c r="C15" i="10" l="1"/>
  <c r="C24" i="10" l="1"/>
</calcChain>
</file>

<file path=xl/sharedStrings.xml><?xml version="1.0" encoding="utf-8"?>
<sst xmlns="http://schemas.openxmlformats.org/spreadsheetml/2006/main" count="23" uniqueCount="22">
  <si>
    <t/>
  </si>
  <si>
    <t>F</t>
  </si>
  <si>
    <t>const</t>
  </si>
  <si>
    <t>df</t>
  </si>
  <si>
    <t>Original Data</t>
  </si>
  <si>
    <t>Equivalent 12-24 month data</t>
  </si>
  <si>
    <t>y (24 mo)</t>
  </si>
  <si>
    <t>x (12 mo)</t>
  </si>
  <si>
    <t>x'=x/√x</t>
  </si>
  <si>
    <t>y'=y/√x</t>
  </si>
  <si>
    <t>σ</t>
  </si>
  <si>
    <t>b</t>
  </si>
  <si>
    <t>Point Estimate</t>
  </si>
  <si>
    <t>Parameter Risk</t>
  </si>
  <si>
    <t>=LINEST(G3:G18,F3:F18,FALSE,TRUE)</t>
  </si>
  <si>
    <t>Process Risk</t>
  </si>
  <si>
    <t>Total Risk = Mack S.E.</t>
  </si>
  <si>
    <r>
      <t>se</t>
    </r>
    <r>
      <rPr>
        <vertAlign val="subscript"/>
        <sz val="11"/>
        <color theme="0"/>
        <rFont val="Calibri"/>
        <family val="2"/>
        <scheme val="minor"/>
      </rPr>
      <t>const</t>
    </r>
  </si>
  <si>
    <r>
      <t>r</t>
    </r>
    <r>
      <rPr>
        <vertAlign val="subscript"/>
        <sz val="11"/>
        <color theme="0"/>
        <rFont val="Calibri"/>
        <family val="2"/>
        <scheme val="minor"/>
      </rPr>
      <t>2</t>
    </r>
  </si>
  <si>
    <r>
      <t>ss</t>
    </r>
    <r>
      <rPr>
        <vertAlign val="subscript"/>
        <sz val="11"/>
        <color theme="0"/>
        <rFont val="Calibri"/>
        <family val="2"/>
        <scheme val="minor"/>
      </rPr>
      <t>reg</t>
    </r>
  </si>
  <si>
    <r>
      <t>ss</t>
    </r>
    <r>
      <rPr>
        <vertAlign val="subscript"/>
        <sz val="11"/>
        <color theme="0"/>
        <rFont val="Calibri"/>
        <family val="2"/>
        <scheme val="minor"/>
      </rPr>
      <t>resid</t>
    </r>
  </si>
  <si>
    <r>
      <t>σ</t>
    </r>
    <r>
      <rPr>
        <b/>
        <vertAlign val="subscript"/>
        <sz val="11"/>
        <color theme="5"/>
        <rFont val="Calibri"/>
        <family val="2"/>
        <scheme val="minor"/>
      </rPr>
      <t>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</si>
</sst>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/dd/yyyy\ hh:mm:ss"/>
    <numFmt numFmtId="165" formatCode="0.00000"/>
    <numFmt numFmtId="167" formatCode="0.000"/>
    <numFmt numFmtId="168" formatCode="0.0"/>
  </numFmts>
  <fonts count="8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5"/>
      <name val="Calibri"/>
      <family val="2"/>
      <scheme val="minor"/>
    </font>
    <font>
      <vertAlign val="subscript"/>
      <sz val="11"/>
      <color theme="0"/>
      <name val="Calibri"/>
      <family val="2"/>
      <scheme val="minor"/>
    </font>
    <font>
      <b/>
      <vertAlign val="subscript"/>
      <sz val="11"/>
      <color theme="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theme="4"/>
      </left>
      <right/>
      <top style="medium">
        <color theme="4"/>
      </top>
      <bottom style="medium">
        <color theme="4"/>
      </bottom>
      <diagonal/>
    </border>
    <border>
      <left/>
      <right/>
      <top style="medium">
        <color theme="4"/>
      </top>
      <bottom style="medium">
        <color theme="4"/>
      </bottom>
      <diagonal/>
    </border>
    <border>
      <left/>
      <right style="medium">
        <color theme="4"/>
      </right>
      <top style="medium">
        <color theme="4"/>
      </top>
      <bottom style="medium">
        <color theme="4"/>
      </bottom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24">
    <xf numFmtId="0" fontId="0" fillId="0" borderId="0" xfId="0"/>
    <xf numFmtId="2" fontId="1" fillId="0" borderId="0" xfId="3" applyNumberFormat="1">
      <alignment wrapText="1"/>
    </xf>
    <xf numFmtId="2" fontId="1" fillId="0" borderId="0" xfId="3" applyNumberFormat="1" applyFill="1">
      <alignment wrapText="1"/>
    </xf>
    <xf numFmtId="2" fontId="5" fillId="0" borderId="0" xfId="0" applyNumberFormat="1" applyFont="1"/>
    <xf numFmtId="0" fontId="4" fillId="0" borderId="0" xfId="2" applyFont="1" applyAlignment="1">
      <alignment horizontal="center" wrapText="1"/>
    </xf>
    <xf numFmtId="0" fontId="1" fillId="4" borderId="0" xfId="1" applyFill="1">
      <alignment wrapText="1"/>
    </xf>
    <xf numFmtId="0" fontId="0" fillId="4" borderId="0" xfId="1" applyFont="1" applyFill="1" applyAlignment="1">
      <alignment horizontal="center" wrapText="1"/>
    </xf>
    <xf numFmtId="0" fontId="3" fillId="3" borderId="0" xfId="0" applyFont="1" applyFill="1" applyBorder="1"/>
    <xf numFmtId="0" fontId="3" fillId="3" borderId="2" xfId="0" applyFont="1" applyFill="1" applyBorder="1"/>
    <xf numFmtId="0" fontId="3" fillId="3" borderId="1" xfId="2" applyFont="1" applyFill="1" applyBorder="1">
      <alignment wrapText="1"/>
    </xf>
    <xf numFmtId="167" fontId="3" fillId="3" borderId="0" xfId="0" applyNumberFormat="1" applyFont="1" applyFill="1" applyBorder="1"/>
    <xf numFmtId="168" fontId="3" fillId="3" borderId="0" xfId="0" applyNumberFormat="1" applyFont="1" applyFill="1" applyBorder="1"/>
    <xf numFmtId="0" fontId="3" fillId="3" borderId="3" xfId="2" applyFont="1" applyFill="1" applyBorder="1">
      <alignment wrapText="1"/>
    </xf>
    <xf numFmtId="168" fontId="3" fillId="3" borderId="4" xfId="0" applyNumberFormat="1" applyFont="1" applyFill="1" applyBorder="1"/>
    <xf numFmtId="0" fontId="3" fillId="3" borderId="5" xfId="0" applyFont="1" applyFill="1" applyBorder="1"/>
    <xf numFmtId="0" fontId="5" fillId="0" borderId="1" xfId="2" applyFont="1" applyFill="1" applyBorder="1">
      <alignment wrapText="1"/>
    </xf>
    <xf numFmtId="165" fontId="5" fillId="0" borderId="0" xfId="0" applyNumberFormat="1" applyFont="1" applyBorder="1"/>
    <xf numFmtId="167" fontId="5" fillId="0" borderId="0" xfId="0" applyNumberFormat="1" applyFont="1" applyBorder="1"/>
    <xf numFmtId="0" fontId="5" fillId="0" borderId="2" xfId="0" applyFont="1" applyBorder="1"/>
    <xf numFmtId="0" fontId="2" fillId="4" borderId="0" xfId="0" applyFont="1" applyFill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167" fontId="5" fillId="0" borderId="0" xfId="0" applyNumberFormat="1" applyFont="1"/>
  </cellXfs>
  <cellStyles count="6">
    <cellStyle name="Normal" xfId="0" builtinId="0"/>
    <cellStyle name="XLConnect.Boolean" xfId="4" xr:uid="{00000000-0005-0000-0000-000004000000}"/>
    <cellStyle name="XLConnect.DateTime" xfId="5" xr:uid="{00000000-0005-0000-0000-000005000000}"/>
    <cellStyle name="XLConnect.Header" xfId="1" xr:uid="{00000000-0005-0000-0000-000001000000}"/>
    <cellStyle name="XLConnect.Numeric" xfId="3" xr:uid="{00000000-0005-0000-0000-000003000000}"/>
    <cellStyle name="XLConnect.String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E03EF-BA44-4827-B091-EE373B02B23B}">
  <dimension ref="A1:L24"/>
  <sheetViews>
    <sheetView tabSelected="1" zoomScaleNormal="100" workbookViewId="0">
      <selection activeCell="E25" sqref="E25"/>
    </sheetView>
  </sheetViews>
  <sheetFormatPr defaultRowHeight="14.5" x14ac:dyDescent="0.35"/>
  <cols>
    <col min="1" max="3" width="8.6328125" customWidth="1"/>
    <col min="4" max="4" width="2.6328125" customWidth="1"/>
    <col min="5" max="7" width="8.6328125" customWidth="1"/>
    <col min="8" max="8" width="2.6328125" customWidth="1"/>
  </cols>
  <sheetData>
    <row r="1" spans="1:12" ht="15" thickBot="1" x14ac:dyDescent="0.4">
      <c r="A1" s="19" t="s">
        <v>4</v>
      </c>
      <c r="B1" s="19"/>
      <c r="C1" s="19"/>
      <c r="E1" s="19" t="s">
        <v>5</v>
      </c>
      <c r="F1" s="19"/>
      <c r="G1" s="19"/>
    </row>
    <row r="2" spans="1:12" ht="15" thickBot="1" x14ac:dyDescent="0.4">
      <c r="A2" s="5" t="s">
        <v>0</v>
      </c>
      <c r="B2" s="6" t="s">
        <v>7</v>
      </c>
      <c r="C2" s="6" t="s">
        <v>6</v>
      </c>
      <c r="E2" s="5" t="s">
        <v>0</v>
      </c>
      <c r="F2" s="6" t="s">
        <v>8</v>
      </c>
      <c r="G2" s="6" t="s">
        <v>9</v>
      </c>
      <c r="I2" s="20" t="s">
        <v>14</v>
      </c>
      <c r="J2" s="21"/>
      <c r="K2" s="21"/>
      <c r="L2" s="22"/>
    </row>
    <row r="3" spans="1:12" x14ac:dyDescent="0.35">
      <c r="A3" s="4">
        <v>1</v>
      </c>
      <c r="B3">
        <v>1</v>
      </c>
      <c r="C3">
        <v>1</v>
      </c>
      <c r="E3" s="4">
        <f>A3</f>
        <v>1</v>
      </c>
      <c r="F3" s="1">
        <f t="shared" ref="F3:F12" si="0">B3/SQRT($B3)</f>
        <v>1</v>
      </c>
      <c r="G3" s="1">
        <f t="shared" ref="G3:G12" si="1">C3/SQRT($B3)</f>
        <v>1</v>
      </c>
      <c r="I3" s="15" t="s">
        <v>11</v>
      </c>
      <c r="J3" s="17">
        <f t="array" ref="J3:K7">LINEST(G3:G11,F3:F11,FALSE,TRUE)</f>
        <v>3.7692307692307692</v>
      </c>
      <c r="K3" s="7">
        <v>0</v>
      </c>
      <c r="L3" s="8" t="s">
        <v>2</v>
      </c>
    </row>
    <row r="4" spans="1:12" ht="16.5" x14ac:dyDescent="0.45">
      <c r="A4" s="4">
        <v>2</v>
      </c>
      <c r="B4">
        <v>1</v>
      </c>
      <c r="C4">
        <v>2</v>
      </c>
      <c r="E4" s="4">
        <f t="shared" ref="E4:E12" si="2">A4</f>
        <v>2</v>
      </c>
      <c r="F4" s="1">
        <f t="shared" si="0"/>
        <v>1</v>
      </c>
      <c r="G4" s="1">
        <f t="shared" si="1"/>
        <v>2</v>
      </c>
      <c r="I4" s="15" t="s">
        <v>21</v>
      </c>
      <c r="J4" s="16">
        <v>0.40794621991531599</v>
      </c>
      <c r="K4" s="7" t="e">
        <v>#N/A</v>
      </c>
      <c r="L4" s="8" t="s">
        <v>17</v>
      </c>
    </row>
    <row r="5" spans="1:12" ht="16.5" x14ac:dyDescent="0.45">
      <c r="A5" s="4">
        <v>3</v>
      </c>
      <c r="B5">
        <v>1</v>
      </c>
      <c r="C5">
        <v>3</v>
      </c>
      <c r="E5" s="4">
        <f t="shared" si="2"/>
        <v>3</v>
      </c>
      <c r="F5" s="1">
        <f t="shared" si="0"/>
        <v>1</v>
      </c>
      <c r="G5" s="1">
        <f t="shared" si="1"/>
        <v>3</v>
      </c>
      <c r="I5" s="9" t="s">
        <v>18</v>
      </c>
      <c r="J5" s="10">
        <v>0.9143183549124142</v>
      </c>
      <c r="K5" s="17">
        <v>1.4708710135363807</v>
      </c>
      <c r="L5" s="18" t="s">
        <v>10</v>
      </c>
    </row>
    <row r="6" spans="1:12" x14ac:dyDescent="0.35">
      <c r="A6" s="4">
        <v>4</v>
      </c>
      <c r="B6">
        <v>1</v>
      </c>
      <c r="C6">
        <v>4</v>
      </c>
      <c r="E6" s="4">
        <f t="shared" si="2"/>
        <v>4</v>
      </c>
      <c r="F6" s="1">
        <f t="shared" si="0"/>
        <v>1</v>
      </c>
      <c r="G6" s="1">
        <f t="shared" si="1"/>
        <v>4</v>
      </c>
      <c r="I6" s="9" t="s">
        <v>1</v>
      </c>
      <c r="J6" s="11">
        <v>85.368888888888833</v>
      </c>
      <c r="K6" s="7">
        <v>8</v>
      </c>
      <c r="L6" s="8" t="s">
        <v>3</v>
      </c>
    </row>
    <row r="7" spans="1:12" ht="17" thickBot="1" x14ac:dyDescent="0.5">
      <c r="A7" s="4">
        <v>5</v>
      </c>
      <c r="B7">
        <v>1</v>
      </c>
      <c r="C7">
        <v>5</v>
      </c>
      <c r="E7" s="4">
        <f t="shared" si="2"/>
        <v>5</v>
      </c>
      <c r="F7" s="1">
        <f t="shared" si="0"/>
        <v>1</v>
      </c>
      <c r="G7" s="1">
        <f t="shared" si="1"/>
        <v>5</v>
      </c>
      <c r="I7" s="12" t="s">
        <v>19</v>
      </c>
      <c r="J7" s="13">
        <v>184.69230769230768</v>
      </c>
      <c r="K7" s="13">
        <v>17.307692307692317</v>
      </c>
      <c r="L7" s="14" t="s">
        <v>20</v>
      </c>
    </row>
    <row r="8" spans="1:12" x14ac:dyDescent="0.35">
      <c r="A8" s="4">
        <v>6</v>
      </c>
      <c r="B8">
        <v>2</v>
      </c>
      <c r="C8">
        <v>7</v>
      </c>
      <c r="E8" s="4">
        <f t="shared" si="2"/>
        <v>6</v>
      </c>
      <c r="F8" s="1">
        <f t="shared" si="0"/>
        <v>1.4142135623730949</v>
      </c>
      <c r="G8" s="1">
        <f t="shared" si="1"/>
        <v>4.9497474683058327</v>
      </c>
    </row>
    <row r="9" spans="1:12" x14ac:dyDescent="0.35">
      <c r="A9" s="4">
        <v>7</v>
      </c>
      <c r="B9">
        <v>2</v>
      </c>
      <c r="C9">
        <v>8</v>
      </c>
      <c r="E9" s="4">
        <f t="shared" si="2"/>
        <v>7</v>
      </c>
      <c r="F9" s="1">
        <f t="shared" si="0"/>
        <v>1.4142135623730949</v>
      </c>
      <c r="G9" s="1">
        <f t="shared" si="1"/>
        <v>5.6568542494923797</v>
      </c>
    </row>
    <row r="10" spans="1:12" x14ac:dyDescent="0.35">
      <c r="A10" s="4">
        <v>8</v>
      </c>
      <c r="B10">
        <v>2</v>
      </c>
      <c r="C10">
        <v>9</v>
      </c>
      <c r="E10" s="4">
        <f t="shared" si="2"/>
        <v>8</v>
      </c>
      <c r="F10" s="1">
        <f t="shared" si="0"/>
        <v>1.4142135623730949</v>
      </c>
      <c r="G10" s="1">
        <f t="shared" si="1"/>
        <v>6.3639610306789276</v>
      </c>
    </row>
    <row r="11" spans="1:12" x14ac:dyDescent="0.35">
      <c r="A11" s="4">
        <v>9</v>
      </c>
      <c r="B11">
        <v>2</v>
      </c>
      <c r="C11">
        <v>10</v>
      </c>
      <c r="E11" s="4">
        <f t="shared" si="2"/>
        <v>9</v>
      </c>
      <c r="F11" s="1">
        <f t="shared" si="0"/>
        <v>1.4142135623730949</v>
      </c>
      <c r="G11" s="1">
        <f t="shared" si="1"/>
        <v>7.0710678118654746</v>
      </c>
    </row>
    <row r="12" spans="1:12" x14ac:dyDescent="0.35">
      <c r="A12" s="4">
        <v>10</v>
      </c>
      <c r="B12">
        <v>2</v>
      </c>
      <c r="E12" s="4">
        <f t="shared" si="2"/>
        <v>10</v>
      </c>
      <c r="F12" s="1">
        <f t="shared" si="0"/>
        <v>1.4142135623730949</v>
      </c>
      <c r="G12" s="1">
        <f t="shared" si="1"/>
        <v>0</v>
      </c>
    </row>
    <row r="13" spans="1:12" x14ac:dyDescent="0.35">
      <c r="A13" s="4"/>
      <c r="E13" s="4"/>
      <c r="F13" s="1"/>
      <c r="G13" s="1"/>
    </row>
    <row r="14" spans="1:12" x14ac:dyDescent="0.35">
      <c r="A14" s="19" t="s">
        <v>12</v>
      </c>
      <c r="B14" s="19"/>
      <c r="C14" s="19"/>
    </row>
    <row r="15" spans="1:12" x14ac:dyDescent="0.35">
      <c r="A15" s="4">
        <f>A12</f>
        <v>10</v>
      </c>
      <c r="B15">
        <f>B12</f>
        <v>2</v>
      </c>
      <c r="C15" s="23">
        <f>B15*ROUND(J$3,3)</f>
        <v>7.5380000000000003</v>
      </c>
      <c r="E15" s="3" t="str">
        <f>"= "&amp;TEXT($B$12,"0")&amp;" * "&amp;TEXT(J3,"0.000")</f>
        <v>= 2 * 3.769</v>
      </c>
    </row>
    <row r="17" spans="1:5" x14ac:dyDescent="0.35">
      <c r="A17" s="19" t="s">
        <v>13</v>
      </c>
      <c r="B17" s="19"/>
      <c r="C17" s="19"/>
    </row>
    <row r="18" spans="1:5" x14ac:dyDescent="0.35">
      <c r="A18" s="4">
        <f>A12</f>
        <v>10</v>
      </c>
      <c r="B18" s="2"/>
      <c r="C18" s="23">
        <f>B12*J$4</f>
        <v>0.81589243983063198</v>
      </c>
      <c r="E18" s="3" t="str">
        <f>"= "&amp;TEXT($B$12,"0")&amp;" * "&amp;TEXT(J4,"0.00000")</f>
        <v>= 2 * 0.40795</v>
      </c>
    </row>
    <row r="20" spans="1:5" x14ac:dyDescent="0.35">
      <c r="A20" s="19" t="s">
        <v>15</v>
      </c>
      <c r="B20" s="19"/>
      <c r="C20" s="19"/>
    </row>
    <row r="21" spans="1:5" x14ac:dyDescent="0.35">
      <c r="A21" s="4">
        <f>A12</f>
        <v>10</v>
      </c>
      <c r="B21" s="2"/>
      <c r="C21" s="23">
        <f>SQRT(B12)*K$5</f>
        <v>2.0801257358446099</v>
      </c>
      <c r="E21" s="3" t="str">
        <f>"= SQRT("&amp;TEXT($B$12,"0")&amp;") * "&amp;TEXT(K5,"0.000")</f>
        <v>= SQRT(2) * 1.471</v>
      </c>
    </row>
    <row r="23" spans="1:5" x14ac:dyDescent="0.35">
      <c r="A23" s="19" t="s">
        <v>16</v>
      </c>
      <c r="B23" s="19"/>
      <c r="C23" s="19"/>
    </row>
    <row r="24" spans="1:5" x14ac:dyDescent="0.35">
      <c r="A24" s="4">
        <f>A12</f>
        <v>10</v>
      </c>
      <c r="B24" s="2"/>
      <c r="C24" s="23">
        <f>SQRT(C18^2+C21^2)</f>
        <v>2.2344134689658182</v>
      </c>
      <c r="E24" s="3" t="str">
        <f>"= SQRT("&amp;TEXT(C18,"0.000")&amp;"^2 + "&amp;TEXT(C21,"0.000")&amp;"^2)"</f>
        <v>= SQRT(0.816^2 + 2.080^2)</v>
      </c>
    </row>
  </sheetData>
  <mergeCells count="7">
    <mergeCell ref="E1:G1"/>
    <mergeCell ref="I2:L2"/>
    <mergeCell ref="A14:C14"/>
    <mergeCell ref="A17:C17"/>
    <mergeCell ref="A20:C20"/>
    <mergeCell ref="A23:C23"/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 Murphy</cp:lastModifiedBy>
  <dcterms:created xsi:type="dcterms:W3CDTF">2018-07-19T15:22:45Z</dcterms:created>
  <dcterms:modified xsi:type="dcterms:W3CDTF">2018-08-19T20:31:37Z</dcterms:modified>
</cp:coreProperties>
</file>