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urphy\Downloads\"/>
    </mc:Choice>
  </mc:AlternateContent>
  <xr:revisionPtr revIDLastSave="0" documentId="8_{8C12DDAF-BE6F-4328-BFE7-CF4A0DC62037}" xr6:coauthVersionLast="43" xr6:coauthVersionMax="43" xr10:uidLastSave="{00000000-0000-0000-0000-000000000000}"/>
  <bookViews>
    <workbookView xWindow="-108" yWindow="-108" windowWidth="23256" windowHeight="12576" firstSheet="11" activeTab="16" xr2:uid="{00000000-000D-0000-FFFF-FFFF00000000}"/>
  </bookViews>
  <sheets>
    <sheet name="Exhibit1" sheetId="3" r:id="rId1"/>
    <sheet name="indpaid" sheetId="7" r:id="rId2"/>
    <sheet name="indincd" sheetId="1" r:id="rId3"/>
    <sheet name="medpaid" sheetId="9" r:id="rId4"/>
    <sheet name="medincd" sheetId="4" r:id="rId5"/>
    <sheet name="indpaid (2)" sheetId="18" r:id="rId6"/>
    <sheet name="indincd (2)" sheetId="16" r:id="rId7"/>
    <sheet name="medpaid (2)" sheetId="15" r:id="rId8"/>
    <sheet name="medincd (2)" sheetId="17" r:id="rId9"/>
    <sheet name="inc ind tri" sheetId="2" r:id="rId10"/>
    <sheet name="inc med tri" sheetId="5" r:id="rId11"/>
    <sheet name="paid ind tri" sheetId="6" r:id="rId12"/>
    <sheet name="paid med tri" sheetId="8" r:id="rId13"/>
    <sheet name="combined paid" sheetId="14" r:id="rId14"/>
    <sheet name="combined inc" sheetId="10" r:id="rId15"/>
    <sheet name="combined paid (2)" sheetId="20" r:id="rId16"/>
    <sheet name="combined inc (2)" sheetId="19" r:id="rId17"/>
    <sheet name="regression output" sheetId="1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6" l="1"/>
  <c r="B34" i="18"/>
  <c r="B34" i="1"/>
  <c r="C2" i="20" l="1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B3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40" i="18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C33" i="18"/>
  <c r="B33" i="18" s="1"/>
  <c r="D32" i="18"/>
  <c r="C32" i="18" s="1"/>
  <c r="B32" i="18" s="1"/>
  <c r="E31" i="18"/>
  <c r="D31" i="18"/>
  <c r="C31" i="18" s="1"/>
  <c r="B31" i="18" s="1"/>
  <c r="F30" i="18"/>
  <c r="E30" i="18" s="1"/>
  <c r="D30" i="18" s="1"/>
  <c r="C30" i="18" s="1"/>
  <c r="B30" i="18" s="1"/>
  <c r="G29" i="18"/>
  <c r="F29" i="18"/>
  <c r="E29" i="18" s="1"/>
  <c r="D29" i="18" s="1"/>
  <c r="C29" i="18" s="1"/>
  <c r="B29" i="18" s="1"/>
  <c r="H28" i="18"/>
  <c r="G28" i="18" s="1"/>
  <c r="F28" i="18"/>
  <c r="E28" i="18" s="1"/>
  <c r="D28" i="18" s="1"/>
  <c r="C28" i="18" s="1"/>
  <c r="B28" i="18" s="1"/>
  <c r="I27" i="18"/>
  <c r="H27" i="18" s="1"/>
  <c r="G27" i="18" s="1"/>
  <c r="F27" i="18" s="1"/>
  <c r="E27" i="18" s="1"/>
  <c r="D27" i="18" s="1"/>
  <c r="C27" i="18" s="1"/>
  <c r="B27" i="18" s="1"/>
  <c r="J26" i="18"/>
  <c r="I26" i="18"/>
  <c r="H26" i="18" s="1"/>
  <c r="G26" i="18" s="1"/>
  <c r="F26" i="18" s="1"/>
  <c r="E26" i="18" s="1"/>
  <c r="D26" i="18" s="1"/>
  <c r="C26" i="18" s="1"/>
  <c r="B26" i="18" s="1"/>
  <c r="K25" i="18"/>
  <c r="J25" i="18" s="1"/>
  <c r="I25" i="18" s="1"/>
  <c r="H25" i="18" s="1"/>
  <c r="G25" i="18" s="1"/>
  <c r="F25" i="18" s="1"/>
  <c r="E25" i="18" s="1"/>
  <c r="D25" i="18" s="1"/>
  <c r="C25" i="18" s="1"/>
  <c r="B25" i="18" s="1"/>
  <c r="L24" i="18"/>
  <c r="K24" i="18" s="1"/>
  <c r="J24" i="18" s="1"/>
  <c r="I24" i="18" s="1"/>
  <c r="H24" i="18" s="1"/>
  <c r="G24" i="18" s="1"/>
  <c r="F24" i="18" s="1"/>
  <c r="E24" i="18" s="1"/>
  <c r="D24" i="18" s="1"/>
  <c r="C24" i="18" s="1"/>
  <c r="B24" i="18" s="1"/>
  <c r="M23" i="18"/>
  <c r="L23" i="18" s="1"/>
  <c r="K23" i="18" s="1"/>
  <c r="J23" i="18" s="1"/>
  <c r="I23" i="18" s="1"/>
  <c r="H23" i="18" s="1"/>
  <c r="G23" i="18" s="1"/>
  <c r="F23" i="18" s="1"/>
  <c r="E23" i="18" s="1"/>
  <c r="D23" i="18" s="1"/>
  <c r="C23" i="18" s="1"/>
  <c r="N22" i="18"/>
  <c r="M22" i="18"/>
  <c r="L22" i="18" s="1"/>
  <c r="K22" i="18" s="1"/>
  <c r="J22" i="18" s="1"/>
  <c r="I22" i="18" s="1"/>
  <c r="H22" i="18" s="1"/>
  <c r="G22" i="18" s="1"/>
  <c r="F22" i="18" s="1"/>
  <c r="E22" i="18" s="1"/>
  <c r="D22" i="18" s="1"/>
  <c r="O21" i="18"/>
  <c r="N21" i="18" s="1"/>
  <c r="M21" i="18" s="1"/>
  <c r="L21" i="18" s="1"/>
  <c r="K21" i="18" s="1"/>
  <c r="J21" i="18" s="1"/>
  <c r="I21" i="18" s="1"/>
  <c r="H21" i="18" s="1"/>
  <c r="G21" i="18" s="1"/>
  <c r="F21" i="18" s="1"/>
  <c r="E21" i="18" s="1"/>
  <c r="P20" i="18"/>
  <c r="O20" i="18" s="1"/>
  <c r="N20" i="18" s="1"/>
  <c r="M20" i="18" s="1"/>
  <c r="L20" i="18" s="1"/>
  <c r="K20" i="18" s="1"/>
  <c r="J20" i="18" s="1"/>
  <c r="I20" i="18" s="1"/>
  <c r="H20" i="18" s="1"/>
  <c r="G20" i="18" s="1"/>
  <c r="F20" i="18" s="1"/>
  <c r="Q19" i="18"/>
  <c r="P19" i="18" s="1"/>
  <c r="O19" i="18" s="1"/>
  <c r="N19" i="18" s="1"/>
  <c r="M19" i="18" s="1"/>
  <c r="L19" i="18" s="1"/>
  <c r="K19" i="18" s="1"/>
  <c r="J19" i="18" s="1"/>
  <c r="I19" i="18" s="1"/>
  <c r="H19" i="18" s="1"/>
  <c r="G19" i="18" s="1"/>
  <c r="R18" i="18"/>
  <c r="Q18" i="18" s="1"/>
  <c r="P18" i="18" s="1"/>
  <c r="O18" i="18" s="1"/>
  <c r="N18" i="18" s="1"/>
  <c r="M18" i="18" s="1"/>
  <c r="L18" i="18" s="1"/>
  <c r="K18" i="18" s="1"/>
  <c r="J18" i="18" s="1"/>
  <c r="I18" i="18" s="1"/>
  <c r="H18" i="18" s="1"/>
  <c r="S17" i="18"/>
  <c r="R17" i="18" s="1"/>
  <c r="Q17" i="18" s="1"/>
  <c r="P17" i="18" s="1"/>
  <c r="O17" i="18" s="1"/>
  <c r="N17" i="18" s="1"/>
  <c r="M17" i="18" s="1"/>
  <c r="L17" i="18" s="1"/>
  <c r="K17" i="18" s="1"/>
  <c r="J17" i="18" s="1"/>
  <c r="I17" i="18" s="1"/>
  <c r="T16" i="18"/>
  <c r="S16" i="18"/>
  <c r="R16" i="18" s="1"/>
  <c r="Q16" i="18" s="1"/>
  <c r="P16" i="18" s="1"/>
  <c r="O16" i="18" s="1"/>
  <c r="N16" i="18" s="1"/>
  <c r="M16" i="18" s="1"/>
  <c r="L16" i="18" s="1"/>
  <c r="K16" i="18" s="1"/>
  <c r="J16" i="18" s="1"/>
  <c r="U15" i="18"/>
  <c r="T15" i="18" s="1"/>
  <c r="S15" i="18" s="1"/>
  <c r="R15" i="18" s="1"/>
  <c r="Q15" i="18" s="1"/>
  <c r="P15" i="18" s="1"/>
  <c r="O15" i="18" s="1"/>
  <c r="N15" i="18" s="1"/>
  <c r="M15" i="18" s="1"/>
  <c r="L15" i="18" s="1"/>
  <c r="K15" i="18" s="1"/>
  <c r="V14" i="18"/>
  <c r="U14" i="18"/>
  <c r="T14" i="18"/>
  <c r="S14" i="18" s="1"/>
  <c r="R14" i="18" s="1"/>
  <c r="Q14" i="18" s="1"/>
  <c r="P14" i="18" s="1"/>
  <c r="O14" i="18" s="1"/>
  <c r="N14" i="18" s="1"/>
  <c r="M14" i="18" s="1"/>
  <c r="L14" i="18" s="1"/>
  <c r="W13" i="18"/>
  <c r="V13" i="18" s="1"/>
  <c r="U13" i="18" s="1"/>
  <c r="T13" i="18" s="1"/>
  <c r="S13" i="18" s="1"/>
  <c r="R13" i="18" s="1"/>
  <c r="Q13" i="18" s="1"/>
  <c r="P13" i="18" s="1"/>
  <c r="O13" i="18" s="1"/>
  <c r="N13" i="18" s="1"/>
  <c r="M13" i="18" s="1"/>
  <c r="X12" i="18"/>
  <c r="W12" i="18" s="1"/>
  <c r="V12" i="18" s="1"/>
  <c r="U12" i="18" s="1"/>
  <c r="T12" i="18" s="1"/>
  <c r="S12" i="18" s="1"/>
  <c r="R12" i="18" s="1"/>
  <c r="Q12" i="18" s="1"/>
  <c r="P12" i="18" s="1"/>
  <c r="O12" i="18" s="1"/>
  <c r="N12" i="18" s="1"/>
  <c r="Y11" i="18"/>
  <c r="X11" i="18" s="1"/>
  <c r="W11" i="18" s="1"/>
  <c r="V11" i="18" s="1"/>
  <c r="U11" i="18" s="1"/>
  <c r="T11" i="18" s="1"/>
  <c r="S11" i="18" s="1"/>
  <c r="R11" i="18" s="1"/>
  <c r="Q11" i="18" s="1"/>
  <c r="P11" i="18" s="1"/>
  <c r="O11" i="18" s="1"/>
  <c r="Z10" i="18"/>
  <c r="Y10" i="18"/>
  <c r="X10" i="18" s="1"/>
  <c r="W10" i="18" s="1"/>
  <c r="V10" i="18" s="1"/>
  <c r="U10" i="18" s="1"/>
  <c r="T10" i="18" s="1"/>
  <c r="S10" i="18" s="1"/>
  <c r="R10" i="18" s="1"/>
  <c r="Q10" i="18" s="1"/>
  <c r="P10" i="18" s="1"/>
  <c r="AB8" i="18"/>
  <c r="AA8" i="18" s="1"/>
  <c r="Z8" i="18" s="1"/>
  <c r="Y8" i="18" s="1"/>
  <c r="X8" i="18" s="1"/>
  <c r="W8" i="18" s="1"/>
  <c r="V8" i="18" s="1"/>
  <c r="U8" i="18" s="1"/>
  <c r="T8" i="18" s="1"/>
  <c r="S8" i="18" s="1"/>
  <c r="R8" i="18" s="1"/>
  <c r="AC7" i="18"/>
  <c r="AB7" i="18" s="1"/>
  <c r="AA7" i="18"/>
  <c r="Z7" i="18" s="1"/>
  <c r="Y7" i="18" s="1"/>
  <c r="X7" i="18" s="1"/>
  <c r="W7" i="18" s="1"/>
  <c r="V7" i="18" s="1"/>
  <c r="U7" i="18" s="1"/>
  <c r="T7" i="18" s="1"/>
  <c r="S7" i="18" s="1"/>
  <c r="AD6" i="18"/>
  <c r="AC6" i="18" s="1"/>
  <c r="AB6" i="18" s="1"/>
  <c r="AA6" i="18" s="1"/>
  <c r="Z6" i="18" s="1"/>
  <c r="Y6" i="18" s="1"/>
  <c r="X6" i="18" s="1"/>
  <c r="W6" i="18" s="1"/>
  <c r="V6" i="18" s="1"/>
  <c r="U6" i="18" s="1"/>
  <c r="T6" i="18" s="1"/>
  <c r="AE5" i="18"/>
  <c r="AD5" i="18"/>
  <c r="AC5" i="18" s="1"/>
  <c r="AB5" i="18" s="1"/>
  <c r="AA5" i="18" s="1"/>
  <c r="Z5" i="18"/>
  <c r="Y5" i="18" s="1"/>
  <c r="X5" i="18" s="1"/>
  <c r="W5" i="18" s="1"/>
  <c r="V5" i="18" s="1"/>
  <c r="U5" i="18" s="1"/>
  <c r="AF4" i="18"/>
  <c r="AE4" i="18" s="1"/>
  <c r="AD4" i="18" s="1"/>
  <c r="AC4" i="18" s="1"/>
  <c r="AB4" i="18" s="1"/>
  <c r="AA4" i="18" s="1"/>
  <c r="Z4" i="18" s="1"/>
  <c r="Y4" i="18" s="1"/>
  <c r="X4" i="18" s="1"/>
  <c r="W4" i="18" s="1"/>
  <c r="V4" i="18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G3" i="18"/>
  <c r="AF3" i="18" s="1"/>
  <c r="AE3" i="18" s="1"/>
  <c r="AD3" i="18" s="1"/>
  <c r="AC3" i="18" s="1"/>
  <c r="AB3" i="18" s="1"/>
  <c r="AA3" i="18"/>
  <c r="Z3" i="18" s="1"/>
  <c r="Y3" i="18" s="1"/>
  <c r="X3" i="18" s="1"/>
  <c r="W3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44" i="17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42" i="17"/>
  <c r="A43" i="17" s="1"/>
  <c r="A40" i="17"/>
  <c r="A41" i="17" s="1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4" i="17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42" i="16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40" i="16"/>
  <c r="A41" i="16" s="1"/>
  <c r="Z10" i="16"/>
  <c r="Y10" i="16"/>
  <c r="X10" i="16" s="1"/>
  <c r="W10" i="16" s="1"/>
  <c r="V10" i="16" s="1"/>
  <c r="U10" i="16" s="1"/>
  <c r="T10" i="16" s="1"/>
  <c r="S10" i="16" s="1"/>
  <c r="R10" i="16" s="1"/>
  <c r="Q10" i="16" s="1"/>
  <c r="P10" i="16" s="1"/>
  <c r="AD6" i="16"/>
  <c r="AC6" i="16" s="1"/>
  <c r="AB6" i="16" s="1"/>
  <c r="AA6" i="16" s="1"/>
  <c r="Z6" i="16" s="1"/>
  <c r="Y6" i="16" s="1"/>
  <c r="X6" i="16" s="1"/>
  <c r="W6" i="16" s="1"/>
  <c r="V6" i="16" s="1"/>
  <c r="U6" i="16" s="1"/>
  <c r="T6" i="16" s="1"/>
  <c r="AE5" i="16"/>
  <c r="AD5" i="16"/>
  <c r="AC5" i="16"/>
  <c r="AB5" i="16" s="1"/>
  <c r="AA5" i="16" s="1"/>
  <c r="Z5" i="16" s="1"/>
  <c r="Y5" i="16" s="1"/>
  <c r="X5" i="16" s="1"/>
  <c r="W5" i="16" s="1"/>
  <c r="V5" i="16" s="1"/>
  <c r="U5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40" i="15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C33" i="15"/>
  <c r="B33" i="15"/>
  <c r="D32" i="15"/>
  <c r="C32" i="15"/>
  <c r="B32" i="15"/>
  <c r="E31" i="15"/>
  <c r="D31" i="15" s="1"/>
  <c r="C31" i="15" s="1"/>
  <c r="B31" i="15" s="1"/>
  <c r="F30" i="15"/>
  <c r="E30" i="15" s="1"/>
  <c r="D30" i="15" s="1"/>
  <c r="C30" i="15" s="1"/>
  <c r="B30" i="15" s="1"/>
  <c r="G29" i="15"/>
  <c r="F29" i="15" s="1"/>
  <c r="E29" i="15" s="1"/>
  <c r="D29" i="15" s="1"/>
  <c r="C29" i="15" s="1"/>
  <c r="B29" i="15" s="1"/>
  <c r="H28" i="15"/>
  <c r="G28" i="15" s="1"/>
  <c r="F28" i="15" s="1"/>
  <c r="E28" i="15" s="1"/>
  <c r="D28" i="15" s="1"/>
  <c r="C28" i="15" s="1"/>
  <c r="B28" i="15" s="1"/>
  <c r="I27" i="15"/>
  <c r="H27" i="15" s="1"/>
  <c r="G27" i="15" s="1"/>
  <c r="F27" i="15" s="1"/>
  <c r="E27" i="15" s="1"/>
  <c r="D27" i="15" s="1"/>
  <c r="C27" i="15" s="1"/>
  <c r="B27" i="15" s="1"/>
  <c r="J26" i="15"/>
  <c r="I26" i="15" s="1"/>
  <c r="H26" i="15" s="1"/>
  <c r="G26" i="15" s="1"/>
  <c r="F26" i="15" s="1"/>
  <c r="E26" i="15" s="1"/>
  <c r="D26" i="15" s="1"/>
  <c r="C26" i="15" s="1"/>
  <c r="B26" i="15" s="1"/>
  <c r="K25" i="15"/>
  <c r="J25" i="15"/>
  <c r="I25" i="15"/>
  <c r="H25" i="15" s="1"/>
  <c r="G25" i="15" s="1"/>
  <c r="F25" i="15"/>
  <c r="E25" i="15" s="1"/>
  <c r="D25" i="15" s="1"/>
  <c r="C25" i="15" s="1"/>
  <c r="B25" i="15" s="1"/>
  <c r="L24" i="15"/>
  <c r="K24" i="15"/>
  <c r="J24" i="15" s="1"/>
  <c r="I24" i="15" s="1"/>
  <c r="H24" i="15" s="1"/>
  <c r="G24" i="15" s="1"/>
  <c r="F24" i="15" s="1"/>
  <c r="E24" i="15" s="1"/>
  <c r="D24" i="15" s="1"/>
  <c r="C24" i="15" s="1"/>
  <c r="B24" i="15" s="1"/>
  <c r="M23" i="15"/>
  <c r="L23" i="15"/>
  <c r="K23" i="15"/>
  <c r="J23" i="15" s="1"/>
  <c r="I23" i="15" s="1"/>
  <c r="H23" i="15" s="1"/>
  <c r="G23" i="15" s="1"/>
  <c r="F23" i="15" s="1"/>
  <c r="E23" i="15" s="1"/>
  <c r="D23" i="15" s="1"/>
  <c r="C23" i="15" s="1"/>
  <c r="N22" i="15"/>
  <c r="M22" i="15"/>
  <c r="L22" i="15" s="1"/>
  <c r="K22" i="15" s="1"/>
  <c r="J22" i="15" s="1"/>
  <c r="I22" i="15" s="1"/>
  <c r="H22" i="15" s="1"/>
  <c r="G22" i="15" s="1"/>
  <c r="F22" i="15" s="1"/>
  <c r="E22" i="15" s="1"/>
  <c r="D22" i="15" s="1"/>
  <c r="O21" i="15"/>
  <c r="N21" i="15" s="1"/>
  <c r="M21" i="15" s="1"/>
  <c r="L21" i="15" s="1"/>
  <c r="K21" i="15" s="1"/>
  <c r="J21" i="15" s="1"/>
  <c r="I21" i="15" s="1"/>
  <c r="H21" i="15" s="1"/>
  <c r="G21" i="15" s="1"/>
  <c r="F21" i="15" s="1"/>
  <c r="E21" i="15" s="1"/>
  <c r="P20" i="15"/>
  <c r="O20" i="15"/>
  <c r="N20" i="15"/>
  <c r="M20" i="15"/>
  <c r="L20" i="15" s="1"/>
  <c r="K20" i="15" s="1"/>
  <c r="J20" i="15" s="1"/>
  <c r="I20" i="15" s="1"/>
  <c r="H20" i="15" s="1"/>
  <c r="G20" i="15" s="1"/>
  <c r="F20" i="15" s="1"/>
  <c r="Q19" i="15"/>
  <c r="P19" i="15" s="1"/>
  <c r="O19" i="15" s="1"/>
  <c r="N19" i="15" s="1"/>
  <c r="M19" i="15" s="1"/>
  <c r="L19" i="15" s="1"/>
  <c r="K19" i="15" s="1"/>
  <c r="J19" i="15" s="1"/>
  <c r="I19" i="15" s="1"/>
  <c r="H19" i="15" s="1"/>
  <c r="G19" i="15" s="1"/>
  <c r="R18" i="15"/>
  <c r="Q18" i="15"/>
  <c r="P18" i="15" s="1"/>
  <c r="O18" i="15" s="1"/>
  <c r="N18" i="15" s="1"/>
  <c r="M18" i="15" s="1"/>
  <c r="L18" i="15" s="1"/>
  <c r="K18" i="15" s="1"/>
  <c r="J18" i="15" s="1"/>
  <c r="I18" i="15" s="1"/>
  <c r="H18" i="15" s="1"/>
  <c r="S17" i="15"/>
  <c r="R17" i="15" s="1"/>
  <c r="Q17" i="15" s="1"/>
  <c r="P17" i="15" s="1"/>
  <c r="O17" i="15" s="1"/>
  <c r="N17" i="15" s="1"/>
  <c r="M17" i="15" s="1"/>
  <c r="L17" i="15" s="1"/>
  <c r="K17" i="15" s="1"/>
  <c r="J17" i="15" s="1"/>
  <c r="I17" i="15" s="1"/>
  <c r="T16" i="15"/>
  <c r="S16" i="15"/>
  <c r="R16" i="15" s="1"/>
  <c r="Q16" i="15" s="1"/>
  <c r="P16" i="15" s="1"/>
  <c r="O16" i="15" s="1"/>
  <c r="N16" i="15" s="1"/>
  <c r="M16" i="15" s="1"/>
  <c r="L16" i="15" s="1"/>
  <c r="K16" i="15" s="1"/>
  <c r="J16" i="15" s="1"/>
  <c r="U15" i="15"/>
  <c r="T15" i="15"/>
  <c r="S15" i="15"/>
  <c r="R15" i="15" s="1"/>
  <c r="Q15" i="15" s="1"/>
  <c r="P15" i="15" s="1"/>
  <c r="O15" i="15" s="1"/>
  <c r="N15" i="15" s="1"/>
  <c r="M15" i="15" s="1"/>
  <c r="L15" i="15" s="1"/>
  <c r="K15" i="15" s="1"/>
  <c r="V14" i="15"/>
  <c r="U14" i="15"/>
  <c r="T14" i="15" s="1"/>
  <c r="S14" i="15" s="1"/>
  <c r="R14" i="15" s="1"/>
  <c r="Q14" i="15" s="1"/>
  <c r="P14" i="15" s="1"/>
  <c r="O14" i="15" s="1"/>
  <c r="N14" i="15" s="1"/>
  <c r="M14" i="15" s="1"/>
  <c r="L14" i="15" s="1"/>
  <c r="W13" i="15"/>
  <c r="V13" i="15" s="1"/>
  <c r="U13" i="15" s="1"/>
  <c r="T13" i="15" s="1"/>
  <c r="S13" i="15" s="1"/>
  <c r="R13" i="15" s="1"/>
  <c r="Q13" i="15" s="1"/>
  <c r="P13" i="15" s="1"/>
  <c r="O13" i="15" s="1"/>
  <c r="N13" i="15" s="1"/>
  <c r="M13" i="15" s="1"/>
  <c r="X12" i="15"/>
  <c r="W12" i="15"/>
  <c r="V12" i="15"/>
  <c r="U12" i="15"/>
  <c r="T12" i="15" s="1"/>
  <c r="S12" i="15" s="1"/>
  <c r="R12" i="15" s="1"/>
  <c r="Q12" i="15" s="1"/>
  <c r="P12" i="15" s="1"/>
  <c r="O12" i="15" s="1"/>
  <c r="N12" i="15" s="1"/>
  <c r="Y11" i="15"/>
  <c r="X11" i="15" s="1"/>
  <c r="W11" i="15" s="1"/>
  <c r="V11" i="15" s="1"/>
  <c r="U11" i="15" s="1"/>
  <c r="T11" i="15" s="1"/>
  <c r="S11" i="15" s="1"/>
  <c r="R11" i="15" s="1"/>
  <c r="Q11" i="15" s="1"/>
  <c r="P11" i="15" s="1"/>
  <c r="O11" i="15" s="1"/>
  <c r="Z10" i="15"/>
  <c r="Y10" i="15"/>
  <c r="X10" i="15"/>
  <c r="W10" i="15"/>
  <c r="V10" i="15" s="1"/>
  <c r="U10" i="15" s="1"/>
  <c r="T10" i="15" s="1"/>
  <c r="S10" i="15" s="1"/>
  <c r="R10" i="15" s="1"/>
  <c r="Q10" i="15" s="1"/>
  <c r="P10" i="15" s="1"/>
  <c r="AA9" i="15"/>
  <c r="Z9" i="15" s="1"/>
  <c r="Y9" i="15" s="1"/>
  <c r="X9" i="15" s="1"/>
  <c r="W9" i="15" s="1"/>
  <c r="V9" i="15" s="1"/>
  <c r="U9" i="15" s="1"/>
  <c r="T9" i="15" s="1"/>
  <c r="S9" i="15" s="1"/>
  <c r="R9" i="15" s="1"/>
  <c r="Q9" i="15" s="1"/>
  <c r="AB8" i="15"/>
  <c r="AA8" i="15"/>
  <c r="Z8" i="15"/>
  <c r="Y8" i="15"/>
  <c r="X8" i="15" s="1"/>
  <c r="W8" i="15" s="1"/>
  <c r="V8" i="15" s="1"/>
  <c r="U8" i="15" s="1"/>
  <c r="T8" i="15" s="1"/>
  <c r="S8" i="15" s="1"/>
  <c r="R8" i="15" s="1"/>
  <c r="AC7" i="15"/>
  <c r="AB7" i="15" s="1"/>
  <c r="AA7" i="15" s="1"/>
  <c r="Z7" i="15" s="1"/>
  <c r="Y7" i="15" s="1"/>
  <c r="X7" i="15" s="1"/>
  <c r="W7" i="15" s="1"/>
  <c r="V7" i="15" s="1"/>
  <c r="U7" i="15" s="1"/>
  <c r="T7" i="15" s="1"/>
  <c r="S7" i="15" s="1"/>
  <c r="AD6" i="15"/>
  <c r="AC6" i="15"/>
  <c r="AB6" i="15"/>
  <c r="AA6" i="15"/>
  <c r="Z6" i="15" s="1"/>
  <c r="Y6" i="15" s="1"/>
  <c r="X6" i="15" s="1"/>
  <c r="W6" i="15" s="1"/>
  <c r="V6" i="15" s="1"/>
  <c r="U6" i="15" s="1"/>
  <c r="T6" i="15" s="1"/>
  <c r="AE5" i="15"/>
  <c r="AD5" i="15" s="1"/>
  <c r="AC5" i="15" s="1"/>
  <c r="AB5" i="15" s="1"/>
  <c r="AA5" i="15" s="1"/>
  <c r="Z5" i="15" s="1"/>
  <c r="Y5" i="15" s="1"/>
  <c r="X5" i="15" s="1"/>
  <c r="W5" i="15" s="1"/>
  <c r="V5" i="15" s="1"/>
  <c r="U5" i="15" s="1"/>
  <c r="AF4" i="15"/>
  <c r="AE4" i="15"/>
  <c r="AD4" i="15"/>
  <c r="AC4" i="15" s="1"/>
  <c r="AB4" i="15" s="1"/>
  <c r="AA4" i="15" s="1"/>
  <c r="Z4" i="15" s="1"/>
  <c r="Y4" i="15" s="1"/>
  <c r="X4" i="15" s="1"/>
  <c r="W4" i="15" s="1"/>
  <c r="V4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G3" i="15"/>
  <c r="AF3" i="15" s="1"/>
  <c r="AE3" i="15" s="1"/>
  <c r="AD3" i="15" s="1"/>
  <c r="AC3" i="15" s="1"/>
  <c r="AB3" i="15" s="1"/>
  <c r="AA3" i="15" s="1"/>
  <c r="Z3" i="15" s="1"/>
  <c r="Y3" i="15" s="1"/>
  <c r="X3" i="15" s="1"/>
  <c r="W3" i="15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40" i="7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40" i="9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34" i="3"/>
  <c r="H33" i="3"/>
  <c r="B34" i="17" s="1"/>
  <c r="E34" i="3"/>
  <c r="E33" i="3"/>
  <c r="K33" i="3" s="1"/>
  <c r="L33" i="3" s="1"/>
  <c r="K34" i="3" l="1"/>
  <c r="L34" i="3" s="1"/>
  <c r="B34" i="4" l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34" i="19" l="1"/>
  <c r="B34" i="10"/>
  <c r="K25" i="9"/>
  <c r="J25" i="9" s="1"/>
  <c r="I25" i="9" s="1"/>
  <c r="H25" i="9" s="1"/>
  <c r="G25" i="9" s="1"/>
  <c r="F25" i="9" s="1"/>
  <c r="E25" i="9" s="1"/>
  <c r="D25" i="9" s="1"/>
  <c r="C25" i="9" s="1"/>
  <c r="B25" i="9" s="1"/>
  <c r="B34" i="14" l="1"/>
  <c r="V14" i="9" l="1"/>
  <c r="U14" i="9" s="1"/>
  <c r="T14" i="9" s="1"/>
  <c r="S14" i="9" s="1"/>
  <c r="R14" i="9" s="1"/>
  <c r="Q14" i="9" s="1"/>
  <c r="P14" i="9" s="1"/>
  <c r="O14" i="9" s="1"/>
  <c r="N14" i="9" s="1"/>
  <c r="M14" i="9" s="1"/>
  <c r="L14" i="9" s="1"/>
  <c r="W13" i="9"/>
  <c r="V13" i="9" s="1"/>
  <c r="U13" i="9" s="1"/>
  <c r="T13" i="9" s="1"/>
  <c r="S13" i="9" s="1"/>
  <c r="R13" i="9" s="1"/>
  <c r="Q13" i="9" s="1"/>
  <c r="P13" i="9" s="1"/>
  <c r="O13" i="9" s="1"/>
  <c r="N13" i="9" s="1"/>
  <c r="M13" i="9" s="1"/>
  <c r="X12" i="9"/>
  <c r="W12" i="9" s="1"/>
  <c r="V12" i="9" s="1"/>
  <c r="U12" i="9" s="1"/>
  <c r="T12" i="9" s="1"/>
  <c r="S12" i="9" s="1"/>
  <c r="R12" i="9" s="1"/>
  <c r="Q12" i="9" s="1"/>
  <c r="P12" i="9" s="1"/>
  <c r="O12" i="9" s="1"/>
  <c r="N12" i="9" s="1"/>
  <c r="Y11" i="9"/>
  <c r="X11" i="9" s="1"/>
  <c r="W11" i="9" s="1"/>
  <c r="V11" i="9" s="1"/>
  <c r="U11" i="9" s="1"/>
  <c r="T11" i="9" s="1"/>
  <c r="S11" i="9" s="1"/>
  <c r="R11" i="9" s="1"/>
  <c r="Q11" i="9" s="1"/>
  <c r="P11" i="9" s="1"/>
  <c r="O11" i="9" s="1"/>
  <c r="Z10" i="9"/>
  <c r="Y10" i="9" s="1"/>
  <c r="X10" i="9" s="1"/>
  <c r="W10" i="9" s="1"/>
  <c r="V10" i="9" s="1"/>
  <c r="U10" i="9" s="1"/>
  <c r="T10" i="9" s="1"/>
  <c r="S10" i="9" s="1"/>
  <c r="R10" i="9" s="1"/>
  <c r="Q10" i="9" s="1"/>
  <c r="P10" i="9" s="1"/>
  <c r="AA9" i="9"/>
  <c r="Z9" i="9" s="1"/>
  <c r="Y9" i="9" s="1"/>
  <c r="X9" i="9" s="1"/>
  <c r="W9" i="9" s="1"/>
  <c r="V9" i="9" s="1"/>
  <c r="U9" i="9" s="1"/>
  <c r="T9" i="9" s="1"/>
  <c r="S9" i="9" s="1"/>
  <c r="R9" i="9" s="1"/>
  <c r="Q9" i="9" s="1"/>
  <c r="AB8" i="9"/>
  <c r="AA8" i="9" s="1"/>
  <c r="Z8" i="9" s="1"/>
  <c r="Y8" i="9" s="1"/>
  <c r="X8" i="9" s="1"/>
  <c r="W8" i="9" s="1"/>
  <c r="V8" i="9" s="1"/>
  <c r="U8" i="9" s="1"/>
  <c r="T8" i="9" s="1"/>
  <c r="S8" i="9" s="1"/>
  <c r="R8" i="9" s="1"/>
  <c r="AC7" i="9"/>
  <c r="AB7" i="9" s="1"/>
  <c r="AA7" i="9" s="1"/>
  <c r="Z7" i="9" s="1"/>
  <c r="Y7" i="9" s="1"/>
  <c r="X7" i="9" s="1"/>
  <c r="W7" i="9" s="1"/>
  <c r="V7" i="9" s="1"/>
  <c r="U7" i="9" s="1"/>
  <c r="T7" i="9" s="1"/>
  <c r="S7" i="9" s="1"/>
  <c r="AD6" i="9"/>
  <c r="AC6" i="9" s="1"/>
  <c r="AB6" i="9" s="1"/>
  <c r="AA6" i="9" s="1"/>
  <c r="Z6" i="9" s="1"/>
  <c r="Y6" i="9" s="1"/>
  <c r="X6" i="9" s="1"/>
  <c r="W6" i="9" s="1"/>
  <c r="V6" i="9" s="1"/>
  <c r="U6" i="9" s="1"/>
  <c r="T6" i="9" s="1"/>
  <c r="AE5" i="9"/>
  <c r="AD5" i="9" s="1"/>
  <c r="AC5" i="9" s="1"/>
  <c r="AB5" i="9" s="1"/>
  <c r="AA5" i="9" s="1"/>
  <c r="Z5" i="9" s="1"/>
  <c r="Y5" i="9" s="1"/>
  <c r="X5" i="9" s="1"/>
  <c r="W5" i="9" s="1"/>
  <c r="V5" i="9" s="1"/>
  <c r="U5" i="9" s="1"/>
  <c r="AF4" i="9"/>
  <c r="AE4" i="9" s="1"/>
  <c r="AD4" i="9" s="1"/>
  <c r="AC4" i="9" s="1"/>
  <c r="AB4" i="9" s="1"/>
  <c r="AA4" i="9" s="1"/>
  <c r="Z4" i="9" s="1"/>
  <c r="Y4" i="9" s="1"/>
  <c r="X4" i="9" s="1"/>
  <c r="W4" i="9" s="1"/>
  <c r="V4" i="9" s="1"/>
  <c r="AG3" i="9"/>
  <c r="AF3" i="9" s="1"/>
  <c r="AE3" i="9" s="1"/>
  <c r="AD3" i="9" s="1"/>
  <c r="AC3" i="9" s="1"/>
  <c r="AB3" i="9" s="1"/>
  <c r="AA3" i="9" s="1"/>
  <c r="Z3" i="9" s="1"/>
  <c r="Y3" i="9" s="1"/>
  <c r="X3" i="9" s="1"/>
  <c r="W3" i="9" s="1"/>
  <c r="U15" i="9"/>
  <c r="T15" i="9" s="1"/>
  <c r="S15" i="9" s="1"/>
  <c r="R15" i="9" s="1"/>
  <c r="Q15" i="9" s="1"/>
  <c r="P15" i="9" s="1"/>
  <c r="O15" i="9" s="1"/>
  <c r="N15" i="9" s="1"/>
  <c r="M15" i="9" s="1"/>
  <c r="L15" i="9" s="1"/>
  <c r="K15" i="9" s="1"/>
  <c r="T16" i="9"/>
  <c r="S16" i="9" s="1"/>
  <c r="R16" i="9" s="1"/>
  <c r="Q16" i="9" s="1"/>
  <c r="P16" i="9" s="1"/>
  <c r="O16" i="9" s="1"/>
  <c r="N16" i="9" s="1"/>
  <c r="M16" i="9" s="1"/>
  <c r="L16" i="9" s="1"/>
  <c r="K16" i="9" s="1"/>
  <c r="J16" i="9" s="1"/>
  <c r="S17" i="9"/>
  <c r="R17" i="9" s="1"/>
  <c r="Q17" i="9" s="1"/>
  <c r="P17" i="9" s="1"/>
  <c r="O17" i="9" s="1"/>
  <c r="N17" i="9" s="1"/>
  <c r="M17" i="9" s="1"/>
  <c r="L17" i="9" s="1"/>
  <c r="K17" i="9" s="1"/>
  <c r="J17" i="9" s="1"/>
  <c r="I17" i="9" s="1"/>
  <c r="R18" i="9"/>
  <c r="Q18" i="9" s="1"/>
  <c r="P18" i="9" s="1"/>
  <c r="O18" i="9" s="1"/>
  <c r="N18" i="9" s="1"/>
  <c r="M18" i="9" s="1"/>
  <c r="L18" i="9" s="1"/>
  <c r="K18" i="9" s="1"/>
  <c r="J18" i="9" s="1"/>
  <c r="I18" i="9" s="1"/>
  <c r="H18" i="9" s="1"/>
  <c r="Q19" i="9"/>
  <c r="P19" i="9" s="1"/>
  <c r="O19" i="9" s="1"/>
  <c r="N19" i="9" s="1"/>
  <c r="M19" i="9" s="1"/>
  <c r="L19" i="9" s="1"/>
  <c r="K19" i="9" s="1"/>
  <c r="J19" i="9" s="1"/>
  <c r="I19" i="9" s="1"/>
  <c r="H19" i="9" s="1"/>
  <c r="G19" i="9" s="1"/>
  <c r="P20" i="9"/>
  <c r="O20" i="9" s="1"/>
  <c r="N20" i="9" s="1"/>
  <c r="M20" i="9" s="1"/>
  <c r="L20" i="9" s="1"/>
  <c r="K20" i="9" s="1"/>
  <c r="J20" i="9" s="1"/>
  <c r="I20" i="9" s="1"/>
  <c r="H20" i="9" s="1"/>
  <c r="G20" i="9" s="1"/>
  <c r="F20" i="9" s="1"/>
  <c r="O21" i="9"/>
  <c r="N21" i="9" s="1"/>
  <c r="M21" i="9" s="1"/>
  <c r="L21" i="9" s="1"/>
  <c r="K21" i="9" s="1"/>
  <c r="J21" i="9" s="1"/>
  <c r="I21" i="9" s="1"/>
  <c r="H21" i="9" s="1"/>
  <c r="G21" i="9" s="1"/>
  <c r="F21" i="9" s="1"/>
  <c r="E21" i="9" s="1"/>
  <c r="N22" i="9"/>
  <c r="M22" i="9" s="1"/>
  <c r="L22" i="9" s="1"/>
  <c r="K22" i="9" s="1"/>
  <c r="J22" i="9" s="1"/>
  <c r="I22" i="9" s="1"/>
  <c r="H22" i="9" s="1"/>
  <c r="G22" i="9" s="1"/>
  <c r="F22" i="9" s="1"/>
  <c r="E22" i="9" s="1"/>
  <c r="D22" i="9" s="1"/>
  <c r="M23" i="9"/>
  <c r="L23" i="9" s="1"/>
  <c r="K23" i="9" s="1"/>
  <c r="J23" i="9" s="1"/>
  <c r="I23" i="9" s="1"/>
  <c r="H23" i="9" s="1"/>
  <c r="G23" i="9" s="1"/>
  <c r="F23" i="9" s="1"/>
  <c r="E23" i="9" s="1"/>
  <c r="D23" i="9" s="1"/>
  <c r="C23" i="9" s="1"/>
  <c r="L24" i="9"/>
  <c r="K24" i="9" s="1"/>
  <c r="J24" i="9" s="1"/>
  <c r="I24" i="9" s="1"/>
  <c r="H24" i="9" s="1"/>
  <c r="G24" i="9" s="1"/>
  <c r="F24" i="9" s="1"/>
  <c r="E24" i="9" s="1"/>
  <c r="D24" i="9" s="1"/>
  <c r="C24" i="9" s="1"/>
  <c r="B24" i="9" s="1"/>
  <c r="J26" i="9"/>
  <c r="I26" i="9" s="1"/>
  <c r="H26" i="9" s="1"/>
  <c r="G26" i="9" s="1"/>
  <c r="F26" i="9" s="1"/>
  <c r="E26" i="9" s="1"/>
  <c r="D26" i="9" s="1"/>
  <c r="C26" i="9" s="1"/>
  <c r="B26" i="9" s="1"/>
  <c r="I27" i="9"/>
  <c r="H27" i="9" s="1"/>
  <c r="G27" i="9" s="1"/>
  <c r="F27" i="9" s="1"/>
  <c r="E27" i="9" s="1"/>
  <c r="D27" i="9" s="1"/>
  <c r="C27" i="9" s="1"/>
  <c r="B27" i="9" s="1"/>
  <c r="H28" i="9"/>
  <c r="G28" i="9" s="1"/>
  <c r="F28" i="9" s="1"/>
  <c r="E28" i="9" s="1"/>
  <c r="D28" i="9" s="1"/>
  <c r="C28" i="9" s="1"/>
  <c r="B28" i="9" s="1"/>
  <c r="G29" i="9"/>
  <c r="F29" i="9" s="1"/>
  <c r="E29" i="9" s="1"/>
  <c r="D29" i="9" s="1"/>
  <c r="C29" i="9" s="1"/>
  <c r="B29" i="9" s="1"/>
  <c r="F30" i="9"/>
  <c r="E30" i="9" s="1"/>
  <c r="D30" i="9" s="1"/>
  <c r="C30" i="9" s="1"/>
  <c r="B30" i="9" s="1"/>
  <c r="E31" i="9"/>
  <c r="D31" i="9" s="1"/>
  <c r="C31" i="9" s="1"/>
  <c r="B31" i="9" s="1"/>
  <c r="D32" i="9"/>
  <c r="C32" i="9" s="1"/>
  <c r="B32" i="9" s="1"/>
  <c r="C33" i="9"/>
  <c r="B33" i="9" s="1"/>
  <c r="AG3" i="7"/>
  <c r="AF4" i="7"/>
  <c r="AE5" i="7"/>
  <c r="AD6" i="7"/>
  <c r="AC7" i="7"/>
  <c r="AB8" i="7"/>
  <c r="Z10" i="7"/>
  <c r="Y11" i="7"/>
  <c r="X12" i="7"/>
  <c r="W13" i="7"/>
  <c r="V14" i="7"/>
  <c r="U15" i="7"/>
  <c r="T16" i="7"/>
  <c r="S17" i="7"/>
  <c r="R18" i="7"/>
  <c r="Q19" i="7"/>
  <c r="P20" i="7"/>
  <c r="O21" i="7"/>
  <c r="N22" i="7"/>
  <c r="M23" i="7"/>
  <c r="L24" i="7"/>
  <c r="K25" i="7"/>
  <c r="J26" i="7"/>
  <c r="I27" i="7"/>
  <c r="H28" i="7"/>
  <c r="G29" i="7"/>
  <c r="F30" i="7"/>
  <c r="E31" i="7"/>
  <c r="D32" i="7"/>
  <c r="C33" i="7"/>
  <c r="AE5" i="1"/>
  <c r="AD6" i="1"/>
  <c r="Z10" i="1"/>
  <c r="X12" i="14" l="1"/>
  <c r="W12" i="7"/>
  <c r="X12" i="20"/>
  <c r="AD5" i="1"/>
  <c r="J26" i="20"/>
  <c r="I26" i="7"/>
  <c r="R18" i="20"/>
  <c r="Q18" i="7"/>
  <c r="Z10" i="20"/>
  <c r="Y10" i="7"/>
  <c r="O21" i="14"/>
  <c r="O21" i="20"/>
  <c r="N21" i="7"/>
  <c r="W13" i="14"/>
  <c r="W13" i="20"/>
  <c r="V13" i="7"/>
  <c r="AF4" i="14"/>
  <c r="AF4" i="20"/>
  <c r="AE4" i="7"/>
  <c r="C33" i="14"/>
  <c r="C33" i="20"/>
  <c r="B33" i="7"/>
  <c r="B33" i="20" s="1"/>
  <c r="Y10" i="1"/>
  <c r="H28" i="20"/>
  <c r="G28" i="7"/>
  <c r="P20" i="14"/>
  <c r="O20" i="7"/>
  <c r="P20" i="20"/>
  <c r="AG3" i="20"/>
  <c r="AF3" i="7"/>
  <c r="AC6" i="1"/>
  <c r="Q19" i="20"/>
  <c r="P19" i="7"/>
  <c r="K25" i="14"/>
  <c r="K25" i="20"/>
  <c r="J25" i="7"/>
  <c r="C32" i="7"/>
  <c r="D32" i="20"/>
  <c r="L24" i="14"/>
  <c r="L24" i="20"/>
  <c r="K24" i="7"/>
  <c r="T16" i="14"/>
  <c r="T16" i="20"/>
  <c r="S16" i="7"/>
  <c r="AC7" i="20"/>
  <c r="AB7" i="7"/>
  <c r="I27" i="20"/>
  <c r="H27" i="7"/>
  <c r="AB8" i="14"/>
  <c r="AB8" i="20"/>
  <c r="AA8" i="7"/>
  <c r="M23" i="20"/>
  <c r="L23" i="7"/>
  <c r="U15" i="20"/>
  <c r="T15" i="7"/>
  <c r="AD6" i="20"/>
  <c r="AC6" i="7"/>
  <c r="G29" i="14"/>
  <c r="G29" i="20"/>
  <c r="F29" i="7"/>
  <c r="Y11" i="20"/>
  <c r="X11" i="7"/>
  <c r="S17" i="14"/>
  <c r="S17" i="20"/>
  <c r="R17" i="7"/>
  <c r="E31" i="20"/>
  <c r="D31" i="7"/>
  <c r="F30" i="20"/>
  <c r="E30" i="7"/>
  <c r="N22" i="20"/>
  <c r="M22" i="7"/>
  <c r="V14" i="14"/>
  <c r="V14" i="20"/>
  <c r="U14" i="7"/>
  <c r="AE5" i="14"/>
  <c r="AE5" i="20"/>
  <c r="AD5" i="7"/>
  <c r="AC7" i="14"/>
  <c r="E31" i="14"/>
  <c r="I27" i="14"/>
  <c r="Y11" i="14"/>
  <c r="AG3" i="14"/>
  <c r="F30" i="14"/>
  <c r="J26" i="14"/>
  <c r="N22" i="14"/>
  <c r="R18" i="14"/>
  <c r="AD6" i="14"/>
  <c r="Z10" i="14"/>
  <c r="D32" i="14"/>
  <c r="H28" i="14"/>
  <c r="M23" i="14"/>
  <c r="Q19" i="14"/>
  <c r="U15" i="14"/>
  <c r="J25" i="20" l="1"/>
  <c r="I25" i="7"/>
  <c r="I26" i="20"/>
  <c r="H26" i="7"/>
  <c r="C31" i="7"/>
  <c r="D31" i="20"/>
  <c r="AA8" i="20"/>
  <c r="Z8" i="7"/>
  <c r="N21" i="20"/>
  <c r="M21" i="7"/>
  <c r="C32" i="20"/>
  <c r="B32" i="7"/>
  <c r="B32" i="20" s="1"/>
  <c r="S16" i="20"/>
  <c r="R16" i="7"/>
  <c r="O20" i="20"/>
  <c r="N20" i="7"/>
  <c r="E30" i="20"/>
  <c r="D30" i="7"/>
  <c r="K23" i="7"/>
  <c r="L23" i="20"/>
  <c r="F29" i="20"/>
  <c r="E29" i="7"/>
  <c r="R17" i="20"/>
  <c r="Q17" i="7"/>
  <c r="AC6" i="20"/>
  <c r="AB6" i="7"/>
  <c r="K24" i="20"/>
  <c r="J24" i="7"/>
  <c r="P19" i="20"/>
  <c r="O19" i="7"/>
  <c r="AE4" i="20"/>
  <c r="AD4" i="7"/>
  <c r="AC5" i="1"/>
  <c r="U14" i="20"/>
  <c r="T14" i="7"/>
  <c r="H27" i="20"/>
  <c r="G27" i="7"/>
  <c r="G28" i="20"/>
  <c r="F28" i="7"/>
  <c r="Y10" i="20"/>
  <c r="X10" i="7"/>
  <c r="AD5" i="20"/>
  <c r="AC5" i="7"/>
  <c r="AF3" i="20"/>
  <c r="AE3" i="7"/>
  <c r="L22" i="7"/>
  <c r="M22" i="20"/>
  <c r="S15" i="7"/>
  <c r="T15" i="20"/>
  <c r="W12" i="20"/>
  <c r="V12" i="7"/>
  <c r="X10" i="1"/>
  <c r="X11" i="20"/>
  <c r="W11" i="7"/>
  <c r="AB7" i="20"/>
  <c r="AA7" i="7"/>
  <c r="AB6" i="1"/>
  <c r="V13" i="20"/>
  <c r="U13" i="7"/>
  <c r="Q18" i="20"/>
  <c r="P18" i="7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Z8" i="20" l="1"/>
  <c r="Y8" i="7"/>
  <c r="AD3" i="7"/>
  <c r="AE3" i="20"/>
  <c r="F27" i="7"/>
  <c r="G27" i="20"/>
  <c r="N19" i="7"/>
  <c r="O19" i="20"/>
  <c r="D29" i="7"/>
  <c r="E29" i="20"/>
  <c r="Q16" i="7"/>
  <c r="R16" i="20"/>
  <c r="V11" i="7"/>
  <c r="W11" i="20"/>
  <c r="M20" i="7"/>
  <c r="N20" i="20"/>
  <c r="W10" i="1"/>
  <c r="B31" i="7"/>
  <c r="B31" i="20" s="1"/>
  <c r="C31" i="20"/>
  <c r="E28" i="7"/>
  <c r="F28" i="20"/>
  <c r="K22" i="7"/>
  <c r="L22" i="20"/>
  <c r="U12" i="7"/>
  <c r="V12" i="20"/>
  <c r="I24" i="7"/>
  <c r="J24" i="20"/>
  <c r="O18" i="7"/>
  <c r="P18" i="20"/>
  <c r="AC4" i="7"/>
  <c r="AD4" i="20"/>
  <c r="T13" i="7"/>
  <c r="U13" i="20"/>
  <c r="AC5" i="20"/>
  <c r="AB5" i="7"/>
  <c r="S14" i="7"/>
  <c r="T14" i="20"/>
  <c r="G26" i="7"/>
  <c r="H26" i="20"/>
  <c r="AA6" i="1"/>
  <c r="J23" i="7"/>
  <c r="K23" i="20"/>
  <c r="P17" i="7"/>
  <c r="Q17" i="20"/>
  <c r="Z7" i="7"/>
  <c r="AA7" i="20"/>
  <c r="W10" i="7"/>
  <c r="X10" i="20"/>
  <c r="AB6" i="20"/>
  <c r="AA6" i="7"/>
  <c r="D30" i="20"/>
  <c r="C30" i="7"/>
  <c r="L21" i="7"/>
  <c r="M21" i="20"/>
  <c r="H25" i="7"/>
  <c r="I25" i="20"/>
  <c r="R15" i="7"/>
  <c r="S15" i="20"/>
  <c r="AB5" i="1"/>
  <c r="C2" i="10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Y7" i="7" l="1"/>
  <c r="Z7" i="20"/>
  <c r="J22" i="7"/>
  <c r="K22" i="20"/>
  <c r="AB4" i="7"/>
  <c r="AC4" i="20"/>
  <c r="L20" i="7"/>
  <c r="M20" i="20"/>
  <c r="B30" i="7"/>
  <c r="B30" i="20" s="1"/>
  <c r="C30" i="20"/>
  <c r="O17" i="7"/>
  <c r="P17" i="20"/>
  <c r="R14" i="7"/>
  <c r="S14" i="20"/>
  <c r="N18" i="7"/>
  <c r="O18" i="20"/>
  <c r="D28" i="7"/>
  <c r="E28" i="20"/>
  <c r="U11" i="7"/>
  <c r="V11" i="20"/>
  <c r="E27" i="7"/>
  <c r="F27" i="20"/>
  <c r="K21" i="7"/>
  <c r="L21" i="20"/>
  <c r="Q15" i="7"/>
  <c r="R15" i="20"/>
  <c r="I23" i="7"/>
  <c r="J23" i="20"/>
  <c r="H24" i="7"/>
  <c r="I24" i="20"/>
  <c r="P16" i="7"/>
  <c r="Q16" i="20"/>
  <c r="AC3" i="7"/>
  <c r="AD3" i="20"/>
  <c r="F26" i="7"/>
  <c r="G26" i="20"/>
  <c r="M19" i="7"/>
  <c r="N19" i="20"/>
  <c r="AA5" i="1"/>
  <c r="Z6" i="7"/>
  <c r="AA6" i="20"/>
  <c r="AA5" i="7"/>
  <c r="AB5" i="20"/>
  <c r="X8" i="7"/>
  <c r="Y8" i="20"/>
  <c r="G25" i="7"/>
  <c r="H25" i="20"/>
  <c r="V10" i="7"/>
  <c r="W10" i="20"/>
  <c r="Z6" i="1"/>
  <c r="S13" i="7"/>
  <c r="T13" i="20"/>
  <c r="T12" i="7"/>
  <c r="U12" i="20"/>
  <c r="V10" i="1"/>
  <c r="C29" i="7"/>
  <c r="D29" i="20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F3" i="14"/>
  <c r="AD4" i="14"/>
  <c r="AB5" i="14"/>
  <c r="AC5" i="14"/>
  <c r="AC6" i="14"/>
  <c r="AA8" i="14"/>
  <c r="Z6" i="14"/>
  <c r="Y7" i="14"/>
  <c r="X11" i="14"/>
  <c r="W10" i="14"/>
  <c r="V13" i="14"/>
  <c r="U12" i="14"/>
  <c r="T15" i="14"/>
  <c r="S14" i="14"/>
  <c r="R17" i="14"/>
  <c r="Q16" i="14"/>
  <c r="P19" i="14"/>
  <c r="O18" i="14"/>
  <c r="N21" i="14"/>
  <c r="M20" i="14"/>
  <c r="L23" i="14"/>
  <c r="K22" i="14"/>
  <c r="I24" i="14"/>
  <c r="J25" i="14"/>
  <c r="G27" i="14"/>
  <c r="H27" i="14"/>
  <c r="G25" i="14"/>
  <c r="F29" i="14"/>
  <c r="E28" i="14"/>
  <c r="D31" i="14"/>
  <c r="C30" i="14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H32" i="3"/>
  <c r="E32" i="3"/>
  <c r="H31" i="3"/>
  <c r="E31" i="3"/>
  <c r="H30" i="3"/>
  <c r="E31" i="17" s="1"/>
  <c r="D31" i="17" s="1"/>
  <c r="C31" i="17" s="1"/>
  <c r="B31" i="17" s="1"/>
  <c r="E30" i="3"/>
  <c r="H29" i="3"/>
  <c r="E29" i="3"/>
  <c r="H28" i="3"/>
  <c r="G29" i="17" s="1"/>
  <c r="F29" i="17" s="1"/>
  <c r="E29" i="17" s="1"/>
  <c r="D29" i="17" s="1"/>
  <c r="C29" i="17" s="1"/>
  <c r="B29" i="17" s="1"/>
  <c r="E28" i="3"/>
  <c r="H27" i="3"/>
  <c r="E27" i="3"/>
  <c r="H26" i="3"/>
  <c r="E26" i="3"/>
  <c r="H25" i="3"/>
  <c r="E25" i="3"/>
  <c r="H24" i="3"/>
  <c r="K25" i="17" s="1"/>
  <c r="J25" i="17" s="1"/>
  <c r="I25" i="17" s="1"/>
  <c r="H25" i="17" s="1"/>
  <c r="G25" i="17" s="1"/>
  <c r="F25" i="17" s="1"/>
  <c r="E25" i="17" s="1"/>
  <c r="D25" i="17" s="1"/>
  <c r="C25" i="17" s="1"/>
  <c r="B25" i="17" s="1"/>
  <c r="E24" i="3"/>
  <c r="H23" i="3"/>
  <c r="E23" i="3"/>
  <c r="H22" i="3"/>
  <c r="M23" i="17" s="1"/>
  <c r="L23" i="17" s="1"/>
  <c r="K23" i="17" s="1"/>
  <c r="J23" i="17" s="1"/>
  <c r="I23" i="17" s="1"/>
  <c r="H23" i="17" s="1"/>
  <c r="G23" i="17" s="1"/>
  <c r="F23" i="17" s="1"/>
  <c r="E23" i="17" s="1"/>
  <c r="D23" i="17" s="1"/>
  <c r="C23" i="17" s="1"/>
  <c r="E22" i="3"/>
  <c r="H21" i="3"/>
  <c r="E21" i="3"/>
  <c r="H20" i="3"/>
  <c r="E20" i="3"/>
  <c r="H19" i="3"/>
  <c r="E19" i="3"/>
  <c r="H18" i="3"/>
  <c r="Q19" i="17" s="1"/>
  <c r="P19" i="17" s="1"/>
  <c r="O19" i="17" s="1"/>
  <c r="N19" i="17" s="1"/>
  <c r="M19" i="17" s="1"/>
  <c r="L19" i="17" s="1"/>
  <c r="K19" i="17" s="1"/>
  <c r="J19" i="17" s="1"/>
  <c r="I19" i="17" s="1"/>
  <c r="H19" i="17" s="1"/>
  <c r="G19" i="17" s="1"/>
  <c r="E18" i="3"/>
  <c r="H17" i="3"/>
  <c r="E17" i="3"/>
  <c r="H16" i="3"/>
  <c r="E16" i="3"/>
  <c r="H15" i="3"/>
  <c r="E15" i="3"/>
  <c r="H14" i="3"/>
  <c r="U15" i="17" s="1"/>
  <c r="T15" i="17" s="1"/>
  <c r="S15" i="17" s="1"/>
  <c r="R15" i="17" s="1"/>
  <c r="Q15" i="17" s="1"/>
  <c r="P15" i="17" s="1"/>
  <c r="O15" i="17" s="1"/>
  <c r="N15" i="17" s="1"/>
  <c r="M15" i="17" s="1"/>
  <c r="L15" i="17" s="1"/>
  <c r="K15" i="17" s="1"/>
  <c r="E14" i="3"/>
  <c r="H13" i="3"/>
  <c r="E13" i="3"/>
  <c r="H12" i="3"/>
  <c r="W13" i="17" s="1"/>
  <c r="V13" i="17" s="1"/>
  <c r="U13" i="17" s="1"/>
  <c r="T13" i="17" s="1"/>
  <c r="S13" i="17" s="1"/>
  <c r="R13" i="17" s="1"/>
  <c r="Q13" i="17" s="1"/>
  <c r="P13" i="17" s="1"/>
  <c r="O13" i="17" s="1"/>
  <c r="N13" i="17" s="1"/>
  <c r="M13" i="17" s="1"/>
  <c r="E12" i="3"/>
  <c r="H11" i="3"/>
  <c r="E11" i="3"/>
  <c r="H10" i="3"/>
  <c r="E10" i="3"/>
  <c r="H9" i="3"/>
  <c r="E9" i="3"/>
  <c r="K9" i="3" s="1"/>
  <c r="L9" i="3" s="1"/>
  <c r="H8" i="3"/>
  <c r="AA9" i="17" s="1"/>
  <c r="Z9" i="17" s="1"/>
  <c r="Y9" i="17" s="1"/>
  <c r="X9" i="17" s="1"/>
  <c r="W9" i="17" s="1"/>
  <c r="V9" i="17" s="1"/>
  <c r="U9" i="17" s="1"/>
  <c r="T9" i="17" s="1"/>
  <c r="S9" i="17" s="1"/>
  <c r="R9" i="17" s="1"/>
  <c r="Q9" i="17" s="1"/>
  <c r="E8" i="3"/>
  <c r="H7" i="3"/>
  <c r="E7" i="3"/>
  <c r="H6" i="3"/>
  <c r="E6" i="3"/>
  <c r="H5" i="3"/>
  <c r="E5" i="3"/>
  <c r="K5" i="3" s="1"/>
  <c r="L5" i="3" s="1"/>
  <c r="H4" i="3"/>
  <c r="AE5" i="17" s="1"/>
  <c r="AD5" i="17" s="1"/>
  <c r="AC5" i="17" s="1"/>
  <c r="AB5" i="17" s="1"/>
  <c r="AA5" i="17" s="1"/>
  <c r="Z5" i="17" s="1"/>
  <c r="Y5" i="17" s="1"/>
  <c r="X5" i="17" s="1"/>
  <c r="W5" i="17" s="1"/>
  <c r="V5" i="17" s="1"/>
  <c r="U5" i="17" s="1"/>
  <c r="E4" i="3"/>
  <c r="H3" i="3"/>
  <c r="E3" i="3"/>
  <c r="H2" i="3"/>
  <c r="E2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S17" i="4" l="1"/>
  <c r="R17" i="4" s="1"/>
  <c r="Q17" i="4" s="1"/>
  <c r="P17" i="4" s="1"/>
  <c r="O17" i="4" s="1"/>
  <c r="N17" i="4" s="1"/>
  <c r="M17" i="4" s="1"/>
  <c r="L17" i="4" s="1"/>
  <c r="K17" i="4" s="1"/>
  <c r="J17" i="4" s="1"/>
  <c r="I17" i="4" s="1"/>
  <c r="S17" i="17"/>
  <c r="R17" i="17" s="1"/>
  <c r="Q17" i="17" s="1"/>
  <c r="P17" i="17" s="1"/>
  <c r="O17" i="17" s="1"/>
  <c r="N17" i="17" s="1"/>
  <c r="M17" i="17" s="1"/>
  <c r="L17" i="17" s="1"/>
  <c r="K17" i="17" s="1"/>
  <c r="J17" i="17" s="1"/>
  <c r="I17" i="17" s="1"/>
  <c r="C33" i="4"/>
  <c r="B33" i="4" s="1"/>
  <c r="C33" i="17"/>
  <c r="B33" i="17" s="1"/>
  <c r="N22" i="16"/>
  <c r="M22" i="16" s="1"/>
  <c r="L22" i="16" s="1"/>
  <c r="K22" i="16" s="1"/>
  <c r="J22" i="16" s="1"/>
  <c r="I22" i="16" s="1"/>
  <c r="H22" i="16" s="1"/>
  <c r="G22" i="16" s="1"/>
  <c r="F22" i="16" s="1"/>
  <c r="E22" i="16" s="1"/>
  <c r="D22" i="16" s="1"/>
  <c r="K21" i="3"/>
  <c r="L21" i="3" s="1"/>
  <c r="F25" i="7"/>
  <c r="G25" i="20"/>
  <c r="Z5" i="1"/>
  <c r="O16" i="7"/>
  <c r="P16" i="20"/>
  <c r="M18" i="7"/>
  <c r="N18" i="20"/>
  <c r="AD6" i="4"/>
  <c r="AD6" i="17"/>
  <c r="AC6" i="17" s="1"/>
  <c r="AB6" i="17" s="1"/>
  <c r="AA6" i="17" s="1"/>
  <c r="Z6" i="17" s="1"/>
  <c r="Y6" i="17" s="1"/>
  <c r="X6" i="17" s="1"/>
  <c r="W6" i="17" s="1"/>
  <c r="V6" i="17" s="1"/>
  <c r="U6" i="17" s="1"/>
  <c r="T6" i="17" s="1"/>
  <c r="N22" i="4"/>
  <c r="M22" i="4" s="1"/>
  <c r="L22" i="4" s="1"/>
  <c r="K22" i="4" s="1"/>
  <c r="J22" i="4" s="1"/>
  <c r="I22" i="4" s="1"/>
  <c r="H22" i="4" s="1"/>
  <c r="G22" i="4" s="1"/>
  <c r="F22" i="4" s="1"/>
  <c r="E22" i="4" s="1"/>
  <c r="D22" i="4" s="1"/>
  <c r="N22" i="17"/>
  <c r="M22" i="17" s="1"/>
  <c r="L22" i="17" s="1"/>
  <c r="K22" i="17" s="1"/>
  <c r="J22" i="17" s="1"/>
  <c r="I22" i="17" s="1"/>
  <c r="H22" i="17" s="1"/>
  <c r="G22" i="17" s="1"/>
  <c r="F22" i="17" s="1"/>
  <c r="E22" i="17" s="1"/>
  <c r="D22" i="17" s="1"/>
  <c r="Y11" i="1"/>
  <c r="Y11" i="16"/>
  <c r="X11" i="16" s="1"/>
  <c r="W11" i="16" s="1"/>
  <c r="V11" i="16" s="1"/>
  <c r="U11" i="16" s="1"/>
  <c r="T11" i="16" s="1"/>
  <c r="S11" i="16" s="1"/>
  <c r="R11" i="16" s="1"/>
  <c r="Q11" i="16" s="1"/>
  <c r="P11" i="16" s="1"/>
  <c r="O11" i="16" s="1"/>
  <c r="K10" i="3"/>
  <c r="L10" i="3" s="1"/>
  <c r="I27" i="16"/>
  <c r="H27" i="16" s="1"/>
  <c r="G27" i="16" s="1"/>
  <c r="F27" i="16" s="1"/>
  <c r="E27" i="16" s="1"/>
  <c r="D27" i="16" s="1"/>
  <c r="C27" i="16" s="1"/>
  <c r="B27" i="16" s="1"/>
  <c r="K26" i="3"/>
  <c r="L26" i="3" s="1"/>
  <c r="R13" i="7"/>
  <c r="S13" i="20"/>
  <c r="W8" i="7"/>
  <c r="X8" i="20"/>
  <c r="L19" i="7"/>
  <c r="M19" i="20"/>
  <c r="G24" i="7"/>
  <c r="H24" i="20"/>
  <c r="D27" i="7"/>
  <c r="E27" i="20"/>
  <c r="Q14" i="7"/>
  <c r="R14" i="20"/>
  <c r="AA4" i="7"/>
  <c r="AB4" i="20"/>
  <c r="O21" i="4"/>
  <c r="N21" i="4" s="1"/>
  <c r="M21" i="4" s="1"/>
  <c r="L21" i="4" s="1"/>
  <c r="K21" i="4" s="1"/>
  <c r="J21" i="4" s="1"/>
  <c r="I21" i="4" s="1"/>
  <c r="H21" i="4" s="1"/>
  <c r="G21" i="4" s="1"/>
  <c r="F21" i="4" s="1"/>
  <c r="E21" i="4" s="1"/>
  <c r="O21" i="17"/>
  <c r="N21" i="17" s="1"/>
  <c r="M21" i="17" s="1"/>
  <c r="L21" i="17" s="1"/>
  <c r="K21" i="17" s="1"/>
  <c r="J21" i="17" s="1"/>
  <c r="I21" i="17" s="1"/>
  <c r="H21" i="17" s="1"/>
  <c r="G21" i="17" s="1"/>
  <c r="F21" i="17" s="1"/>
  <c r="E21" i="17" s="1"/>
  <c r="AG3" i="4"/>
  <c r="AF3" i="4" s="1"/>
  <c r="AE3" i="4" s="1"/>
  <c r="AD3" i="4" s="1"/>
  <c r="AC3" i="4" s="1"/>
  <c r="AB3" i="4" s="1"/>
  <c r="AA3" i="4" s="1"/>
  <c r="Z3" i="4" s="1"/>
  <c r="Y3" i="4" s="1"/>
  <c r="X3" i="4" s="1"/>
  <c r="W3" i="4" s="1"/>
  <c r="AG3" i="17"/>
  <c r="AF3" i="17" s="1"/>
  <c r="AE3" i="17" s="1"/>
  <c r="AD3" i="17" s="1"/>
  <c r="AC3" i="17" s="1"/>
  <c r="AB3" i="17" s="1"/>
  <c r="AA3" i="17" s="1"/>
  <c r="Z3" i="17" s="1"/>
  <c r="Y3" i="17" s="1"/>
  <c r="X3" i="17" s="1"/>
  <c r="W3" i="17" s="1"/>
  <c r="AC7" i="4"/>
  <c r="AB7" i="4" s="1"/>
  <c r="AA7" i="4" s="1"/>
  <c r="Z7" i="4" s="1"/>
  <c r="Y7" i="4" s="1"/>
  <c r="X7" i="4" s="1"/>
  <c r="W7" i="4" s="1"/>
  <c r="V7" i="4" s="1"/>
  <c r="U7" i="4" s="1"/>
  <c r="T7" i="4" s="1"/>
  <c r="S7" i="4" s="1"/>
  <c r="AC7" i="17"/>
  <c r="AB7" i="17" s="1"/>
  <c r="AA7" i="17" s="1"/>
  <c r="Z7" i="17" s="1"/>
  <c r="Y7" i="17" s="1"/>
  <c r="X7" i="17" s="1"/>
  <c r="W7" i="17" s="1"/>
  <c r="V7" i="17" s="1"/>
  <c r="U7" i="17" s="1"/>
  <c r="T7" i="17" s="1"/>
  <c r="S7" i="17" s="1"/>
  <c r="Y11" i="4"/>
  <c r="X11" i="4" s="1"/>
  <c r="W11" i="4" s="1"/>
  <c r="V11" i="4" s="1"/>
  <c r="U11" i="4" s="1"/>
  <c r="T11" i="4" s="1"/>
  <c r="S11" i="4" s="1"/>
  <c r="R11" i="4" s="1"/>
  <c r="Q11" i="4" s="1"/>
  <c r="P11" i="4" s="1"/>
  <c r="O11" i="4" s="1"/>
  <c r="Y11" i="17"/>
  <c r="X11" i="17" s="1"/>
  <c r="W11" i="17" s="1"/>
  <c r="V11" i="17" s="1"/>
  <c r="U11" i="17" s="1"/>
  <c r="T11" i="17" s="1"/>
  <c r="S11" i="17" s="1"/>
  <c r="R11" i="17" s="1"/>
  <c r="Q11" i="17" s="1"/>
  <c r="P11" i="17" s="1"/>
  <c r="O11" i="17" s="1"/>
  <c r="I27" i="4"/>
  <c r="H27" i="4" s="1"/>
  <c r="G27" i="4" s="1"/>
  <c r="F27" i="4" s="1"/>
  <c r="E27" i="4" s="1"/>
  <c r="D27" i="4" s="1"/>
  <c r="C27" i="4" s="1"/>
  <c r="B27" i="4" s="1"/>
  <c r="I27" i="17"/>
  <c r="H27" i="17" s="1"/>
  <c r="G27" i="17" s="1"/>
  <c r="F27" i="17" s="1"/>
  <c r="E27" i="17" s="1"/>
  <c r="D27" i="17" s="1"/>
  <c r="C27" i="17" s="1"/>
  <c r="B27" i="17" s="1"/>
  <c r="Z10" i="4"/>
  <c r="Z10" i="17"/>
  <c r="Y10" i="17" s="1"/>
  <c r="X10" i="17" s="1"/>
  <c r="W10" i="17" s="1"/>
  <c r="V10" i="17" s="1"/>
  <c r="U10" i="17" s="1"/>
  <c r="T10" i="17" s="1"/>
  <c r="S10" i="17" s="1"/>
  <c r="R10" i="17" s="1"/>
  <c r="Q10" i="17" s="1"/>
  <c r="P10" i="17" s="1"/>
  <c r="J26" i="4"/>
  <c r="I26" i="4" s="1"/>
  <c r="H26" i="4" s="1"/>
  <c r="G26" i="4" s="1"/>
  <c r="F26" i="4" s="1"/>
  <c r="E26" i="4" s="1"/>
  <c r="D26" i="4" s="1"/>
  <c r="C26" i="4" s="1"/>
  <c r="B26" i="4" s="1"/>
  <c r="J26" i="17"/>
  <c r="I26" i="17" s="1"/>
  <c r="H26" i="17" s="1"/>
  <c r="G26" i="17" s="1"/>
  <c r="F26" i="17" s="1"/>
  <c r="E26" i="17" s="1"/>
  <c r="D26" i="17" s="1"/>
  <c r="C26" i="17" s="1"/>
  <c r="B26" i="17" s="1"/>
  <c r="AG3" i="16"/>
  <c r="AF3" i="16" s="1"/>
  <c r="AE3" i="16" s="1"/>
  <c r="AD3" i="16" s="1"/>
  <c r="AC3" i="16" s="1"/>
  <c r="AB3" i="16" s="1"/>
  <c r="AA3" i="16" s="1"/>
  <c r="Z3" i="16" s="1"/>
  <c r="Y3" i="16" s="1"/>
  <c r="X3" i="16" s="1"/>
  <c r="W3" i="16" s="1"/>
  <c r="K2" i="3"/>
  <c r="L2" i="3" s="1"/>
  <c r="U15" i="1"/>
  <c r="U15" i="16"/>
  <c r="T15" i="16" s="1"/>
  <c r="S15" i="16" s="1"/>
  <c r="R15" i="16" s="1"/>
  <c r="Q15" i="16" s="1"/>
  <c r="P15" i="16" s="1"/>
  <c r="O15" i="16" s="1"/>
  <c r="N15" i="16" s="1"/>
  <c r="M15" i="16" s="1"/>
  <c r="L15" i="16" s="1"/>
  <c r="K15" i="16" s="1"/>
  <c r="K14" i="3"/>
  <c r="L14" i="3" s="1"/>
  <c r="K22" i="3"/>
  <c r="L22" i="3" s="1"/>
  <c r="M23" i="16"/>
  <c r="L23" i="16" s="1"/>
  <c r="K23" i="16" s="1"/>
  <c r="J23" i="16" s="1"/>
  <c r="I23" i="16" s="1"/>
  <c r="H23" i="16" s="1"/>
  <c r="G23" i="16" s="1"/>
  <c r="F23" i="16" s="1"/>
  <c r="E23" i="16" s="1"/>
  <c r="D23" i="16" s="1"/>
  <c r="C23" i="16" s="1"/>
  <c r="E31" i="16"/>
  <c r="D31" i="16" s="1"/>
  <c r="C31" i="16" s="1"/>
  <c r="B31" i="16" s="1"/>
  <c r="K30" i="3"/>
  <c r="L30" i="3" s="1"/>
  <c r="AF4" i="1"/>
  <c r="AF4" i="16"/>
  <c r="AE4" i="16" s="1"/>
  <c r="AD4" i="16" s="1"/>
  <c r="AC4" i="16" s="1"/>
  <c r="AB4" i="16" s="1"/>
  <c r="AA4" i="16" s="1"/>
  <c r="Z4" i="16" s="1"/>
  <c r="Y4" i="16" s="1"/>
  <c r="X4" i="16" s="1"/>
  <c r="W4" i="16" s="1"/>
  <c r="V4" i="16" s="1"/>
  <c r="K3" i="3"/>
  <c r="L3" i="3" s="1"/>
  <c r="AB8" i="16"/>
  <c r="AA8" i="16" s="1"/>
  <c r="Z8" i="16" s="1"/>
  <c r="Y8" i="16" s="1"/>
  <c r="X8" i="16" s="1"/>
  <c r="W8" i="16" s="1"/>
  <c r="V8" i="16" s="1"/>
  <c r="U8" i="16" s="1"/>
  <c r="T8" i="16" s="1"/>
  <c r="S8" i="16" s="1"/>
  <c r="R8" i="16" s="1"/>
  <c r="K7" i="3"/>
  <c r="L7" i="3" s="1"/>
  <c r="X12" i="1"/>
  <c r="X12" i="16"/>
  <c r="W12" i="16" s="1"/>
  <c r="V12" i="16" s="1"/>
  <c r="U12" i="16" s="1"/>
  <c r="T12" i="16" s="1"/>
  <c r="S12" i="16" s="1"/>
  <c r="R12" i="16" s="1"/>
  <c r="Q12" i="16" s="1"/>
  <c r="P12" i="16" s="1"/>
  <c r="O12" i="16" s="1"/>
  <c r="N12" i="16" s="1"/>
  <c r="K11" i="3"/>
  <c r="L11" i="3" s="1"/>
  <c r="T16" i="1"/>
  <c r="K15" i="3"/>
  <c r="L15" i="3" s="1"/>
  <c r="T16" i="16"/>
  <c r="S16" i="16" s="1"/>
  <c r="R16" i="16" s="1"/>
  <c r="Q16" i="16" s="1"/>
  <c r="P16" i="16" s="1"/>
  <c r="O16" i="16" s="1"/>
  <c r="N16" i="16" s="1"/>
  <c r="M16" i="16" s="1"/>
  <c r="L16" i="16" s="1"/>
  <c r="K16" i="16" s="1"/>
  <c r="J16" i="16" s="1"/>
  <c r="P20" i="16"/>
  <c r="O20" i="16" s="1"/>
  <c r="N20" i="16" s="1"/>
  <c r="M20" i="16" s="1"/>
  <c r="L20" i="16" s="1"/>
  <c r="K20" i="16" s="1"/>
  <c r="J20" i="16" s="1"/>
  <c r="I20" i="16" s="1"/>
  <c r="H20" i="16" s="1"/>
  <c r="G20" i="16" s="1"/>
  <c r="F20" i="16" s="1"/>
  <c r="K19" i="3"/>
  <c r="L19" i="3" s="1"/>
  <c r="L24" i="16"/>
  <c r="K24" i="16" s="1"/>
  <c r="J24" i="16" s="1"/>
  <c r="I24" i="16" s="1"/>
  <c r="H24" i="16" s="1"/>
  <c r="G24" i="16" s="1"/>
  <c r="F24" i="16" s="1"/>
  <c r="E24" i="16" s="1"/>
  <c r="D24" i="16" s="1"/>
  <c r="C24" i="16" s="1"/>
  <c r="B24" i="16" s="1"/>
  <c r="K23" i="3"/>
  <c r="L23" i="3" s="1"/>
  <c r="H28" i="16"/>
  <c r="G28" i="16" s="1"/>
  <c r="F28" i="16" s="1"/>
  <c r="E28" i="16" s="1"/>
  <c r="D28" i="16" s="1"/>
  <c r="C28" i="16" s="1"/>
  <c r="B28" i="16" s="1"/>
  <c r="K27" i="3"/>
  <c r="L27" i="3" s="1"/>
  <c r="K31" i="3"/>
  <c r="L31" i="3" s="1"/>
  <c r="D32" i="16"/>
  <c r="C32" i="16" s="1"/>
  <c r="B32" i="16" s="1"/>
  <c r="B29" i="7"/>
  <c r="C29" i="20"/>
  <c r="Y6" i="1"/>
  <c r="Z5" i="7"/>
  <c r="AA5" i="20"/>
  <c r="E26" i="7"/>
  <c r="F26" i="20"/>
  <c r="H23" i="7"/>
  <c r="I23" i="20"/>
  <c r="T11" i="7"/>
  <c r="U11" i="20"/>
  <c r="N17" i="7"/>
  <c r="O17" i="20"/>
  <c r="I22" i="7"/>
  <c r="J22" i="20"/>
  <c r="K17" i="3"/>
  <c r="L17" i="3" s="1"/>
  <c r="R18" i="16"/>
  <c r="Q18" i="16" s="1"/>
  <c r="P18" i="16" s="1"/>
  <c r="O18" i="16" s="1"/>
  <c r="N18" i="16" s="1"/>
  <c r="M18" i="16" s="1"/>
  <c r="L18" i="16" s="1"/>
  <c r="K18" i="16" s="1"/>
  <c r="J18" i="16" s="1"/>
  <c r="I18" i="16" s="1"/>
  <c r="H18" i="16" s="1"/>
  <c r="K29" i="3"/>
  <c r="L29" i="3" s="1"/>
  <c r="F30" i="16"/>
  <c r="E30" i="16" s="1"/>
  <c r="D30" i="16" s="1"/>
  <c r="C30" i="16" s="1"/>
  <c r="B30" i="16" s="1"/>
  <c r="S12" i="7"/>
  <c r="T12" i="20"/>
  <c r="J21" i="7"/>
  <c r="K21" i="20"/>
  <c r="V14" i="4"/>
  <c r="U14" i="4" s="1"/>
  <c r="T14" i="4" s="1"/>
  <c r="S14" i="4" s="1"/>
  <c r="R14" i="4" s="1"/>
  <c r="Q14" i="4" s="1"/>
  <c r="P14" i="4" s="1"/>
  <c r="O14" i="4" s="1"/>
  <c r="N14" i="4" s="1"/>
  <c r="M14" i="4" s="1"/>
  <c r="L14" i="4" s="1"/>
  <c r="V14" i="17"/>
  <c r="U14" i="17" s="1"/>
  <c r="T14" i="17" s="1"/>
  <c r="S14" i="17" s="1"/>
  <c r="R14" i="17" s="1"/>
  <c r="Q14" i="17" s="1"/>
  <c r="P14" i="17" s="1"/>
  <c r="O14" i="17" s="1"/>
  <c r="N14" i="17" s="1"/>
  <c r="M14" i="17" s="1"/>
  <c r="L14" i="17" s="1"/>
  <c r="F30" i="4"/>
  <c r="E30" i="4" s="1"/>
  <c r="D30" i="4" s="1"/>
  <c r="C30" i="4" s="1"/>
  <c r="B30" i="4" s="1"/>
  <c r="F30" i="17"/>
  <c r="E30" i="17" s="1"/>
  <c r="D30" i="17" s="1"/>
  <c r="C30" i="17" s="1"/>
  <c r="B30" i="17" s="1"/>
  <c r="AC7" i="1"/>
  <c r="AC7" i="19" s="1"/>
  <c r="K6" i="3"/>
  <c r="L6" i="3" s="1"/>
  <c r="AC7" i="16"/>
  <c r="AB7" i="16" s="1"/>
  <c r="AA7" i="16" s="1"/>
  <c r="Z7" i="16" s="1"/>
  <c r="Y7" i="16" s="1"/>
  <c r="X7" i="16" s="1"/>
  <c r="W7" i="16" s="1"/>
  <c r="V7" i="16" s="1"/>
  <c r="U7" i="16" s="1"/>
  <c r="T7" i="16" s="1"/>
  <c r="S7" i="16" s="1"/>
  <c r="Q19" i="16"/>
  <c r="P19" i="16" s="1"/>
  <c r="O19" i="16" s="1"/>
  <c r="N19" i="16" s="1"/>
  <c r="M19" i="16" s="1"/>
  <c r="L19" i="16" s="1"/>
  <c r="K19" i="16" s="1"/>
  <c r="J19" i="16" s="1"/>
  <c r="I19" i="16" s="1"/>
  <c r="H19" i="16" s="1"/>
  <c r="G19" i="16" s="1"/>
  <c r="K18" i="3"/>
  <c r="L18" i="3" s="1"/>
  <c r="AF4" i="4"/>
  <c r="AE4" i="4" s="1"/>
  <c r="AD4" i="4" s="1"/>
  <c r="AC4" i="4" s="1"/>
  <c r="AB4" i="4" s="1"/>
  <c r="AA4" i="4" s="1"/>
  <c r="Z4" i="4" s="1"/>
  <c r="Y4" i="4" s="1"/>
  <c r="X4" i="4" s="1"/>
  <c r="W4" i="4" s="1"/>
  <c r="V4" i="4" s="1"/>
  <c r="AF4" i="17"/>
  <c r="AE4" i="17" s="1"/>
  <c r="AD4" i="17" s="1"/>
  <c r="AC4" i="17" s="1"/>
  <c r="AB4" i="17" s="1"/>
  <c r="AA4" i="17" s="1"/>
  <c r="Z4" i="17" s="1"/>
  <c r="Y4" i="17" s="1"/>
  <c r="X4" i="17" s="1"/>
  <c r="W4" i="17" s="1"/>
  <c r="V4" i="17" s="1"/>
  <c r="AB8" i="4"/>
  <c r="AA8" i="4" s="1"/>
  <c r="Z8" i="4" s="1"/>
  <c r="Y8" i="4" s="1"/>
  <c r="X8" i="4" s="1"/>
  <c r="W8" i="4" s="1"/>
  <c r="V8" i="4" s="1"/>
  <c r="U8" i="4" s="1"/>
  <c r="T8" i="4" s="1"/>
  <c r="S8" i="4" s="1"/>
  <c r="R8" i="4" s="1"/>
  <c r="AB8" i="17"/>
  <c r="AA8" i="17" s="1"/>
  <c r="Z8" i="17" s="1"/>
  <c r="Y8" i="17" s="1"/>
  <c r="X8" i="17" s="1"/>
  <c r="W8" i="17" s="1"/>
  <c r="V8" i="17" s="1"/>
  <c r="U8" i="17" s="1"/>
  <c r="T8" i="17" s="1"/>
  <c r="S8" i="17" s="1"/>
  <c r="R8" i="17" s="1"/>
  <c r="X12" i="4"/>
  <c r="W12" i="4" s="1"/>
  <c r="V12" i="4" s="1"/>
  <c r="U12" i="4" s="1"/>
  <c r="T12" i="4" s="1"/>
  <c r="S12" i="4" s="1"/>
  <c r="R12" i="4" s="1"/>
  <c r="Q12" i="4" s="1"/>
  <c r="P12" i="4" s="1"/>
  <c r="O12" i="4" s="1"/>
  <c r="N12" i="4" s="1"/>
  <c r="X12" i="17"/>
  <c r="W12" i="17" s="1"/>
  <c r="V12" i="17" s="1"/>
  <c r="U12" i="17" s="1"/>
  <c r="T12" i="17" s="1"/>
  <c r="S12" i="17" s="1"/>
  <c r="R12" i="17" s="1"/>
  <c r="Q12" i="17" s="1"/>
  <c r="P12" i="17" s="1"/>
  <c r="O12" i="17" s="1"/>
  <c r="N12" i="17" s="1"/>
  <c r="T16" i="4"/>
  <c r="S16" i="4" s="1"/>
  <c r="R16" i="4" s="1"/>
  <c r="Q16" i="4" s="1"/>
  <c r="P16" i="4" s="1"/>
  <c r="O16" i="4" s="1"/>
  <c r="N16" i="4" s="1"/>
  <c r="M16" i="4" s="1"/>
  <c r="L16" i="4" s="1"/>
  <c r="K16" i="4" s="1"/>
  <c r="J16" i="4" s="1"/>
  <c r="T16" i="17"/>
  <c r="S16" i="17" s="1"/>
  <c r="R16" i="17" s="1"/>
  <c r="Q16" i="17" s="1"/>
  <c r="P16" i="17" s="1"/>
  <c r="O16" i="17" s="1"/>
  <c r="N16" i="17" s="1"/>
  <c r="M16" i="17" s="1"/>
  <c r="L16" i="17" s="1"/>
  <c r="K16" i="17" s="1"/>
  <c r="J16" i="17" s="1"/>
  <c r="P20" i="4"/>
  <c r="O20" i="4" s="1"/>
  <c r="N20" i="4" s="1"/>
  <c r="M20" i="4" s="1"/>
  <c r="L20" i="4" s="1"/>
  <c r="K20" i="4" s="1"/>
  <c r="J20" i="4" s="1"/>
  <c r="I20" i="4" s="1"/>
  <c r="H20" i="4" s="1"/>
  <c r="G20" i="4" s="1"/>
  <c r="F20" i="4" s="1"/>
  <c r="P20" i="17"/>
  <c r="O20" i="17" s="1"/>
  <c r="N20" i="17" s="1"/>
  <c r="M20" i="17" s="1"/>
  <c r="L20" i="17" s="1"/>
  <c r="K20" i="17" s="1"/>
  <c r="J20" i="17" s="1"/>
  <c r="I20" i="17" s="1"/>
  <c r="H20" i="17" s="1"/>
  <c r="G20" i="17" s="1"/>
  <c r="F20" i="17" s="1"/>
  <c r="L24" i="4"/>
  <c r="K24" i="4" s="1"/>
  <c r="J24" i="4" s="1"/>
  <c r="I24" i="4" s="1"/>
  <c r="H24" i="4" s="1"/>
  <c r="G24" i="4" s="1"/>
  <c r="F24" i="4" s="1"/>
  <c r="E24" i="4" s="1"/>
  <c r="D24" i="4" s="1"/>
  <c r="C24" i="4" s="1"/>
  <c r="B24" i="4" s="1"/>
  <c r="L24" i="17"/>
  <c r="K24" i="17" s="1"/>
  <c r="J24" i="17" s="1"/>
  <c r="I24" i="17" s="1"/>
  <c r="H24" i="17" s="1"/>
  <c r="G24" i="17" s="1"/>
  <c r="F24" i="17" s="1"/>
  <c r="E24" i="17" s="1"/>
  <c r="D24" i="17" s="1"/>
  <c r="C24" i="17" s="1"/>
  <c r="B24" i="17" s="1"/>
  <c r="H28" i="4"/>
  <c r="G28" i="4" s="1"/>
  <c r="F28" i="4" s="1"/>
  <c r="E28" i="4" s="1"/>
  <c r="D28" i="4" s="1"/>
  <c r="C28" i="4" s="1"/>
  <c r="B28" i="4" s="1"/>
  <c r="H28" i="17"/>
  <c r="G28" i="17" s="1"/>
  <c r="F28" i="17" s="1"/>
  <c r="E28" i="17" s="1"/>
  <c r="D28" i="17" s="1"/>
  <c r="C28" i="17" s="1"/>
  <c r="B28" i="17" s="1"/>
  <c r="D32" i="4"/>
  <c r="C32" i="4" s="1"/>
  <c r="B32" i="4" s="1"/>
  <c r="D32" i="17"/>
  <c r="C32" i="17" s="1"/>
  <c r="B32" i="17" s="1"/>
  <c r="V14" i="16"/>
  <c r="U14" i="16" s="1"/>
  <c r="T14" i="16" s="1"/>
  <c r="S14" i="16" s="1"/>
  <c r="R14" i="16" s="1"/>
  <c r="Q14" i="16" s="1"/>
  <c r="P14" i="16" s="1"/>
  <c r="O14" i="16" s="1"/>
  <c r="N14" i="16" s="1"/>
  <c r="M14" i="16" s="1"/>
  <c r="L14" i="16" s="1"/>
  <c r="K13" i="3"/>
  <c r="L13" i="3" s="1"/>
  <c r="K25" i="3"/>
  <c r="L25" i="3" s="1"/>
  <c r="J26" i="16"/>
  <c r="I26" i="16" s="1"/>
  <c r="H26" i="16" s="1"/>
  <c r="G26" i="16" s="1"/>
  <c r="F26" i="16" s="1"/>
  <c r="E26" i="16" s="1"/>
  <c r="D26" i="16" s="1"/>
  <c r="C26" i="16" s="1"/>
  <c r="B26" i="16" s="1"/>
  <c r="K20" i="7"/>
  <c r="L20" i="20"/>
  <c r="R18" i="4"/>
  <c r="Q18" i="4" s="1"/>
  <c r="P18" i="4" s="1"/>
  <c r="O18" i="4" s="1"/>
  <c r="N18" i="4" s="1"/>
  <c r="M18" i="4" s="1"/>
  <c r="L18" i="4" s="1"/>
  <c r="K18" i="4" s="1"/>
  <c r="J18" i="4" s="1"/>
  <c r="I18" i="4" s="1"/>
  <c r="H18" i="4" s="1"/>
  <c r="R18" i="17"/>
  <c r="Q18" i="17" s="1"/>
  <c r="P18" i="17" s="1"/>
  <c r="O18" i="17" s="1"/>
  <c r="N18" i="17" s="1"/>
  <c r="M18" i="17" s="1"/>
  <c r="L18" i="17" s="1"/>
  <c r="K18" i="17" s="1"/>
  <c r="J18" i="17" s="1"/>
  <c r="I18" i="17" s="1"/>
  <c r="H18" i="17" s="1"/>
  <c r="K4" i="3"/>
  <c r="L4" i="3" s="1"/>
  <c r="K8" i="3"/>
  <c r="L8" i="3" s="1"/>
  <c r="AA9" i="16"/>
  <c r="W13" i="16"/>
  <c r="V13" i="16" s="1"/>
  <c r="U13" i="16" s="1"/>
  <c r="T13" i="16" s="1"/>
  <c r="S13" i="16" s="1"/>
  <c r="R13" i="16" s="1"/>
  <c r="Q13" i="16" s="1"/>
  <c r="P13" i="16" s="1"/>
  <c r="O13" i="16" s="1"/>
  <c r="N13" i="16" s="1"/>
  <c r="M13" i="16" s="1"/>
  <c r="K12" i="3"/>
  <c r="L12" i="3" s="1"/>
  <c r="K16" i="3"/>
  <c r="L16" i="3" s="1"/>
  <c r="S17" i="16"/>
  <c r="R17" i="16" s="1"/>
  <c r="Q17" i="16" s="1"/>
  <c r="P17" i="16" s="1"/>
  <c r="O17" i="16" s="1"/>
  <c r="N17" i="16" s="1"/>
  <c r="M17" i="16" s="1"/>
  <c r="L17" i="16" s="1"/>
  <c r="K17" i="16" s="1"/>
  <c r="J17" i="16" s="1"/>
  <c r="I17" i="16" s="1"/>
  <c r="O21" i="16"/>
  <c r="N21" i="16" s="1"/>
  <c r="M21" i="16" s="1"/>
  <c r="L21" i="16" s="1"/>
  <c r="K21" i="16" s="1"/>
  <c r="J21" i="16" s="1"/>
  <c r="I21" i="16" s="1"/>
  <c r="H21" i="16" s="1"/>
  <c r="G21" i="16" s="1"/>
  <c r="F21" i="16" s="1"/>
  <c r="E21" i="16" s="1"/>
  <c r="K20" i="3"/>
  <c r="L20" i="3" s="1"/>
  <c r="K24" i="3"/>
  <c r="L24" i="3" s="1"/>
  <c r="K25" i="16"/>
  <c r="J25" i="16" s="1"/>
  <c r="I25" i="16" s="1"/>
  <c r="H25" i="16" s="1"/>
  <c r="G25" i="16" s="1"/>
  <c r="F25" i="16" s="1"/>
  <c r="E25" i="16" s="1"/>
  <c r="D25" i="16" s="1"/>
  <c r="C25" i="16" s="1"/>
  <c r="B25" i="16" s="1"/>
  <c r="K28" i="3"/>
  <c r="L28" i="3" s="1"/>
  <c r="G29" i="16"/>
  <c r="F29" i="16" s="1"/>
  <c r="E29" i="16" s="1"/>
  <c r="D29" i="16" s="1"/>
  <c r="C29" i="16" s="1"/>
  <c r="B29" i="16" s="1"/>
  <c r="K32" i="3"/>
  <c r="L32" i="3" s="1"/>
  <c r="C33" i="16"/>
  <c r="B33" i="16" s="1"/>
  <c r="U10" i="1"/>
  <c r="U10" i="7"/>
  <c r="V10" i="20"/>
  <c r="Y6" i="7"/>
  <c r="Y6" i="14" s="1"/>
  <c r="Z6" i="20"/>
  <c r="AB3" i="7"/>
  <c r="AC3" i="20"/>
  <c r="P15" i="7"/>
  <c r="Q15" i="20"/>
  <c r="C28" i="7"/>
  <c r="D28" i="20"/>
  <c r="X7" i="7"/>
  <c r="Y7" i="20"/>
  <c r="D29" i="14"/>
  <c r="I22" i="14"/>
  <c r="E27" i="14"/>
  <c r="H24" i="14"/>
  <c r="J24" i="14"/>
  <c r="Y8" i="14"/>
  <c r="AC4" i="14"/>
  <c r="B33" i="14"/>
  <c r="C29" i="14"/>
  <c r="D30" i="14"/>
  <c r="H26" i="14"/>
  <c r="K21" i="14"/>
  <c r="L22" i="14"/>
  <c r="M19" i="14"/>
  <c r="N20" i="14"/>
  <c r="O17" i="14"/>
  <c r="P18" i="14"/>
  <c r="Q15" i="14"/>
  <c r="R16" i="14"/>
  <c r="S13" i="14"/>
  <c r="T14" i="14"/>
  <c r="U11" i="14"/>
  <c r="V12" i="14"/>
  <c r="X10" i="14"/>
  <c r="Z5" i="14"/>
  <c r="AA7" i="14"/>
  <c r="AD3" i="14"/>
  <c r="AC7" i="10"/>
  <c r="AB7" i="1"/>
  <c r="Y11" i="10"/>
  <c r="X11" i="1"/>
  <c r="AB4" i="14"/>
  <c r="F28" i="14"/>
  <c r="I23" i="14"/>
  <c r="AA9" i="1"/>
  <c r="S17" i="1"/>
  <c r="S17" i="19" s="1"/>
  <c r="Q19" i="1"/>
  <c r="M23" i="1"/>
  <c r="K25" i="1"/>
  <c r="I27" i="1"/>
  <c r="I27" i="19" s="1"/>
  <c r="G29" i="1"/>
  <c r="E31" i="1"/>
  <c r="C33" i="1"/>
  <c r="AE5" i="4"/>
  <c r="U15" i="4"/>
  <c r="Q19" i="4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E31" i="4"/>
  <c r="D31" i="4" s="1"/>
  <c r="C31" i="4" s="1"/>
  <c r="B31" i="4" s="1"/>
  <c r="E26" i="14"/>
  <c r="J23" i="14"/>
  <c r="W8" i="14"/>
  <c r="Y10" i="14"/>
  <c r="AC3" i="14"/>
  <c r="AF4" i="10"/>
  <c r="AB8" i="1"/>
  <c r="AB8" i="19" s="1"/>
  <c r="X12" i="10"/>
  <c r="V14" i="1"/>
  <c r="R18" i="1"/>
  <c r="P20" i="1"/>
  <c r="P20" i="19" s="1"/>
  <c r="N22" i="1"/>
  <c r="N22" i="19" s="1"/>
  <c r="L24" i="1"/>
  <c r="L24" i="19" s="1"/>
  <c r="J26" i="1"/>
  <c r="J26" i="19" s="1"/>
  <c r="H28" i="1"/>
  <c r="H28" i="19" s="1"/>
  <c r="F30" i="1"/>
  <c r="F30" i="19" s="1"/>
  <c r="D32" i="1"/>
  <c r="B31" i="14"/>
  <c r="C32" i="14"/>
  <c r="C28" i="14"/>
  <c r="E30" i="14"/>
  <c r="D28" i="14"/>
  <c r="F27" i="14"/>
  <c r="G28" i="14"/>
  <c r="H25" i="14"/>
  <c r="I26" i="14"/>
  <c r="K24" i="14"/>
  <c r="K20" i="14"/>
  <c r="L21" i="14"/>
  <c r="M22" i="14"/>
  <c r="M18" i="14"/>
  <c r="N19" i="14"/>
  <c r="O20" i="14"/>
  <c r="O16" i="14"/>
  <c r="P17" i="14"/>
  <c r="Q18" i="14"/>
  <c r="Q14" i="14"/>
  <c r="R15" i="14"/>
  <c r="S16" i="14"/>
  <c r="S12" i="14"/>
  <c r="T13" i="14"/>
  <c r="U14" i="14"/>
  <c r="U10" i="14"/>
  <c r="V11" i="14"/>
  <c r="W11" i="14"/>
  <c r="Z8" i="14"/>
  <c r="AA6" i="14"/>
  <c r="AB7" i="14"/>
  <c r="AB3" i="14"/>
  <c r="AE4" i="14"/>
  <c r="AG3" i="1"/>
  <c r="W13" i="1"/>
  <c r="O21" i="1"/>
  <c r="AA9" i="4"/>
  <c r="Z9" i="4" s="1"/>
  <c r="Y9" i="4" s="1"/>
  <c r="X9" i="4" s="1"/>
  <c r="W9" i="4" s="1"/>
  <c r="V9" i="4" s="1"/>
  <c r="U9" i="4" s="1"/>
  <c r="T9" i="4" s="1"/>
  <c r="S9" i="4" s="1"/>
  <c r="R9" i="4" s="1"/>
  <c r="Q9" i="4" s="1"/>
  <c r="W13" i="4"/>
  <c r="V13" i="4" s="1"/>
  <c r="U13" i="4" s="1"/>
  <c r="T13" i="4" s="1"/>
  <c r="S13" i="4" s="1"/>
  <c r="R13" i="4" s="1"/>
  <c r="Q13" i="4" s="1"/>
  <c r="P13" i="4" s="1"/>
  <c r="O13" i="4" s="1"/>
  <c r="N13" i="4" s="1"/>
  <c r="M13" i="4" s="1"/>
  <c r="M23" i="4"/>
  <c r="L23" i="4" s="1"/>
  <c r="K23" i="4" s="1"/>
  <c r="J23" i="4" s="1"/>
  <c r="I23" i="4" s="1"/>
  <c r="H23" i="4" s="1"/>
  <c r="G23" i="4" s="1"/>
  <c r="F23" i="4" s="1"/>
  <c r="E23" i="4" s="1"/>
  <c r="D23" i="4" s="1"/>
  <c r="C23" i="4" s="1"/>
  <c r="K25" i="4"/>
  <c r="J25" i="4" s="1"/>
  <c r="I25" i="4" s="1"/>
  <c r="H25" i="4" s="1"/>
  <c r="G25" i="4" s="1"/>
  <c r="F25" i="4" s="1"/>
  <c r="E25" i="4" s="1"/>
  <c r="D25" i="4" s="1"/>
  <c r="C25" i="4" s="1"/>
  <c r="B25" i="4" s="1"/>
  <c r="G29" i="4"/>
  <c r="F29" i="4" s="1"/>
  <c r="E29" i="4" s="1"/>
  <c r="D29" i="4" s="1"/>
  <c r="C29" i="4" s="1"/>
  <c r="B29" i="4" s="1"/>
  <c r="B30" i="14"/>
  <c r="C31" i="14"/>
  <c r="E29" i="14"/>
  <c r="F26" i="14"/>
  <c r="G26" i="14"/>
  <c r="I25" i="14"/>
  <c r="J22" i="14"/>
  <c r="K23" i="14"/>
  <c r="L20" i="14"/>
  <c r="M21" i="14"/>
  <c r="N18" i="14"/>
  <c r="O19" i="14"/>
  <c r="P16" i="14"/>
  <c r="Q17" i="14"/>
  <c r="R14" i="14"/>
  <c r="S15" i="14"/>
  <c r="T12" i="14"/>
  <c r="U13" i="14"/>
  <c r="V10" i="14"/>
  <c r="W12" i="14"/>
  <c r="X8" i="14"/>
  <c r="Z7" i="14"/>
  <c r="AA5" i="14"/>
  <c r="AB6" i="14"/>
  <c r="AD5" i="14"/>
  <c r="AE3" i="14"/>
  <c r="B32" i="14"/>
  <c r="X11" i="10"/>
  <c r="B29" i="20" l="1"/>
  <c r="B29" i="14"/>
  <c r="Z10" i="10"/>
  <c r="Y10" i="4"/>
  <c r="Z10" i="19"/>
  <c r="O15" i="7"/>
  <c r="P15" i="20"/>
  <c r="P15" i="14"/>
  <c r="I21" i="7"/>
  <c r="J21" i="20"/>
  <c r="J21" i="14"/>
  <c r="D26" i="7"/>
  <c r="E26" i="20"/>
  <c r="F24" i="7"/>
  <c r="G24" i="20"/>
  <c r="R18" i="19"/>
  <c r="J25" i="1"/>
  <c r="K25" i="19"/>
  <c r="J20" i="7"/>
  <c r="K20" i="20"/>
  <c r="S16" i="1"/>
  <c r="T16" i="19"/>
  <c r="AE4" i="1"/>
  <c r="AF4" i="19"/>
  <c r="L18" i="7"/>
  <c r="M18" i="20"/>
  <c r="E25" i="7"/>
  <c r="F25" i="20"/>
  <c r="F25" i="14"/>
  <c r="W11" i="1"/>
  <c r="X11" i="19"/>
  <c r="D32" i="19"/>
  <c r="T16" i="10"/>
  <c r="U15" i="10"/>
  <c r="T15" i="4"/>
  <c r="S15" i="4" s="1"/>
  <c r="R15" i="4" s="1"/>
  <c r="Q15" i="4" s="1"/>
  <c r="P15" i="4" s="1"/>
  <c r="O15" i="4" s="1"/>
  <c r="N15" i="4" s="1"/>
  <c r="M15" i="4" s="1"/>
  <c r="L15" i="4" s="1"/>
  <c r="K15" i="4" s="1"/>
  <c r="L23" i="1"/>
  <c r="M23" i="19"/>
  <c r="AA7" i="1"/>
  <c r="AB7" i="19"/>
  <c r="W7" i="7"/>
  <c r="X7" i="20"/>
  <c r="X7" i="14"/>
  <c r="X6" i="7"/>
  <c r="Y6" i="20"/>
  <c r="R12" i="7"/>
  <c r="S12" i="20"/>
  <c r="M17" i="7"/>
  <c r="N17" i="20"/>
  <c r="N17" i="14"/>
  <c r="Y5" i="7"/>
  <c r="Z5" i="20"/>
  <c r="Z4" i="7"/>
  <c r="AA4" i="20"/>
  <c r="AA4" i="14"/>
  <c r="K19" i="7"/>
  <c r="L19" i="20"/>
  <c r="L19" i="14"/>
  <c r="D31" i="1"/>
  <c r="E31" i="19"/>
  <c r="C27" i="7"/>
  <c r="D27" i="20"/>
  <c r="D27" i="14"/>
  <c r="F29" i="1"/>
  <c r="G29" i="19"/>
  <c r="T15" i="1"/>
  <c r="U15" i="19"/>
  <c r="O21" i="19"/>
  <c r="V14" i="19"/>
  <c r="P19" i="1"/>
  <c r="Q19" i="19"/>
  <c r="AA9" i="18"/>
  <c r="Z9" i="18" s="1"/>
  <c r="Y9" i="18" s="1"/>
  <c r="X9" i="18" s="1"/>
  <c r="W9" i="18" s="1"/>
  <c r="V9" i="18" s="1"/>
  <c r="U9" i="18" s="1"/>
  <c r="T9" i="18" s="1"/>
  <c r="S9" i="18" s="1"/>
  <c r="R9" i="18" s="1"/>
  <c r="Q9" i="18" s="1"/>
  <c r="Z9" i="16"/>
  <c r="Y9" i="16" s="1"/>
  <c r="X9" i="16" s="1"/>
  <c r="W9" i="16" s="1"/>
  <c r="V9" i="16" s="1"/>
  <c r="U9" i="16" s="1"/>
  <c r="T9" i="16" s="1"/>
  <c r="S9" i="16" s="1"/>
  <c r="R9" i="16" s="1"/>
  <c r="Q9" i="16" s="1"/>
  <c r="Y11" i="19"/>
  <c r="N16" i="7"/>
  <c r="O16" i="20"/>
  <c r="G23" i="7"/>
  <c r="H23" i="20"/>
  <c r="H23" i="14"/>
  <c r="Q13" i="7"/>
  <c r="R13" i="20"/>
  <c r="R13" i="14"/>
  <c r="AA3" i="7"/>
  <c r="AB3" i="20"/>
  <c r="G24" i="14"/>
  <c r="V13" i="1"/>
  <c r="W13" i="19"/>
  <c r="AE5" i="10"/>
  <c r="AD5" i="4"/>
  <c r="AE5" i="19"/>
  <c r="B28" i="7"/>
  <c r="C28" i="20"/>
  <c r="T10" i="7"/>
  <c r="U10" i="20"/>
  <c r="S11" i="7"/>
  <c r="T11" i="20"/>
  <c r="T11" i="14"/>
  <c r="X6" i="1"/>
  <c r="W12" i="1"/>
  <c r="X12" i="19"/>
  <c r="P14" i="7"/>
  <c r="Q14" i="20"/>
  <c r="V8" i="7"/>
  <c r="W8" i="20"/>
  <c r="T10" i="1"/>
  <c r="AD6" i="10"/>
  <c r="AC6" i="4"/>
  <c r="AD6" i="19"/>
  <c r="H22" i="7"/>
  <c r="I22" i="20"/>
  <c r="AG3" i="19"/>
  <c r="C33" i="10"/>
  <c r="C33" i="19"/>
  <c r="Z9" i="1"/>
  <c r="AA9" i="19"/>
  <c r="Y5" i="1"/>
  <c r="AB7" i="10"/>
  <c r="AG3" i="10"/>
  <c r="AF3" i="1"/>
  <c r="P20" i="10"/>
  <c r="O20" i="1"/>
  <c r="D32" i="10"/>
  <c r="C32" i="1"/>
  <c r="J26" i="10"/>
  <c r="I26" i="1"/>
  <c r="I26" i="19" s="1"/>
  <c r="R18" i="10"/>
  <c r="Q18" i="1"/>
  <c r="Q18" i="19" s="1"/>
  <c r="O21" i="10"/>
  <c r="N21" i="1"/>
  <c r="N21" i="19" s="1"/>
  <c r="L24" i="10"/>
  <c r="K24" i="1"/>
  <c r="K24" i="19" s="1"/>
  <c r="I27" i="10"/>
  <c r="H27" i="1"/>
  <c r="S17" i="10"/>
  <c r="R17" i="1"/>
  <c r="R17" i="19" s="1"/>
  <c r="H28" i="10"/>
  <c r="G28" i="1"/>
  <c r="G28" i="19" s="1"/>
  <c r="V14" i="10"/>
  <c r="U14" i="1"/>
  <c r="D31" i="10"/>
  <c r="F30" i="10"/>
  <c r="E30" i="1"/>
  <c r="N22" i="10"/>
  <c r="M22" i="1"/>
  <c r="AB8" i="10"/>
  <c r="AA8" i="1"/>
  <c r="B33" i="1"/>
  <c r="K25" i="10"/>
  <c r="P19" i="10"/>
  <c r="AA7" i="10"/>
  <c r="L23" i="10"/>
  <c r="AF3" i="10"/>
  <c r="AA9" i="10"/>
  <c r="AA9" i="7"/>
  <c r="AA8" i="10"/>
  <c r="H27" i="10"/>
  <c r="G29" i="10"/>
  <c r="Q19" i="10"/>
  <c r="V13" i="10"/>
  <c r="W11" i="10"/>
  <c r="W13" i="10"/>
  <c r="E31" i="10"/>
  <c r="M23" i="10"/>
  <c r="P13" i="7" l="1"/>
  <c r="Q13" i="20"/>
  <c r="Q13" i="14"/>
  <c r="N20" i="1"/>
  <c r="O20" i="19"/>
  <c r="G22" i="7"/>
  <c r="H22" i="20"/>
  <c r="H22" i="14"/>
  <c r="R11" i="7"/>
  <c r="S11" i="20"/>
  <c r="S11" i="14"/>
  <c r="Z7" i="1"/>
  <c r="AA7" i="19"/>
  <c r="V11" i="1"/>
  <c r="W11" i="19"/>
  <c r="E24" i="7"/>
  <c r="F24" i="20"/>
  <c r="F24" i="14"/>
  <c r="N15" i="7"/>
  <c r="O15" i="20"/>
  <c r="O15" i="14"/>
  <c r="D30" i="1"/>
  <c r="D30" i="19" s="1"/>
  <c r="E30" i="19"/>
  <c r="AA9" i="14"/>
  <c r="AA9" i="20"/>
  <c r="Z9" i="7"/>
  <c r="X5" i="1"/>
  <c r="O14" i="7"/>
  <c r="P14" i="20"/>
  <c r="P14" i="14"/>
  <c r="U13" i="1"/>
  <c r="V13" i="19"/>
  <c r="O19" i="1"/>
  <c r="P19" i="19"/>
  <c r="Q12" i="7"/>
  <c r="R12" i="20"/>
  <c r="R12" i="14"/>
  <c r="R16" i="1"/>
  <c r="S16" i="19"/>
  <c r="S16" i="10"/>
  <c r="L22" i="1"/>
  <c r="L22" i="19" s="1"/>
  <c r="M22" i="19"/>
  <c r="AE3" i="1"/>
  <c r="AF3" i="19"/>
  <c r="AB6" i="4"/>
  <c r="AC6" i="19"/>
  <c r="AC6" i="10"/>
  <c r="S10" i="7"/>
  <c r="T10" i="20"/>
  <c r="T10" i="14"/>
  <c r="F23" i="7"/>
  <c r="G23" i="20"/>
  <c r="G23" i="14"/>
  <c r="B27" i="7"/>
  <c r="C27" i="20"/>
  <c r="C27" i="14"/>
  <c r="Y4" i="7"/>
  <c r="Z4" i="20"/>
  <c r="Z4" i="14"/>
  <c r="K23" i="1"/>
  <c r="L23" i="19"/>
  <c r="C26" i="7"/>
  <c r="D26" i="20"/>
  <c r="D26" i="14"/>
  <c r="X10" i="4"/>
  <c r="Y10" i="19"/>
  <c r="Y10" i="10"/>
  <c r="E30" i="10"/>
  <c r="B33" i="19"/>
  <c r="B33" i="10"/>
  <c r="C32" i="19"/>
  <c r="C32" i="10"/>
  <c r="Y9" i="1"/>
  <c r="Z9" i="19"/>
  <c r="V12" i="1"/>
  <c r="W12" i="19"/>
  <c r="W12" i="10"/>
  <c r="W6" i="7"/>
  <c r="X6" i="20"/>
  <c r="X6" i="14"/>
  <c r="D25" i="7"/>
  <c r="E25" i="20"/>
  <c r="E25" i="14"/>
  <c r="I20" i="7"/>
  <c r="J20" i="20"/>
  <c r="J20" i="14"/>
  <c r="AC5" i="4"/>
  <c r="AD5" i="19"/>
  <c r="V7" i="7"/>
  <c r="W7" i="20"/>
  <c r="W7" i="14"/>
  <c r="U8" i="7"/>
  <c r="V8" i="20"/>
  <c r="V8" i="14"/>
  <c r="AD4" i="1"/>
  <c r="AE4" i="19"/>
  <c r="AE4" i="10"/>
  <c r="Z8" i="1"/>
  <c r="AA8" i="19"/>
  <c r="Z9" i="10"/>
  <c r="B28" i="20"/>
  <c r="B28" i="14"/>
  <c r="Z3" i="7"/>
  <c r="AA3" i="20"/>
  <c r="AA3" i="14"/>
  <c r="M16" i="7"/>
  <c r="N16" i="20"/>
  <c r="N16" i="14"/>
  <c r="C31" i="1"/>
  <c r="D31" i="19"/>
  <c r="X5" i="7"/>
  <c r="Y5" i="20"/>
  <c r="Y5" i="14"/>
  <c r="T14" i="1"/>
  <c r="U14" i="19"/>
  <c r="E29" i="1"/>
  <c r="F29" i="19"/>
  <c r="J19" i="7"/>
  <c r="K19" i="20"/>
  <c r="K19" i="14"/>
  <c r="L17" i="7"/>
  <c r="M17" i="20"/>
  <c r="M17" i="14"/>
  <c r="AD5" i="10"/>
  <c r="G27" i="1"/>
  <c r="G27" i="19" s="1"/>
  <c r="H27" i="19"/>
  <c r="F29" i="10"/>
  <c r="S10" i="1"/>
  <c r="W6" i="1"/>
  <c r="S15" i="1"/>
  <c r="T15" i="19"/>
  <c r="T15" i="10"/>
  <c r="K18" i="7"/>
  <c r="L18" i="20"/>
  <c r="L18" i="14"/>
  <c r="I25" i="1"/>
  <c r="J25" i="19"/>
  <c r="J25" i="10"/>
  <c r="H21" i="7"/>
  <c r="I21" i="20"/>
  <c r="I21" i="14"/>
  <c r="AE3" i="10"/>
  <c r="M22" i="10"/>
  <c r="O20" i="10"/>
  <c r="Q17" i="1"/>
  <c r="Q17" i="19" s="1"/>
  <c r="R17" i="10"/>
  <c r="H26" i="1"/>
  <c r="H26" i="19" s="1"/>
  <c r="I26" i="10"/>
  <c r="T14" i="10"/>
  <c r="K22" i="1"/>
  <c r="K22" i="19" s="1"/>
  <c r="L22" i="10"/>
  <c r="F28" i="1"/>
  <c r="F28" i="19" s="1"/>
  <c r="G28" i="10"/>
  <c r="M21" i="1"/>
  <c r="M21" i="19" s="1"/>
  <c r="N21" i="10"/>
  <c r="Z8" i="10"/>
  <c r="P18" i="1"/>
  <c r="P18" i="19" s="1"/>
  <c r="Q18" i="10"/>
  <c r="U14" i="10"/>
  <c r="J24" i="1"/>
  <c r="J24" i="19" s="1"/>
  <c r="K24" i="10"/>
  <c r="C30" i="1"/>
  <c r="D30" i="10"/>
  <c r="B32" i="1"/>
  <c r="G21" i="7" l="1"/>
  <c r="H21" i="20"/>
  <c r="H21" i="14"/>
  <c r="D24" i="7"/>
  <c r="E24" i="20"/>
  <c r="E24" i="14"/>
  <c r="T8" i="7"/>
  <c r="U8" i="20"/>
  <c r="U8" i="14"/>
  <c r="J23" i="1"/>
  <c r="K23" i="19"/>
  <c r="K23" i="10"/>
  <c r="N14" i="7"/>
  <c r="O14" i="20"/>
  <c r="O14" i="14"/>
  <c r="U11" i="1"/>
  <c r="V11" i="19"/>
  <c r="V11" i="10"/>
  <c r="F22" i="7"/>
  <c r="G22" i="20"/>
  <c r="G22" i="14"/>
  <c r="B27" i="20"/>
  <c r="B27" i="14"/>
  <c r="Q16" i="1"/>
  <c r="R16" i="19"/>
  <c r="R16" i="10"/>
  <c r="D29" i="1"/>
  <c r="E29" i="19"/>
  <c r="E29" i="10"/>
  <c r="H20" i="7"/>
  <c r="I20" i="20"/>
  <c r="I20" i="14"/>
  <c r="G27" i="10"/>
  <c r="H25" i="1"/>
  <c r="I25" i="19"/>
  <c r="I25" i="10"/>
  <c r="U12" i="1"/>
  <c r="V12" i="19"/>
  <c r="V12" i="10"/>
  <c r="E23" i="7"/>
  <c r="F23" i="20"/>
  <c r="F23" i="14"/>
  <c r="AD3" i="1"/>
  <c r="AE3" i="19"/>
  <c r="P12" i="7"/>
  <c r="Q12" i="20"/>
  <c r="Q12" i="14"/>
  <c r="I19" i="7"/>
  <c r="J19" i="20"/>
  <c r="J19" i="14"/>
  <c r="B26" i="7"/>
  <c r="C26" i="20"/>
  <c r="C26" i="14"/>
  <c r="B31" i="1"/>
  <c r="C31" i="19"/>
  <c r="C31" i="10"/>
  <c r="AA6" i="4"/>
  <c r="AB6" i="19"/>
  <c r="AB6" i="10"/>
  <c r="F27" i="1"/>
  <c r="F27" i="19" s="1"/>
  <c r="S14" i="1"/>
  <c r="T14" i="19"/>
  <c r="L16" i="7"/>
  <c r="M16" i="20"/>
  <c r="M16" i="14"/>
  <c r="Y8" i="1"/>
  <c r="Z8" i="19"/>
  <c r="Y7" i="1"/>
  <c r="Z7" i="19"/>
  <c r="Z7" i="10"/>
  <c r="M20" i="1"/>
  <c r="N20" i="19"/>
  <c r="N20" i="10"/>
  <c r="B32" i="19"/>
  <c r="B32" i="10"/>
  <c r="V6" i="1"/>
  <c r="K17" i="7"/>
  <c r="L17" i="20"/>
  <c r="L17" i="14"/>
  <c r="U7" i="7"/>
  <c r="V7" i="20"/>
  <c r="V7" i="14"/>
  <c r="C25" i="7"/>
  <c r="D25" i="20"/>
  <c r="D25" i="14"/>
  <c r="X9" i="1"/>
  <c r="Y9" i="19"/>
  <c r="Y9" i="10"/>
  <c r="W10" i="4"/>
  <c r="X10" i="19"/>
  <c r="X10" i="10"/>
  <c r="X4" i="7"/>
  <c r="Y4" i="20"/>
  <c r="Y4" i="14"/>
  <c r="N19" i="1"/>
  <c r="O19" i="19"/>
  <c r="O19" i="10"/>
  <c r="W5" i="1"/>
  <c r="M15" i="7"/>
  <c r="N15" i="20"/>
  <c r="N15" i="14"/>
  <c r="R15" i="1"/>
  <c r="S15" i="19"/>
  <c r="S15" i="10"/>
  <c r="C30" i="19"/>
  <c r="C30" i="10"/>
  <c r="J18" i="7"/>
  <c r="K18" i="20"/>
  <c r="K18" i="14"/>
  <c r="R10" i="1"/>
  <c r="R10" i="7"/>
  <c r="S10" i="20"/>
  <c r="S10" i="14"/>
  <c r="Z9" i="20"/>
  <c r="Y9" i="7"/>
  <c r="Z9" i="14"/>
  <c r="V6" i="7"/>
  <c r="W6" i="20"/>
  <c r="W6" i="14"/>
  <c r="W5" i="7"/>
  <c r="X5" i="20"/>
  <c r="X5" i="14"/>
  <c r="Y3" i="7"/>
  <c r="Z3" i="20"/>
  <c r="Z3" i="14"/>
  <c r="AC4" i="1"/>
  <c r="AD4" i="19"/>
  <c r="AD4" i="10"/>
  <c r="AB5" i="4"/>
  <c r="AC5" i="19"/>
  <c r="AC5" i="10"/>
  <c r="T13" i="1"/>
  <c r="U13" i="19"/>
  <c r="U13" i="10"/>
  <c r="Q11" i="7"/>
  <c r="R11" i="20"/>
  <c r="R11" i="14"/>
  <c r="O13" i="7"/>
  <c r="P13" i="20"/>
  <c r="P13" i="14"/>
  <c r="O18" i="1"/>
  <c r="O18" i="19" s="1"/>
  <c r="P18" i="10"/>
  <c r="J22" i="1"/>
  <c r="J22" i="19" s="1"/>
  <c r="K22" i="10"/>
  <c r="F27" i="10"/>
  <c r="P17" i="1"/>
  <c r="P17" i="19" s="1"/>
  <c r="Q17" i="10"/>
  <c r="I24" i="1"/>
  <c r="I24" i="19" s="1"/>
  <c r="J24" i="10"/>
  <c r="B30" i="1"/>
  <c r="L21" i="1"/>
  <c r="L21" i="19" s="1"/>
  <c r="M21" i="10"/>
  <c r="E28" i="1"/>
  <c r="E28" i="19" s="1"/>
  <c r="F28" i="10"/>
  <c r="G26" i="1"/>
  <c r="G26" i="19" s="1"/>
  <c r="H26" i="10"/>
  <c r="N13" i="7" l="1"/>
  <c r="O13" i="20"/>
  <c r="O13" i="14"/>
  <c r="W9" i="1"/>
  <c r="X9" i="19"/>
  <c r="X9" i="10"/>
  <c r="H19" i="7"/>
  <c r="I19" i="20"/>
  <c r="I19" i="14"/>
  <c r="D23" i="7"/>
  <c r="E23" i="20"/>
  <c r="E23" i="14"/>
  <c r="P16" i="1"/>
  <c r="Q16" i="19"/>
  <c r="Q16" i="10"/>
  <c r="T11" i="1"/>
  <c r="U11" i="19"/>
  <c r="U11" i="10"/>
  <c r="AA5" i="4"/>
  <c r="AB5" i="19"/>
  <c r="AB5" i="10"/>
  <c r="I18" i="7"/>
  <c r="J18" i="20"/>
  <c r="J18" i="14"/>
  <c r="L15" i="7"/>
  <c r="M15" i="20"/>
  <c r="M15" i="14"/>
  <c r="J17" i="7"/>
  <c r="K17" i="20"/>
  <c r="K17" i="14"/>
  <c r="L20" i="1"/>
  <c r="M20" i="19"/>
  <c r="M20" i="10"/>
  <c r="K16" i="7"/>
  <c r="L16" i="20"/>
  <c r="L16" i="14"/>
  <c r="S8" i="7"/>
  <c r="T8" i="20"/>
  <c r="T8" i="14"/>
  <c r="Q10" i="7"/>
  <c r="R10" i="20"/>
  <c r="R10" i="14"/>
  <c r="R14" i="1"/>
  <c r="S14" i="19"/>
  <c r="S14" i="10"/>
  <c r="AB4" i="1"/>
  <c r="AC4" i="19"/>
  <c r="AC4" i="10"/>
  <c r="V5" i="1"/>
  <c r="U6" i="1"/>
  <c r="X7" i="1"/>
  <c r="Y7" i="19"/>
  <c r="Y7" i="10"/>
  <c r="C24" i="7"/>
  <c r="D24" i="20"/>
  <c r="D24" i="14"/>
  <c r="W4" i="7"/>
  <c r="X4" i="20"/>
  <c r="X4" i="14"/>
  <c r="B31" i="19"/>
  <c r="B31" i="10"/>
  <c r="G20" i="7"/>
  <c r="H20" i="20"/>
  <c r="H20" i="14"/>
  <c r="O12" i="7"/>
  <c r="P12" i="20"/>
  <c r="P12" i="14"/>
  <c r="T12" i="1"/>
  <c r="U12" i="19"/>
  <c r="U12" i="10"/>
  <c r="B30" i="19"/>
  <c r="B30" i="10"/>
  <c r="V10" i="4"/>
  <c r="W10" i="19"/>
  <c r="W10" i="10"/>
  <c r="B26" i="20"/>
  <c r="B26" i="14"/>
  <c r="AC3" i="1"/>
  <c r="AD3" i="19"/>
  <c r="AD3" i="10"/>
  <c r="C29" i="1"/>
  <c r="D29" i="19"/>
  <c r="D29" i="10"/>
  <c r="E22" i="7"/>
  <c r="F22" i="20"/>
  <c r="F22" i="14"/>
  <c r="V5" i="7"/>
  <c r="W5" i="20"/>
  <c r="W5" i="14"/>
  <c r="P11" i="7"/>
  <c r="Q11" i="20"/>
  <c r="Q11" i="14"/>
  <c r="M14" i="7"/>
  <c r="N14" i="20"/>
  <c r="N14" i="14"/>
  <c r="Q15" i="1"/>
  <c r="R15" i="19"/>
  <c r="R15" i="10"/>
  <c r="T7" i="7"/>
  <c r="U7" i="20"/>
  <c r="U7" i="14"/>
  <c r="Y8" i="19"/>
  <c r="Y8" i="10"/>
  <c r="X8" i="1"/>
  <c r="G25" i="1"/>
  <c r="H25" i="19"/>
  <c r="H25" i="10"/>
  <c r="I23" i="1"/>
  <c r="J23" i="19"/>
  <c r="J23" i="10"/>
  <c r="B25" i="7"/>
  <c r="C25" i="20"/>
  <c r="C25" i="14"/>
  <c r="U6" i="7"/>
  <c r="V6" i="20"/>
  <c r="V6" i="14"/>
  <c r="S13" i="1"/>
  <c r="T13" i="19"/>
  <c r="T13" i="10"/>
  <c r="Q10" i="1"/>
  <c r="E27" i="1"/>
  <c r="E27" i="19" s="1"/>
  <c r="X3" i="7"/>
  <c r="Y3" i="20"/>
  <c r="Y3" i="14"/>
  <c r="Y9" i="20"/>
  <c r="X9" i="7"/>
  <c r="Y9" i="14"/>
  <c r="M19" i="1"/>
  <c r="N19" i="19"/>
  <c r="N19" i="10"/>
  <c r="Z6" i="4"/>
  <c r="AA6" i="19"/>
  <c r="AA6" i="10"/>
  <c r="F21" i="7"/>
  <c r="G21" i="20"/>
  <c r="G21" i="14"/>
  <c r="H24" i="1"/>
  <c r="H24" i="19" s="1"/>
  <c r="I24" i="10"/>
  <c r="D27" i="1"/>
  <c r="D27" i="19" s="1"/>
  <c r="E27" i="10"/>
  <c r="I22" i="1"/>
  <c r="I22" i="19" s="1"/>
  <c r="J22" i="10"/>
  <c r="F26" i="1"/>
  <c r="F26" i="19" s="1"/>
  <c r="G26" i="10"/>
  <c r="K21" i="1"/>
  <c r="K21" i="19" s="1"/>
  <c r="L21" i="10"/>
  <c r="D28" i="1"/>
  <c r="D28" i="19" s="1"/>
  <c r="E28" i="10"/>
  <c r="O17" i="1"/>
  <c r="O17" i="19" s="1"/>
  <c r="P17" i="10"/>
  <c r="N18" i="1"/>
  <c r="N18" i="19" s="1"/>
  <c r="O18" i="10"/>
  <c r="P10" i="7" l="1"/>
  <c r="Q10" i="20"/>
  <c r="Q10" i="14"/>
  <c r="S11" i="1"/>
  <c r="T11" i="19"/>
  <c r="T11" i="10"/>
  <c r="S7" i="7"/>
  <c r="T7" i="20"/>
  <c r="T7" i="14"/>
  <c r="W7" i="1"/>
  <c r="X7" i="19"/>
  <c r="X7" i="10"/>
  <c r="L20" i="19"/>
  <c r="K20" i="1"/>
  <c r="L20" i="10"/>
  <c r="G19" i="7"/>
  <c r="H19" i="20"/>
  <c r="H19" i="14"/>
  <c r="F25" i="1"/>
  <c r="G25" i="19"/>
  <c r="G25" i="10"/>
  <c r="B29" i="1"/>
  <c r="C29" i="19"/>
  <c r="C29" i="10"/>
  <c r="U10" i="4"/>
  <c r="V10" i="19"/>
  <c r="V10" i="10"/>
  <c r="N12" i="7"/>
  <c r="O12" i="20"/>
  <c r="O12" i="14"/>
  <c r="V4" i="7"/>
  <c r="W4" i="20"/>
  <c r="W4" i="14"/>
  <c r="R8" i="7"/>
  <c r="S8" i="20"/>
  <c r="S8" i="14"/>
  <c r="O16" i="1"/>
  <c r="P16" i="19"/>
  <c r="P16" i="10"/>
  <c r="H23" i="1"/>
  <c r="I23" i="19"/>
  <c r="I23" i="10"/>
  <c r="S12" i="1"/>
  <c r="T12" i="19"/>
  <c r="T12" i="10"/>
  <c r="L19" i="1"/>
  <c r="M19" i="19"/>
  <c r="M19" i="10"/>
  <c r="O11" i="7"/>
  <c r="P11" i="20"/>
  <c r="P11" i="14"/>
  <c r="W9" i="7"/>
  <c r="X9" i="20"/>
  <c r="X9" i="14"/>
  <c r="P10" i="1"/>
  <c r="X8" i="19"/>
  <c r="W8" i="1"/>
  <c r="X8" i="10"/>
  <c r="P15" i="1"/>
  <c r="Q15" i="19"/>
  <c r="Q15" i="10"/>
  <c r="T6" i="1"/>
  <c r="I17" i="7"/>
  <c r="J17" i="20"/>
  <c r="J17" i="14"/>
  <c r="V9" i="1"/>
  <c r="W9" i="19"/>
  <c r="W9" i="10"/>
  <c r="W3" i="7"/>
  <c r="X3" i="20"/>
  <c r="X3" i="14"/>
  <c r="H18" i="7"/>
  <c r="I18" i="20"/>
  <c r="I18" i="14"/>
  <c r="B25" i="20"/>
  <c r="B25" i="14"/>
  <c r="U5" i="7"/>
  <c r="V5" i="20"/>
  <c r="V5" i="14"/>
  <c r="Q14" i="1"/>
  <c r="R14" i="19"/>
  <c r="R14" i="10"/>
  <c r="Z5" i="4"/>
  <c r="AA5" i="19"/>
  <c r="AA5" i="10"/>
  <c r="AB3" i="1"/>
  <c r="AC3" i="19"/>
  <c r="AC3" i="10"/>
  <c r="F20" i="7"/>
  <c r="G20" i="20"/>
  <c r="G20" i="14"/>
  <c r="B24" i="7"/>
  <c r="C24" i="20"/>
  <c r="C24" i="14"/>
  <c r="J16" i="7"/>
  <c r="K16" i="20"/>
  <c r="K16" i="14"/>
  <c r="C23" i="7"/>
  <c r="D23" i="20"/>
  <c r="D23" i="14"/>
  <c r="D22" i="7"/>
  <c r="E22" i="20"/>
  <c r="E22" i="14"/>
  <c r="T6" i="7"/>
  <c r="U6" i="20"/>
  <c r="U6" i="14"/>
  <c r="AA4" i="1"/>
  <c r="AB4" i="19"/>
  <c r="AB4" i="10"/>
  <c r="E21" i="7"/>
  <c r="F21" i="20"/>
  <c r="F21" i="14"/>
  <c r="Y6" i="4"/>
  <c r="Z6" i="19"/>
  <c r="Z6" i="10"/>
  <c r="R13" i="1"/>
  <c r="S13" i="19"/>
  <c r="S13" i="10"/>
  <c r="L14" i="7"/>
  <c r="M14" i="20"/>
  <c r="M14" i="14"/>
  <c r="U5" i="1"/>
  <c r="K15" i="7"/>
  <c r="L15" i="20"/>
  <c r="L15" i="14"/>
  <c r="M13" i="7"/>
  <c r="N13" i="20"/>
  <c r="N13" i="14"/>
  <c r="N17" i="1"/>
  <c r="N17" i="19" s="1"/>
  <c r="O17" i="10"/>
  <c r="C28" i="1"/>
  <c r="D28" i="10"/>
  <c r="J21" i="1"/>
  <c r="J21" i="19" s="1"/>
  <c r="K21" i="10"/>
  <c r="H22" i="1"/>
  <c r="H22" i="19" s="1"/>
  <c r="I22" i="10"/>
  <c r="G24" i="1"/>
  <c r="G24" i="19" s="1"/>
  <c r="H24" i="10"/>
  <c r="M18" i="1"/>
  <c r="M18" i="19" s="1"/>
  <c r="N18" i="10"/>
  <c r="E26" i="1"/>
  <c r="E26" i="19" s="1"/>
  <c r="F26" i="10"/>
  <c r="C27" i="1"/>
  <c r="D27" i="10"/>
  <c r="G19" i="20" l="1"/>
  <c r="G19" i="14"/>
  <c r="Z4" i="1"/>
  <c r="AA4" i="19"/>
  <c r="AA4" i="10"/>
  <c r="Y5" i="4"/>
  <c r="Z5" i="10"/>
  <c r="Z5" i="19"/>
  <c r="V4" i="20"/>
  <c r="V4" i="14"/>
  <c r="S7" i="20"/>
  <c r="S7" i="14"/>
  <c r="C23" i="20"/>
  <c r="C23" i="14"/>
  <c r="U9" i="1"/>
  <c r="V9" i="19"/>
  <c r="V9" i="10"/>
  <c r="K19" i="1"/>
  <c r="L19" i="19"/>
  <c r="L19" i="10"/>
  <c r="B29" i="19"/>
  <c r="B29" i="10"/>
  <c r="K20" i="19"/>
  <c r="J20" i="1"/>
  <c r="K20" i="10"/>
  <c r="T6" i="20"/>
  <c r="T6" i="14"/>
  <c r="Q14" i="19"/>
  <c r="Q14" i="10"/>
  <c r="P14" i="1"/>
  <c r="H18" i="20"/>
  <c r="H18" i="14"/>
  <c r="V9" i="7"/>
  <c r="W9" i="20"/>
  <c r="W9" i="14"/>
  <c r="N12" i="20"/>
  <c r="N12" i="14"/>
  <c r="R11" i="1"/>
  <c r="S11" i="19"/>
  <c r="S11" i="10"/>
  <c r="Q13" i="1"/>
  <c r="R13" i="19"/>
  <c r="R13" i="10"/>
  <c r="G23" i="1"/>
  <c r="H23" i="19"/>
  <c r="H23" i="10"/>
  <c r="N16" i="1"/>
  <c r="O16" i="19"/>
  <c r="O16" i="10"/>
  <c r="J16" i="20"/>
  <c r="J16" i="14"/>
  <c r="I17" i="20"/>
  <c r="I17" i="14"/>
  <c r="W8" i="19"/>
  <c r="V8" i="1"/>
  <c r="W8" i="10"/>
  <c r="R12" i="1"/>
  <c r="S12" i="19"/>
  <c r="S12" i="10"/>
  <c r="E25" i="1"/>
  <c r="F25" i="19"/>
  <c r="F25" i="10"/>
  <c r="X6" i="4"/>
  <c r="Y6" i="10"/>
  <c r="Y6" i="19"/>
  <c r="F20" i="20"/>
  <c r="F20" i="14"/>
  <c r="O15" i="1"/>
  <c r="P15" i="19"/>
  <c r="P15" i="10"/>
  <c r="L14" i="20"/>
  <c r="L14" i="14"/>
  <c r="E21" i="20"/>
  <c r="E21" i="14"/>
  <c r="AB3" i="19"/>
  <c r="AA3" i="1"/>
  <c r="AB3" i="10"/>
  <c r="R8" i="20"/>
  <c r="R8" i="14"/>
  <c r="V7" i="1"/>
  <c r="W7" i="19"/>
  <c r="W7" i="10"/>
  <c r="B24" i="20"/>
  <c r="B24" i="14"/>
  <c r="M13" i="20"/>
  <c r="M13" i="14"/>
  <c r="C27" i="19"/>
  <c r="C27" i="10"/>
  <c r="C28" i="19"/>
  <c r="C28" i="10"/>
  <c r="K15" i="20"/>
  <c r="K15" i="14"/>
  <c r="D22" i="20"/>
  <c r="D22" i="14"/>
  <c r="U5" i="20"/>
  <c r="U5" i="14"/>
  <c r="W3" i="20"/>
  <c r="W3" i="14"/>
  <c r="O11" i="20"/>
  <c r="O11" i="14"/>
  <c r="T10" i="4"/>
  <c r="U10" i="19"/>
  <c r="U10" i="10"/>
  <c r="P10" i="20"/>
  <c r="P10" i="14"/>
  <c r="D26" i="1"/>
  <c r="D26" i="19" s="1"/>
  <c r="E26" i="10"/>
  <c r="L18" i="1"/>
  <c r="L18" i="19" s="1"/>
  <c r="M18" i="10"/>
  <c r="G22" i="1"/>
  <c r="G22" i="19" s="1"/>
  <c r="H22" i="10"/>
  <c r="B28" i="1"/>
  <c r="B27" i="1"/>
  <c r="F24" i="1"/>
  <c r="F24" i="19" s="1"/>
  <c r="G24" i="10"/>
  <c r="I21" i="1"/>
  <c r="I21" i="19" s="1"/>
  <c r="J21" i="10"/>
  <c r="M17" i="1"/>
  <c r="M17" i="19" s="1"/>
  <c r="N17" i="10"/>
  <c r="U7" i="1" l="1"/>
  <c r="V7" i="19"/>
  <c r="V7" i="10"/>
  <c r="J19" i="1"/>
  <c r="K19" i="19"/>
  <c r="K19" i="10"/>
  <c r="X5" i="4"/>
  <c r="Y5" i="19"/>
  <c r="Y5" i="10"/>
  <c r="F23" i="1"/>
  <c r="G23" i="19"/>
  <c r="G23" i="10"/>
  <c r="W6" i="4"/>
  <c r="X6" i="19"/>
  <c r="X6" i="10"/>
  <c r="Q12" i="1"/>
  <c r="R12" i="19"/>
  <c r="R12" i="10"/>
  <c r="P13" i="1"/>
  <c r="Q13" i="19"/>
  <c r="Q13" i="10"/>
  <c r="U9" i="7"/>
  <c r="V9" i="20"/>
  <c r="V9" i="14"/>
  <c r="B27" i="19"/>
  <c r="B27" i="10"/>
  <c r="S10" i="4"/>
  <c r="T10" i="10"/>
  <c r="T10" i="19"/>
  <c r="V8" i="19"/>
  <c r="U8" i="1"/>
  <c r="V8" i="10"/>
  <c r="M16" i="1"/>
  <c r="N16" i="19"/>
  <c r="N16" i="10"/>
  <c r="T9" i="1"/>
  <c r="U9" i="19"/>
  <c r="U9" i="10"/>
  <c r="Y4" i="1"/>
  <c r="Z4" i="19"/>
  <c r="Z4" i="10"/>
  <c r="B28" i="19"/>
  <c r="B28" i="10"/>
  <c r="AA3" i="19"/>
  <c r="Z3" i="1"/>
  <c r="AA3" i="10"/>
  <c r="N15" i="1"/>
  <c r="O15" i="19"/>
  <c r="O15" i="10"/>
  <c r="Q11" i="1"/>
  <c r="R11" i="19"/>
  <c r="R11" i="10"/>
  <c r="P14" i="19"/>
  <c r="O14" i="1"/>
  <c r="P14" i="10"/>
  <c r="D25" i="1"/>
  <c r="E25" i="19"/>
  <c r="E25" i="10"/>
  <c r="J20" i="19"/>
  <c r="J20" i="10"/>
  <c r="I20" i="1"/>
  <c r="L17" i="1"/>
  <c r="L17" i="19" s="1"/>
  <c r="M17" i="10"/>
  <c r="E24" i="1"/>
  <c r="E24" i="19" s="1"/>
  <c r="F24" i="10"/>
  <c r="F22" i="1"/>
  <c r="F22" i="19" s="1"/>
  <c r="G22" i="10"/>
  <c r="C26" i="1"/>
  <c r="D26" i="10"/>
  <c r="H21" i="1"/>
  <c r="H21" i="19" s="1"/>
  <c r="I21" i="10"/>
  <c r="K18" i="1"/>
  <c r="K18" i="19" s="1"/>
  <c r="L18" i="10"/>
  <c r="T9" i="7" l="1"/>
  <c r="U9" i="20"/>
  <c r="U9" i="14"/>
  <c r="P12" i="1"/>
  <c r="Q12" i="19"/>
  <c r="Q12" i="10"/>
  <c r="M15" i="1"/>
  <c r="N15" i="19"/>
  <c r="N15" i="10"/>
  <c r="I20" i="19"/>
  <c r="H20" i="1"/>
  <c r="I20" i="10"/>
  <c r="Z3" i="19"/>
  <c r="Z3" i="10"/>
  <c r="Y3" i="1"/>
  <c r="V6" i="4"/>
  <c r="W6" i="19"/>
  <c r="W6" i="10"/>
  <c r="U8" i="19"/>
  <c r="U8" i="10"/>
  <c r="T8" i="1"/>
  <c r="S9" i="1"/>
  <c r="T9" i="19"/>
  <c r="T9" i="10"/>
  <c r="I19" i="1"/>
  <c r="J19" i="19"/>
  <c r="J19" i="10"/>
  <c r="C25" i="1"/>
  <c r="D25" i="19"/>
  <c r="D25" i="10"/>
  <c r="W5" i="4"/>
  <c r="X5" i="19"/>
  <c r="X5" i="10"/>
  <c r="O14" i="19"/>
  <c r="N14" i="1"/>
  <c r="O14" i="10"/>
  <c r="R10" i="4"/>
  <c r="S10" i="19"/>
  <c r="S10" i="10"/>
  <c r="O13" i="1"/>
  <c r="P13" i="19"/>
  <c r="P13" i="10"/>
  <c r="C26" i="19"/>
  <c r="C26" i="10"/>
  <c r="P11" i="1"/>
  <c r="Q11" i="19"/>
  <c r="Q11" i="10"/>
  <c r="E23" i="1"/>
  <c r="F23" i="19"/>
  <c r="F23" i="10"/>
  <c r="X4" i="1"/>
  <c r="Y4" i="19"/>
  <c r="Y4" i="10"/>
  <c r="L16" i="1"/>
  <c r="M16" i="19"/>
  <c r="M16" i="10"/>
  <c r="T7" i="1"/>
  <c r="U7" i="19"/>
  <c r="U7" i="10"/>
  <c r="J18" i="1"/>
  <c r="J18" i="19" s="1"/>
  <c r="K18" i="10"/>
  <c r="E22" i="1"/>
  <c r="E22" i="19" s="1"/>
  <c r="F22" i="10"/>
  <c r="D24" i="1"/>
  <c r="D24" i="19" s="1"/>
  <c r="E24" i="10"/>
  <c r="G21" i="1"/>
  <c r="G21" i="19" s="1"/>
  <c r="H21" i="10"/>
  <c r="B26" i="1"/>
  <c r="K17" i="1"/>
  <c r="K17" i="19" s="1"/>
  <c r="L17" i="10"/>
  <c r="L15" i="1" l="1"/>
  <c r="M15" i="19"/>
  <c r="M15" i="10"/>
  <c r="B26" i="19"/>
  <c r="B26" i="10"/>
  <c r="K16" i="1"/>
  <c r="L16" i="19"/>
  <c r="L16" i="10"/>
  <c r="R9" i="1"/>
  <c r="S9" i="19"/>
  <c r="S9" i="10"/>
  <c r="N13" i="1"/>
  <c r="O13" i="19"/>
  <c r="O13" i="10"/>
  <c r="V5" i="4"/>
  <c r="W5" i="19"/>
  <c r="W5" i="10"/>
  <c r="O11" i="1"/>
  <c r="P11" i="19"/>
  <c r="P11" i="10"/>
  <c r="Q10" i="4"/>
  <c r="R10" i="19"/>
  <c r="R10" i="10"/>
  <c r="T8" i="19"/>
  <c r="S8" i="1"/>
  <c r="T8" i="10"/>
  <c r="U6" i="4"/>
  <c r="V6" i="10"/>
  <c r="V6" i="19"/>
  <c r="B25" i="1"/>
  <c r="C25" i="19"/>
  <c r="C25" i="10"/>
  <c r="O12" i="1"/>
  <c r="P12" i="19"/>
  <c r="P12" i="10"/>
  <c r="D23" i="1"/>
  <c r="E23" i="19"/>
  <c r="E23" i="10"/>
  <c r="W4" i="1"/>
  <c r="X4" i="19"/>
  <c r="X4" i="10"/>
  <c r="N14" i="19"/>
  <c r="M14" i="1"/>
  <c r="N14" i="10"/>
  <c r="H20" i="19"/>
  <c r="G20" i="1"/>
  <c r="H20" i="10"/>
  <c r="Y3" i="19"/>
  <c r="Y3" i="10"/>
  <c r="X3" i="1"/>
  <c r="S7" i="1"/>
  <c r="T7" i="19"/>
  <c r="T7" i="10"/>
  <c r="H19" i="1"/>
  <c r="I19" i="19"/>
  <c r="I19" i="10"/>
  <c r="S9" i="7"/>
  <c r="T9" i="20"/>
  <c r="T9" i="14"/>
  <c r="F21" i="1"/>
  <c r="F21" i="19" s="1"/>
  <c r="G21" i="10"/>
  <c r="D22" i="1"/>
  <c r="E22" i="10"/>
  <c r="J17" i="1"/>
  <c r="J17" i="19" s="1"/>
  <c r="K17" i="10"/>
  <c r="C24" i="1"/>
  <c r="D24" i="10"/>
  <c r="I18" i="1"/>
  <c r="I18" i="19" s="1"/>
  <c r="J18" i="10"/>
  <c r="U5" i="4" l="1"/>
  <c r="V5" i="10"/>
  <c r="V5" i="19"/>
  <c r="J16" i="1"/>
  <c r="K16" i="19"/>
  <c r="K16" i="10"/>
  <c r="G19" i="1"/>
  <c r="H19" i="19"/>
  <c r="H19" i="10"/>
  <c r="P10" i="4"/>
  <c r="Q10" i="10"/>
  <c r="Q10" i="19"/>
  <c r="C23" i="1"/>
  <c r="D23" i="19"/>
  <c r="D23" i="10"/>
  <c r="M13" i="1"/>
  <c r="N13" i="19"/>
  <c r="N13" i="10"/>
  <c r="V4" i="1"/>
  <c r="W4" i="19"/>
  <c r="W4" i="10"/>
  <c r="B25" i="19"/>
  <c r="B25" i="10"/>
  <c r="S7" i="19"/>
  <c r="S7" i="10"/>
  <c r="M14" i="19"/>
  <c r="L14" i="1"/>
  <c r="M14" i="10"/>
  <c r="T6" i="4"/>
  <c r="U6" i="19"/>
  <c r="U6" i="10"/>
  <c r="G20" i="19"/>
  <c r="F20" i="1"/>
  <c r="G20" i="10"/>
  <c r="X3" i="19"/>
  <c r="X3" i="10"/>
  <c r="W3" i="1"/>
  <c r="O11" i="19"/>
  <c r="O11" i="10"/>
  <c r="D22" i="10"/>
  <c r="D22" i="19"/>
  <c r="C24" i="19"/>
  <c r="C24" i="10"/>
  <c r="R9" i="7"/>
  <c r="S9" i="20"/>
  <c r="S9" i="14"/>
  <c r="N12" i="1"/>
  <c r="O12" i="19"/>
  <c r="O12" i="10"/>
  <c r="S8" i="19"/>
  <c r="R8" i="1"/>
  <c r="S8" i="10"/>
  <c r="Q9" i="1"/>
  <c r="R9" i="19"/>
  <c r="R9" i="10"/>
  <c r="K15" i="1"/>
  <c r="L15" i="19"/>
  <c r="L15" i="10"/>
  <c r="B24" i="1"/>
  <c r="H18" i="1"/>
  <c r="I18" i="10"/>
  <c r="I17" i="1"/>
  <c r="J17" i="10"/>
  <c r="E21" i="1"/>
  <c r="F21" i="10"/>
  <c r="U5" i="19" l="1"/>
  <c r="U5" i="10"/>
  <c r="E21" i="10"/>
  <c r="E21" i="19"/>
  <c r="N12" i="19"/>
  <c r="N12" i="10"/>
  <c r="G19" i="19"/>
  <c r="G19" i="10"/>
  <c r="F20" i="10"/>
  <c r="F20" i="19"/>
  <c r="M13" i="19"/>
  <c r="M13" i="10"/>
  <c r="I17" i="10"/>
  <c r="I17" i="19"/>
  <c r="K15" i="19"/>
  <c r="K15" i="10"/>
  <c r="Q9" i="19"/>
  <c r="Q9" i="10"/>
  <c r="W3" i="10"/>
  <c r="W3" i="19"/>
  <c r="T6" i="10"/>
  <c r="T6" i="19"/>
  <c r="C23" i="19"/>
  <c r="C23" i="10"/>
  <c r="P10" i="19"/>
  <c r="P10" i="10"/>
  <c r="H18" i="10"/>
  <c r="H18" i="19"/>
  <c r="Q9" i="7"/>
  <c r="R9" i="20"/>
  <c r="R9" i="14"/>
  <c r="J16" i="19"/>
  <c r="J16" i="10"/>
  <c r="B24" i="10"/>
  <c r="B24" i="19"/>
  <c r="R8" i="10"/>
  <c r="R8" i="19"/>
  <c r="L14" i="10"/>
  <c r="L14" i="19"/>
  <c r="V4" i="19"/>
  <c r="V4" i="10"/>
  <c r="Q9" i="20" l="1"/>
  <c r="Q9" i="14"/>
</calcChain>
</file>

<file path=xl/sharedStrings.xml><?xml version="1.0" encoding="utf-8"?>
<sst xmlns="http://schemas.openxmlformats.org/spreadsheetml/2006/main" count="993" uniqueCount="75">
  <si>
    <t>year</t>
  </si>
  <si>
    <t>27/15</t>
  </si>
  <si>
    <t>39/27</t>
  </si>
  <si>
    <t>51/39</t>
  </si>
  <si>
    <t>63/51</t>
  </si>
  <si>
    <t>75/63</t>
  </si>
  <si>
    <t>87/75</t>
  </si>
  <si>
    <t>99/87</t>
  </si>
  <si>
    <t>111/99</t>
  </si>
  <si>
    <t>123/111</t>
  </si>
  <si>
    <t>135/123</t>
  </si>
  <si>
    <t>147/135</t>
  </si>
  <si>
    <t>159/147</t>
  </si>
  <si>
    <t>171/159</t>
  </si>
  <si>
    <t>183/171</t>
  </si>
  <si>
    <t>207/195</t>
  </si>
  <si>
    <t>219/207</t>
  </si>
  <si>
    <t>231/219</t>
  </si>
  <si>
    <t>243/231</t>
  </si>
  <si>
    <t>255/243</t>
  </si>
  <si>
    <t>267/255</t>
  </si>
  <si>
    <t>291/279</t>
  </si>
  <si>
    <t>303/291</t>
  </si>
  <si>
    <t>315/303</t>
  </si>
  <si>
    <t>327/315</t>
  </si>
  <si>
    <t>339/327</t>
  </si>
  <si>
    <t>351/339</t>
  </si>
  <si>
    <t>363/351</t>
  </si>
  <si>
    <t>375/363</t>
  </si>
  <si>
    <t>387/373</t>
  </si>
  <si>
    <t>399/387</t>
  </si>
  <si>
    <t>ult</t>
  </si>
  <si>
    <t>paid ind</t>
  </si>
  <si>
    <t>ind res</t>
  </si>
  <si>
    <t>ind inc</t>
  </si>
  <si>
    <t>paid med</t>
  </si>
  <si>
    <t>med res</t>
  </si>
  <si>
    <t>med inc</t>
  </si>
  <si>
    <t>195/183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</si>
  <si>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</si>
  <si>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</si>
  <si>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</si>
  <si>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</si>
  <si>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</si>
  <si>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</si>
  <si>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</si>
  <si>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</si>
  <si>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</si>
  <si>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</si>
  <si>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</si>
  <si>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</si>
  <si>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</si>
  <si>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</si>
  <si>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</si>
  <si>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</si>
  <si>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</si>
  <si>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</si>
  <si>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</si>
  <si>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</si>
  <si>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</si>
  <si>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</si>
  <si>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</si>
  <si>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</si>
  <si>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279/267</t>
  </si>
  <si>
    <t>ep</t>
  </si>
  <si>
    <t>ibnr</t>
  </si>
  <si>
    <t>total inc</t>
  </si>
  <si>
    <t>loss ratio</t>
  </si>
  <si>
    <t>Indemnity + Medical Paid</t>
  </si>
  <si>
    <t>Indemnity + Medical Incurred</t>
  </si>
  <si>
    <t>Indemnity Paid</t>
  </si>
  <si>
    <t>Medical Incurred</t>
  </si>
  <si>
    <t>Indemnity Incurred</t>
  </si>
  <si>
    <t>Medical Paid</t>
  </si>
  <si>
    <t>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</si>
</sst>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,,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1" quotePrefix="1" applyNumberFormat="1" applyFont="1"/>
    <xf numFmtId="6" fontId="0" fillId="0" borderId="0" xfId="0" quotePrefix="1" applyNumberFormat="1"/>
    <xf numFmtId="0" fontId="0" fillId="0" borderId="0" xfId="0" quotePrefix="1"/>
    <xf numFmtId="166" fontId="0" fillId="0" borderId="0" xfId="0" applyNumberFormat="1"/>
    <xf numFmtId="166" fontId="0" fillId="0" borderId="0" xfId="1" applyNumberFormat="1" applyFont="1"/>
    <xf numFmtId="166" fontId="0" fillId="0" borderId="0" xfId="1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workbookViewId="0">
      <pane ySplit="1" topLeftCell="A14" activePane="bottomLeft" state="frozen"/>
      <selection pane="bottomLeft" activeCell="A2" sqref="A2"/>
    </sheetView>
  </sheetViews>
  <sheetFormatPr defaultRowHeight="14.4" x14ac:dyDescent="0.3"/>
  <cols>
    <col min="2" max="2" width="13.21875" bestFit="1" customWidth="1"/>
    <col min="3" max="3" width="17.5546875" customWidth="1"/>
    <col min="4" max="4" width="12.21875" customWidth="1"/>
    <col min="5" max="5" width="16" customWidth="1"/>
    <col min="6" max="6" width="13.5546875" customWidth="1"/>
    <col min="7" max="7" width="13" customWidth="1"/>
    <col min="8" max="8" width="15.77734375" customWidth="1"/>
    <col min="9" max="9" width="14.77734375" customWidth="1"/>
    <col min="11" max="11" width="13.6640625" bestFit="1" customWidth="1"/>
  </cols>
  <sheetData>
    <row r="1" spans="1:12" x14ac:dyDescent="0.3">
      <c r="A1" s="7" t="s">
        <v>0</v>
      </c>
      <c r="B1" t="s">
        <v>64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65</v>
      </c>
      <c r="K1" t="s">
        <v>66</v>
      </c>
      <c r="L1" t="s">
        <v>67</v>
      </c>
    </row>
    <row r="2" spans="1:12" x14ac:dyDescent="0.3">
      <c r="A2" s="7">
        <v>1986</v>
      </c>
      <c r="B2" s="1">
        <v>3506609097</v>
      </c>
      <c r="C2" s="1">
        <v>1382620638</v>
      </c>
      <c r="D2" s="1">
        <v>4886384</v>
      </c>
      <c r="E2" s="1">
        <f>C2+D2</f>
        <v>1387507022</v>
      </c>
      <c r="F2" s="1">
        <v>1137075716</v>
      </c>
      <c r="G2" s="1">
        <v>32546668</v>
      </c>
      <c r="H2" s="1">
        <f>F2+G2</f>
        <v>1169622384</v>
      </c>
      <c r="I2" s="1">
        <v>16342179</v>
      </c>
      <c r="K2" s="1">
        <f>E2+H2+I2</f>
        <v>2573471585</v>
      </c>
      <c r="L2" s="8">
        <f>K2/B2</f>
        <v>0.73389177801474237</v>
      </c>
    </row>
    <row r="3" spans="1:12" x14ac:dyDescent="0.3">
      <c r="A3" s="7">
        <f>A2+1</f>
        <v>1987</v>
      </c>
      <c r="B3" s="1">
        <v>4374085383</v>
      </c>
      <c r="C3" s="1">
        <v>1504773528</v>
      </c>
      <c r="D3" s="1">
        <v>7151649</v>
      </c>
      <c r="E3" s="1">
        <f t="shared" ref="E3:E34" si="0">C3+D3</f>
        <v>1511925177</v>
      </c>
      <c r="F3" s="1">
        <v>1327875924</v>
      </c>
      <c r="G3" s="1">
        <v>45290687</v>
      </c>
      <c r="H3" s="1">
        <f t="shared" ref="H3:H34" si="1">F3+G3</f>
        <v>1373166611</v>
      </c>
      <c r="I3" s="1">
        <v>58070009</v>
      </c>
      <c r="K3" s="1">
        <f t="shared" ref="K3:K34" si="2">E3+H3+I3</f>
        <v>2943161797</v>
      </c>
      <c r="L3" s="8">
        <f t="shared" ref="L3:L34" si="3">K3/B3</f>
        <v>0.67286336211878195</v>
      </c>
    </row>
    <row r="4" spans="1:12" x14ac:dyDescent="0.3">
      <c r="A4" s="7">
        <f t="shared" ref="A4:A34" si="4">A3+1</f>
        <v>1988</v>
      </c>
      <c r="B4" s="1">
        <v>5173049472</v>
      </c>
      <c r="C4" s="1">
        <v>1701689111</v>
      </c>
      <c r="D4" s="1">
        <v>7173358</v>
      </c>
      <c r="E4" s="1">
        <f t="shared" si="0"/>
        <v>1708862469</v>
      </c>
      <c r="F4" s="1">
        <v>1533077060</v>
      </c>
      <c r="G4" s="1">
        <v>41394885</v>
      </c>
      <c r="H4" s="1">
        <f t="shared" si="1"/>
        <v>1574471945</v>
      </c>
      <c r="I4" s="1">
        <v>43574688</v>
      </c>
      <c r="K4" s="1">
        <f t="shared" si="2"/>
        <v>3326909102</v>
      </c>
      <c r="L4" s="8">
        <f t="shared" si="3"/>
        <v>0.64312338785999534</v>
      </c>
    </row>
    <row r="5" spans="1:12" x14ac:dyDescent="0.3">
      <c r="A5" s="7">
        <f t="shared" si="4"/>
        <v>1989</v>
      </c>
      <c r="B5" s="1">
        <v>5673263669</v>
      </c>
      <c r="C5" s="1">
        <v>1936948177</v>
      </c>
      <c r="D5" s="1">
        <v>8634552</v>
      </c>
      <c r="E5" s="1">
        <f t="shared" si="0"/>
        <v>1945582729</v>
      </c>
      <c r="F5" s="1">
        <v>1787835523</v>
      </c>
      <c r="G5" s="1">
        <v>57302851</v>
      </c>
      <c r="H5" s="1">
        <f t="shared" si="1"/>
        <v>1845138374</v>
      </c>
      <c r="I5" s="1">
        <v>38859918</v>
      </c>
      <c r="K5" s="1">
        <f t="shared" si="2"/>
        <v>3829581021</v>
      </c>
      <c r="L5" s="8">
        <f t="shared" si="3"/>
        <v>0.67502256979976083</v>
      </c>
    </row>
    <row r="6" spans="1:12" x14ac:dyDescent="0.3">
      <c r="A6" s="7">
        <f t="shared" si="4"/>
        <v>1990</v>
      </c>
      <c r="B6" s="1">
        <v>5696824266</v>
      </c>
      <c r="C6" s="1">
        <v>1936948177</v>
      </c>
      <c r="D6" s="1">
        <v>9442653</v>
      </c>
      <c r="E6" s="1">
        <f t="shared" si="0"/>
        <v>1946390830</v>
      </c>
      <c r="F6" s="1">
        <v>2032486129</v>
      </c>
      <c r="G6" s="1">
        <v>57638798</v>
      </c>
      <c r="H6" s="1">
        <f t="shared" si="1"/>
        <v>2090124927</v>
      </c>
      <c r="I6" s="1">
        <v>63182859</v>
      </c>
      <c r="K6" s="1">
        <f t="shared" si="2"/>
        <v>4099698616</v>
      </c>
      <c r="L6" s="8">
        <f t="shared" si="3"/>
        <v>0.7196463195236642</v>
      </c>
    </row>
    <row r="7" spans="1:12" x14ac:dyDescent="0.3">
      <c r="A7" s="7">
        <f t="shared" si="4"/>
        <v>1991</v>
      </c>
      <c r="B7" s="1">
        <v>5862703027</v>
      </c>
      <c r="C7" s="1">
        <v>2470160065</v>
      </c>
      <c r="D7" s="1">
        <v>17260922</v>
      </c>
      <c r="E7" s="1">
        <f t="shared" si="0"/>
        <v>2487420987</v>
      </c>
      <c r="F7" s="1">
        <v>2184254104</v>
      </c>
      <c r="G7" s="1">
        <v>66176080</v>
      </c>
      <c r="H7" s="1">
        <f t="shared" si="1"/>
        <v>2250430184</v>
      </c>
      <c r="I7" s="1">
        <v>62058271</v>
      </c>
      <c r="K7" s="1">
        <f t="shared" si="2"/>
        <v>4799909442</v>
      </c>
      <c r="L7" s="8">
        <f t="shared" si="3"/>
        <v>0.81871952577071916</v>
      </c>
    </row>
    <row r="8" spans="1:12" x14ac:dyDescent="0.3">
      <c r="A8" s="7">
        <f t="shared" si="4"/>
        <v>1992</v>
      </c>
      <c r="B8" s="1">
        <v>5681120590</v>
      </c>
      <c r="C8" s="1">
        <v>1971486187</v>
      </c>
      <c r="D8" s="1">
        <v>13879900</v>
      </c>
      <c r="E8" s="1">
        <f t="shared" si="0"/>
        <v>1985366087</v>
      </c>
      <c r="F8" s="1">
        <v>1747425721</v>
      </c>
      <c r="G8" s="1">
        <v>67105401</v>
      </c>
      <c r="H8" s="1">
        <f t="shared" si="1"/>
        <v>1814531122</v>
      </c>
      <c r="I8" s="1">
        <v>64117403</v>
      </c>
      <c r="K8" s="1">
        <f t="shared" si="2"/>
        <v>3864014612</v>
      </c>
      <c r="L8" s="8">
        <f t="shared" si="3"/>
        <v>0.68015007792679161</v>
      </c>
    </row>
    <row r="9" spans="1:12" x14ac:dyDescent="0.3">
      <c r="A9" s="7">
        <f t="shared" si="4"/>
        <v>1993</v>
      </c>
      <c r="B9" s="1">
        <v>5927913318</v>
      </c>
      <c r="C9" s="1">
        <v>1689371589</v>
      </c>
      <c r="D9" s="1">
        <v>14624760</v>
      </c>
      <c r="E9" s="1">
        <f t="shared" si="0"/>
        <v>1703996349</v>
      </c>
      <c r="F9" s="1">
        <v>1497250051</v>
      </c>
      <c r="G9" s="1">
        <v>83873750</v>
      </c>
      <c r="H9" s="1">
        <f t="shared" si="1"/>
        <v>1581123801</v>
      </c>
      <c r="I9" s="1">
        <v>48017906</v>
      </c>
      <c r="K9" s="1">
        <f t="shared" si="2"/>
        <v>3333138056</v>
      </c>
      <c r="L9" s="8">
        <f t="shared" si="3"/>
        <v>0.56227847426159006</v>
      </c>
    </row>
    <row r="10" spans="1:12" x14ac:dyDescent="0.3">
      <c r="A10" s="7">
        <f t="shared" si="4"/>
        <v>1994</v>
      </c>
      <c r="B10" s="1">
        <v>5022834307</v>
      </c>
      <c r="C10" s="1">
        <v>1621879566</v>
      </c>
      <c r="D10" s="1">
        <v>21318624</v>
      </c>
      <c r="E10" s="1">
        <f t="shared" si="0"/>
        <v>1643198190</v>
      </c>
      <c r="F10" s="1">
        <v>1455176700</v>
      </c>
      <c r="G10" s="1">
        <v>94452979</v>
      </c>
      <c r="H10" s="1">
        <f t="shared" si="1"/>
        <v>1549629679</v>
      </c>
      <c r="I10" s="1">
        <v>49475916</v>
      </c>
      <c r="K10" s="1">
        <f t="shared" si="2"/>
        <v>3242303785</v>
      </c>
      <c r="L10" s="8">
        <f t="shared" si="3"/>
        <v>0.64551278955816049</v>
      </c>
    </row>
    <row r="11" spans="1:12" x14ac:dyDescent="0.3">
      <c r="A11" s="7">
        <f t="shared" si="4"/>
        <v>1995</v>
      </c>
      <c r="B11" s="1">
        <v>3778723013</v>
      </c>
      <c r="C11" s="1">
        <v>1621879566</v>
      </c>
      <c r="D11" s="1">
        <v>31763443</v>
      </c>
      <c r="E11" s="1">
        <f t="shared" si="0"/>
        <v>1653643009</v>
      </c>
      <c r="F11" s="1">
        <v>1599246699</v>
      </c>
      <c r="G11" s="1">
        <v>113397226</v>
      </c>
      <c r="H11" s="1">
        <f t="shared" si="1"/>
        <v>1712643925</v>
      </c>
      <c r="I11" s="1">
        <v>64413366</v>
      </c>
      <c r="K11" s="1">
        <f t="shared" si="2"/>
        <v>3430700300</v>
      </c>
      <c r="L11" s="8">
        <f t="shared" si="3"/>
        <v>0.90789938510901913</v>
      </c>
    </row>
    <row r="12" spans="1:12" x14ac:dyDescent="0.3">
      <c r="A12" s="7">
        <f t="shared" si="4"/>
        <v>1996</v>
      </c>
      <c r="B12" s="1">
        <v>3736857547</v>
      </c>
      <c r="C12" s="1">
        <v>1940627998</v>
      </c>
      <c r="D12" s="1">
        <v>38703319</v>
      </c>
      <c r="E12" s="1">
        <f t="shared" si="0"/>
        <v>1979331317</v>
      </c>
      <c r="F12" s="1">
        <v>1689219219</v>
      </c>
      <c r="G12" s="1">
        <v>128279588</v>
      </c>
      <c r="H12" s="1">
        <f t="shared" si="1"/>
        <v>1817498807</v>
      </c>
      <c r="I12" s="1">
        <v>75266516</v>
      </c>
      <c r="K12" s="1">
        <f t="shared" si="2"/>
        <v>3872096640</v>
      </c>
      <c r="L12" s="8">
        <f t="shared" si="3"/>
        <v>1.036190593646946</v>
      </c>
    </row>
    <row r="13" spans="1:12" x14ac:dyDescent="0.3">
      <c r="A13" s="7">
        <f t="shared" si="4"/>
        <v>1997</v>
      </c>
      <c r="B13" s="1">
        <v>3916944392</v>
      </c>
      <c r="C13" s="1">
        <v>2299469488</v>
      </c>
      <c r="D13" s="1">
        <v>46899709</v>
      </c>
      <c r="E13" s="1">
        <f t="shared" si="0"/>
        <v>2346369197</v>
      </c>
      <c r="F13" s="1">
        <v>1983852636</v>
      </c>
      <c r="G13" s="1">
        <v>152308753</v>
      </c>
      <c r="H13" s="1">
        <f t="shared" si="1"/>
        <v>2136161389</v>
      </c>
      <c r="I13" s="1">
        <v>115145386</v>
      </c>
      <c r="K13" s="1">
        <f t="shared" si="2"/>
        <v>4597675972</v>
      </c>
      <c r="L13" s="8">
        <f t="shared" si="3"/>
        <v>1.1737914843494668</v>
      </c>
    </row>
    <row r="14" spans="1:12" x14ac:dyDescent="0.3">
      <c r="A14" s="7">
        <f t="shared" si="4"/>
        <v>1998</v>
      </c>
      <c r="B14" s="1">
        <v>4322051270</v>
      </c>
      <c r="C14" s="1">
        <v>2752214821</v>
      </c>
      <c r="D14" s="1">
        <v>60815478</v>
      </c>
      <c r="E14" s="1">
        <f t="shared" si="0"/>
        <v>2813030299</v>
      </c>
      <c r="F14" s="1">
        <v>2598169603</v>
      </c>
      <c r="G14" s="1">
        <v>243361726</v>
      </c>
      <c r="H14" s="1">
        <f t="shared" si="1"/>
        <v>2841531329</v>
      </c>
      <c r="I14" s="1">
        <v>206448942</v>
      </c>
      <c r="K14" s="1">
        <f t="shared" si="2"/>
        <v>5861010570</v>
      </c>
      <c r="L14" s="8">
        <f t="shared" si="3"/>
        <v>1.3560715049083627</v>
      </c>
    </row>
    <row r="15" spans="1:12" x14ac:dyDescent="0.3">
      <c r="A15" s="7">
        <f t="shared" si="4"/>
        <v>1999</v>
      </c>
      <c r="B15" s="1">
        <v>4537629086</v>
      </c>
      <c r="C15" s="1">
        <v>3030373103</v>
      </c>
      <c r="D15" s="1">
        <v>58703862</v>
      </c>
      <c r="E15" s="1">
        <f t="shared" si="0"/>
        <v>3089076965</v>
      </c>
      <c r="F15" s="1">
        <v>2981831430</v>
      </c>
      <c r="G15" s="1">
        <v>215120646</v>
      </c>
      <c r="H15" s="1">
        <f t="shared" si="1"/>
        <v>3196952076</v>
      </c>
      <c r="I15" s="1">
        <v>284581250</v>
      </c>
      <c r="K15" s="1">
        <f t="shared" si="2"/>
        <v>6570610291</v>
      </c>
      <c r="L15" s="8">
        <f t="shared" si="3"/>
        <v>1.4480271891927836</v>
      </c>
    </row>
    <row r="16" spans="1:12" x14ac:dyDescent="0.3">
      <c r="A16" s="7">
        <f t="shared" si="4"/>
        <v>2000</v>
      </c>
      <c r="B16" s="1">
        <v>5905419052</v>
      </c>
      <c r="C16" s="1">
        <v>3395312865</v>
      </c>
      <c r="D16" s="1">
        <v>81796003</v>
      </c>
      <c r="E16" s="1">
        <f t="shared" si="0"/>
        <v>3477108868</v>
      </c>
      <c r="F16" s="1">
        <v>3505390396</v>
      </c>
      <c r="G16" s="1">
        <v>263738518</v>
      </c>
      <c r="H16" s="1">
        <f t="shared" si="1"/>
        <v>3769128914</v>
      </c>
      <c r="I16" s="1">
        <v>414316554</v>
      </c>
      <c r="K16" s="1">
        <f t="shared" si="2"/>
        <v>7660554336</v>
      </c>
      <c r="L16" s="8">
        <f t="shared" si="3"/>
        <v>1.2972075763879254</v>
      </c>
    </row>
    <row r="17" spans="1:12" x14ac:dyDescent="0.3">
      <c r="A17" s="7">
        <f t="shared" si="4"/>
        <v>2001</v>
      </c>
      <c r="B17" s="1">
        <v>10094684192</v>
      </c>
      <c r="C17" s="1">
        <v>4791615058</v>
      </c>
      <c r="D17" s="1">
        <v>127352997</v>
      </c>
      <c r="E17" s="1">
        <f t="shared" si="0"/>
        <v>4918968055</v>
      </c>
      <c r="F17" s="1">
        <v>5260365409</v>
      </c>
      <c r="G17" s="1">
        <v>435112750</v>
      </c>
      <c r="H17" s="1">
        <f t="shared" si="1"/>
        <v>5695478159</v>
      </c>
      <c r="I17" s="1">
        <v>657727021</v>
      </c>
      <c r="K17" s="1">
        <f t="shared" si="2"/>
        <v>11272173235</v>
      </c>
      <c r="L17" s="8">
        <f t="shared" si="3"/>
        <v>1.1166444656023173</v>
      </c>
    </row>
    <row r="18" spans="1:12" x14ac:dyDescent="0.3">
      <c r="A18" s="7">
        <f t="shared" si="4"/>
        <v>2002</v>
      </c>
      <c r="B18" s="1">
        <v>13405893679</v>
      </c>
      <c r="C18" s="1">
        <v>4719058211</v>
      </c>
      <c r="D18" s="1">
        <v>117377305</v>
      </c>
      <c r="E18" s="1">
        <f t="shared" si="0"/>
        <v>4836435516</v>
      </c>
      <c r="F18" s="1">
        <v>5379563757</v>
      </c>
      <c r="G18" s="1">
        <v>400616608</v>
      </c>
      <c r="H18" s="1">
        <f t="shared" si="1"/>
        <v>5780180365</v>
      </c>
      <c r="I18" s="1">
        <v>903207385</v>
      </c>
      <c r="K18" s="1">
        <f t="shared" si="2"/>
        <v>11519823266</v>
      </c>
      <c r="L18" s="8">
        <f t="shared" si="3"/>
        <v>0.85931035571656944</v>
      </c>
    </row>
    <row r="19" spans="1:12" x14ac:dyDescent="0.3">
      <c r="A19" s="7">
        <f t="shared" si="4"/>
        <v>2003</v>
      </c>
      <c r="B19" s="1">
        <v>19429675115</v>
      </c>
      <c r="C19" s="1">
        <v>4477943299</v>
      </c>
      <c r="D19" s="1">
        <v>177438610</v>
      </c>
      <c r="E19" s="1">
        <f t="shared" si="0"/>
        <v>4655381909</v>
      </c>
      <c r="F19" s="1">
        <v>4941156061</v>
      </c>
      <c r="G19" s="1">
        <v>417864163</v>
      </c>
      <c r="H19" s="1">
        <f t="shared" si="1"/>
        <v>5359020224</v>
      </c>
      <c r="I19" s="1">
        <v>1294015032</v>
      </c>
      <c r="K19" s="1">
        <f t="shared" si="2"/>
        <v>11308417165</v>
      </c>
      <c r="L19" s="8">
        <f t="shared" si="3"/>
        <v>0.58201782057949758</v>
      </c>
    </row>
    <row r="20" spans="1:12" x14ac:dyDescent="0.3">
      <c r="A20" s="7">
        <f t="shared" si="4"/>
        <v>2004</v>
      </c>
      <c r="B20" s="1">
        <v>23042003895</v>
      </c>
      <c r="C20" s="1">
        <v>3153669019</v>
      </c>
      <c r="D20" s="1">
        <v>149173369</v>
      </c>
      <c r="E20" s="1">
        <f t="shared" si="0"/>
        <v>3302842388</v>
      </c>
      <c r="F20" s="1">
        <v>3954398969</v>
      </c>
      <c r="G20" s="1">
        <v>365721924</v>
      </c>
      <c r="H20" s="1">
        <f t="shared" si="1"/>
        <v>4320120893</v>
      </c>
      <c r="I20" s="1">
        <v>1404294377</v>
      </c>
      <c r="K20" s="1">
        <f t="shared" si="2"/>
        <v>9027257658</v>
      </c>
      <c r="L20" s="8">
        <f t="shared" si="3"/>
        <v>0.39177398368372246</v>
      </c>
    </row>
    <row r="21" spans="1:12" x14ac:dyDescent="0.3">
      <c r="A21" s="7">
        <f t="shared" si="4"/>
        <v>2005</v>
      </c>
      <c r="B21" s="1">
        <v>21161242185</v>
      </c>
      <c r="C21" s="1">
        <v>2459082325</v>
      </c>
      <c r="D21" s="1">
        <v>129497828</v>
      </c>
      <c r="E21" s="1">
        <f t="shared" si="0"/>
        <v>2588580153</v>
      </c>
      <c r="F21" s="1">
        <v>3521611529</v>
      </c>
      <c r="G21" s="1">
        <v>360189214</v>
      </c>
      <c r="H21" s="1">
        <f t="shared" si="1"/>
        <v>3881800743</v>
      </c>
      <c r="I21" s="1">
        <v>1140756803</v>
      </c>
      <c r="K21" s="1">
        <f t="shared" si="2"/>
        <v>7611137699</v>
      </c>
      <c r="L21" s="8">
        <f t="shared" si="3"/>
        <v>0.359673483837121</v>
      </c>
    </row>
    <row r="22" spans="1:12" x14ac:dyDescent="0.3">
      <c r="A22" s="7">
        <f t="shared" si="4"/>
        <v>2006</v>
      </c>
      <c r="B22" s="1">
        <v>16768812365</v>
      </c>
      <c r="C22" s="1">
        <v>2506374177</v>
      </c>
      <c r="D22" s="1">
        <v>144324291</v>
      </c>
      <c r="E22" s="1">
        <f t="shared" si="0"/>
        <v>2650698468</v>
      </c>
      <c r="F22" s="1">
        <v>3569742463</v>
      </c>
      <c r="G22" s="1">
        <v>371052751</v>
      </c>
      <c r="H22" s="1">
        <f t="shared" si="1"/>
        <v>3940795214</v>
      </c>
      <c r="I22" s="1">
        <v>853624601</v>
      </c>
      <c r="K22" s="1">
        <f t="shared" si="2"/>
        <v>7445118283</v>
      </c>
      <c r="L22" s="8">
        <f t="shared" si="3"/>
        <v>0.44398602124855968</v>
      </c>
    </row>
    <row r="23" spans="1:12" x14ac:dyDescent="0.3">
      <c r="A23" s="7">
        <f t="shared" si="4"/>
        <v>2007</v>
      </c>
      <c r="B23" s="1">
        <v>12987728812</v>
      </c>
      <c r="C23" s="1">
        <v>2630623732</v>
      </c>
      <c r="D23" s="1">
        <v>159200827</v>
      </c>
      <c r="E23" s="1">
        <f t="shared" si="0"/>
        <v>2789824559</v>
      </c>
      <c r="F23" s="1">
        <v>3813100970</v>
      </c>
      <c r="G23" s="1">
        <v>435853167</v>
      </c>
      <c r="H23" s="1">
        <f t="shared" si="1"/>
        <v>4248954137</v>
      </c>
      <c r="I23" s="1">
        <v>790165373</v>
      </c>
      <c r="K23" s="1">
        <f t="shared" si="2"/>
        <v>7828944069</v>
      </c>
      <c r="L23" s="8">
        <f t="shared" si="3"/>
        <v>0.60279546811652351</v>
      </c>
    </row>
    <row r="24" spans="1:12" x14ac:dyDescent="0.3">
      <c r="A24" s="7">
        <f t="shared" si="4"/>
        <v>2008</v>
      </c>
      <c r="B24" s="1">
        <v>10671253704</v>
      </c>
      <c r="C24" s="1">
        <v>2697344714</v>
      </c>
      <c r="D24" s="1">
        <v>191222061</v>
      </c>
      <c r="E24" s="1">
        <f t="shared" si="0"/>
        <v>2888566775</v>
      </c>
      <c r="F24" s="1">
        <v>3854137211</v>
      </c>
      <c r="G24" s="1">
        <v>446551449</v>
      </c>
      <c r="H24" s="1">
        <f t="shared" si="1"/>
        <v>4300688660</v>
      </c>
      <c r="I24" s="1">
        <v>611255978</v>
      </c>
      <c r="K24" s="1">
        <f t="shared" si="2"/>
        <v>7800511413</v>
      </c>
      <c r="L24" s="8">
        <f t="shared" si="3"/>
        <v>0.73098359662052315</v>
      </c>
    </row>
    <row r="25" spans="1:12" x14ac:dyDescent="0.3">
      <c r="A25" s="7">
        <f t="shared" si="4"/>
        <v>2009</v>
      </c>
      <c r="B25" s="1">
        <v>8869126786</v>
      </c>
      <c r="C25" s="1">
        <v>2566977089</v>
      </c>
      <c r="D25" s="1">
        <v>190265019</v>
      </c>
      <c r="E25" s="1">
        <f t="shared" si="0"/>
        <v>2757242108</v>
      </c>
      <c r="F25" s="1">
        <v>3658311174</v>
      </c>
      <c r="G25" s="1">
        <v>442112719</v>
      </c>
      <c r="H25" s="1">
        <f t="shared" si="1"/>
        <v>4100423893</v>
      </c>
      <c r="I25" s="1">
        <v>673569904</v>
      </c>
      <c r="K25" s="1">
        <f t="shared" si="2"/>
        <v>7531235905</v>
      </c>
      <c r="L25" s="8">
        <f t="shared" si="3"/>
        <v>0.84915190488517167</v>
      </c>
    </row>
    <row r="26" spans="1:12" x14ac:dyDescent="0.3">
      <c r="A26" s="7">
        <f t="shared" si="4"/>
        <v>2010</v>
      </c>
      <c r="B26" s="1">
        <v>9394735083</v>
      </c>
      <c r="C26" s="1">
        <v>2574122850</v>
      </c>
      <c r="D26" s="1">
        <v>199435156</v>
      </c>
      <c r="E26" s="1">
        <f t="shared" si="0"/>
        <v>2773558006</v>
      </c>
      <c r="F26" s="1">
        <v>3725883913</v>
      </c>
      <c r="G26" s="1">
        <v>425475490</v>
      </c>
      <c r="H26" s="1">
        <f t="shared" si="1"/>
        <v>4151359403</v>
      </c>
      <c r="I26" s="1">
        <v>740312410</v>
      </c>
      <c r="K26" s="1">
        <f t="shared" si="2"/>
        <v>7665229819</v>
      </c>
      <c r="L26" s="8">
        <f t="shared" si="3"/>
        <v>0.81590696824122466</v>
      </c>
    </row>
    <row r="27" spans="1:12" x14ac:dyDescent="0.3">
      <c r="A27" s="7">
        <f t="shared" si="4"/>
        <v>2011</v>
      </c>
      <c r="B27" s="1">
        <v>10106080554</v>
      </c>
      <c r="C27" s="1">
        <v>2496036257</v>
      </c>
      <c r="D27" s="1">
        <v>232186163</v>
      </c>
      <c r="E27" s="1">
        <f t="shared" si="0"/>
        <v>2728222420</v>
      </c>
      <c r="F27" s="1">
        <v>3326186075</v>
      </c>
      <c r="G27" s="1">
        <v>488351410</v>
      </c>
      <c r="H27" s="1">
        <f t="shared" si="1"/>
        <v>3814537485</v>
      </c>
      <c r="I27" s="1">
        <v>969632875</v>
      </c>
      <c r="K27" s="1">
        <f t="shared" si="2"/>
        <v>7512392780</v>
      </c>
      <c r="L27" s="8">
        <f t="shared" si="3"/>
        <v>0.74335374034066892</v>
      </c>
    </row>
    <row r="28" spans="1:12" x14ac:dyDescent="0.3">
      <c r="A28" s="7">
        <f t="shared" si="4"/>
        <v>2012</v>
      </c>
      <c r="B28" s="1">
        <v>11648141535</v>
      </c>
      <c r="C28" s="1">
        <v>2479872801</v>
      </c>
      <c r="D28" s="1">
        <v>281832669</v>
      </c>
      <c r="E28" s="1">
        <f t="shared" si="0"/>
        <v>2761705470</v>
      </c>
      <c r="F28" s="1">
        <v>3147145240</v>
      </c>
      <c r="G28" s="1">
        <v>545542608</v>
      </c>
      <c r="H28" s="1">
        <f t="shared" si="1"/>
        <v>3692687848</v>
      </c>
      <c r="I28" s="1">
        <v>1210365100</v>
      </c>
      <c r="K28" s="1">
        <f t="shared" si="2"/>
        <v>7664758418</v>
      </c>
      <c r="L28" s="8">
        <f t="shared" si="3"/>
        <v>0.6580241487424543</v>
      </c>
    </row>
    <row r="29" spans="1:12" x14ac:dyDescent="0.3">
      <c r="A29" s="7">
        <f t="shared" si="4"/>
        <v>2013</v>
      </c>
      <c r="B29" s="1">
        <v>14112987043</v>
      </c>
      <c r="C29" s="1">
        <v>2448082788</v>
      </c>
      <c r="D29" s="1">
        <v>325723360</v>
      </c>
      <c r="E29" s="1">
        <f t="shared" si="0"/>
        <v>2773806148</v>
      </c>
      <c r="F29" s="1">
        <v>2924610997</v>
      </c>
      <c r="G29" s="1">
        <v>610438125</v>
      </c>
      <c r="H29" s="1">
        <f t="shared" si="1"/>
        <v>3535049122</v>
      </c>
      <c r="I29" s="1">
        <v>2228288826</v>
      </c>
      <c r="K29" s="1">
        <f t="shared" si="2"/>
        <v>8537144096</v>
      </c>
      <c r="L29" s="8">
        <f t="shared" si="3"/>
        <v>0.60491404618942091</v>
      </c>
    </row>
    <row r="30" spans="1:12" x14ac:dyDescent="0.3">
      <c r="A30" s="7">
        <f t="shared" si="4"/>
        <v>2014</v>
      </c>
      <c r="B30" s="1">
        <v>15954832248</v>
      </c>
      <c r="C30" s="1">
        <v>2387980790</v>
      </c>
      <c r="D30" s="1">
        <v>478935592</v>
      </c>
      <c r="E30" s="1">
        <f t="shared" si="0"/>
        <v>2866916382</v>
      </c>
      <c r="F30" s="1">
        <v>2673506510</v>
      </c>
      <c r="G30" s="1">
        <v>741302861</v>
      </c>
      <c r="H30" s="1">
        <f t="shared" si="1"/>
        <v>3414809371</v>
      </c>
      <c r="I30" s="1">
        <v>3224576963</v>
      </c>
      <c r="K30" s="1">
        <f t="shared" si="2"/>
        <v>9506302716</v>
      </c>
      <c r="L30" s="8">
        <f t="shared" si="3"/>
        <v>0.59582592710692095</v>
      </c>
    </row>
    <row r="31" spans="1:12" x14ac:dyDescent="0.3">
      <c r="A31" s="7">
        <f t="shared" si="4"/>
        <v>2015</v>
      </c>
      <c r="B31" s="1">
        <v>17004264944</v>
      </c>
      <c r="C31" s="1">
        <v>2102212036</v>
      </c>
      <c r="D31" s="1">
        <v>676506389</v>
      </c>
      <c r="E31" s="1">
        <f t="shared" si="0"/>
        <v>2778718425</v>
      </c>
      <c r="F31" s="1">
        <v>2308729571</v>
      </c>
      <c r="G31" s="1">
        <v>1025918144</v>
      </c>
      <c r="H31" s="1">
        <f t="shared" si="1"/>
        <v>3334647715</v>
      </c>
      <c r="I31" s="1">
        <v>4239479541</v>
      </c>
      <c r="K31" s="1">
        <f t="shared" si="2"/>
        <v>10352845681</v>
      </c>
      <c r="L31" s="8">
        <f t="shared" si="3"/>
        <v>0.60883817766277681</v>
      </c>
    </row>
    <row r="32" spans="1:12" x14ac:dyDescent="0.3">
      <c r="A32" s="7">
        <f t="shared" si="4"/>
        <v>2016</v>
      </c>
      <c r="B32" s="1">
        <v>17892359041</v>
      </c>
      <c r="C32" s="1">
        <v>1467259654</v>
      </c>
      <c r="D32" s="1">
        <v>883902539</v>
      </c>
      <c r="E32" s="1">
        <f t="shared" si="0"/>
        <v>2351162193</v>
      </c>
      <c r="F32" s="1">
        <v>1753101789</v>
      </c>
      <c r="G32" s="1">
        <v>1288148897</v>
      </c>
      <c r="H32" s="1">
        <f t="shared" si="1"/>
        <v>3041250686</v>
      </c>
      <c r="I32" s="1">
        <v>5167534372</v>
      </c>
      <c r="K32" s="1">
        <f t="shared" si="2"/>
        <v>10559947251</v>
      </c>
      <c r="L32" s="8">
        <f t="shared" si="3"/>
        <v>0.59019312248329481</v>
      </c>
    </row>
    <row r="33" spans="1:12" x14ac:dyDescent="0.3">
      <c r="A33" s="7">
        <f t="shared" si="4"/>
        <v>2017</v>
      </c>
      <c r="B33" s="1">
        <v>17605137241</v>
      </c>
      <c r="C33" s="1">
        <v>631246486</v>
      </c>
      <c r="D33" s="1">
        <v>892620446</v>
      </c>
      <c r="E33" s="1">
        <f t="shared" si="0"/>
        <v>1523866932</v>
      </c>
      <c r="F33" s="1">
        <v>989228228</v>
      </c>
      <c r="G33" s="1">
        <v>1468490782</v>
      </c>
      <c r="H33" s="1">
        <f t="shared" si="1"/>
        <v>2457719010</v>
      </c>
      <c r="I33" s="1">
        <v>6371278890</v>
      </c>
      <c r="K33" s="1">
        <f t="shared" si="2"/>
        <v>10352864832</v>
      </c>
      <c r="L33" s="8">
        <f t="shared" si="3"/>
        <v>0.58805930850056476</v>
      </c>
    </row>
    <row r="34" spans="1:12" x14ac:dyDescent="0.3">
      <c r="A34" s="7">
        <f t="shared" si="4"/>
        <v>2018</v>
      </c>
      <c r="B34" s="1">
        <v>4387437652</v>
      </c>
      <c r="C34" s="1">
        <v>18550227</v>
      </c>
      <c r="D34" s="1">
        <v>106341069</v>
      </c>
      <c r="E34" s="1">
        <f t="shared" si="0"/>
        <v>124891296</v>
      </c>
      <c r="F34" s="1">
        <v>33159222</v>
      </c>
      <c r="G34" s="1">
        <v>251525600</v>
      </c>
      <c r="H34" s="1">
        <f t="shared" si="1"/>
        <v>284684822</v>
      </c>
      <c r="I34" s="1">
        <v>2112495638</v>
      </c>
      <c r="K34" s="1">
        <f t="shared" si="2"/>
        <v>2522071756</v>
      </c>
      <c r="L34" s="8">
        <f t="shared" si="3"/>
        <v>0.5748393381385879</v>
      </c>
    </row>
  </sheetData>
  <pageMargins left="0.7" right="0.7" top="0.75" bottom="0.75" header="0.3" footer="0.3"/>
  <pageSetup scale="7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9217-0642-44E7-9700-58C09B5B9C6B}">
  <dimension ref="A1:AG34"/>
  <sheetViews>
    <sheetView workbookViewId="0">
      <selection activeCell="A2" sqref="A2:AG34"/>
    </sheetView>
  </sheetViews>
  <sheetFormatPr defaultRowHeight="14.4" x14ac:dyDescent="0.3"/>
  <cols>
    <col min="2" max="10" width="13.5546875" bestFit="1" customWidth="1"/>
    <col min="11" max="11" width="13.5546875" customWidth="1"/>
    <col min="12" max="15" width="13.5546875" bestFit="1" customWidth="1"/>
    <col min="16" max="17" width="14.5546875" bestFit="1" customWidth="1"/>
    <col min="18" max="18" width="14.5546875" customWidth="1"/>
    <col min="19" max="21" width="13.5546875" bestFit="1" customWidth="1"/>
    <col min="22" max="22" width="13.5546875" customWidth="1"/>
    <col min="23" max="33" width="13.5546875" bestFit="1" customWidth="1"/>
  </cols>
  <sheetData>
    <row r="1" spans="1:33" x14ac:dyDescent="0.3">
      <c r="A1" t="s">
        <v>68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>indpaid!W3+medpaid!W3</f>
        <v>2450338264.5331507</v>
      </c>
      <c r="X3" s="9">
        <f>indpaid!X3+medpaid!X3</f>
        <v>2456037105.4872799</v>
      </c>
      <c r="Y3" s="9">
        <f>indpaid!Y3+medpaid!Y3</f>
        <v>2464210676.3986096</v>
      </c>
      <c r="Z3" s="9">
        <f>indpaid!Z3+medpaid!Z3</f>
        <v>2471045292.6534839</v>
      </c>
      <c r="AA3" s="9">
        <f>indpaid!AA3+medpaid!AA3</f>
        <v>2477908595.5525055</v>
      </c>
      <c r="AB3" s="9">
        <f>indpaid!AB3+medpaid!AB3</f>
        <v>2484800723.0424576</v>
      </c>
      <c r="AC3" s="9">
        <f>indpaid!AC3+medpaid!AC3</f>
        <v>2491721813.7543716</v>
      </c>
      <c r="AD3" s="9">
        <f>indpaid!AD3+medpaid!AD3</f>
        <v>2499786624.8666463</v>
      </c>
      <c r="AE3" s="9">
        <f>indpaid!AE3+medpaid!AE3</f>
        <v>2505650328.1920996</v>
      </c>
      <c r="AF3" s="9">
        <f>indpaid!AF3+medpaid!AF3</f>
        <v>2513784932.4659405</v>
      </c>
      <c r="AG3" s="9">
        <f>indpaid!AG3+medpaid!AG3</f>
        <v>2519696354</v>
      </c>
    </row>
    <row r="4" spans="1:33" x14ac:dyDescent="0.3">
      <c r="A4">
        <f t="shared" ref="A4:A32" si="1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>indpaid!V4+medpaid!V4</f>
        <v>2760657560.1507263</v>
      </c>
      <c r="W4" s="9">
        <f>indpaid!W4+medpaid!W4</f>
        <v>2768501609.1029944</v>
      </c>
      <c r="X4" s="9">
        <f>indpaid!X4+medpaid!X4</f>
        <v>2776378919.0611753</v>
      </c>
      <c r="Y4" s="9">
        <f>indpaid!Y4+medpaid!Y4</f>
        <v>2784289650.3710594</v>
      </c>
      <c r="Z4" s="9">
        <f>indpaid!Z4+medpaid!Z4</f>
        <v>2792233964.1742077</v>
      </c>
      <c r="AA4" s="9">
        <f>indpaid!AA4+medpaid!AA4</f>
        <v>2801707800.3077121</v>
      </c>
      <c r="AB4" s="9">
        <f>indpaid!AB4+medpaid!AB4</f>
        <v>2811024199.851656</v>
      </c>
      <c r="AC4" s="9">
        <f>indpaid!AC4+medpaid!AC4</f>
        <v>2819078247.9667864</v>
      </c>
      <c r="AD4" s="9">
        <f>indpaid!AD4+medpaid!AD4</f>
        <v>2824531945.7321806</v>
      </c>
      <c r="AE4" s="9">
        <f>indpaid!AE4+medpaid!AE4</f>
        <v>2828495730.7961502</v>
      </c>
      <c r="AF4" s="9">
        <f>indpaid!AF4+medpaid!AF4</f>
        <v>2832649452</v>
      </c>
      <c r="AG4" s="9"/>
    </row>
    <row r="5" spans="1:33" x14ac:dyDescent="0.3">
      <c r="A5">
        <f t="shared" si="1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>indpaid!U5+medpaid!U5</f>
        <v>3150320498.8558273</v>
      </c>
      <c r="V5" s="9">
        <f>indpaid!V5+medpaid!V5</f>
        <v>3159339758.4832139</v>
      </c>
      <c r="W5" s="9">
        <f>indpaid!W5+medpaid!W5</f>
        <v>3168397382.0658708</v>
      </c>
      <c r="X5" s="9">
        <f>indpaid!X5+medpaid!X5</f>
        <v>3180661952.0732975</v>
      </c>
      <c r="Y5" s="9">
        <f>indpaid!Y5+medpaid!Y5</f>
        <v>3192986617.8721981</v>
      </c>
      <c r="Z5" s="9">
        <f>indpaid!Z5+medpaid!Z5</f>
        <v>3200678945.9496622</v>
      </c>
      <c r="AA5" s="9">
        <f>indpaid!AA5+medpaid!AA5</f>
        <v>3209902743.3295193</v>
      </c>
      <c r="AB5" s="9">
        <f>indpaid!AB5+medpaid!AB5</f>
        <v>3217652571.5924063</v>
      </c>
      <c r="AC5" s="9">
        <f>indpaid!AC5+medpaid!AC5</f>
        <v>3223908947.6450891</v>
      </c>
      <c r="AD5" s="9">
        <f>indpaid!AD5+medpaid!AD5</f>
        <v>3228480707.1223898</v>
      </c>
      <c r="AE5" s="9">
        <f>indpaid!AE5+medpaid!AE5</f>
        <v>3234766171</v>
      </c>
      <c r="AF5" s="9"/>
      <c r="AG5" s="9"/>
    </row>
    <row r="6" spans="1:33" x14ac:dyDescent="0.3">
      <c r="A6">
        <f t="shared" si="1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>indpaid!T6+medpaid!T6</f>
        <v>3616644793.1387558</v>
      </c>
      <c r="U6" s="9">
        <f>indpaid!U6+medpaid!U6</f>
        <v>3628765807.1698694</v>
      </c>
      <c r="V6" s="9">
        <f>indpaid!V6+medpaid!V6</f>
        <v>3639238889.3397613</v>
      </c>
      <c r="W6" s="9">
        <f>indpaid!W6+medpaid!W6</f>
        <v>3649756666.1736364</v>
      </c>
      <c r="X6" s="9">
        <f>indpaid!X6+medpaid!X6</f>
        <v>3667425575.4573717</v>
      </c>
      <c r="Y6" s="9">
        <f>indpaid!Y6+medpaid!Y6</f>
        <v>3679803293.6319952</v>
      </c>
      <c r="Z6" s="9">
        <f>indpaid!Z6+medpaid!Z6</f>
        <v>3692245651.2803879</v>
      </c>
      <c r="AA6" s="9">
        <f>indpaid!AA6+medpaid!AA6</f>
        <v>3702990000.6763792</v>
      </c>
      <c r="AB6" s="9">
        <f>indpaid!AB6+medpaid!AB6</f>
        <v>3710236672.8087726</v>
      </c>
      <c r="AC6" s="9">
        <f>indpaid!AC6+medpaid!AC6</f>
        <v>3717501222.6596937</v>
      </c>
      <c r="AD6" s="9">
        <f>indpaid!AD6+medpaid!AD6</f>
        <v>3724783700</v>
      </c>
      <c r="AE6" s="9"/>
      <c r="AF6" s="9"/>
      <c r="AG6" s="9"/>
    </row>
    <row r="7" spans="1:33" x14ac:dyDescent="0.3">
      <c r="A7">
        <f t="shared" si="1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indpaid!S7+medpaid!S7</f>
        <v>3872565012.8439493</v>
      </c>
      <c r="T7" s="9">
        <f>indpaid!T7+medpaid!T7</f>
        <v>3884249427.9584293</v>
      </c>
      <c r="U7" s="9">
        <f>indpaid!U7+medpaid!U7</f>
        <v>3895984586.7385321</v>
      </c>
      <c r="V7" s="9">
        <f>indpaid!V7+medpaid!V7</f>
        <v>3907770735.2241755</v>
      </c>
      <c r="W7" s="9">
        <f>indpaid!W7+medpaid!W7</f>
        <v>3921590524.357399</v>
      </c>
      <c r="X7" s="9">
        <f>indpaid!X7+medpaid!X7</f>
        <v>3931495009.1867895</v>
      </c>
      <c r="Y7" s="9">
        <f>indpaid!Y7+medpaid!Y7</f>
        <v>3941433330.078229</v>
      </c>
      <c r="Z7" s="9">
        <f>indpaid!Z7+medpaid!Z7</f>
        <v>3951405616.5940886</v>
      </c>
      <c r="AA7" s="9">
        <f>indpaid!AA7+medpaid!AA7</f>
        <v>3959393673.2763653</v>
      </c>
      <c r="AB7" s="9">
        <f>indpaid!AB7+medpaid!AB7</f>
        <v>3965377447.4590816</v>
      </c>
      <c r="AC7" s="9">
        <f>indpaid!AC7+medpaid!AC7</f>
        <v>3969434306</v>
      </c>
      <c r="AD7" s="9"/>
      <c r="AE7" s="9"/>
      <c r="AF7" s="9"/>
      <c r="AG7" s="9"/>
    </row>
    <row r="8" spans="1:33" x14ac:dyDescent="0.3">
      <c r="A8">
        <f t="shared" si="1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indpaid!R8+medpaid!R8</f>
        <v>4518352855.4286261</v>
      </c>
      <c r="S8" s="9">
        <f>indpaid!S8+medpaid!S8</f>
        <v>4535709856.7631969</v>
      </c>
      <c r="T8" s="9">
        <f>indpaid!T8+medpaid!T8</f>
        <v>4553151493.8741779</v>
      </c>
      <c r="U8" s="9">
        <f>indpaid!U8+medpaid!U8</f>
        <v>4568230193.7453518</v>
      </c>
      <c r="V8" s="9">
        <f>indpaid!V8+medpaid!V8</f>
        <v>4581269385.2731476</v>
      </c>
      <c r="W8" s="9">
        <f>indpaid!W8+medpaid!W8</f>
        <v>4598945240.1844158</v>
      </c>
      <c r="X8" s="9">
        <f>indpaid!X8+medpaid!X8</f>
        <v>4614249680.4715576</v>
      </c>
      <c r="Y8" s="9">
        <f>indpaid!Y8+medpaid!Y8</f>
        <v>4627479712.5658188</v>
      </c>
      <c r="Z8" s="9">
        <f>indpaid!Z8+medpaid!Z8</f>
        <v>4638601338.2727795</v>
      </c>
      <c r="AA8" s="9">
        <f>indpaid!AA8+medpaid!AA8</f>
        <v>4647586687.9966335</v>
      </c>
      <c r="AB8" s="9">
        <f>indpaid!AB8+medpaid!AB8</f>
        <v>4654414169</v>
      </c>
      <c r="AC8" s="9"/>
      <c r="AD8" s="9"/>
      <c r="AE8" s="9"/>
      <c r="AF8" s="9"/>
      <c r="AG8" s="9"/>
    </row>
    <row r="9" spans="1:33" x14ac:dyDescent="0.3">
      <c r="A9">
        <f t="shared" si="1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indpaid!Q9+medpaid!Q9</f>
        <v>3603165418.8917103</v>
      </c>
      <c r="R9" s="9">
        <f>indpaid!R9+medpaid!R9</f>
        <v>3625519897.1700945</v>
      </c>
      <c r="S9" s="9">
        <f>indpaid!S9+medpaid!S9</f>
        <v>3639140072.9317732</v>
      </c>
      <c r="T9" s="9">
        <f>indpaid!T9+medpaid!T9</f>
        <v>3654805535.1239367</v>
      </c>
      <c r="U9" s="9">
        <f>indpaid!U9+medpaid!U9</f>
        <v>3658736789.2659349</v>
      </c>
      <c r="V9" s="9">
        <f>indpaid!V9+medpaid!V9</f>
        <v>3674500155.165091</v>
      </c>
      <c r="W9" s="9">
        <f>indpaid!W9+medpaid!W9</f>
        <v>3690354169.0422897</v>
      </c>
      <c r="X9" s="9">
        <f>indpaid!X9+medpaid!X9</f>
        <v>3700896162.140801</v>
      </c>
      <c r="Y9" s="9">
        <f>indpaid!Y9+medpaid!Y9</f>
        <v>3711482955.4270582</v>
      </c>
      <c r="Z9" s="9">
        <f>indpaid!Z9+medpaid!Z9</f>
        <v>3722114764.9922223</v>
      </c>
      <c r="AA9" s="9">
        <f>indpaid!AA9+medpaid!AA9</f>
        <v>3732791808</v>
      </c>
      <c r="AB9" s="9"/>
      <c r="AC9" s="9"/>
      <c r="AD9" s="9"/>
      <c r="AE9" s="9"/>
      <c r="AF9" s="9"/>
      <c r="AG9" s="9"/>
    </row>
    <row r="10" spans="1:33" x14ac:dyDescent="0.3">
      <c r="A10">
        <f t="shared" si="1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indpaid!P10+medpaid!P10</f>
        <v>3016820550.5344934</v>
      </c>
      <c r="Q10" s="9">
        <f>indpaid!Q10+medpaid!Q10</f>
        <v>3039774721.4687552</v>
      </c>
      <c r="R10" s="9">
        <f>indpaid!R10+medpaid!R10</f>
        <v>3058248993.7332153</v>
      </c>
      <c r="S10" s="9">
        <f>indpaid!S10+medpaid!S10</f>
        <v>3076896556.4932413</v>
      </c>
      <c r="T10" s="9">
        <f>indpaid!T10+medpaid!T10</f>
        <v>3097388496.3716612</v>
      </c>
      <c r="U10" s="9">
        <f>indpaid!U10+medpaid!U10</f>
        <v>3113545256.8304882</v>
      </c>
      <c r="V10" s="9">
        <f>indpaid!V10+medpaid!V10</f>
        <v>3135567783.699873</v>
      </c>
      <c r="W10" s="9">
        <f>indpaid!W10+medpaid!W10</f>
        <v>3153475848.0151615</v>
      </c>
      <c r="X10" s="9">
        <f>indpaid!X10+medpaid!X10</f>
        <v>3166913459.644124</v>
      </c>
      <c r="Y10" s="9">
        <f>indpaid!Y10+medpaid!Y10</f>
        <v>3176004035.3135929</v>
      </c>
      <c r="Z10" s="9">
        <f>indpaid!Z10+medpaid!Z10</f>
        <v>3186621640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1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indpaid!O11+medpaid!O11</f>
        <v>2887785385.0992794</v>
      </c>
      <c r="P11" s="9">
        <f>indpaid!P11+medpaid!P11</f>
        <v>2916658421.6068606</v>
      </c>
      <c r="Q11" s="9">
        <f>indpaid!Q11+medpaid!Q11</f>
        <v>2937407078.5097346</v>
      </c>
      <c r="R11" s="9">
        <f>indpaid!R11+medpaid!R11</f>
        <v>2959711150.6538305</v>
      </c>
      <c r="S11" s="9">
        <f>indpaid!S11+medpaid!S11</f>
        <v>2978383617.7416344</v>
      </c>
      <c r="T11" s="9">
        <f>indpaid!T11+medpaid!T11</f>
        <v>2993993560.0996957</v>
      </c>
      <c r="U11" s="9">
        <f>indpaid!U11+medpaid!U11</f>
        <v>3015498466.9640131</v>
      </c>
      <c r="V11" s="9">
        <f>indpaid!V11+medpaid!V11</f>
        <v>3034401896.7079706</v>
      </c>
      <c r="W11" s="9">
        <f>indpaid!W11+medpaid!W11</f>
        <v>3049003989.3755264</v>
      </c>
      <c r="X11" s="9">
        <f>indpaid!X11+medpaid!X11</f>
        <v>3063703552.5394096</v>
      </c>
      <c r="Y11" s="9">
        <f>indpaid!Y11+medpaid!Y11</f>
        <v>3077056266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1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>indpaid!N12+medpaid!N12</f>
        <v>2951550326.9040089</v>
      </c>
      <c r="O12" s="9">
        <f>indpaid!O12+medpaid!O12</f>
        <v>2988928651.4590993</v>
      </c>
      <c r="P12" s="9">
        <f>indpaid!P12+medpaid!P12</f>
        <v>3023897327.6076851</v>
      </c>
      <c r="Q12" s="9">
        <f>indpaid!Q12+medpaid!Q12</f>
        <v>3054779797.7106094</v>
      </c>
      <c r="R12" s="9">
        <f>indpaid!R12+medpaid!R12</f>
        <v>3080226326.1240444</v>
      </c>
      <c r="S12" s="9">
        <f>indpaid!S12+medpaid!S12</f>
        <v>3106049186.5099306</v>
      </c>
      <c r="T12" s="9">
        <f>indpaid!T12+medpaid!T12</f>
        <v>3136553593.8279648</v>
      </c>
      <c r="U12" s="9">
        <f>indpaid!U12+medpaid!U12</f>
        <v>3161271166.2270699</v>
      </c>
      <c r="V12" s="9">
        <f>indpaid!V12+medpaid!V12</f>
        <v>3181549931.5813093</v>
      </c>
      <c r="W12" s="9">
        <f>indpaid!W12+medpaid!W12</f>
        <v>3206772071.9038587</v>
      </c>
      <c r="X12" s="9">
        <f>indpaid!X12+medpaid!X12</f>
        <v>3221126265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1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>indpaid!M13+medpaid!M13</f>
        <v>3325210586.3710103</v>
      </c>
      <c r="N13" s="9">
        <f>indpaid!N13+medpaid!N13</f>
        <v>3375739863.4032354</v>
      </c>
      <c r="O13" s="9">
        <f>indpaid!O13+medpaid!O13</f>
        <v>3421951724.44911</v>
      </c>
      <c r="P13" s="9">
        <f>indpaid!P13+medpaid!P13</f>
        <v>3451025184.0176377</v>
      </c>
      <c r="Q13" s="9">
        <f>indpaid!Q13+medpaid!Q13</f>
        <v>3482321256.5650353</v>
      </c>
      <c r="R13" s="9">
        <f>indpaid!R13+medpaid!R13</f>
        <v>3512070008.1247311</v>
      </c>
      <c r="S13" s="9">
        <f>indpaid!S13+medpaid!S13</f>
        <v>3544067203.3237677</v>
      </c>
      <c r="T13" s="9">
        <f>indpaid!T13+medpaid!T13</f>
        <v>3574508984.348875</v>
      </c>
      <c r="U13" s="9">
        <f>indpaid!U13+medpaid!U13</f>
        <v>3596777771.8698654</v>
      </c>
      <c r="V13" s="9">
        <f>indpaid!V13+medpaid!V13</f>
        <v>3614231369.8561172</v>
      </c>
      <c r="W13" s="9">
        <f>indpaid!W13+medpaid!W13</f>
        <v>3629847217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1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>indpaid!L14+medpaid!L14</f>
        <v>3906546698.829052</v>
      </c>
      <c r="M14" s="9">
        <f>indpaid!M14+medpaid!M14</f>
        <v>3973643888.5292168</v>
      </c>
      <c r="N14" s="9">
        <f>indpaid!N14+medpaid!N14</f>
        <v>4024421393.6327667</v>
      </c>
      <c r="O14" s="9">
        <f>indpaid!O14+medpaid!O14</f>
        <v>4074211947.5496006</v>
      </c>
      <c r="P14" s="9">
        <f>indpaid!P14+medpaid!P14</f>
        <v>4113344136.9952126</v>
      </c>
      <c r="Q14" s="9">
        <f>indpaid!Q14+medpaid!Q14</f>
        <v>4150664959.1152668</v>
      </c>
      <c r="R14" s="9">
        <f>indpaid!R14+medpaid!R14</f>
        <v>4190294571.527698</v>
      </c>
      <c r="S14" s="9">
        <f>indpaid!S14+medpaid!S14</f>
        <v>4224299238.551806</v>
      </c>
      <c r="T14" s="9">
        <f>indpaid!T14+medpaid!T14</f>
        <v>4250558089.44981</v>
      </c>
      <c r="U14" s="9">
        <f>indpaid!U14+medpaid!U14</f>
        <v>4266900241.4653797</v>
      </c>
      <c r="V14" s="9">
        <f>indpaid!V14+medpaid!V14</f>
        <v>4283322124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1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>indpaid!K15+medpaid!K15</f>
        <v>4731328881.6211758</v>
      </c>
      <c r="L15" s="9">
        <f>indpaid!L15+medpaid!L15</f>
        <v>4841782754.7643852</v>
      </c>
      <c r="M15" s="9">
        <f>indpaid!M15+medpaid!M15</f>
        <v>4925706580.9715347</v>
      </c>
      <c r="N15" s="9">
        <f>indpaid!N15+medpaid!N15</f>
        <v>4997662721.2085829</v>
      </c>
      <c r="O15" s="9">
        <f>indpaid!O15+medpaid!O15</f>
        <v>5058797699.0353603</v>
      </c>
      <c r="P15" s="9">
        <f>indpaid!P15+medpaid!P15</f>
        <v>5122893667.6620474</v>
      </c>
      <c r="Q15" s="9">
        <f>indpaid!Q15+medpaid!Q15</f>
        <v>5182860417.7113953</v>
      </c>
      <c r="R15" s="9">
        <f>indpaid!R15+medpaid!R15</f>
        <v>5241233470.826807</v>
      </c>
      <c r="S15" s="9">
        <f>indpaid!S15+medpaid!S15</f>
        <v>5287613878.7260303</v>
      </c>
      <c r="T15" s="9">
        <f>indpaid!T15+medpaid!T15</f>
        <v>5324091713.4950657</v>
      </c>
      <c r="U15" s="9">
        <f>indpaid!U15+medpaid!U15</f>
        <v>5350384424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1"/>
        <v>1999</v>
      </c>
      <c r="B16" s="9"/>
      <c r="C16" s="9"/>
      <c r="D16" s="9"/>
      <c r="E16" s="9"/>
      <c r="F16" s="9"/>
      <c r="G16" s="9"/>
      <c r="H16" s="9"/>
      <c r="I16" s="9"/>
      <c r="J16" s="9">
        <f>indpaid!J16+medpaid!J16</f>
        <v>5244279332.990612</v>
      </c>
      <c r="K16" s="9">
        <f>indpaid!K16+medpaid!K16</f>
        <v>5380395131.4235954</v>
      </c>
      <c r="L16" s="9">
        <f>indpaid!L16+medpaid!L16</f>
        <v>5496359653.7618999</v>
      </c>
      <c r="M16" s="9">
        <f>indpaid!M16+medpaid!M16</f>
        <v>5590565275.4995117</v>
      </c>
      <c r="N16" s="9">
        <f>indpaid!N16+medpaid!N16</f>
        <v>5670377285.2543354</v>
      </c>
      <c r="O16" s="9">
        <f>indpaid!O16+medpaid!O16</f>
        <v>5737621656.7878866</v>
      </c>
      <c r="P16" s="9">
        <f>indpaid!P16+medpaid!P16</f>
        <v>5805394569.0839252</v>
      </c>
      <c r="Q16" s="9">
        <f>indpaid!Q16+medpaid!Q16</f>
        <v>5874174368.1361351</v>
      </c>
      <c r="R16" s="9">
        <f>indpaid!R16+medpaid!R16</f>
        <v>5929464104.0322037</v>
      </c>
      <c r="S16" s="9">
        <f>indpaid!S16+medpaid!S16</f>
        <v>5976543496.5835896</v>
      </c>
      <c r="T16" s="9">
        <f>indpaid!T16+medpaid!T16</f>
        <v>6012204533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1"/>
        <v>2000</v>
      </c>
      <c r="B17" s="9"/>
      <c r="C17" s="9"/>
      <c r="D17" s="9"/>
      <c r="E17" s="9"/>
      <c r="F17" s="9"/>
      <c r="G17" s="9"/>
      <c r="H17" s="9"/>
      <c r="I17" s="9">
        <f>indpaid!I17+medpaid!I17</f>
        <v>5983651746.984911</v>
      </c>
      <c r="J17" s="9">
        <f>indpaid!J17+medpaid!J17</f>
        <v>6158659359.4212112</v>
      </c>
      <c r="K17" s="9">
        <f>indpaid!K17+medpaid!K17</f>
        <v>6296011112.9532604</v>
      </c>
      <c r="L17" s="9">
        <f>indpaid!L17+medpaid!L17</f>
        <v>6414796197.4079885</v>
      </c>
      <c r="M17" s="9">
        <f>indpaid!M17+medpaid!M17</f>
        <v>6516964451.8059578</v>
      </c>
      <c r="N17" s="9">
        <f>indpaid!N17+medpaid!N17</f>
        <v>6611235809.1579905</v>
      </c>
      <c r="O17" s="9">
        <f>indpaid!O17+medpaid!O17</f>
        <v>6703753979.0621815</v>
      </c>
      <c r="P17" s="9">
        <f>indpaid!P17+medpaid!P17</f>
        <v>6781029895.6511269</v>
      </c>
      <c r="Q17" s="9">
        <f>indpaid!Q17+medpaid!Q17</f>
        <v>6835563111.1939793</v>
      </c>
      <c r="R17" s="9">
        <f>indpaid!R17+medpaid!R17</f>
        <v>6887176118.1115532</v>
      </c>
      <c r="S17" s="9">
        <f>indpaid!S17+medpaid!S17</f>
        <v>6900703261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1"/>
        <v>2001</v>
      </c>
      <c r="B18" s="9"/>
      <c r="C18" s="9"/>
      <c r="D18" s="9"/>
      <c r="E18" s="9"/>
      <c r="F18" s="9"/>
      <c r="G18" s="9"/>
      <c r="H18" s="9">
        <f>indpaid!H18+medpaid!H18</f>
        <v>8331839710.7905617</v>
      </c>
      <c r="I18" s="9">
        <f>indpaid!I18+medpaid!I18</f>
        <v>8647709634.4621181</v>
      </c>
      <c r="J18" s="9">
        <f>indpaid!J18+medpaid!J18</f>
        <v>8902596880.8288841</v>
      </c>
      <c r="K18" s="9">
        <f>indpaid!K18+medpaid!K18</f>
        <v>9121004888.05476</v>
      </c>
      <c r="L18" s="9">
        <f>indpaid!L18+medpaid!L18</f>
        <v>9304091909.5825768</v>
      </c>
      <c r="M18" s="9">
        <f>indpaid!M18+medpaid!M18</f>
        <v>9458533992.9738808</v>
      </c>
      <c r="N18" s="9">
        <f>indpaid!N18+medpaid!N18</f>
        <v>9635182241.4125748</v>
      </c>
      <c r="O18" s="9">
        <f>indpaid!O18+medpaid!O18</f>
        <v>9766891230.7296982</v>
      </c>
      <c r="P18" s="9">
        <f>indpaid!P18+medpaid!P18</f>
        <v>9885864427.9649467</v>
      </c>
      <c r="Q18" s="9">
        <f>indpaid!Q18+medpaid!Q18</f>
        <v>9976058760.2827454</v>
      </c>
      <c r="R18" s="9">
        <f>indpaid!R18+medpaid!R18</f>
        <v>10051980467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1"/>
        <v>2002</v>
      </c>
      <c r="B19" s="9"/>
      <c r="C19" s="9"/>
      <c r="D19" s="9"/>
      <c r="E19" s="9"/>
      <c r="F19" s="9"/>
      <c r="G19" s="9">
        <f>indpaid!G19+medpaid!G19</f>
        <v>8189934228.45998</v>
      </c>
      <c r="H19" s="9">
        <f>indpaid!H19+medpaid!H19</f>
        <v>8583751954.980772</v>
      </c>
      <c r="I19" s="9">
        <f>indpaid!I19+medpaid!I19</f>
        <v>8889884060.8641663</v>
      </c>
      <c r="J19" s="9">
        <f>indpaid!J19+medpaid!J19</f>
        <v>9118258966.4512882</v>
      </c>
      <c r="K19" s="9">
        <f>indpaid!K19+medpaid!K19</f>
        <v>9324874589.6246719</v>
      </c>
      <c r="L19" s="9">
        <f>indpaid!L19+medpaid!L19</f>
        <v>9503905178.040802</v>
      </c>
      <c r="M19" s="9">
        <f>indpaid!M19+medpaid!M19</f>
        <v>9687456328.7670517</v>
      </c>
      <c r="N19" s="9">
        <f>indpaid!N19+medpaid!N19</f>
        <v>9820486478.6429443</v>
      </c>
      <c r="O19" s="9">
        <f>indpaid!O19+medpaid!O19</f>
        <v>9930712744.1618843</v>
      </c>
      <c r="P19" s="9">
        <f>indpaid!P19+medpaid!P19</f>
        <v>10016612710.046209</v>
      </c>
      <c r="Q19" s="9">
        <f>indpaid!Q19+medpaid!Q19</f>
        <v>10098621968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 t="shared" si="1"/>
        <v>2003</v>
      </c>
      <c r="B20" s="9"/>
      <c r="C20" s="9"/>
      <c r="D20" s="9"/>
      <c r="E20" s="9"/>
      <c r="F20" s="9">
        <f>indpaid!F20+medpaid!F20</f>
        <v>7092506803.9057636</v>
      </c>
      <c r="G20" s="9">
        <f>indpaid!G20+medpaid!G20</f>
        <v>7567781919.8270597</v>
      </c>
      <c r="H20" s="9">
        <f>indpaid!H20+medpaid!H20</f>
        <v>7923857436.3118343</v>
      </c>
      <c r="I20" s="9">
        <f>indpaid!I20+medpaid!I20</f>
        <v>8217932584.7650318</v>
      </c>
      <c r="J20" s="9">
        <f>indpaid!J20+medpaid!J20</f>
        <v>8456968914.6472378</v>
      </c>
      <c r="K20" s="9">
        <f>indpaid!K20+medpaid!K20</f>
        <v>8673381598.0653934</v>
      </c>
      <c r="L20" s="9">
        <f>indpaid!L20+medpaid!L20</f>
        <v>8904865980.9291992</v>
      </c>
      <c r="M20" s="9">
        <f>indpaid!M20+medpaid!M20</f>
        <v>9084539973.4756584</v>
      </c>
      <c r="N20" s="9">
        <f>indpaid!N20+medpaid!N20</f>
        <v>9213188195.5330849</v>
      </c>
      <c r="O20" s="9">
        <f>indpaid!O20+medpaid!O20</f>
        <v>9324969344.1362381</v>
      </c>
      <c r="P20" s="9">
        <f>indpaid!P20+medpaid!P20</f>
        <v>9419099360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1"/>
        <v>2004</v>
      </c>
      <c r="B21" s="9"/>
      <c r="C21" s="9"/>
      <c r="D21" s="9"/>
      <c r="E21" s="9">
        <f>indpaid!E21+medpaid!E21</f>
        <v>4685531848.546051</v>
      </c>
      <c r="F21" s="9">
        <f>indpaid!F21+medpaid!F21</f>
        <v>5210506139.037569</v>
      </c>
      <c r="G21" s="9">
        <f>indpaid!G21+medpaid!G21</f>
        <v>5612353147.3676243</v>
      </c>
      <c r="H21" s="9">
        <f>indpaid!H21+medpaid!H21</f>
        <v>5928217411.1314583</v>
      </c>
      <c r="I21" s="9">
        <f>indpaid!I21+medpaid!I21</f>
        <v>6190556246.3287125</v>
      </c>
      <c r="J21" s="9">
        <f>indpaid!J21+medpaid!J21</f>
        <v>6417858635.0737915</v>
      </c>
      <c r="K21" s="9">
        <f>indpaid!K21+medpaid!K21</f>
        <v>6637161735.4306993</v>
      </c>
      <c r="L21" s="9">
        <f>indpaid!L21+medpaid!L21</f>
        <v>6803940910.2358017</v>
      </c>
      <c r="M21" s="9">
        <f>indpaid!M21+medpaid!M21</f>
        <v>6929212625.5870647</v>
      </c>
      <c r="N21" s="9">
        <f>indpaid!N21+medpaid!N21</f>
        <v>7028441644.3775234</v>
      </c>
      <c r="O21" s="9">
        <f>indpaid!O21+medpaid!O21</f>
        <v>7108067988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1"/>
        <v>2005</v>
      </c>
      <c r="B22" s="9"/>
      <c r="C22" s="9"/>
      <c r="D22" s="9">
        <f>indpaid!D22+medpaid!D22</f>
        <v>3255241427.3468857</v>
      </c>
      <c r="E22" s="9">
        <f>indpaid!E22+medpaid!E22</f>
        <v>3893338366.1288524</v>
      </c>
      <c r="F22" s="9">
        <f>indpaid!F22+medpaid!F22</f>
        <v>4340183866.9724712</v>
      </c>
      <c r="G22" s="9">
        <f>indpaid!G22+medpaid!G22</f>
        <v>4701635237.3576889</v>
      </c>
      <c r="H22" s="9">
        <f>indpaid!H22+medpaid!H22</f>
        <v>4985854506.344739</v>
      </c>
      <c r="I22" s="9">
        <f>indpaid!I22+medpaid!I22</f>
        <v>5239549107.8713646</v>
      </c>
      <c r="J22" s="9">
        <f>indpaid!J22+medpaid!J22</f>
        <v>5475791503.5313816</v>
      </c>
      <c r="K22" s="9">
        <f>indpaid!K22+medpaid!K22</f>
        <v>5650863786.846137</v>
      </c>
      <c r="L22" s="9">
        <f>indpaid!L22+medpaid!L22</f>
        <v>5791221918.0198393</v>
      </c>
      <c r="M22" s="9">
        <f>indpaid!M22+medpaid!M22</f>
        <v>5892668112.3207836</v>
      </c>
      <c r="N22" s="9">
        <f>indpaid!N22+medpaid!N22</f>
        <v>5980693854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1"/>
        <v>2006</v>
      </c>
      <c r="B23" s="9"/>
      <c r="C23" s="9">
        <f>indpaid!C23+medpaid!C23</f>
        <v>2443179438.2901812</v>
      </c>
      <c r="D23" s="9">
        <f>indpaid!D23+medpaid!D23</f>
        <v>3359454325.5275221</v>
      </c>
      <c r="E23" s="9">
        <f>indpaid!E23+medpaid!E23</f>
        <v>4019325235.0596056</v>
      </c>
      <c r="F23" s="9">
        <f>indpaid!F23+medpaid!F23</f>
        <v>4517274312.2309122</v>
      </c>
      <c r="G23" s="9">
        <f>indpaid!G23+medpaid!G23</f>
        <v>4901242628.7705393</v>
      </c>
      <c r="H23" s="9">
        <f>indpaid!H23+medpaid!H23</f>
        <v>5210793646.6691418</v>
      </c>
      <c r="I23" s="9">
        <f>indpaid!I23+medpaid!I23</f>
        <v>5481502016.6255207</v>
      </c>
      <c r="J23" s="9">
        <f>indpaid!J23+medpaid!J23</f>
        <v>5682434979.3175869</v>
      </c>
      <c r="K23" s="9">
        <f>indpaid!K23+medpaid!K23</f>
        <v>5850087709.3446836</v>
      </c>
      <c r="L23" s="9">
        <f>indpaid!L23+medpaid!L23</f>
        <v>5970085722.4264565</v>
      </c>
      <c r="M23" s="9">
        <f>indpaid!M23+medpaid!M23</f>
        <v>6076116640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1"/>
        <v>2007</v>
      </c>
      <c r="B24" s="9">
        <f>indpaid!B24+medpaid!B24</f>
        <v>1301480872.8049557</v>
      </c>
      <c r="C24" s="9">
        <f>indpaid!C24+medpaid!C24</f>
        <v>2590646532.4976425</v>
      </c>
      <c r="D24" s="9">
        <f>indpaid!D24+medpaid!D24</f>
        <v>3589841468.0182505</v>
      </c>
      <c r="E24" s="9">
        <f>indpaid!E24+medpaid!E24</f>
        <v>4330516871.1052828</v>
      </c>
      <c r="F24" s="9">
        <f>indpaid!F24+medpaid!F24</f>
        <v>4862828259.2276001</v>
      </c>
      <c r="G24" s="9">
        <f>indpaid!G24+medpaid!G24</f>
        <v>5295952626.3109665</v>
      </c>
      <c r="H24" s="9">
        <f>indpaid!H24+medpaid!H24</f>
        <v>5674559110.3735847</v>
      </c>
      <c r="I24" s="9">
        <f>indpaid!I24+medpaid!I24</f>
        <v>5942861638.2054777</v>
      </c>
      <c r="J24" s="9">
        <f>indpaid!J24+medpaid!J24</f>
        <v>6154032922.9621925</v>
      </c>
      <c r="K24" s="9">
        <f>indpaid!K24+medpaid!K24</f>
        <v>6318782596.7376652</v>
      </c>
      <c r="L24" s="9">
        <f>indpaid!L24+medpaid!L24</f>
        <v>6443724702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1"/>
        <v>2008</v>
      </c>
      <c r="B25" s="9">
        <f>indpaid!B25+medpaid!B25</f>
        <v>1338373801.0435913</v>
      </c>
      <c r="C25" s="9">
        <f>indpaid!C25+medpaid!C25</f>
        <v>2654321404.8936987</v>
      </c>
      <c r="D25" s="9">
        <f>indpaid!D25+medpaid!D25</f>
        <v>3722627435.2894111</v>
      </c>
      <c r="E25" s="9">
        <f>indpaid!E25+medpaid!E25</f>
        <v>4537344625.5911846</v>
      </c>
      <c r="F25" s="9">
        <f>indpaid!F25+medpaid!F25</f>
        <v>5141512898.9771881</v>
      </c>
      <c r="G25" s="9">
        <f>indpaid!G25+medpaid!G25</f>
        <v>5612814317.3740635</v>
      </c>
      <c r="H25" s="9">
        <f>indpaid!H25+medpaid!H25</f>
        <v>5958305635.2613945</v>
      </c>
      <c r="I25" s="9">
        <f>indpaid!I25+medpaid!I25</f>
        <v>6220997914.9742546</v>
      </c>
      <c r="J25" s="9">
        <f>indpaid!J25+medpaid!J25</f>
        <v>6405671407.8253174</v>
      </c>
      <c r="K25" s="9">
        <f>indpaid!K25+medpaid!K25</f>
        <v>6551481925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1"/>
        <v>2009</v>
      </c>
      <c r="B26" s="9">
        <f>indpaid!B26+medpaid!B26</f>
        <v>1224551156.6829846</v>
      </c>
      <c r="C26" s="9">
        <f>indpaid!C26+medpaid!C26</f>
        <v>2504492246.4573011</v>
      </c>
      <c r="D26" s="9">
        <f>indpaid!D26+medpaid!D26</f>
        <v>3582244950.2331314</v>
      </c>
      <c r="E26" s="9">
        <f>indpaid!E26+medpaid!E26</f>
        <v>4399297500.221303</v>
      </c>
      <c r="F26" s="9">
        <f>indpaid!F26+medpaid!F26</f>
        <v>5031472122.6149645</v>
      </c>
      <c r="G26" s="9">
        <f>indpaid!G26+medpaid!G26</f>
        <v>5486389692.0664139</v>
      </c>
      <c r="H26" s="9">
        <f>indpaid!H26+medpaid!H26</f>
        <v>5812903841.7555227</v>
      </c>
      <c r="I26" s="9">
        <f>indpaid!I26+medpaid!I26</f>
        <v>6049842821.1856174</v>
      </c>
      <c r="J26" s="9">
        <f>indpaid!J26+medpaid!J26</f>
        <v>6225288263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1"/>
        <v>2010</v>
      </c>
      <c r="B27" s="9">
        <f>indpaid!B27+medpaid!B27</f>
        <v>1254233779.1011891</v>
      </c>
      <c r="C27" s="9">
        <f>indpaid!C27+medpaid!C27</f>
        <v>2619919379.2398329</v>
      </c>
      <c r="D27" s="9">
        <f>indpaid!D27+medpaid!D27</f>
        <v>3779835846.0734634</v>
      </c>
      <c r="E27" s="9">
        <f>indpaid!E27+medpaid!E27</f>
        <v>4680334520.0089149</v>
      </c>
      <c r="F27" s="9">
        <f>indpaid!F27+medpaid!F27</f>
        <v>5295085414.8555803</v>
      </c>
      <c r="G27" s="9">
        <f>indpaid!G27+medpaid!G27</f>
        <v>5742661000.5893764</v>
      </c>
      <c r="H27" s="9">
        <f>indpaid!H27+medpaid!H27</f>
        <v>6070703355.8199339</v>
      </c>
      <c r="I27" s="9">
        <f>indpaid!I27+medpaid!I27</f>
        <v>6300006763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1"/>
        <v>2011</v>
      </c>
      <c r="B28" s="9">
        <f>indpaid!B28+medpaid!B28</f>
        <v>1213461082.0582626</v>
      </c>
      <c r="C28" s="9">
        <f>indpaid!C28+medpaid!C28</f>
        <v>2584821798.8092308</v>
      </c>
      <c r="D28" s="9">
        <f>indpaid!D28+medpaid!D28</f>
        <v>3707238011.7537832</v>
      </c>
      <c r="E28" s="9">
        <f>indpaid!E28+medpaid!E28</f>
        <v>4527611392.3883867</v>
      </c>
      <c r="F28" s="9">
        <f>indpaid!F28+medpaid!F28</f>
        <v>5116825954.3378439</v>
      </c>
      <c r="G28" s="9">
        <f>indpaid!G28+medpaid!G28</f>
        <v>5523187811.9478092</v>
      </c>
      <c r="H28" s="9">
        <f>indpaid!H28+medpaid!H28</f>
        <v>5822222332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>A28+1</f>
        <v>2012</v>
      </c>
      <c r="B29" s="9">
        <f>indpaid!B29+medpaid!B29</f>
        <v>1242187399.8476057</v>
      </c>
      <c r="C29" s="9">
        <f>indpaid!C29+medpaid!C29</f>
        <v>2671011835.3620801</v>
      </c>
      <c r="D29" s="9">
        <f>indpaid!D29+medpaid!D29</f>
        <v>3824287929.9484863</v>
      </c>
      <c r="E29" s="9">
        <f>indpaid!E29+medpaid!E29</f>
        <v>4648981145.2300854</v>
      </c>
      <c r="F29" s="9">
        <f>indpaid!F29+medpaid!F29</f>
        <v>5231714590.5386009</v>
      </c>
      <c r="G29" s="9">
        <f>indpaid!G29+medpaid!G29</f>
        <v>5627018041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1"/>
        <v>2013</v>
      </c>
      <c r="B30" s="9">
        <f>indpaid!B30+medpaid!B30</f>
        <v>1319789877.8844764</v>
      </c>
      <c r="C30" s="9">
        <f>indpaid!C30+medpaid!C30</f>
        <v>2786497819.4099007</v>
      </c>
      <c r="D30" s="9">
        <f>indpaid!D30+medpaid!D30</f>
        <v>3994848384.2639961</v>
      </c>
      <c r="E30" s="9">
        <f>indpaid!E30+medpaid!E30</f>
        <v>4835907997.2997303</v>
      </c>
      <c r="F30" s="9">
        <f>indpaid!F30+medpaid!F30</f>
        <v>5372693785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1"/>
        <v>2014</v>
      </c>
      <c r="B31" s="9">
        <f>indpaid!B31+medpaid!B31</f>
        <v>1367226128.4937391</v>
      </c>
      <c r="C31" s="9">
        <f>indpaid!C31+medpaid!C31</f>
        <v>2923764848.5858717</v>
      </c>
      <c r="D31" s="9">
        <f>indpaid!D31+medpaid!D31</f>
        <v>4204533968.1328454</v>
      </c>
      <c r="E31" s="9">
        <f>indpaid!E31+medpaid!E31</f>
        <v>5061487300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1"/>
        <v>2015</v>
      </c>
      <c r="B32" s="9">
        <f>indpaid!B32+medpaid!B32</f>
        <v>1446457313.8185258</v>
      </c>
      <c r="C32" s="9">
        <f>indpaid!C32+medpaid!C32</f>
        <v>3124072922.088275</v>
      </c>
      <c r="D32" s="9">
        <f>indpaid!D32+medpaid!D32</f>
        <v>4410941607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x14ac:dyDescent="0.3">
      <c r="A33">
        <f>A32+1</f>
        <v>2016</v>
      </c>
      <c r="B33" s="9">
        <f>indpaid!B33+medpaid!B33</f>
        <v>1545582566.2848105</v>
      </c>
      <c r="C33" s="9">
        <f>indpaid!C33+medpaid!C33</f>
        <v>3220361443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3">
      <c r="A34">
        <v>2017</v>
      </c>
      <c r="B34" s="9">
        <f>indpaid!B34+medpaid!B34</f>
        <v>1620474714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"/>
  <sheetViews>
    <sheetView topLeftCell="A11" workbookViewId="0">
      <selection activeCell="B34" sqref="B34"/>
    </sheetView>
  </sheetViews>
  <sheetFormatPr defaultRowHeight="14.4" x14ac:dyDescent="0.3"/>
  <cols>
    <col min="2" max="9" width="13.5546875" bestFit="1" customWidth="1"/>
    <col min="10" max="17" width="14.5546875" bestFit="1" customWidth="1"/>
    <col min="18" max="18" width="14.5546875" customWidth="1"/>
    <col min="19" max="21" width="13.5546875" bestFit="1" customWidth="1"/>
    <col min="22" max="22" width="13.5546875" customWidth="1"/>
    <col min="23" max="33" width="13.5546875" bestFit="1" customWidth="1"/>
  </cols>
  <sheetData>
    <row r="1" spans="1:33" x14ac:dyDescent="0.3">
      <c r="A1" t="s">
        <v>69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>indincd!W3+medincd!W3</f>
        <v>2509834375.1213818</v>
      </c>
      <c r="X3" s="9">
        <f>indincd!X3+medincd!X3</f>
        <v>2513226236.8680248</v>
      </c>
      <c r="Y3" s="9">
        <f>indincd!Y3+medincd!Y3</f>
        <v>2521409525.3246965</v>
      </c>
      <c r="Z3" s="9">
        <f>indincd!Z3+medincd!Z3</f>
        <v>2528254424.4364443</v>
      </c>
      <c r="AA3" s="9">
        <f>indincd!AA3+medincd!AA3</f>
        <v>2536753917.5385265</v>
      </c>
      <c r="AB3" s="9">
        <f>indincd!AB3+medincd!AB3</f>
        <v>2545287624.5480785</v>
      </c>
      <c r="AC3" s="9">
        <f>indincd!AC3+medincd!AC3</f>
        <v>2551310412.3429737</v>
      </c>
      <c r="AD3" s="9">
        <f>indincd!AD3+medincd!AD3</f>
        <v>2553638019.1236601</v>
      </c>
      <c r="AE3" s="9">
        <f>indincd!AE3+medincd!AE3</f>
        <v>2554804150.1207833</v>
      </c>
      <c r="AF3" s="9">
        <f>indincd!AF3+medincd!AF3</f>
        <v>2552469555.864542</v>
      </c>
      <c r="AG3" s="9">
        <f>indincd!AG3+medincd!AG3</f>
        <v>2557129406</v>
      </c>
    </row>
    <row r="4" spans="1:33" x14ac:dyDescent="0.3">
      <c r="A4">
        <f t="shared" ref="A4:A32" si="1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>indincd!V4+medincd!V4</f>
        <v>2834448228.877583</v>
      </c>
      <c r="W4" s="9">
        <f>indincd!W4+medincd!W4</f>
        <v>2841098521.6291389</v>
      </c>
      <c r="X4" s="9">
        <f>indincd!X4+medincd!X4</f>
        <v>2854465610.0597672</v>
      </c>
      <c r="Y4" s="9">
        <f>indincd!Y4+medincd!Y4</f>
        <v>2853115534.128274</v>
      </c>
      <c r="Z4" s="9">
        <f>indincd!Z4+medincd!Z4</f>
        <v>2864216668.6187782</v>
      </c>
      <c r="AA4" s="9">
        <f>indincd!AA4+medincd!AA4</f>
        <v>2869794521.708787</v>
      </c>
      <c r="AB4" s="9">
        <f>indincd!AB4+medincd!AB4</f>
        <v>2876598965.0354238</v>
      </c>
      <c r="AC4" s="9">
        <f>indincd!AC4+medincd!AC4</f>
        <v>2880702044.3613858</v>
      </c>
      <c r="AD4" s="9">
        <f>indincd!AD4+medincd!AD4</f>
        <v>2883582746.4057469</v>
      </c>
      <c r="AE4" s="9">
        <f>indincd!AE4+medincd!AE4</f>
        <v>2882209578.4215789</v>
      </c>
      <c r="AF4" s="9">
        <f>indincd!AF4+medincd!AF4</f>
        <v>2885091788</v>
      </c>
      <c r="AG4" s="9"/>
    </row>
    <row r="5" spans="1:33" x14ac:dyDescent="0.3">
      <c r="A5">
        <f t="shared" si="1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>indincd!U5+medincd!U5</f>
        <v>3055022921.6826</v>
      </c>
      <c r="V5" s="9">
        <f>indincd!V5+medincd!V5</f>
        <v>3065741102.4277892</v>
      </c>
      <c r="W5" s="9">
        <f>indincd!W5+medincd!W5</f>
        <v>3073450239.1982374</v>
      </c>
      <c r="X5" s="9">
        <f>indincd!X5+medincd!X5</f>
        <v>3084245749.1492138</v>
      </c>
      <c r="Y5" s="9">
        <f>indincd!Y5+medincd!Y5</f>
        <v>3088856956.4741974</v>
      </c>
      <c r="Z5" s="9">
        <f>indincd!Z5+medincd!Z5</f>
        <v>3098181179.260622</v>
      </c>
      <c r="AA5" s="9">
        <f>indincd!AA5+medincd!AA5</f>
        <v>3101314450.5901723</v>
      </c>
      <c r="AB5" s="9">
        <f>indincd!AB5+medincd!AB5</f>
        <v>3106023757.3984861</v>
      </c>
      <c r="AC5" s="9">
        <f>indincd!AC5+medincd!AC5</f>
        <v>3109172713.8843122</v>
      </c>
      <c r="AD5" s="9">
        <f>indincd!AD5+medincd!AD5</f>
        <v>3110704259.3987975</v>
      </c>
      <c r="AE5" s="9">
        <f>indincd!AE5+medincd!AE5</f>
        <v>3107549005</v>
      </c>
      <c r="AF5" s="9"/>
      <c r="AG5" s="9"/>
    </row>
    <row r="6" spans="1:33" x14ac:dyDescent="0.3">
      <c r="A6">
        <f t="shared" si="1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>indincd!T6+medincd!T6</f>
        <v>3567922258.7994161</v>
      </c>
      <c r="U6" s="9">
        <f>indincd!U6+medincd!U6</f>
        <v>3576867254.5910702</v>
      </c>
      <c r="V6" s="9">
        <f>indincd!V6+medincd!V6</f>
        <v>3593029730.9245191</v>
      </c>
      <c r="W6" s="9">
        <f>indincd!W6+medincd!W6</f>
        <v>3603872071.4848652</v>
      </c>
      <c r="X6" s="9">
        <f>indincd!X6+medincd!X6</f>
        <v>3616582890.2858114</v>
      </c>
      <c r="Y6" s="9">
        <f>indincd!Y6+medincd!Y6</f>
        <v>3629409114.0595851</v>
      </c>
      <c r="Z6" s="9">
        <f>indincd!Z6+medincd!Z6</f>
        <v>3629409114.0595851</v>
      </c>
      <c r="AA6" s="9">
        <f>indincd!AA6+medincd!AA6</f>
        <v>3633099401.871068</v>
      </c>
      <c r="AB6" s="9">
        <f>indincd!AB6+medincd!AB6</f>
        <v>3633034832.8858328</v>
      </c>
      <c r="AC6" s="9">
        <f>indincd!AC6+medincd!AC6</f>
        <v>3632973897</v>
      </c>
      <c r="AD6" s="9">
        <f>indincd!AD6+medincd!AD6</f>
        <v>3632973897</v>
      </c>
      <c r="AE6" s="9"/>
      <c r="AF6" s="9"/>
      <c r="AG6" s="9"/>
    </row>
    <row r="7" spans="1:33" x14ac:dyDescent="0.3">
      <c r="A7">
        <f t="shared" si="1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>indincd!S7+medincd!S7</f>
        <v>3979046586.2504559</v>
      </c>
      <c r="T7" s="9">
        <f>indincd!T7+medincd!T7</f>
        <v>3993218049.1858568</v>
      </c>
      <c r="U7" s="9">
        <f>indincd!U7+medincd!U7</f>
        <v>4009623762.5414505</v>
      </c>
      <c r="V7" s="9">
        <f>indincd!V7+medincd!V7</f>
        <v>4019959361.9554749</v>
      </c>
      <c r="W7" s="9">
        <f>indincd!W7+medincd!W7</f>
        <v>4028134232.281867</v>
      </c>
      <c r="X7" s="9">
        <f>indincd!X7+medincd!X7</f>
        <v>4032301607.9791985</v>
      </c>
      <c r="Y7" s="9">
        <f>indincd!Y7+medincd!Y7</f>
        <v>4040653028.8766494</v>
      </c>
      <c r="Z7" s="9">
        <f>indincd!Z7+medincd!Z7</f>
        <v>4034364408.9408684</v>
      </c>
      <c r="AA7" s="9">
        <f>indincd!AA7+medincd!AA7</f>
        <v>4034573400.7434011</v>
      </c>
      <c r="AB7" s="9">
        <f>indincd!AB7+medincd!AB7</f>
        <v>4036663527.7605276</v>
      </c>
      <c r="AC7" s="9">
        <f>indincd!AC7+medincd!AC7</f>
        <v>4036515757</v>
      </c>
      <c r="AD7" s="9"/>
      <c r="AE7" s="9"/>
      <c r="AF7" s="9"/>
      <c r="AG7" s="9"/>
    </row>
    <row r="8" spans="1:33" x14ac:dyDescent="0.3">
      <c r="A8">
        <f t="shared" si="1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indincd!R8+medincd!R8</f>
        <v>4670611197.4112358</v>
      </c>
      <c r="S8" s="9">
        <f>indincd!S8+medincd!S8</f>
        <v>4688425634.0507469</v>
      </c>
      <c r="T8" s="9">
        <f>indincd!T8+medincd!T8</f>
        <v>4704143919.8682928</v>
      </c>
      <c r="U8" s="9">
        <f>indincd!U8+medincd!U8</f>
        <v>4715239959.2128887</v>
      </c>
      <c r="V8" s="9">
        <f>indincd!V8+medincd!V8</f>
        <v>4719700567.029417</v>
      </c>
      <c r="W8" s="9">
        <f>indincd!W8+medincd!W8</f>
        <v>4728639625.0937386</v>
      </c>
      <c r="X8" s="9">
        <f>indincd!X8+medincd!X8</f>
        <v>4733368264.7188311</v>
      </c>
      <c r="Y8" s="9">
        <f>indincd!Y8+medincd!Y8</f>
        <v>4740106106.5519867</v>
      </c>
      <c r="Z8" s="9">
        <f>indincd!Z8+medincd!Z8</f>
        <v>4742358791.6715393</v>
      </c>
      <c r="AA8" s="9">
        <f>indincd!AA8+medincd!AA8</f>
        <v>4740103853.8668671</v>
      </c>
      <c r="AB8" s="9">
        <f>indincd!AB8+medincd!AB8</f>
        <v>4737851171</v>
      </c>
      <c r="AC8" s="9"/>
      <c r="AD8" s="9"/>
      <c r="AE8" s="9"/>
      <c r="AF8" s="9"/>
      <c r="AG8" s="9"/>
    </row>
    <row r="9" spans="1:33" x14ac:dyDescent="0.3">
      <c r="A9">
        <f t="shared" si="1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>indincd!Q9+medincd!Q9</f>
        <v>3738502349.8982754</v>
      </c>
      <c r="R9" s="9">
        <f>indincd!R9+medincd!R9</f>
        <v>3749068697.377615</v>
      </c>
      <c r="S9" s="9">
        <f>indincd!S9+medincd!S9</f>
        <v>3765013315.7239389</v>
      </c>
      <c r="T9" s="9">
        <f>indincd!T9+medincd!T9</f>
        <v>3768778329.0396624</v>
      </c>
      <c r="U9" s="9">
        <f>indincd!U9+medincd!U9</f>
        <v>3776125820.2645578</v>
      </c>
      <c r="V9" s="9">
        <f>indincd!V9+medincd!V9</f>
        <v>3787080844.1539097</v>
      </c>
      <c r="W9" s="9">
        <f>indincd!W9+medincd!W9</f>
        <v>3794475321.2777796</v>
      </c>
      <c r="X9" s="9">
        <f>indincd!X9+medincd!X9</f>
        <v>3799902648.9806128</v>
      </c>
      <c r="Y9" s="9">
        <f>indincd!Y9+medincd!Y9</f>
        <v>3798088112.418632</v>
      </c>
      <c r="Z9" s="9">
        <f>indincd!Z9+medincd!Z9</f>
        <v>3796275390.3932133</v>
      </c>
      <c r="AA9" s="9">
        <f>indincd!AA9+medincd!AA9</f>
        <v>3799897209</v>
      </c>
      <c r="AB9" s="9"/>
      <c r="AC9" s="9"/>
      <c r="AD9" s="9"/>
      <c r="AE9" s="9"/>
      <c r="AF9" s="9"/>
      <c r="AG9" s="9"/>
    </row>
    <row r="10" spans="1:33" x14ac:dyDescent="0.3">
      <c r="A10">
        <f t="shared" si="1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indincd!P10+medincd!P10</f>
        <v>2992758945.7506666</v>
      </c>
      <c r="Q10" s="9">
        <f>indincd!Q10+medincd!Q10</f>
        <v>3015277131.023643</v>
      </c>
      <c r="R10" s="9">
        <f>indincd!R10+medincd!R10</f>
        <v>3025964429.2123384</v>
      </c>
      <c r="S10" s="9">
        <f>indincd!S10+medincd!S10</f>
        <v>3033637871.3913803</v>
      </c>
      <c r="T10" s="9">
        <f>indincd!T10+medincd!T10</f>
        <v>3055179851.7986221</v>
      </c>
      <c r="U10" s="9">
        <f>indincd!U10+medincd!U10</f>
        <v>3076983982.6392374</v>
      </c>
      <c r="V10" s="9">
        <f>indincd!V10+medincd!V10</f>
        <v>3080060966.6218758</v>
      </c>
      <c r="W10" s="9">
        <f>indincd!W10+medincd!W10</f>
        <v>3083141027.5884972</v>
      </c>
      <c r="X10" s="9">
        <f>indincd!X10+medincd!X10</f>
        <v>3081555136.6119089</v>
      </c>
      <c r="Y10" s="9">
        <f>indincd!Y10+medincd!Y10</f>
        <v>3075217916.2694612</v>
      </c>
      <c r="Z10" s="9">
        <f>indincd!Z10+medincd!Z10</f>
        <v>3078373852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1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>indincd!O11+medincd!O11</f>
        <v>3093378833.728126</v>
      </c>
      <c r="P11" s="9">
        <f>indincd!P11+medincd!P11</f>
        <v>3103425459.5802517</v>
      </c>
      <c r="Q11" s="9">
        <f>indincd!Q11+medincd!Q11</f>
        <v>3132699005.666615</v>
      </c>
      <c r="R11" s="9">
        <f>indincd!R11+medincd!R11</f>
        <v>3150857562.8306484</v>
      </c>
      <c r="S11" s="9">
        <f>indincd!S11+medincd!S11</f>
        <v>3169199562.9915886</v>
      </c>
      <c r="T11" s="9">
        <f>indincd!T11+medincd!T11</f>
        <v>3180145435.6675782</v>
      </c>
      <c r="U11" s="9">
        <f>indincd!U11+medincd!U11</f>
        <v>3191043099.2995067</v>
      </c>
      <c r="V11" s="9">
        <f>indincd!V11+medincd!V11</f>
        <v>3198892436.3820696</v>
      </c>
      <c r="W11" s="9">
        <f>indincd!W11+medincd!W11</f>
        <v>3202091328.8184509</v>
      </c>
      <c r="X11" s="9">
        <f>indincd!X11+medincd!X11</f>
        <v>3197490746.6700101</v>
      </c>
      <c r="Y11" s="9">
        <f>indincd!Y11+medincd!Y11</f>
        <v>3192827869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1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>indincd!N12+medincd!N12</f>
        <v>3239953236.2541513</v>
      </c>
      <c r="O12" s="9">
        <f>indincd!O12+medincd!O12</f>
        <v>3288099674.0471115</v>
      </c>
      <c r="P12" s="9">
        <f>indincd!P12+medincd!P12</f>
        <v>3316052833.5289526</v>
      </c>
      <c r="Q12" s="9">
        <f>indincd!Q12+medincd!Q12</f>
        <v>3327696879.3489537</v>
      </c>
      <c r="R12" s="9">
        <f>indincd!R12+medincd!R12</f>
        <v>3346135575.7894278</v>
      </c>
      <c r="S12" s="9">
        <f>indincd!S12+medincd!S12</f>
        <v>3369785746.4484921</v>
      </c>
      <c r="T12" s="9">
        <f>indincd!T12+medincd!T12</f>
        <v>3361267542.4115705</v>
      </c>
      <c r="U12" s="9">
        <f>indincd!U12+medincd!U12</f>
        <v>3371580473.8486538</v>
      </c>
      <c r="V12" s="9">
        <f>indincd!V12+medincd!V12</f>
        <v>3373230814.5259585</v>
      </c>
      <c r="W12" s="9">
        <f>indincd!W12+medincd!W12</f>
        <v>3368067095.1363268</v>
      </c>
      <c r="X12" s="9">
        <f>indincd!X12+medincd!X12</f>
        <v>3366286934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1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>indincd!M13+medincd!M13</f>
        <v>3645304982.8009892</v>
      </c>
      <c r="N13" s="9">
        <f>indincd!N13+medincd!N13</f>
        <v>3682902032.0025663</v>
      </c>
      <c r="O13" s="9">
        <f>indincd!O13+medincd!O13</f>
        <v>3708662505.3531446</v>
      </c>
      <c r="P13" s="9">
        <f>indincd!P13+medincd!P13</f>
        <v>3729357597.9352398</v>
      </c>
      <c r="Q13" s="9">
        <f>indincd!Q13+medincd!Q13</f>
        <v>3754474173.062243</v>
      </c>
      <c r="R13" s="9">
        <f>indincd!R13+medincd!R13</f>
        <v>3770737475.2105188</v>
      </c>
      <c r="S13" s="9">
        <f>indincd!S13+medincd!S13</f>
        <v>3787285306.3030939</v>
      </c>
      <c r="T13" s="9">
        <f>indincd!T13+medincd!T13</f>
        <v>3794700351.8634567</v>
      </c>
      <c r="U13" s="9">
        <f>indincd!U13+medincd!U13</f>
        <v>3794700351.8634567</v>
      </c>
      <c r="V13" s="9">
        <f>indincd!V13+medincd!V13</f>
        <v>3798495052.2153196</v>
      </c>
      <c r="W13" s="9">
        <f>indincd!W13+medincd!W13</f>
        <v>3796830124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1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>indincd!L14+medincd!L14</f>
        <v>4333295142.1941252</v>
      </c>
      <c r="M14" s="9">
        <f>indincd!M14+medincd!M14</f>
        <v>4386592661.7942028</v>
      </c>
      <c r="N14" s="9">
        <f>indincd!N14+medincd!N14</f>
        <v>4428345430.9253807</v>
      </c>
      <c r="O14" s="9">
        <f>indincd!O14+medincd!O14</f>
        <v>4454220423.3367033</v>
      </c>
      <c r="P14" s="9">
        <f>indincd!P14+medincd!P14</f>
        <v>4480066551.8148623</v>
      </c>
      <c r="Q14" s="9">
        <f>indincd!Q14+medincd!Q14</f>
        <v>4493100150.6205769</v>
      </c>
      <c r="R14" s="9">
        <f>indincd!R14+medincd!R14</f>
        <v>4504040475.7075739</v>
      </c>
      <c r="S14" s="9">
        <f>indincd!S14+medincd!S14</f>
        <v>4504040475.7075739</v>
      </c>
      <c r="T14" s="9">
        <f>indincd!T14+medincd!T14</f>
        <v>4493252119.3140364</v>
      </c>
      <c r="U14" s="9">
        <f>indincd!U14+medincd!U14</f>
        <v>4486811470.5470943</v>
      </c>
      <c r="V14" s="9">
        <f>indincd!V14+medincd!V14</f>
        <v>4482530586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1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>indincd!K15+medincd!K15</f>
        <v>5358645024.3752251</v>
      </c>
      <c r="L15" s="9">
        <f>indincd!L15+medincd!L15</f>
        <v>5418838149.4980068</v>
      </c>
      <c r="M15" s="9">
        <f>indincd!M15+medincd!M15</f>
        <v>5477531978.2701893</v>
      </c>
      <c r="N15" s="9">
        <f>indincd!N15+medincd!N15</f>
        <v>5515713198.0241528</v>
      </c>
      <c r="O15" s="9">
        <f>indincd!O15+medincd!O15</f>
        <v>5554209853.5755424</v>
      </c>
      <c r="P15" s="9">
        <f>indincd!P15+medincd!P15</f>
        <v>5590172491.9471264</v>
      </c>
      <c r="Q15" s="9">
        <f>indincd!Q15+medincd!Q15</f>
        <v>5618152287.1677094</v>
      </c>
      <c r="R15" s="9">
        <f>indincd!R15+medincd!R15</f>
        <v>5654811731.8495064</v>
      </c>
      <c r="S15" s="9">
        <f>indincd!S15+medincd!S15</f>
        <v>5657553958.6122885</v>
      </c>
      <c r="T15" s="9">
        <f>indincd!T15+medincd!T15</f>
        <v>5663163180.3267021</v>
      </c>
      <c r="U15" s="9">
        <f>indincd!U15+medincd!U15</f>
        <v>5654561628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1"/>
        <v>1999</v>
      </c>
      <c r="B16" s="9"/>
      <c r="C16" s="9"/>
      <c r="D16" s="9"/>
      <c r="E16" s="9"/>
      <c r="F16" s="9"/>
      <c r="G16" s="9"/>
      <c r="H16" s="9"/>
      <c r="I16" s="9"/>
      <c r="J16" s="9">
        <f>indincd!J16+medincd!J16</f>
        <v>5922928012.2430763</v>
      </c>
      <c r="K16" s="9">
        <f>indincd!K16+medincd!K16</f>
        <v>6025434521.8882189</v>
      </c>
      <c r="L16" s="9">
        <f>indincd!L16+medincd!L16</f>
        <v>6091373127.9351759</v>
      </c>
      <c r="M16" s="9">
        <f>indincd!M16+medincd!M16</f>
        <v>6149187943.7439098</v>
      </c>
      <c r="N16" s="9">
        <f>indincd!N16+medincd!N16</f>
        <v>6204723238.6757278</v>
      </c>
      <c r="O16" s="9">
        <f>indincd!O16+medincd!O16</f>
        <v>6242160418.048378</v>
      </c>
      <c r="P16" s="9">
        <f>indincd!P16+medincd!P16</f>
        <v>6286298766.7903614</v>
      </c>
      <c r="Q16" s="9">
        <f>indincd!Q16+medincd!Q16</f>
        <v>6302074751.9480181</v>
      </c>
      <c r="R16" s="9">
        <f>indincd!R16+medincd!R16</f>
        <v>6302074751.9480181</v>
      </c>
      <c r="S16" s="9">
        <f>indincd!S16+medincd!S16</f>
        <v>6295648756.3741226</v>
      </c>
      <c r="T16" s="9">
        <f>indincd!T16+medincd!T16</f>
        <v>6286029041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1"/>
        <v>2000</v>
      </c>
      <c r="B17" s="9"/>
      <c r="C17" s="9"/>
      <c r="D17" s="9"/>
      <c r="E17" s="9"/>
      <c r="F17" s="9"/>
      <c r="G17" s="9"/>
      <c r="H17" s="9"/>
      <c r="I17" s="9">
        <f>indincd!I17+medincd!I17</f>
        <v>6768149727.9408855</v>
      </c>
      <c r="J17" s="9">
        <f>indincd!J17+medincd!J17</f>
        <v>6866531555.8074369</v>
      </c>
      <c r="K17" s="9">
        <f>indincd!K17+medincd!K17</f>
        <v>6949515972.8506718</v>
      </c>
      <c r="L17" s="9">
        <f>indincd!L17+medincd!L17</f>
        <v>7041054791.6294966</v>
      </c>
      <c r="M17" s="9">
        <f>indincd!M17+medincd!M17</f>
        <v>7112647711.7926455</v>
      </c>
      <c r="N17" s="9">
        <f>indincd!N17+medincd!N17</f>
        <v>7185463141.8426952</v>
      </c>
      <c r="O17" s="9">
        <f>indincd!O17+medincd!O17</f>
        <v>7237228785.4065399</v>
      </c>
      <c r="P17" s="9">
        <f>indincd!P17+medincd!P17</f>
        <v>7266509162.5402622</v>
      </c>
      <c r="Q17" s="9">
        <f>indincd!Q17+medincd!Q17</f>
        <v>7265829112.4025602</v>
      </c>
      <c r="R17" s="9">
        <f>indincd!R17+medincd!R17</f>
        <v>7246850809.4952374</v>
      </c>
      <c r="S17" s="9">
        <f>indincd!S17+medincd!S17</f>
        <v>7246237782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1"/>
        <v>2001</v>
      </c>
      <c r="B18" s="9"/>
      <c r="C18" s="9"/>
      <c r="D18" s="9"/>
      <c r="E18" s="9"/>
      <c r="F18" s="9"/>
      <c r="G18" s="9"/>
      <c r="H18" s="9">
        <f>indincd!H18+medincd!H18</f>
        <v>9535571839.6717567</v>
      </c>
      <c r="I18" s="9">
        <f>indincd!I18+medincd!I18</f>
        <v>9790808360.7519646</v>
      </c>
      <c r="J18" s="9">
        <f>indincd!J18+medincd!J18</f>
        <v>10001008694.790398</v>
      </c>
      <c r="K18" s="9">
        <f>indincd!K18+medincd!K18</f>
        <v>10196220502.257107</v>
      </c>
      <c r="L18" s="9">
        <f>indincd!L18+medincd!L18</f>
        <v>10337711229.890783</v>
      </c>
      <c r="M18" s="9">
        <f>indincd!M18+medincd!M18</f>
        <v>10460919313.840471</v>
      </c>
      <c r="N18" s="9">
        <f>indincd!N18+medincd!N18</f>
        <v>10586030789.710312</v>
      </c>
      <c r="O18" s="9">
        <f>indincd!O18+medincd!O18</f>
        <v>10634892898.185917</v>
      </c>
      <c r="P18" s="9">
        <f>indincd!P18+medincd!P18</f>
        <v>10628321150.880989</v>
      </c>
      <c r="Q18" s="9">
        <f>indincd!Q18+medincd!Q18</f>
        <v>10632405566.260046</v>
      </c>
      <c r="R18" s="9">
        <f>indincd!R18+medincd!R18</f>
        <v>10614446214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1"/>
        <v>2002</v>
      </c>
      <c r="B19" s="9"/>
      <c r="C19" s="9"/>
      <c r="D19" s="9"/>
      <c r="E19" s="9"/>
      <c r="F19" s="9"/>
      <c r="G19" s="9">
        <f>indincd!G19+medincd!G19</f>
        <v>9442352751.7054062</v>
      </c>
      <c r="H19" s="9">
        <f>indincd!H19+medincd!H19</f>
        <v>9715279270.8602734</v>
      </c>
      <c r="I19" s="9">
        <f>indincd!I19+medincd!I19</f>
        <v>9935053932.091341</v>
      </c>
      <c r="J19" s="9">
        <f>indincd!J19+medincd!J19</f>
        <v>10134149825.548008</v>
      </c>
      <c r="K19" s="9">
        <f>indincd!K19+medincd!K19</f>
        <v>10323113044.270206</v>
      </c>
      <c r="L19" s="9">
        <f>indincd!L19+medincd!L19</f>
        <v>10463136939.37262</v>
      </c>
      <c r="M19" s="9">
        <f>indincd!M19+medincd!M19</f>
        <v>10560965150.454353</v>
      </c>
      <c r="N19" s="9">
        <f>indincd!N19+medincd!N19</f>
        <v>10610902199.022684</v>
      </c>
      <c r="O19" s="9">
        <f>indincd!O19+medincd!O19</f>
        <v>10604103006.76453</v>
      </c>
      <c r="P19" s="9">
        <f>indincd!P19+medincd!P19</f>
        <v>10612748283.427139</v>
      </c>
      <c r="Q19" s="9">
        <f>indincd!Q19+medincd!Q19</f>
        <v>10616615881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 t="shared" si="1"/>
        <v>2003</v>
      </c>
      <c r="B20" s="9"/>
      <c r="C20" s="9"/>
      <c r="D20" s="9"/>
      <c r="E20" s="9"/>
      <c r="F20" s="9">
        <f>indincd!F20+medincd!F20</f>
        <v>8438809004.8251791</v>
      </c>
      <c r="G20" s="9">
        <f>indincd!G20+medincd!G20</f>
        <v>8782387297.2386684</v>
      </c>
      <c r="H20" s="9">
        <f>indincd!H20+medincd!H20</f>
        <v>9053595432.1656799</v>
      </c>
      <c r="I20" s="9">
        <f>indincd!I20+medincd!I20</f>
        <v>9329058977.2974052</v>
      </c>
      <c r="J20" s="9">
        <f>indincd!J20+medincd!J20</f>
        <v>9576491222.8821106</v>
      </c>
      <c r="K20" s="9">
        <f>indincd!K20+medincd!K20</f>
        <v>9757514978.6884422</v>
      </c>
      <c r="L20" s="9">
        <f>indincd!L20+medincd!L20</f>
        <v>9892909220.38414</v>
      </c>
      <c r="M20" s="9">
        <f>indincd!M20+medincd!M20</f>
        <v>9977363718.7091789</v>
      </c>
      <c r="N20" s="9">
        <f>indincd!N20+medincd!N20</f>
        <v>9991959420.5635719</v>
      </c>
      <c r="O20" s="9">
        <f>indincd!O20+medincd!O20</f>
        <v>10000477760.390827</v>
      </c>
      <c r="P20" s="9">
        <f>indincd!P20+medincd!P20</f>
        <v>10014402133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1"/>
        <v>2004</v>
      </c>
      <c r="B21" s="9"/>
      <c r="C21" s="9"/>
      <c r="D21" s="9"/>
      <c r="E21" s="9">
        <f>indincd!E21+medincd!E21</f>
        <v>5996162631.7336216</v>
      </c>
      <c r="F21" s="9">
        <f>indincd!F21+medincd!F21</f>
        <v>6364006411.7032146</v>
      </c>
      <c r="G21" s="9">
        <f>indincd!G21+medincd!G21</f>
        <v>6665475020.4463482</v>
      </c>
      <c r="H21" s="9">
        <f>indincd!H21+medincd!H21</f>
        <v>6970833693.2584028</v>
      </c>
      <c r="I21" s="9">
        <f>indincd!I21+medincd!I21</f>
        <v>7195748135.1844158</v>
      </c>
      <c r="J21" s="9">
        <f>indincd!J21+medincd!J21</f>
        <v>7372427200.1695251</v>
      </c>
      <c r="K21" s="9">
        <f>indincd!K21+medincd!K21</f>
        <v>7528917652.4809952</v>
      </c>
      <c r="L21" s="9">
        <f>indincd!L21+medincd!L21</f>
        <v>7585901671.4539042</v>
      </c>
      <c r="M21" s="9">
        <f>indincd!M21+medincd!M21</f>
        <v>7622785385.1450558</v>
      </c>
      <c r="N21" s="9">
        <f>indincd!N21+medincd!N21</f>
        <v>7628321295.0546455</v>
      </c>
      <c r="O21" s="9">
        <f>indincd!O21+medincd!O21</f>
        <v>7622963281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1"/>
        <v>2005</v>
      </c>
      <c r="B22" s="9"/>
      <c r="C22" s="9"/>
      <c r="D22" s="9">
        <f>indincd!D22+medincd!D22</f>
        <v>4605932597.8408575</v>
      </c>
      <c r="E22" s="9">
        <f>indincd!E22+medincd!E22</f>
        <v>4976064521.0111122</v>
      </c>
      <c r="F22" s="9">
        <f>indincd!F22+medincd!F22</f>
        <v>5338469874.9666386</v>
      </c>
      <c r="G22" s="9">
        <f>indincd!G22+medincd!G22</f>
        <v>5677740710.9905519</v>
      </c>
      <c r="H22" s="9">
        <f>indincd!H22+medincd!H22</f>
        <v>5959245483.5389576</v>
      </c>
      <c r="I22" s="9">
        <f>indincd!I22+medincd!I22</f>
        <v>6153845923.4313173</v>
      </c>
      <c r="J22" s="9">
        <f>indincd!J22+medincd!J22</f>
        <v>6292663354.2657461</v>
      </c>
      <c r="K22" s="9">
        <f>indincd!K22+medincd!K22</f>
        <v>6385732173.4470472</v>
      </c>
      <c r="L22" s="9">
        <f>indincd!L22+medincd!L22</f>
        <v>6417660834.3142815</v>
      </c>
      <c r="M22" s="9">
        <f>indincd!M22+medincd!M22</f>
        <v>6444602486.0557766</v>
      </c>
      <c r="N22" s="9">
        <f>indincd!N22+medincd!N22</f>
        <v>6470380896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1"/>
        <v>2006</v>
      </c>
      <c r="B23" s="9"/>
      <c r="C23" s="9">
        <f>indincd!C23+medincd!C23</f>
        <v>4157827145.9029999</v>
      </c>
      <c r="D23" s="9">
        <f>indincd!D23+medincd!D23</f>
        <v>4758734168.8856163</v>
      </c>
      <c r="E23" s="9">
        <f>indincd!E23+medincd!E23</f>
        <v>5220654335.7081242</v>
      </c>
      <c r="F23" s="9">
        <f>indincd!F23+medincd!F23</f>
        <v>5608764494.9369717</v>
      </c>
      <c r="G23" s="9">
        <f>indincd!G23+medincd!G23</f>
        <v>5927691480.76441</v>
      </c>
      <c r="H23" s="9">
        <f>indincd!H23+medincd!H23</f>
        <v>6174244134.1473846</v>
      </c>
      <c r="I23" s="9">
        <f>indincd!I23+medincd!I23</f>
        <v>6359940643.5141077</v>
      </c>
      <c r="J23" s="9">
        <f>indincd!J23+medincd!J23</f>
        <v>6459029386.6025391</v>
      </c>
      <c r="K23" s="9">
        <f>indincd!K23+medincd!K23</f>
        <v>6537744144.8520222</v>
      </c>
      <c r="L23" s="9">
        <f>indincd!L23+medincd!L23</f>
        <v>6570440268.7222576</v>
      </c>
      <c r="M23" s="9">
        <f>indincd!M23+medincd!M23</f>
        <v>6591493682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1"/>
        <v>2007</v>
      </c>
      <c r="B24" s="9">
        <f>indincd!B24+medincd!B24</f>
        <v>2998815720.0707049</v>
      </c>
      <c r="C24" s="9">
        <f>indincd!C24+medincd!C24</f>
        <v>4296490691.2576809</v>
      </c>
      <c r="D24" s="9">
        <f>indincd!D24+medincd!D24</f>
        <v>5109057435.9928265</v>
      </c>
      <c r="E24" s="9">
        <f>indincd!E24+medincd!E24</f>
        <v>5670448634.0914364</v>
      </c>
      <c r="F24" s="9">
        <f>indincd!F24+medincd!F24</f>
        <v>6084868047.59443</v>
      </c>
      <c r="G24" s="9">
        <f>indincd!G24+medincd!G24</f>
        <v>6445293206.4119587</v>
      </c>
      <c r="H24" s="9">
        <f>indincd!H24+medincd!H24</f>
        <v>6681085381.3880873</v>
      </c>
      <c r="I24" s="9">
        <f>indincd!I24+medincd!I24</f>
        <v>6852163703.7680283</v>
      </c>
      <c r="J24" s="9">
        <f>indincd!J24+medincd!J24</f>
        <v>6946774212.4237976</v>
      </c>
      <c r="K24" s="9">
        <f>indincd!K24+medincd!K24</f>
        <v>7009295180.3356113</v>
      </c>
      <c r="L24" s="9">
        <f>indincd!L24+medincd!L24</f>
        <v>7038778696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1"/>
        <v>2008</v>
      </c>
      <c r="B25" s="9">
        <f>indincd!B25+medincd!B25</f>
        <v>2996486572.1523504</v>
      </c>
      <c r="C25" s="9">
        <f>indincd!C25+medincd!C25</f>
        <v>4390724132.0215816</v>
      </c>
      <c r="D25" s="9">
        <f>indincd!D25+medincd!D25</f>
        <v>5319320739.2655354</v>
      </c>
      <c r="E25" s="9">
        <f>indincd!E25+medincd!E25</f>
        <v>5936361945.0203381</v>
      </c>
      <c r="F25" s="9">
        <f>indincd!F25+medincd!F25</f>
        <v>6394023346.0258827</v>
      </c>
      <c r="G25" s="9">
        <f>indincd!G25+medincd!G25</f>
        <v>6725810062.7400522</v>
      </c>
      <c r="H25" s="9">
        <f>indincd!H25+medincd!H25</f>
        <v>6934049079.7615452</v>
      </c>
      <c r="I25" s="9">
        <f>indincd!I25+medincd!I25</f>
        <v>7067161372.6460228</v>
      </c>
      <c r="J25" s="9">
        <f>indincd!J25+medincd!J25</f>
        <v>7136434750.1073837</v>
      </c>
      <c r="K25" s="9">
        <f>indincd!K25+medincd!K25</f>
        <v>7189255435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1"/>
        <v>2009</v>
      </c>
      <c r="B26" s="9">
        <f>indincd!B26+medincd!B26</f>
        <v>2823188371.4709439</v>
      </c>
      <c r="C26" s="9">
        <f>indincd!C26+medincd!C26</f>
        <v>4283454726.5129175</v>
      </c>
      <c r="D26" s="9">
        <f>indincd!D26+medincd!D26</f>
        <v>5149807187.3998127</v>
      </c>
      <c r="E26" s="9">
        <f>indincd!E26+medincd!E26</f>
        <v>5815852782.8094559</v>
      </c>
      <c r="F26" s="9">
        <f>indincd!F26+medincd!F26</f>
        <v>6250470288.9188404</v>
      </c>
      <c r="G26" s="9">
        <f>indincd!G26+medincd!G26</f>
        <v>6541649034.0657539</v>
      </c>
      <c r="H26" s="9">
        <f>indincd!H26+medincd!H26</f>
        <v>6694694690.672369</v>
      </c>
      <c r="I26" s="9">
        <f>indincd!I26+medincd!I26</f>
        <v>6793778404.4413691</v>
      </c>
      <c r="J26" s="9">
        <f>indincd!J26+medincd!J26</f>
        <v>6857666001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1"/>
        <v>2010</v>
      </c>
      <c r="B27" s="9">
        <f>indincd!B27+medincd!B27</f>
        <v>2918509710.0657034</v>
      </c>
      <c r="C27" s="9">
        <f>indincd!C27+medincd!C27</f>
        <v>4421138247.3082647</v>
      </c>
      <c r="D27" s="9">
        <f>indincd!D27+medincd!D27</f>
        <v>5424596420.7759171</v>
      </c>
      <c r="E27" s="9">
        <f>indincd!E27+medincd!E27</f>
        <v>6048389849.2043476</v>
      </c>
      <c r="F27" s="9">
        <f>indincd!F27+medincd!F27</f>
        <v>6445156278.5707846</v>
      </c>
      <c r="G27" s="9">
        <f>indincd!G27+medincd!G27</f>
        <v>6679752666.8264971</v>
      </c>
      <c r="H27" s="9">
        <f>indincd!H27+medincd!H27</f>
        <v>6833386978.1635056</v>
      </c>
      <c r="I27" s="9">
        <f>indincd!I27+medincd!I27</f>
        <v>6924917409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1"/>
        <v>2011</v>
      </c>
      <c r="B28" s="9">
        <f>indincd!B28+medincd!B28</f>
        <v>2920649501.7195063</v>
      </c>
      <c r="C28" s="9">
        <f>indincd!C28+medincd!C28</f>
        <v>4464055695.2472267</v>
      </c>
      <c r="D28" s="9">
        <f>indincd!D28+medincd!D28</f>
        <v>5362093848.4815426</v>
      </c>
      <c r="E28" s="9">
        <f>indincd!E28+medincd!E28</f>
        <v>5927654032.2416363</v>
      </c>
      <c r="F28" s="9">
        <f>indincd!F28+medincd!F28</f>
        <v>6262675270.384449</v>
      </c>
      <c r="G28" s="9">
        <f>indincd!G28+medincd!G28</f>
        <v>6437313816.8235359</v>
      </c>
      <c r="H28" s="9">
        <f>indincd!H28+medincd!H28</f>
        <v>6542759905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>A28+1</f>
        <v>2012</v>
      </c>
      <c r="B29" s="9">
        <f>indincd!B29+medincd!B29</f>
        <v>3123618118.2205968</v>
      </c>
      <c r="C29" s="9">
        <f>indincd!C29+medincd!C29</f>
        <v>4654161641.1459484</v>
      </c>
      <c r="D29" s="9">
        <f>indincd!D29+medincd!D29</f>
        <v>5489509740.6725674</v>
      </c>
      <c r="E29" s="9">
        <f>indincd!E29+medincd!E29</f>
        <v>5952337426.6179466</v>
      </c>
      <c r="F29" s="9">
        <f>indincd!F29+medincd!F29</f>
        <v>6276102900.6058607</v>
      </c>
      <c r="G29" s="9">
        <f>indincd!G29+medincd!G29</f>
        <v>6454393318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1"/>
        <v>2013</v>
      </c>
      <c r="B30" s="9">
        <f>indincd!B30+medincd!B30</f>
        <v>3357774113.7877865</v>
      </c>
      <c r="C30" s="9">
        <f>indincd!C30+medincd!C30</f>
        <v>4858584103.140564</v>
      </c>
      <c r="D30" s="9">
        <f>indincd!D30+medincd!D30</f>
        <v>5602090880.59867</v>
      </c>
      <c r="E30" s="9">
        <f>indincd!E30+medincd!E30</f>
        <v>6072196787.3394871</v>
      </c>
      <c r="F30" s="9">
        <f>indincd!F30+medincd!F30</f>
        <v>6308855270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1"/>
        <v>2014</v>
      </c>
      <c r="B31" s="9">
        <f>indincd!B31+medincd!B31</f>
        <v>3448025994.5309229</v>
      </c>
      <c r="C31" s="9">
        <f>indincd!C31+medincd!C31</f>
        <v>4962814701.5423536</v>
      </c>
      <c r="D31" s="9">
        <f>indincd!D31+medincd!D31</f>
        <v>5822822419.341711</v>
      </c>
      <c r="E31" s="9">
        <f>indincd!E31+medincd!E31</f>
        <v>6281725753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1"/>
        <v>2015</v>
      </c>
      <c r="B32" s="9">
        <f>indincd!B32+medincd!B32</f>
        <v>3695295612.3926587</v>
      </c>
      <c r="C32" s="9">
        <f>indincd!C32+medincd!C32</f>
        <v>5306033428.5797615</v>
      </c>
      <c r="D32" s="9">
        <f>indincd!D32+medincd!D32</f>
        <v>6113366140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x14ac:dyDescent="0.3">
      <c r="A33">
        <f>A32+1</f>
        <v>2016</v>
      </c>
      <c r="B33" s="9">
        <f>indincd!B33+medincd!B33</f>
        <v>3824294892.3894682</v>
      </c>
      <c r="C33" s="9">
        <f>indincd!C33+medincd!C33</f>
        <v>5392412879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3">
      <c r="A34">
        <v>2017</v>
      </c>
      <c r="B34" s="9">
        <f>indincd!B34+medincd!B34</f>
        <v>3981585942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1AA0-7898-437C-94B7-191296B12609}">
  <sheetPr>
    <pageSetUpPr fitToPage="1"/>
  </sheetPr>
  <dimension ref="A1:AG34"/>
  <sheetViews>
    <sheetView workbookViewId="0"/>
  </sheetViews>
  <sheetFormatPr defaultRowHeight="14.4" x14ac:dyDescent="0.3"/>
  <cols>
    <col min="1" max="1" width="6.6640625" customWidth="1"/>
    <col min="2" max="33" width="6.6640625" style="13" customWidth="1"/>
  </cols>
  <sheetData>
    <row r="1" spans="1:33" x14ac:dyDescent="0.3">
      <c r="A1" t="s">
        <v>68</v>
      </c>
    </row>
    <row r="2" spans="1:33" x14ac:dyDescent="0.3">
      <c r="A2" s="12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>indpaid!W3+medpaid!W3</f>
        <v>2450338264.5331507</v>
      </c>
      <c r="X3" s="14">
        <f>indpaid!X3+medpaid!X3</f>
        <v>2456037105.4872799</v>
      </c>
      <c r="Y3" s="14">
        <f>indpaid!Y3+medpaid!Y3</f>
        <v>2464210676.3986096</v>
      </c>
      <c r="Z3" s="14">
        <f>indpaid!Z3+medpaid!Z3</f>
        <v>2471045292.6534839</v>
      </c>
      <c r="AA3" s="14">
        <f>indpaid!AA3+medpaid!AA3</f>
        <v>2477908595.5525055</v>
      </c>
      <c r="AB3" s="14">
        <f>indpaid!AB3+medpaid!AB3</f>
        <v>2484800723.0424576</v>
      </c>
      <c r="AC3" s="14">
        <f>indpaid!AC3+medpaid!AC3</f>
        <v>2491721813.7543716</v>
      </c>
      <c r="AD3" s="14">
        <f>indpaid!AD3+medpaid!AD3</f>
        <v>2499786624.8666463</v>
      </c>
      <c r="AE3" s="14">
        <f>indpaid!AE3+medpaid!AE3</f>
        <v>2505650328.1920996</v>
      </c>
      <c r="AF3" s="14">
        <f>indpaid!AF3+medpaid!AF3</f>
        <v>2513784932.4659405</v>
      </c>
      <c r="AG3" s="14">
        <f>indpaid!AG3+medpaid!AG3</f>
        <v>2519696354</v>
      </c>
    </row>
    <row r="4" spans="1:33" x14ac:dyDescent="0.3">
      <c r="A4">
        <f t="shared" ref="A4:A32" si="1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>indpaid!V4+medpaid!V4</f>
        <v>2760657560.1507263</v>
      </c>
      <c r="W4" s="14">
        <f>indpaid!W4+medpaid!W4</f>
        <v>2768501609.1029944</v>
      </c>
      <c r="X4" s="14">
        <f>indpaid!X4+medpaid!X4</f>
        <v>2776378919.0611753</v>
      </c>
      <c r="Y4" s="14">
        <f>indpaid!Y4+medpaid!Y4</f>
        <v>2784289650.3710594</v>
      </c>
      <c r="Z4" s="14">
        <f>indpaid!Z4+medpaid!Z4</f>
        <v>2792233964.1742077</v>
      </c>
      <c r="AA4" s="14">
        <f>indpaid!AA4+medpaid!AA4</f>
        <v>2801707800.3077121</v>
      </c>
      <c r="AB4" s="14">
        <f>indpaid!AB4+medpaid!AB4</f>
        <v>2811024199.851656</v>
      </c>
      <c r="AC4" s="14">
        <f>indpaid!AC4+medpaid!AC4</f>
        <v>2819078247.9667864</v>
      </c>
      <c r="AD4" s="14">
        <f>indpaid!AD4+medpaid!AD4</f>
        <v>2824531945.7321806</v>
      </c>
      <c r="AE4" s="14">
        <f>indpaid!AE4+medpaid!AE4</f>
        <v>2828495730.7961502</v>
      </c>
      <c r="AF4" s="14">
        <f>indpaid!AF4+medpaid!AF4</f>
        <v>2832649452</v>
      </c>
      <c r="AG4" s="14"/>
    </row>
    <row r="5" spans="1:33" x14ac:dyDescent="0.3">
      <c r="A5">
        <f t="shared" si="1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>indpaid!U5+medpaid!U5</f>
        <v>3150320498.8558273</v>
      </c>
      <c r="V5" s="14">
        <f>indpaid!V5+medpaid!V5</f>
        <v>3159339758.4832139</v>
      </c>
      <c r="W5" s="14">
        <f>indpaid!W5+medpaid!W5</f>
        <v>3168397382.0658708</v>
      </c>
      <c r="X5" s="14">
        <f>indpaid!X5+medpaid!X5</f>
        <v>3180661952.0732975</v>
      </c>
      <c r="Y5" s="14">
        <f>indpaid!Y5+medpaid!Y5</f>
        <v>3192986617.8721981</v>
      </c>
      <c r="Z5" s="14">
        <f>indpaid!Z5+medpaid!Z5</f>
        <v>3200678945.9496622</v>
      </c>
      <c r="AA5" s="14">
        <f>indpaid!AA5+medpaid!AA5</f>
        <v>3209902743.3295193</v>
      </c>
      <c r="AB5" s="14">
        <f>indpaid!AB5+medpaid!AB5</f>
        <v>3217652571.5924063</v>
      </c>
      <c r="AC5" s="14">
        <f>indpaid!AC5+medpaid!AC5</f>
        <v>3223908947.6450891</v>
      </c>
      <c r="AD5" s="14">
        <f>indpaid!AD5+medpaid!AD5</f>
        <v>3228480707.1223898</v>
      </c>
      <c r="AE5" s="14">
        <f>indpaid!AE5+medpaid!AE5</f>
        <v>3234766171</v>
      </c>
      <c r="AF5" s="14"/>
      <c r="AG5" s="14"/>
    </row>
    <row r="6" spans="1:33" x14ac:dyDescent="0.3">
      <c r="A6">
        <f t="shared" si="1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>indpaid!T6+medpaid!T6</f>
        <v>3616644793.1387558</v>
      </c>
      <c r="U6" s="14">
        <f>indpaid!U6+medpaid!U6</f>
        <v>3628765807.1698694</v>
      </c>
      <c r="V6" s="14">
        <f>indpaid!V6+medpaid!V6</f>
        <v>3639238889.3397613</v>
      </c>
      <c r="W6" s="14">
        <f>indpaid!W6+medpaid!W6</f>
        <v>3649756666.1736364</v>
      </c>
      <c r="X6" s="14">
        <f>indpaid!X6+medpaid!X6</f>
        <v>3667425575.4573717</v>
      </c>
      <c r="Y6" s="14">
        <f>indpaid!Y6+medpaid!Y6</f>
        <v>3679803293.6319952</v>
      </c>
      <c r="Z6" s="14">
        <f>indpaid!Z6+medpaid!Z6</f>
        <v>3692245651.2803879</v>
      </c>
      <c r="AA6" s="14">
        <f>indpaid!AA6+medpaid!AA6</f>
        <v>3702990000.6763792</v>
      </c>
      <c r="AB6" s="14">
        <f>indpaid!AB6+medpaid!AB6</f>
        <v>3710236672.8087726</v>
      </c>
      <c r="AC6" s="14">
        <f>indpaid!AC6+medpaid!AC6</f>
        <v>3717501222.6596937</v>
      </c>
      <c r="AD6" s="14">
        <f>indpaid!AD6+medpaid!AD6</f>
        <v>3724783700</v>
      </c>
      <c r="AE6" s="14"/>
      <c r="AF6" s="14"/>
      <c r="AG6" s="14"/>
    </row>
    <row r="7" spans="1:33" x14ac:dyDescent="0.3">
      <c r="A7">
        <f t="shared" si="1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indpaid!S7+medpaid!S7</f>
        <v>3872565012.8439493</v>
      </c>
      <c r="T7" s="14">
        <f>indpaid!T7+medpaid!T7</f>
        <v>3884249427.9584293</v>
      </c>
      <c r="U7" s="14">
        <f>indpaid!U7+medpaid!U7</f>
        <v>3895984586.7385321</v>
      </c>
      <c r="V7" s="14">
        <f>indpaid!V7+medpaid!V7</f>
        <v>3907770735.2241755</v>
      </c>
      <c r="W7" s="14">
        <f>indpaid!W7+medpaid!W7</f>
        <v>3921590524.357399</v>
      </c>
      <c r="X7" s="14">
        <f>indpaid!X7+medpaid!X7</f>
        <v>3931495009.1867895</v>
      </c>
      <c r="Y7" s="14">
        <f>indpaid!Y7+medpaid!Y7</f>
        <v>3941433330.078229</v>
      </c>
      <c r="Z7" s="14">
        <f>indpaid!Z7+medpaid!Z7</f>
        <v>3951405616.5940886</v>
      </c>
      <c r="AA7" s="14">
        <f>indpaid!AA7+medpaid!AA7</f>
        <v>3959393673.2763653</v>
      </c>
      <c r="AB7" s="14">
        <f>indpaid!AB7+medpaid!AB7</f>
        <v>3965377447.4590816</v>
      </c>
      <c r="AC7" s="14">
        <f>indpaid!AC7+medpaid!AC7</f>
        <v>3969434306</v>
      </c>
      <c r="AD7" s="14"/>
      <c r="AE7" s="14"/>
      <c r="AF7" s="14"/>
      <c r="AG7" s="14"/>
    </row>
    <row r="8" spans="1:33" x14ac:dyDescent="0.3">
      <c r="A8">
        <f t="shared" si="1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>indpaid!R8+medpaid!R8</f>
        <v>4518352855.4286261</v>
      </c>
      <c r="S8" s="14">
        <f>indpaid!S8+medpaid!S8</f>
        <v>4535709856.7631969</v>
      </c>
      <c r="T8" s="14">
        <f>indpaid!T8+medpaid!T8</f>
        <v>4553151493.8741779</v>
      </c>
      <c r="U8" s="14">
        <f>indpaid!U8+medpaid!U8</f>
        <v>4568230193.7453518</v>
      </c>
      <c r="V8" s="14">
        <f>indpaid!V8+medpaid!V8</f>
        <v>4581269385.2731476</v>
      </c>
      <c r="W8" s="14">
        <f>indpaid!W8+medpaid!W8</f>
        <v>4598945240.1844158</v>
      </c>
      <c r="X8" s="14">
        <f>indpaid!X8+medpaid!X8</f>
        <v>4614249680.4715576</v>
      </c>
      <c r="Y8" s="14">
        <f>indpaid!Y8+medpaid!Y8</f>
        <v>4627479712.5658188</v>
      </c>
      <c r="Z8" s="14">
        <f>indpaid!Z8+medpaid!Z8</f>
        <v>4638601338.2727795</v>
      </c>
      <c r="AA8" s="14">
        <f>indpaid!AA8+medpaid!AA8</f>
        <v>4647586687.9966335</v>
      </c>
      <c r="AB8" s="14">
        <f>indpaid!AB8+medpaid!AB8</f>
        <v>4654414169</v>
      </c>
      <c r="AC8" s="14"/>
      <c r="AD8" s="14"/>
      <c r="AE8" s="14"/>
      <c r="AF8" s="14"/>
      <c r="AG8" s="14"/>
    </row>
    <row r="9" spans="1:33" x14ac:dyDescent="0.3">
      <c r="A9">
        <f t="shared" si="1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>indpaid!Q9+medpaid!Q9</f>
        <v>3603165418.8917103</v>
      </c>
      <c r="R9" s="14">
        <f>indpaid!R9+medpaid!R9</f>
        <v>3625519897.1700945</v>
      </c>
      <c r="S9" s="14">
        <f>indpaid!S9+medpaid!S9</f>
        <v>3639140072.9317732</v>
      </c>
      <c r="T9" s="14">
        <f>indpaid!T9+medpaid!T9</f>
        <v>3654805535.1239367</v>
      </c>
      <c r="U9" s="14">
        <f>indpaid!U9+medpaid!U9</f>
        <v>3658736789.2659349</v>
      </c>
      <c r="V9" s="14">
        <f>indpaid!V9+medpaid!V9</f>
        <v>3674500155.165091</v>
      </c>
      <c r="W9" s="14">
        <f>indpaid!W9+medpaid!W9</f>
        <v>3690354169.0422897</v>
      </c>
      <c r="X9" s="14">
        <f>indpaid!X9+medpaid!X9</f>
        <v>3700896162.140801</v>
      </c>
      <c r="Y9" s="14">
        <f>indpaid!Y9+medpaid!Y9</f>
        <v>3711482955.4270582</v>
      </c>
      <c r="Z9" s="14">
        <f>indpaid!Z9+medpaid!Z9</f>
        <v>3722114764.9922223</v>
      </c>
      <c r="AA9" s="14">
        <f>indpaid!AA9+medpaid!AA9</f>
        <v>3732791808</v>
      </c>
      <c r="AB9" s="14"/>
      <c r="AC9" s="14"/>
      <c r="AD9" s="14"/>
      <c r="AE9" s="14"/>
      <c r="AF9" s="14"/>
      <c r="AG9" s="14"/>
    </row>
    <row r="10" spans="1:33" x14ac:dyDescent="0.3">
      <c r="A10">
        <f t="shared" si="1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>indpaid!P10+medpaid!P10</f>
        <v>3016820550.5344934</v>
      </c>
      <c r="Q10" s="14">
        <f>indpaid!Q10+medpaid!Q10</f>
        <v>3039774721.4687552</v>
      </c>
      <c r="R10" s="14">
        <f>indpaid!R10+medpaid!R10</f>
        <v>3058248993.7332153</v>
      </c>
      <c r="S10" s="14">
        <f>indpaid!S10+medpaid!S10</f>
        <v>3076896556.4932413</v>
      </c>
      <c r="T10" s="14">
        <f>indpaid!T10+medpaid!T10</f>
        <v>3097388496.3716612</v>
      </c>
      <c r="U10" s="14">
        <f>indpaid!U10+medpaid!U10</f>
        <v>3113545256.8304882</v>
      </c>
      <c r="V10" s="14">
        <f>indpaid!V10+medpaid!V10</f>
        <v>3135567783.699873</v>
      </c>
      <c r="W10" s="14">
        <f>indpaid!W10+medpaid!W10</f>
        <v>3153475848.0151615</v>
      </c>
      <c r="X10" s="14">
        <f>indpaid!X10+medpaid!X10</f>
        <v>3166913459.644124</v>
      </c>
      <c r="Y10" s="14">
        <f>indpaid!Y10+medpaid!Y10</f>
        <v>3176004035.3135929</v>
      </c>
      <c r="Z10" s="14">
        <f>indpaid!Z10+medpaid!Z10</f>
        <v>3186621640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1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indpaid!O11+medpaid!O11</f>
        <v>2887785385.0992794</v>
      </c>
      <c r="P11" s="14">
        <f>indpaid!P11+medpaid!P11</f>
        <v>2916658421.6068606</v>
      </c>
      <c r="Q11" s="14">
        <f>indpaid!Q11+medpaid!Q11</f>
        <v>2937407078.5097346</v>
      </c>
      <c r="R11" s="14">
        <f>indpaid!R11+medpaid!R11</f>
        <v>2959711150.6538305</v>
      </c>
      <c r="S11" s="14">
        <f>indpaid!S11+medpaid!S11</f>
        <v>2978383617.7416344</v>
      </c>
      <c r="T11" s="14">
        <f>indpaid!T11+medpaid!T11</f>
        <v>2993993560.0996957</v>
      </c>
      <c r="U11" s="14">
        <f>indpaid!U11+medpaid!U11</f>
        <v>3015498466.9640131</v>
      </c>
      <c r="V11" s="14">
        <f>indpaid!V11+medpaid!V11</f>
        <v>3034401896.7079706</v>
      </c>
      <c r="W11" s="14">
        <f>indpaid!W11+medpaid!W11</f>
        <v>3049003989.3755264</v>
      </c>
      <c r="X11" s="14">
        <f>indpaid!X11+medpaid!X11</f>
        <v>3063703552.5394096</v>
      </c>
      <c r="Y11" s="14">
        <f>indpaid!Y11+medpaid!Y11</f>
        <v>3077056266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1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indpaid!N12+medpaid!N12</f>
        <v>2951550326.9040089</v>
      </c>
      <c r="O12" s="14">
        <f>indpaid!O12+medpaid!O12</f>
        <v>2988928651.4590993</v>
      </c>
      <c r="P12" s="14">
        <f>indpaid!P12+medpaid!P12</f>
        <v>3023897327.6076851</v>
      </c>
      <c r="Q12" s="14">
        <f>indpaid!Q12+medpaid!Q12</f>
        <v>3054779797.7106094</v>
      </c>
      <c r="R12" s="14">
        <f>indpaid!R12+medpaid!R12</f>
        <v>3080226326.1240444</v>
      </c>
      <c r="S12" s="14">
        <f>indpaid!S12+medpaid!S12</f>
        <v>3106049186.5099306</v>
      </c>
      <c r="T12" s="14">
        <f>indpaid!T12+medpaid!T12</f>
        <v>3136553593.8279648</v>
      </c>
      <c r="U12" s="14">
        <f>indpaid!U12+medpaid!U12</f>
        <v>3161271166.2270699</v>
      </c>
      <c r="V12" s="14">
        <f>indpaid!V12+medpaid!V12</f>
        <v>3181549931.5813093</v>
      </c>
      <c r="W12" s="14">
        <f>indpaid!W12+medpaid!W12</f>
        <v>3206772071.9038587</v>
      </c>
      <c r="X12" s="14">
        <f>indpaid!X12+medpaid!X12</f>
        <v>3221126265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1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>indpaid!M13+medpaid!M13</f>
        <v>3325210586.3710103</v>
      </c>
      <c r="N13" s="14">
        <f>indpaid!N13+medpaid!N13</f>
        <v>3375739863.4032354</v>
      </c>
      <c r="O13" s="14">
        <f>indpaid!O13+medpaid!O13</f>
        <v>3421951724.44911</v>
      </c>
      <c r="P13" s="14">
        <f>indpaid!P13+medpaid!P13</f>
        <v>3451025184.0176377</v>
      </c>
      <c r="Q13" s="14">
        <f>indpaid!Q13+medpaid!Q13</f>
        <v>3482321256.5650353</v>
      </c>
      <c r="R13" s="14">
        <f>indpaid!R13+medpaid!R13</f>
        <v>3512070008.1247311</v>
      </c>
      <c r="S13" s="14">
        <f>indpaid!S13+medpaid!S13</f>
        <v>3544067203.3237677</v>
      </c>
      <c r="T13" s="14">
        <f>indpaid!T13+medpaid!T13</f>
        <v>3574508984.348875</v>
      </c>
      <c r="U13" s="14">
        <f>indpaid!U13+medpaid!U13</f>
        <v>3596777771.8698654</v>
      </c>
      <c r="V13" s="14">
        <f>indpaid!V13+medpaid!V13</f>
        <v>3614231369.8561172</v>
      </c>
      <c r="W13" s="14">
        <f>indpaid!W13+medpaid!W13</f>
        <v>3629847217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1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>indpaid!L14+medpaid!L14</f>
        <v>3906546698.829052</v>
      </c>
      <c r="M14" s="14">
        <f>indpaid!M14+medpaid!M14</f>
        <v>3973643888.5292168</v>
      </c>
      <c r="N14" s="14">
        <f>indpaid!N14+medpaid!N14</f>
        <v>4024421393.6327667</v>
      </c>
      <c r="O14" s="14">
        <f>indpaid!O14+medpaid!O14</f>
        <v>4074211947.5496006</v>
      </c>
      <c r="P14" s="14">
        <f>indpaid!P14+medpaid!P14</f>
        <v>4113344136.9952126</v>
      </c>
      <c r="Q14" s="14">
        <f>indpaid!Q14+medpaid!Q14</f>
        <v>4150664959.1152668</v>
      </c>
      <c r="R14" s="14">
        <f>indpaid!R14+medpaid!R14</f>
        <v>4190294571.527698</v>
      </c>
      <c r="S14" s="14">
        <f>indpaid!S14+medpaid!S14</f>
        <v>4224299238.551806</v>
      </c>
      <c r="T14" s="14">
        <f>indpaid!T14+medpaid!T14</f>
        <v>4250558089.44981</v>
      </c>
      <c r="U14" s="14">
        <f>indpaid!U14+medpaid!U14</f>
        <v>4266900241.4653797</v>
      </c>
      <c r="V14" s="14">
        <f>indpaid!V14+medpaid!V14</f>
        <v>4283322124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1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>indpaid!K15+medpaid!K15</f>
        <v>4731328881.6211758</v>
      </c>
      <c r="L15" s="14">
        <f>indpaid!L15+medpaid!L15</f>
        <v>4841782754.7643852</v>
      </c>
      <c r="M15" s="14">
        <f>indpaid!M15+medpaid!M15</f>
        <v>4925706580.9715347</v>
      </c>
      <c r="N15" s="14">
        <f>indpaid!N15+medpaid!N15</f>
        <v>4997662721.2085829</v>
      </c>
      <c r="O15" s="14">
        <f>indpaid!O15+medpaid!O15</f>
        <v>5058797699.0353603</v>
      </c>
      <c r="P15" s="14">
        <f>indpaid!P15+medpaid!P15</f>
        <v>5122893667.6620474</v>
      </c>
      <c r="Q15" s="14">
        <f>indpaid!Q15+medpaid!Q15</f>
        <v>5182860417.7113953</v>
      </c>
      <c r="R15" s="14">
        <f>indpaid!R15+medpaid!R15</f>
        <v>5241233470.826807</v>
      </c>
      <c r="S15" s="14">
        <f>indpaid!S15+medpaid!S15</f>
        <v>5287613878.7260303</v>
      </c>
      <c r="T15" s="14">
        <f>indpaid!T15+medpaid!T15</f>
        <v>5324091713.4950657</v>
      </c>
      <c r="U15" s="14">
        <f>indpaid!U15+medpaid!U15</f>
        <v>5350384424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1"/>
        <v>1999</v>
      </c>
      <c r="B16" s="14"/>
      <c r="C16" s="14"/>
      <c r="D16" s="14"/>
      <c r="E16" s="14"/>
      <c r="F16" s="14"/>
      <c r="G16" s="14"/>
      <c r="H16" s="14"/>
      <c r="I16" s="14"/>
      <c r="J16" s="14">
        <f>indpaid!J16+medpaid!J16</f>
        <v>5244279332.990612</v>
      </c>
      <c r="K16" s="14">
        <f>indpaid!K16+medpaid!K16</f>
        <v>5380395131.4235954</v>
      </c>
      <c r="L16" s="14">
        <f>indpaid!L16+medpaid!L16</f>
        <v>5496359653.7618999</v>
      </c>
      <c r="M16" s="14">
        <f>indpaid!M16+medpaid!M16</f>
        <v>5590565275.4995117</v>
      </c>
      <c r="N16" s="14">
        <f>indpaid!N16+medpaid!N16</f>
        <v>5670377285.2543354</v>
      </c>
      <c r="O16" s="14">
        <f>indpaid!O16+medpaid!O16</f>
        <v>5737621656.7878866</v>
      </c>
      <c r="P16" s="14">
        <f>indpaid!P16+medpaid!P16</f>
        <v>5805394569.0839252</v>
      </c>
      <c r="Q16" s="14">
        <f>indpaid!Q16+medpaid!Q16</f>
        <v>5874174368.1361351</v>
      </c>
      <c r="R16" s="14">
        <f>indpaid!R16+medpaid!R16</f>
        <v>5929464104.0322037</v>
      </c>
      <c r="S16" s="14">
        <f>indpaid!S16+medpaid!S16</f>
        <v>5976543496.5835896</v>
      </c>
      <c r="T16" s="14">
        <f>indpaid!T16+medpaid!T16</f>
        <v>6012204533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1"/>
        <v>2000</v>
      </c>
      <c r="B17" s="14"/>
      <c r="C17" s="14"/>
      <c r="D17" s="14"/>
      <c r="E17" s="14"/>
      <c r="F17" s="14"/>
      <c r="G17" s="14"/>
      <c r="H17" s="14"/>
      <c r="I17" s="14">
        <f>indpaid!I17+medpaid!I17</f>
        <v>5983651746.984911</v>
      </c>
      <c r="J17" s="14">
        <f>indpaid!J17+medpaid!J17</f>
        <v>6158659359.4212112</v>
      </c>
      <c r="K17" s="14">
        <f>indpaid!K17+medpaid!K17</f>
        <v>6296011112.9532604</v>
      </c>
      <c r="L17" s="14">
        <f>indpaid!L17+medpaid!L17</f>
        <v>6414796197.4079885</v>
      </c>
      <c r="M17" s="14">
        <f>indpaid!M17+medpaid!M17</f>
        <v>6516964451.8059578</v>
      </c>
      <c r="N17" s="14">
        <f>indpaid!N17+medpaid!N17</f>
        <v>6611235809.1579905</v>
      </c>
      <c r="O17" s="14">
        <f>indpaid!O17+medpaid!O17</f>
        <v>6703753979.0621815</v>
      </c>
      <c r="P17" s="14">
        <f>indpaid!P17+medpaid!P17</f>
        <v>6781029895.6511269</v>
      </c>
      <c r="Q17" s="14">
        <f>indpaid!Q17+medpaid!Q17</f>
        <v>6835563111.1939793</v>
      </c>
      <c r="R17" s="14">
        <f>indpaid!R17+medpaid!R17</f>
        <v>6887176118.1115532</v>
      </c>
      <c r="S17" s="14">
        <f>indpaid!S17+medpaid!S17</f>
        <v>6900703261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1"/>
        <v>2001</v>
      </c>
      <c r="B18" s="14"/>
      <c r="C18" s="14"/>
      <c r="D18" s="14"/>
      <c r="E18" s="14"/>
      <c r="F18" s="14"/>
      <c r="G18" s="14"/>
      <c r="H18" s="14">
        <f>indpaid!H18+medpaid!H18</f>
        <v>8331839710.7905617</v>
      </c>
      <c r="I18" s="14">
        <f>indpaid!I18+medpaid!I18</f>
        <v>8647709634.4621181</v>
      </c>
      <c r="J18" s="14">
        <f>indpaid!J18+medpaid!J18</f>
        <v>8902596880.8288841</v>
      </c>
      <c r="K18" s="14">
        <f>indpaid!K18+medpaid!K18</f>
        <v>9121004888.05476</v>
      </c>
      <c r="L18" s="14">
        <f>indpaid!L18+medpaid!L18</f>
        <v>9304091909.5825768</v>
      </c>
      <c r="M18" s="14">
        <f>indpaid!M18+medpaid!M18</f>
        <v>9458533992.9738808</v>
      </c>
      <c r="N18" s="14">
        <f>indpaid!N18+medpaid!N18</f>
        <v>9635182241.4125748</v>
      </c>
      <c r="O18" s="14">
        <f>indpaid!O18+medpaid!O18</f>
        <v>9766891230.7296982</v>
      </c>
      <c r="P18" s="14">
        <f>indpaid!P18+medpaid!P18</f>
        <v>9885864427.9649467</v>
      </c>
      <c r="Q18" s="14">
        <f>indpaid!Q18+medpaid!Q18</f>
        <v>9976058760.2827454</v>
      </c>
      <c r="R18" s="14">
        <f>indpaid!R18+medpaid!R18</f>
        <v>10051980467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1"/>
        <v>2002</v>
      </c>
      <c r="B19" s="14"/>
      <c r="C19" s="14"/>
      <c r="D19" s="14"/>
      <c r="E19" s="14"/>
      <c r="F19" s="14"/>
      <c r="G19" s="14">
        <f>indpaid!G19+medpaid!G19</f>
        <v>8189934228.45998</v>
      </c>
      <c r="H19" s="14">
        <f>indpaid!H19+medpaid!H19</f>
        <v>8583751954.980772</v>
      </c>
      <c r="I19" s="14">
        <f>indpaid!I19+medpaid!I19</f>
        <v>8889884060.8641663</v>
      </c>
      <c r="J19" s="14">
        <f>indpaid!J19+medpaid!J19</f>
        <v>9118258966.4512882</v>
      </c>
      <c r="K19" s="14">
        <f>indpaid!K19+medpaid!K19</f>
        <v>9324874589.6246719</v>
      </c>
      <c r="L19" s="14">
        <f>indpaid!L19+medpaid!L19</f>
        <v>9503905178.040802</v>
      </c>
      <c r="M19" s="14">
        <f>indpaid!M19+medpaid!M19</f>
        <v>9687456328.7670517</v>
      </c>
      <c r="N19" s="14">
        <f>indpaid!N19+medpaid!N19</f>
        <v>9820486478.6429443</v>
      </c>
      <c r="O19" s="14">
        <f>indpaid!O19+medpaid!O19</f>
        <v>9930712744.1618843</v>
      </c>
      <c r="P19" s="14">
        <f>indpaid!P19+medpaid!P19</f>
        <v>10016612710.046209</v>
      </c>
      <c r="Q19" s="14">
        <f>indpaid!Q19+medpaid!Q19</f>
        <v>10098621968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 t="shared" si="1"/>
        <v>2003</v>
      </c>
      <c r="B20" s="14"/>
      <c r="C20" s="14"/>
      <c r="D20" s="14"/>
      <c r="E20" s="14"/>
      <c r="F20" s="14">
        <f>indpaid!F20+medpaid!F20</f>
        <v>7092506803.9057636</v>
      </c>
      <c r="G20" s="14">
        <f>indpaid!G20+medpaid!G20</f>
        <v>7567781919.8270597</v>
      </c>
      <c r="H20" s="14">
        <f>indpaid!H20+medpaid!H20</f>
        <v>7923857436.3118343</v>
      </c>
      <c r="I20" s="14">
        <f>indpaid!I20+medpaid!I20</f>
        <v>8217932584.7650318</v>
      </c>
      <c r="J20" s="14">
        <f>indpaid!J20+medpaid!J20</f>
        <v>8456968914.6472378</v>
      </c>
      <c r="K20" s="14">
        <f>indpaid!K20+medpaid!K20</f>
        <v>8673381598.0653934</v>
      </c>
      <c r="L20" s="14">
        <f>indpaid!L20+medpaid!L20</f>
        <v>8904865980.9291992</v>
      </c>
      <c r="M20" s="14">
        <f>indpaid!M20+medpaid!M20</f>
        <v>9084539973.4756584</v>
      </c>
      <c r="N20" s="14">
        <f>indpaid!N20+medpaid!N20</f>
        <v>9213188195.5330849</v>
      </c>
      <c r="O20" s="14">
        <f>indpaid!O20+medpaid!O20</f>
        <v>9324969344.1362381</v>
      </c>
      <c r="P20" s="14">
        <f>indpaid!P20+medpaid!P20</f>
        <v>9419099360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1"/>
        <v>2004</v>
      </c>
      <c r="B21" s="14"/>
      <c r="C21" s="14"/>
      <c r="D21" s="14"/>
      <c r="E21" s="14">
        <f>indpaid!E21+medpaid!E21</f>
        <v>4685531848.546051</v>
      </c>
      <c r="F21" s="14">
        <f>indpaid!F21+medpaid!F21</f>
        <v>5210506139.037569</v>
      </c>
      <c r="G21" s="14">
        <f>indpaid!G21+medpaid!G21</f>
        <v>5612353147.3676243</v>
      </c>
      <c r="H21" s="14">
        <f>indpaid!H21+medpaid!H21</f>
        <v>5928217411.1314583</v>
      </c>
      <c r="I21" s="14">
        <f>indpaid!I21+medpaid!I21</f>
        <v>6190556246.3287125</v>
      </c>
      <c r="J21" s="14">
        <f>indpaid!J21+medpaid!J21</f>
        <v>6417858635.0737915</v>
      </c>
      <c r="K21" s="14">
        <f>indpaid!K21+medpaid!K21</f>
        <v>6637161735.4306993</v>
      </c>
      <c r="L21" s="14">
        <f>indpaid!L21+medpaid!L21</f>
        <v>6803940910.2358017</v>
      </c>
      <c r="M21" s="14">
        <f>indpaid!M21+medpaid!M21</f>
        <v>6929212625.5870647</v>
      </c>
      <c r="N21" s="14">
        <f>indpaid!N21+medpaid!N21</f>
        <v>7028441644.3775234</v>
      </c>
      <c r="O21" s="14">
        <f>indpaid!O21+medpaid!O21</f>
        <v>7108067988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1"/>
        <v>2005</v>
      </c>
      <c r="B22" s="14"/>
      <c r="C22" s="14"/>
      <c r="D22" s="14">
        <f>indpaid!D22+medpaid!D22</f>
        <v>3255241427.3468857</v>
      </c>
      <c r="E22" s="14">
        <f>indpaid!E22+medpaid!E22</f>
        <v>3893338366.1288524</v>
      </c>
      <c r="F22" s="14">
        <f>indpaid!F22+medpaid!F22</f>
        <v>4340183866.9724712</v>
      </c>
      <c r="G22" s="14">
        <f>indpaid!G22+medpaid!G22</f>
        <v>4701635237.3576889</v>
      </c>
      <c r="H22" s="14">
        <f>indpaid!H22+medpaid!H22</f>
        <v>4985854506.344739</v>
      </c>
      <c r="I22" s="14">
        <f>indpaid!I22+medpaid!I22</f>
        <v>5239549107.8713646</v>
      </c>
      <c r="J22" s="14">
        <f>indpaid!J22+medpaid!J22</f>
        <v>5475791503.5313816</v>
      </c>
      <c r="K22" s="14">
        <f>indpaid!K22+medpaid!K22</f>
        <v>5650863786.846137</v>
      </c>
      <c r="L22" s="14">
        <f>indpaid!L22+medpaid!L22</f>
        <v>5791221918.0198393</v>
      </c>
      <c r="M22" s="14">
        <f>indpaid!M22+medpaid!M22</f>
        <v>5892668112.3207836</v>
      </c>
      <c r="N22" s="14">
        <f>indpaid!N22+medpaid!N22</f>
        <v>5980693854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1"/>
        <v>2006</v>
      </c>
      <c r="B23" s="14"/>
      <c r="C23" s="14">
        <f>indpaid!C23+medpaid!C23</f>
        <v>2443179438.2901812</v>
      </c>
      <c r="D23" s="14">
        <f>indpaid!D23+medpaid!D23</f>
        <v>3359454325.5275221</v>
      </c>
      <c r="E23" s="14">
        <f>indpaid!E23+medpaid!E23</f>
        <v>4019325235.0596056</v>
      </c>
      <c r="F23" s="14">
        <f>indpaid!F23+medpaid!F23</f>
        <v>4517274312.2309122</v>
      </c>
      <c r="G23" s="14">
        <f>indpaid!G23+medpaid!G23</f>
        <v>4901242628.7705393</v>
      </c>
      <c r="H23" s="14">
        <f>indpaid!H23+medpaid!H23</f>
        <v>5210793646.6691418</v>
      </c>
      <c r="I23" s="14">
        <f>indpaid!I23+medpaid!I23</f>
        <v>5481502016.6255207</v>
      </c>
      <c r="J23" s="14">
        <f>indpaid!J23+medpaid!J23</f>
        <v>5682434979.3175869</v>
      </c>
      <c r="K23" s="14">
        <f>indpaid!K23+medpaid!K23</f>
        <v>5850087709.3446836</v>
      </c>
      <c r="L23" s="14">
        <f>indpaid!L23+medpaid!L23</f>
        <v>5970085722.4264565</v>
      </c>
      <c r="M23" s="14">
        <f>indpaid!M23+medpaid!M23</f>
        <v>6076116640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1"/>
        <v>2007</v>
      </c>
      <c r="B24" s="14">
        <f>indpaid!B24+medpaid!B24</f>
        <v>1301480872.8049557</v>
      </c>
      <c r="C24" s="14">
        <f>indpaid!C24+medpaid!C24</f>
        <v>2590646532.4976425</v>
      </c>
      <c r="D24" s="14">
        <f>indpaid!D24+medpaid!D24</f>
        <v>3589841468.0182505</v>
      </c>
      <c r="E24" s="14">
        <f>indpaid!E24+medpaid!E24</f>
        <v>4330516871.1052828</v>
      </c>
      <c r="F24" s="14">
        <f>indpaid!F24+medpaid!F24</f>
        <v>4862828259.2276001</v>
      </c>
      <c r="G24" s="14">
        <f>indpaid!G24+medpaid!G24</f>
        <v>5295952626.3109665</v>
      </c>
      <c r="H24" s="14">
        <f>indpaid!H24+medpaid!H24</f>
        <v>5674559110.3735847</v>
      </c>
      <c r="I24" s="14">
        <f>indpaid!I24+medpaid!I24</f>
        <v>5942861638.2054777</v>
      </c>
      <c r="J24" s="14">
        <f>indpaid!J24+medpaid!J24</f>
        <v>6154032922.9621925</v>
      </c>
      <c r="K24" s="14">
        <f>indpaid!K24+medpaid!K24</f>
        <v>6318782596.7376652</v>
      </c>
      <c r="L24" s="14">
        <f>indpaid!L24+medpaid!L24</f>
        <v>6443724702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1"/>
        <v>2008</v>
      </c>
      <c r="B25" s="14">
        <f>indpaid!B25+medpaid!B25</f>
        <v>1338373801.0435913</v>
      </c>
      <c r="C25" s="14">
        <f>indpaid!C25+medpaid!C25</f>
        <v>2654321404.8936987</v>
      </c>
      <c r="D25" s="14">
        <f>indpaid!D25+medpaid!D25</f>
        <v>3722627435.2894111</v>
      </c>
      <c r="E25" s="14">
        <f>indpaid!E25+medpaid!E25</f>
        <v>4537344625.5911846</v>
      </c>
      <c r="F25" s="14">
        <f>indpaid!F25+medpaid!F25</f>
        <v>5141512898.9771881</v>
      </c>
      <c r="G25" s="14">
        <f>indpaid!G25+medpaid!G25</f>
        <v>5612814317.3740635</v>
      </c>
      <c r="H25" s="14">
        <f>indpaid!H25+medpaid!H25</f>
        <v>5958305635.2613945</v>
      </c>
      <c r="I25" s="14">
        <f>indpaid!I25+medpaid!I25</f>
        <v>6220997914.9742546</v>
      </c>
      <c r="J25" s="14">
        <f>indpaid!J25+medpaid!J25</f>
        <v>6405671407.8253174</v>
      </c>
      <c r="K25" s="14">
        <f>indpaid!K25+medpaid!K25</f>
        <v>6551481925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1"/>
        <v>2009</v>
      </c>
      <c r="B26" s="14">
        <f>indpaid!B26+medpaid!B26</f>
        <v>1224551156.6829846</v>
      </c>
      <c r="C26" s="14">
        <f>indpaid!C26+medpaid!C26</f>
        <v>2504492246.4573011</v>
      </c>
      <c r="D26" s="14">
        <f>indpaid!D26+medpaid!D26</f>
        <v>3582244950.2331314</v>
      </c>
      <c r="E26" s="14">
        <f>indpaid!E26+medpaid!E26</f>
        <v>4399297500.221303</v>
      </c>
      <c r="F26" s="14">
        <f>indpaid!F26+medpaid!F26</f>
        <v>5031472122.6149645</v>
      </c>
      <c r="G26" s="14">
        <f>indpaid!G26+medpaid!G26</f>
        <v>5486389692.0664139</v>
      </c>
      <c r="H26" s="14">
        <f>indpaid!H26+medpaid!H26</f>
        <v>5812903841.7555227</v>
      </c>
      <c r="I26" s="14">
        <f>indpaid!I26+medpaid!I26</f>
        <v>6049842821.1856174</v>
      </c>
      <c r="J26" s="14">
        <f>indpaid!J26+medpaid!J26</f>
        <v>6225288263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1"/>
        <v>2010</v>
      </c>
      <c r="B27" s="14">
        <f>indpaid!B27+medpaid!B27</f>
        <v>1254233779.1011891</v>
      </c>
      <c r="C27" s="14">
        <f>indpaid!C27+medpaid!C27</f>
        <v>2619919379.2398329</v>
      </c>
      <c r="D27" s="14">
        <f>indpaid!D27+medpaid!D27</f>
        <v>3779835846.0734634</v>
      </c>
      <c r="E27" s="14">
        <f>indpaid!E27+medpaid!E27</f>
        <v>4680334520.0089149</v>
      </c>
      <c r="F27" s="14">
        <f>indpaid!F27+medpaid!F27</f>
        <v>5295085414.8555803</v>
      </c>
      <c r="G27" s="14">
        <f>indpaid!G27+medpaid!G27</f>
        <v>5742661000.5893764</v>
      </c>
      <c r="H27" s="14">
        <f>indpaid!H27+medpaid!H27</f>
        <v>6070703355.8199339</v>
      </c>
      <c r="I27" s="14">
        <f>indpaid!I27+medpaid!I27</f>
        <v>6300006763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1"/>
        <v>2011</v>
      </c>
      <c r="B28" s="14">
        <f>indpaid!B28+medpaid!B28</f>
        <v>1213461082.0582626</v>
      </c>
      <c r="C28" s="14">
        <f>indpaid!C28+medpaid!C28</f>
        <v>2584821798.8092308</v>
      </c>
      <c r="D28" s="14">
        <f>indpaid!D28+medpaid!D28</f>
        <v>3707238011.7537832</v>
      </c>
      <c r="E28" s="14">
        <f>indpaid!E28+medpaid!E28</f>
        <v>4527611392.3883867</v>
      </c>
      <c r="F28" s="14">
        <f>indpaid!F28+medpaid!F28</f>
        <v>5116825954.3378439</v>
      </c>
      <c r="G28" s="14">
        <f>indpaid!G28+medpaid!G28</f>
        <v>5523187811.9478092</v>
      </c>
      <c r="H28" s="14">
        <f>indpaid!H28+medpaid!H28</f>
        <v>5822222332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>A28+1</f>
        <v>2012</v>
      </c>
      <c r="B29" s="14">
        <f>indpaid!B29+medpaid!B29</f>
        <v>1242187399.8476057</v>
      </c>
      <c r="C29" s="14">
        <f>indpaid!C29+medpaid!C29</f>
        <v>2671011835.3620801</v>
      </c>
      <c r="D29" s="14">
        <f>indpaid!D29+medpaid!D29</f>
        <v>3824287929.9484863</v>
      </c>
      <c r="E29" s="14">
        <f>indpaid!E29+medpaid!E29</f>
        <v>4648981145.2300854</v>
      </c>
      <c r="F29" s="14">
        <f>indpaid!F29+medpaid!F29</f>
        <v>5231714590.5386009</v>
      </c>
      <c r="G29" s="14">
        <f>indpaid!G29+medpaid!G29</f>
        <v>5627018041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1"/>
        <v>2013</v>
      </c>
      <c r="B30" s="14">
        <f>indpaid!B30+medpaid!B30</f>
        <v>1319789877.8844764</v>
      </c>
      <c r="C30" s="14">
        <f>indpaid!C30+medpaid!C30</f>
        <v>2786497819.4099007</v>
      </c>
      <c r="D30" s="14">
        <f>indpaid!D30+medpaid!D30</f>
        <v>3994848384.2639961</v>
      </c>
      <c r="E30" s="14">
        <f>indpaid!E30+medpaid!E30</f>
        <v>4835907997.2997303</v>
      </c>
      <c r="F30" s="14">
        <f>indpaid!F30+medpaid!F30</f>
        <v>5372693785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1"/>
        <v>2014</v>
      </c>
      <c r="B31" s="14">
        <f>indpaid!B31+medpaid!B31</f>
        <v>1367226128.4937391</v>
      </c>
      <c r="C31" s="14">
        <f>indpaid!C31+medpaid!C31</f>
        <v>2923764848.5858717</v>
      </c>
      <c r="D31" s="14">
        <f>indpaid!D31+medpaid!D31</f>
        <v>4204533968.1328454</v>
      </c>
      <c r="E31" s="14">
        <f>indpaid!E31+medpaid!E31</f>
        <v>5061487300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1"/>
        <v>2015</v>
      </c>
      <c r="B32" s="14">
        <f>indpaid!B32+medpaid!B32</f>
        <v>1446457313.8185258</v>
      </c>
      <c r="C32" s="14">
        <f>indpaid!C32+medpaid!C32</f>
        <v>3124072922.088275</v>
      </c>
      <c r="D32" s="14">
        <f>indpaid!D32+medpaid!D32</f>
        <v>4410941607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3">
      <c r="A33">
        <f>A32+1</f>
        <v>2016</v>
      </c>
      <c r="B33" s="14">
        <f>indpaid!B33+medpaid!B33</f>
        <v>1545582566.2848105</v>
      </c>
      <c r="C33" s="14">
        <f>indpaid!C33+medpaid!C33</f>
        <v>3220361443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3">
      <c r="A34">
        <v>2017</v>
      </c>
      <c r="B34" s="14">
        <f>indpaid!B34+medpaid!B34</f>
        <v>1620474714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433C-71A8-42A4-BCDF-A7C771DA3FFC}">
  <sheetPr>
    <pageSetUpPr fitToPage="1"/>
  </sheetPr>
  <dimension ref="A1:AG34"/>
  <sheetViews>
    <sheetView tabSelected="1" workbookViewId="0">
      <selection activeCell="B34" sqref="B34"/>
    </sheetView>
  </sheetViews>
  <sheetFormatPr defaultRowHeight="14.4" x14ac:dyDescent="0.3"/>
  <cols>
    <col min="1" max="1" width="6.6640625" customWidth="1"/>
    <col min="2" max="33" width="6.6640625" style="13" customWidth="1"/>
  </cols>
  <sheetData>
    <row r="1" spans="1:33" x14ac:dyDescent="0.3">
      <c r="A1" t="s">
        <v>69</v>
      </c>
    </row>
    <row r="2" spans="1:33" x14ac:dyDescent="0.3">
      <c r="A2" s="12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>indincd!W3+medincd!W3</f>
        <v>2509834375.1213818</v>
      </c>
      <c r="X3" s="14">
        <f>indincd!X3+medincd!X3</f>
        <v>2513226236.8680248</v>
      </c>
      <c r="Y3" s="14">
        <f>indincd!Y3+medincd!Y3</f>
        <v>2521409525.3246965</v>
      </c>
      <c r="Z3" s="14">
        <f>indincd!Z3+medincd!Z3</f>
        <v>2528254424.4364443</v>
      </c>
      <c r="AA3" s="14">
        <f>indincd!AA3+medincd!AA3</f>
        <v>2536753917.5385265</v>
      </c>
      <c r="AB3" s="14">
        <f>indincd!AB3+medincd!AB3</f>
        <v>2545287624.5480785</v>
      </c>
      <c r="AC3" s="14">
        <f>indincd!AC3+medincd!AC3</f>
        <v>2551310412.3429737</v>
      </c>
      <c r="AD3" s="14">
        <f>indincd!AD3+medincd!AD3</f>
        <v>2553638019.1236601</v>
      </c>
      <c r="AE3" s="14">
        <f>indincd!AE3+medincd!AE3</f>
        <v>2554804150.1207833</v>
      </c>
      <c r="AF3" s="14">
        <f>indincd!AF3+medincd!AF3</f>
        <v>2552469555.864542</v>
      </c>
      <c r="AG3" s="14">
        <f>indincd!AG3+medincd!AG3</f>
        <v>2557129406</v>
      </c>
    </row>
    <row r="4" spans="1:33" x14ac:dyDescent="0.3">
      <c r="A4">
        <f t="shared" ref="A4:A32" si="1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>indincd!V4+medincd!V4</f>
        <v>2834448228.877583</v>
      </c>
      <c r="W4" s="14">
        <f>indincd!W4+medincd!W4</f>
        <v>2841098521.6291389</v>
      </c>
      <c r="X4" s="14">
        <f>indincd!X4+medincd!X4</f>
        <v>2854465610.0597672</v>
      </c>
      <c r="Y4" s="14">
        <f>indincd!Y4+medincd!Y4</f>
        <v>2853115534.128274</v>
      </c>
      <c r="Z4" s="14">
        <f>indincd!Z4+medincd!Z4</f>
        <v>2864216668.6187782</v>
      </c>
      <c r="AA4" s="14">
        <f>indincd!AA4+medincd!AA4</f>
        <v>2869794521.708787</v>
      </c>
      <c r="AB4" s="14">
        <f>indincd!AB4+medincd!AB4</f>
        <v>2876598965.0354238</v>
      </c>
      <c r="AC4" s="14">
        <f>indincd!AC4+medincd!AC4</f>
        <v>2880702044.3613858</v>
      </c>
      <c r="AD4" s="14">
        <f>indincd!AD4+medincd!AD4</f>
        <v>2883582746.4057469</v>
      </c>
      <c r="AE4" s="14">
        <f>indincd!AE4+medincd!AE4</f>
        <v>2882209578.4215789</v>
      </c>
      <c r="AF4" s="14">
        <f>indincd!AF4+medincd!AF4</f>
        <v>2885091788</v>
      </c>
      <c r="AG4" s="14"/>
    </row>
    <row r="5" spans="1:33" x14ac:dyDescent="0.3">
      <c r="A5">
        <f t="shared" si="1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>indincd!U5+medincd!U5</f>
        <v>3055022921.6826</v>
      </c>
      <c r="V5" s="14">
        <f>indincd!V5+medincd!V5</f>
        <v>3065741102.4277892</v>
      </c>
      <c r="W5" s="14">
        <f>indincd!W5+medincd!W5</f>
        <v>3073450239.1982374</v>
      </c>
      <c r="X5" s="14">
        <f>indincd!X5+medincd!X5</f>
        <v>3084245749.1492138</v>
      </c>
      <c r="Y5" s="14">
        <f>indincd!Y5+medincd!Y5</f>
        <v>3088856956.4741974</v>
      </c>
      <c r="Z5" s="14">
        <f>indincd!Z5+medincd!Z5</f>
        <v>3098181179.260622</v>
      </c>
      <c r="AA5" s="14">
        <f>indincd!AA5+medincd!AA5</f>
        <v>3101314450.5901723</v>
      </c>
      <c r="AB5" s="14">
        <f>indincd!AB5+medincd!AB5</f>
        <v>3106023757.3984861</v>
      </c>
      <c r="AC5" s="14">
        <f>indincd!AC5+medincd!AC5</f>
        <v>3109172713.8843122</v>
      </c>
      <c r="AD5" s="14">
        <f>indincd!AD5+medincd!AD5</f>
        <v>3110704259.3987975</v>
      </c>
      <c r="AE5" s="14">
        <f>indincd!AE5+medincd!AE5</f>
        <v>3107549005</v>
      </c>
      <c r="AF5" s="14"/>
      <c r="AG5" s="14"/>
    </row>
    <row r="6" spans="1:33" x14ac:dyDescent="0.3">
      <c r="A6">
        <f t="shared" si="1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>indincd!T6+medincd!T6</f>
        <v>3567922258.7994161</v>
      </c>
      <c r="U6" s="14">
        <f>indincd!U6+medincd!U6</f>
        <v>3576867254.5910702</v>
      </c>
      <c r="V6" s="14">
        <f>indincd!V6+medincd!V6</f>
        <v>3593029730.9245191</v>
      </c>
      <c r="W6" s="14">
        <f>indincd!W6+medincd!W6</f>
        <v>3603872071.4848652</v>
      </c>
      <c r="X6" s="14">
        <f>indincd!X6+medincd!X6</f>
        <v>3616582890.2858114</v>
      </c>
      <c r="Y6" s="14">
        <f>indincd!Y6+medincd!Y6</f>
        <v>3629409114.0595851</v>
      </c>
      <c r="Z6" s="14">
        <f>indincd!Z6+medincd!Z6</f>
        <v>3629409114.0595851</v>
      </c>
      <c r="AA6" s="14">
        <f>indincd!AA6+medincd!AA6</f>
        <v>3633099401.871068</v>
      </c>
      <c r="AB6" s="14">
        <f>indincd!AB6+medincd!AB6</f>
        <v>3633034832.8858328</v>
      </c>
      <c r="AC6" s="14">
        <f>indincd!AC6+medincd!AC6</f>
        <v>3632973897</v>
      </c>
      <c r="AD6" s="14">
        <f>indincd!AD6+medincd!AD6</f>
        <v>3632973897</v>
      </c>
      <c r="AE6" s="14"/>
      <c r="AF6" s="14"/>
      <c r="AG6" s="14"/>
    </row>
    <row r="7" spans="1:33" x14ac:dyDescent="0.3">
      <c r="A7">
        <f t="shared" si="1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indincd!S7+medincd!S7</f>
        <v>3979046586.2504559</v>
      </c>
      <c r="T7" s="14">
        <f>indincd!T7+medincd!T7</f>
        <v>3993218049.1858568</v>
      </c>
      <c r="U7" s="14">
        <f>indincd!U7+medincd!U7</f>
        <v>4009623762.5414505</v>
      </c>
      <c r="V7" s="14">
        <f>indincd!V7+medincd!V7</f>
        <v>4019959361.9554749</v>
      </c>
      <c r="W7" s="14">
        <f>indincd!W7+medincd!W7</f>
        <v>4028134232.281867</v>
      </c>
      <c r="X7" s="14">
        <f>indincd!X7+medincd!X7</f>
        <v>4032301607.9791985</v>
      </c>
      <c r="Y7" s="14">
        <f>indincd!Y7+medincd!Y7</f>
        <v>4040653028.8766494</v>
      </c>
      <c r="Z7" s="14">
        <f>indincd!Z7+medincd!Z7</f>
        <v>4034364408.9408684</v>
      </c>
      <c r="AA7" s="14">
        <f>indincd!AA7+medincd!AA7</f>
        <v>4034573400.7434011</v>
      </c>
      <c r="AB7" s="14">
        <f>indincd!AB7+medincd!AB7</f>
        <v>4036663527.7605276</v>
      </c>
      <c r="AC7" s="14">
        <f>indincd!AC7+medincd!AC7</f>
        <v>4036515757</v>
      </c>
      <c r="AD7" s="14"/>
      <c r="AE7" s="14"/>
      <c r="AF7" s="14"/>
      <c r="AG7" s="14"/>
    </row>
    <row r="8" spans="1:33" x14ac:dyDescent="0.3">
      <c r="A8">
        <f t="shared" si="1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>indincd!R8+medincd!R8</f>
        <v>4670611197.4112358</v>
      </c>
      <c r="S8" s="14">
        <f>indincd!S8+medincd!S8</f>
        <v>4688425634.0507469</v>
      </c>
      <c r="T8" s="14">
        <f>indincd!T8+medincd!T8</f>
        <v>4704143919.8682928</v>
      </c>
      <c r="U8" s="14">
        <f>indincd!U8+medincd!U8</f>
        <v>4715239959.2128887</v>
      </c>
      <c r="V8" s="14">
        <f>indincd!V8+medincd!V8</f>
        <v>4719700567.029417</v>
      </c>
      <c r="W8" s="14">
        <f>indincd!W8+medincd!W8</f>
        <v>4728639625.0937386</v>
      </c>
      <c r="X8" s="14">
        <f>indincd!X8+medincd!X8</f>
        <v>4733368264.7188311</v>
      </c>
      <c r="Y8" s="14">
        <f>indincd!Y8+medincd!Y8</f>
        <v>4740106106.5519867</v>
      </c>
      <c r="Z8" s="14">
        <f>indincd!Z8+medincd!Z8</f>
        <v>4742358791.6715393</v>
      </c>
      <c r="AA8" s="14">
        <f>indincd!AA8+medincd!AA8</f>
        <v>4740103853.8668671</v>
      </c>
      <c r="AB8" s="14">
        <f>indincd!AB8+medincd!AB8</f>
        <v>4737851171</v>
      </c>
      <c r="AC8" s="14"/>
      <c r="AD8" s="14"/>
      <c r="AE8" s="14"/>
      <c r="AF8" s="14"/>
      <c r="AG8" s="14"/>
    </row>
    <row r="9" spans="1:33" x14ac:dyDescent="0.3">
      <c r="A9">
        <f t="shared" si="1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>indincd!Q9+medincd!Q9</f>
        <v>3738502349.8982754</v>
      </c>
      <c r="R9" s="14">
        <f>indincd!R9+medincd!R9</f>
        <v>3749068697.377615</v>
      </c>
      <c r="S9" s="14">
        <f>indincd!S9+medincd!S9</f>
        <v>3765013315.7239389</v>
      </c>
      <c r="T9" s="14">
        <f>indincd!T9+medincd!T9</f>
        <v>3768778329.0396624</v>
      </c>
      <c r="U9" s="14">
        <f>indincd!U9+medincd!U9</f>
        <v>3776125820.2645578</v>
      </c>
      <c r="V9" s="14">
        <f>indincd!V9+medincd!V9</f>
        <v>3787080844.1539097</v>
      </c>
      <c r="W9" s="14">
        <f>indincd!W9+medincd!W9</f>
        <v>3794475321.2777796</v>
      </c>
      <c r="X9" s="14">
        <f>indincd!X9+medincd!X9</f>
        <v>3799902648.9806128</v>
      </c>
      <c r="Y9" s="14">
        <f>indincd!Y9+medincd!Y9</f>
        <v>3798088112.418632</v>
      </c>
      <c r="Z9" s="14">
        <f>indincd!Z9+medincd!Z9</f>
        <v>3796275390.3932133</v>
      </c>
      <c r="AA9" s="14">
        <f>indincd!AA9+medincd!AA9</f>
        <v>3799897209</v>
      </c>
      <c r="AB9" s="14"/>
      <c r="AC9" s="14"/>
      <c r="AD9" s="14"/>
      <c r="AE9" s="14"/>
      <c r="AF9" s="14"/>
      <c r="AG9" s="14"/>
    </row>
    <row r="10" spans="1:33" x14ac:dyDescent="0.3">
      <c r="A10">
        <f t="shared" si="1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>indincd!P10+medincd!P10</f>
        <v>2992758945.7506666</v>
      </c>
      <c r="Q10" s="14">
        <f>indincd!Q10+medincd!Q10</f>
        <v>3015277131.023643</v>
      </c>
      <c r="R10" s="14">
        <f>indincd!R10+medincd!R10</f>
        <v>3025964429.2123384</v>
      </c>
      <c r="S10" s="14">
        <f>indincd!S10+medincd!S10</f>
        <v>3033637871.3913803</v>
      </c>
      <c r="T10" s="14">
        <f>indincd!T10+medincd!T10</f>
        <v>3055179851.7986221</v>
      </c>
      <c r="U10" s="14">
        <f>indincd!U10+medincd!U10</f>
        <v>3076983982.6392374</v>
      </c>
      <c r="V10" s="14">
        <f>indincd!V10+medincd!V10</f>
        <v>3080060966.6218758</v>
      </c>
      <c r="W10" s="14">
        <f>indincd!W10+medincd!W10</f>
        <v>3083141027.5884972</v>
      </c>
      <c r="X10" s="14">
        <f>indincd!X10+medincd!X10</f>
        <v>3081555136.6119089</v>
      </c>
      <c r="Y10" s="14">
        <f>indincd!Y10+medincd!Y10</f>
        <v>3075217916.2694612</v>
      </c>
      <c r="Z10" s="14">
        <f>indincd!Z10+medincd!Z10</f>
        <v>3078373852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1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>indincd!O11+medincd!O11</f>
        <v>3093378833.728126</v>
      </c>
      <c r="P11" s="14">
        <f>indincd!P11+medincd!P11</f>
        <v>3103425459.5802517</v>
      </c>
      <c r="Q11" s="14">
        <f>indincd!Q11+medincd!Q11</f>
        <v>3132699005.666615</v>
      </c>
      <c r="R11" s="14">
        <f>indincd!R11+medincd!R11</f>
        <v>3150857562.8306484</v>
      </c>
      <c r="S11" s="14">
        <f>indincd!S11+medincd!S11</f>
        <v>3169199562.9915886</v>
      </c>
      <c r="T11" s="14">
        <f>indincd!T11+medincd!T11</f>
        <v>3180145435.6675782</v>
      </c>
      <c r="U11" s="14">
        <f>indincd!U11+medincd!U11</f>
        <v>3191043099.2995067</v>
      </c>
      <c r="V11" s="14">
        <f>indincd!V11+medincd!V11</f>
        <v>3198892436.3820696</v>
      </c>
      <c r="W11" s="14">
        <f>indincd!W11+medincd!W11</f>
        <v>3202091328.8184509</v>
      </c>
      <c r="X11" s="14">
        <f>indincd!X11+medincd!X11</f>
        <v>3197490746.6700101</v>
      </c>
      <c r="Y11" s="14">
        <f>indincd!Y11+medincd!Y11</f>
        <v>3192827869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1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>indincd!N12+medincd!N12</f>
        <v>3239953236.2541513</v>
      </c>
      <c r="O12" s="14">
        <f>indincd!O12+medincd!O12</f>
        <v>3288099674.0471115</v>
      </c>
      <c r="P12" s="14">
        <f>indincd!P12+medincd!P12</f>
        <v>3316052833.5289526</v>
      </c>
      <c r="Q12" s="14">
        <f>indincd!Q12+medincd!Q12</f>
        <v>3327696879.3489537</v>
      </c>
      <c r="R12" s="14">
        <f>indincd!R12+medincd!R12</f>
        <v>3346135575.7894278</v>
      </c>
      <c r="S12" s="14">
        <f>indincd!S12+medincd!S12</f>
        <v>3369785746.4484921</v>
      </c>
      <c r="T12" s="14">
        <f>indincd!T12+medincd!T12</f>
        <v>3361267542.4115705</v>
      </c>
      <c r="U12" s="14">
        <f>indincd!U12+medincd!U12</f>
        <v>3371580473.8486538</v>
      </c>
      <c r="V12" s="14">
        <f>indincd!V12+medincd!V12</f>
        <v>3373230814.5259585</v>
      </c>
      <c r="W12" s="14">
        <f>indincd!W12+medincd!W12</f>
        <v>3368067095.1363268</v>
      </c>
      <c r="X12" s="14">
        <f>indincd!X12+medincd!X12</f>
        <v>3366286934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1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>indincd!M13+medincd!M13</f>
        <v>3645304982.8009892</v>
      </c>
      <c r="N13" s="14">
        <f>indincd!N13+medincd!N13</f>
        <v>3682902032.0025663</v>
      </c>
      <c r="O13" s="14">
        <f>indincd!O13+medincd!O13</f>
        <v>3708662505.3531446</v>
      </c>
      <c r="P13" s="14">
        <f>indincd!P13+medincd!P13</f>
        <v>3729357597.9352398</v>
      </c>
      <c r="Q13" s="14">
        <f>indincd!Q13+medincd!Q13</f>
        <v>3754474173.062243</v>
      </c>
      <c r="R13" s="14">
        <f>indincd!R13+medincd!R13</f>
        <v>3770737475.2105188</v>
      </c>
      <c r="S13" s="14">
        <f>indincd!S13+medincd!S13</f>
        <v>3787285306.3030939</v>
      </c>
      <c r="T13" s="14">
        <f>indincd!T13+medincd!T13</f>
        <v>3794700351.8634567</v>
      </c>
      <c r="U13" s="14">
        <f>indincd!U13+medincd!U13</f>
        <v>3794700351.8634567</v>
      </c>
      <c r="V13" s="14">
        <f>indincd!V13+medincd!V13</f>
        <v>3798495052.2153196</v>
      </c>
      <c r="W13" s="14">
        <f>indincd!W13+medincd!W13</f>
        <v>3796830124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1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>indincd!L14+medincd!L14</f>
        <v>4333295142.1941252</v>
      </c>
      <c r="M14" s="14">
        <f>indincd!M14+medincd!M14</f>
        <v>4386592661.7942028</v>
      </c>
      <c r="N14" s="14">
        <f>indincd!N14+medincd!N14</f>
        <v>4428345430.9253807</v>
      </c>
      <c r="O14" s="14">
        <f>indincd!O14+medincd!O14</f>
        <v>4454220423.3367033</v>
      </c>
      <c r="P14" s="14">
        <f>indincd!P14+medincd!P14</f>
        <v>4480066551.8148623</v>
      </c>
      <c r="Q14" s="14">
        <f>indincd!Q14+medincd!Q14</f>
        <v>4493100150.6205769</v>
      </c>
      <c r="R14" s="14">
        <f>indincd!R14+medincd!R14</f>
        <v>4504040475.7075739</v>
      </c>
      <c r="S14" s="14">
        <f>indincd!S14+medincd!S14</f>
        <v>4504040475.7075739</v>
      </c>
      <c r="T14" s="14">
        <f>indincd!T14+medincd!T14</f>
        <v>4493252119.3140364</v>
      </c>
      <c r="U14" s="14">
        <f>indincd!U14+medincd!U14</f>
        <v>4486811470.5470943</v>
      </c>
      <c r="V14" s="14">
        <f>indincd!V14+medincd!V14</f>
        <v>4482530586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1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>indincd!K15+medincd!K15</f>
        <v>5358645024.3752251</v>
      </c>
      <c r="L15" s="14">
        <f>indincd!L15+medincd!L15</f>
        <v>5418838149.4980068</v>
      </c>
      <c r="M15" s="14">
        <f>indincd!M15+medincd!M15</f>
        <v>5477531978.2701893</v>
      </c>
      <c r="N15" s="14">
        <f>indincd!N15+medincd!N15</f>
        <v>5515713198.0241528</v>
      </c>
      <c r="O15" s="14">
        <f>indincd!O15+medincd!O15</f>
        <v>5554209853.5755424</v>
      </c>
      <c r="P15" s="14">
        <f>indincd!P15+medincd!P15</f>
        <v>5590172491.9471264</v>
      </c>
      <c r="Q15" s="14">
        <f>indincd!Q15+medincd!Q15</f>
        <v>5618152287.1677094</v>
      </c>
      <c r="R15" s="14">
        <f>indincd!R15+medincd!R15</f>
        <v>5654811731.8495064</v>
      </c>
      <c r="S15" s="14">
        <f>indincd!S15+medincd!S15</f>
        <v>5657553958.6122885</v>
      </c>
      <c r="T15" s="14">
        <f>indincd!T15+medincd!T15</f>
        <v>5663163180.3267021</v>
      </c>
      <c r="U15" s="14">
        <f>indincd!U15+medincd!U15</f>
        <v>5654561628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1"/>
        <v>1999</v>
      </c>
      <c r="B16" s="14"/>
      <c r="C16" s="14"/>
      <c r="D16" s="14"/>
      <c r="E16" s="14"/>
      <c r="F16" s="14"/>
      <c r="G16" s="14"/>
      <c r="H16" s="14"/>
      <c r="I16" s="14"/>
      <c r="J16" s="14">
        <f>indincd!J16+medincd!J16</f>
        <v>5922928012.2430763</v>
      </c>
      <c r="K16" s="14">
        <f>indincd!K16+medincd!K16</f>
        <v>6025434521.8882189</v>
      </c>
      <c r="L16" s="14">
        <f>indincd!L16+medincd!L16</f>
        <v>6091373127.9351759</v>
      </c>
      <c r="M16" s="14">
        <f>indincd!M16+medincd!M16</f>
        <v>6149187943.7439098</v>
      </c>
      <c r="N16" s="14">
        <f>indincd!N16+medincd!N16</f>
        <v>6204723238.6757278</v>
      </c>
      <c r="O16" s="14">
        <f>indincd!O16+medincd!O16</f>
        <v>6242160418.048378</v>
      </c>
      <c r="P16" s="14">
        <f>indincd!P16+medincd!P16</f>
        <v>6286298766.7903614</v>
      </c>
      <c r="Q16" s="14">
        <f>indincd!Q16+medincd!Q16</f>
        <v>6302074751.9480181</v>
      </c>
      <c r="R16" s="14">
        <f>indincd!R16+medincd!R16</f>
        <v>6302074751.9480181</v>
      </c>
      <c r="S16" s="14">
        <f>indincd!S16+medincd!S16</f>
        <v>6295648756.3741226</v>
      </c>
      <c r="T16" s="14">
        <f>indincd!T16+medincd!T16</f>
        <v>6286029041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1"/>
        <v>2000</v>
      </c>
      <c r="B17" s="14"/>
      <c r="C17" s="14"/>
      <c r="D17" s="14"/>
      <c r="E17" s="14"/>
      <c r="F17" s="14"/>
      <c r="G17" s="14"/>
      <c r="H17" s="14"/>
      <c r="I17" s="14">
        <f>indincd!I17+medincd!I17</f>
        <v>6768149727.9408855</v>
      </c>
      <c r="J17" s="14">
        <f>indincd!J17+medincd!J17</f>
        <v>6866531555.8074369</v>
      </c>
      <c r="K17" s="14">
        <f>indincd!K17+medincd!K17</f>
        <v>6949515972.8506718</v>
      </c>
      <c r="L17" s="14">
        <f>indincd!L17+medincd!L17</f>
        <v>7041054791.6294966</v>
      </c>
      <c r="M17" s="14">
        <f>indincd!M17+medincd!M17</f>
        <v>7112647711.7926455</v>
      </c>
      <c r="N17" s="14">
        <f>indincd!N17+medincd!N17</f>
        <v>7185463141.8426952</v>
      </c>
      <c r="O17" s="14">
        <f>indincd!O17+medincd!O17</f>
        <v>7237228785.4065399</v>
      </c>
      <c r="P17" s="14">
        <f>indincd!P17+medincd!P17</f>
        <v>7266509162.5402622</v>
      </c>
      <c r="Q17" s="14">
        <f>indincd!Q17+medincd!Q17</f>
        <v>7265829112.4025602</v>
      </c>
      <c r="R17" s="14">
        <f>indincd!R17+medincd!R17</f>
        <v>7246850809.4952374</v>
      </c>
      <c r="S17" s="14">
        <f>indincd!S17+medincd!S17</f>
        <v>7246237782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1"/>
        <v>2001</v>
      </c>
      <c r="B18" s="14"/>
      <c r="C18" s="14"/>
      <c r="D18" s="14"/>
      <c r="E18" s="14"/>
      <c r="F18" s="14"/>
      <c r="G18" s="14"/>
      <c r="H18" s="14">
        <f>indincd!H18+medincd!H18</f>
        <v>9535571839.6717567</v>
      </c>
      <c r="I18" s="14">
        <f>indincd!I18+medincd!I18</f>
        <v>9790808360.7519646</v>
      </c>
      <c r="J18" s="14">
        <f>indincd!J18+medincd!J18</f>
        <v>10001008694.790398</v>
      </c>
      <c r="K18" s="14">
        <f>indincd!K18+medincd!K18</f>
        <v>10196220502.257107</v>
      </c>
      <c r="L18" s="14">
        <f>indincd!L18+medincd!L18</f>
        <v>10337711229.890783</v>
      </c>
      <c r="M18" s="14">
        <f>indincd!M18+medincd!M18</f>
        <v>10460919313.840471</v>
      </c>
      <c r="N18" s="14">
        <f>indincd!N18+medincd!N18</f>
        <v>10586030789.710312</v>
      </c>
      <c r="O18" s="14">
        <f>indincd!O18+medincd!O18</f>
        <v>10634892898.185917</v>
      </c>
      <c r="P18" s="14">
        <f>indincd!P18+medincd!P18</f>
        <v>10628321150.880989</v>
      </c>
      <c r="Q18" s="14">
        <f>indincd!Q18+medincd!Q18</f>
        <v>10632405566.260046</v>
      </c>
      <c r="R18" s="14">
        <f>indincd!R18+medincd!R18</f>
        <v>10614446214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1"/>
        <v>2002</v>
      </c>
      <c r="B19" s="14"/>
      <c r="C19" s="14"/>
      <c r="D19" s="14"/>
      <c r="E19" s="14"/>
      <c r="F19" s="14"/>
      <c r="G19" s="14">
        <f>indincd!G19+medincd!G19</f>
        <v>9442352751.7054062</v>
      </c>
      <c r="H19" s="14">
        <f>indincd!H19+medincd!H19</f>
        <v>9715279270.8602734</v>
      </c>
      <c r="I19" s="14">
        <f>indincd!I19+medincd!I19</f>
        <v>9935053932.091341</v>
      </c>
      <c r="J19" s="14">
        <f>indincd!J19+medincd!J19</f>
        <v>10134149825.548008</v>
      </c>
      <c r="K19" s="14">
        <f>indincd!K19+medincd!K19</f>
        <v>10323113044.270206</v>
      </c>
      <c r="L19" s="14">
        <f>indincd!L19+medincd!L19</f>
        <v>10463136939.37262</v>
      </c>
      <c r="M19" s="14">
        <f>indincd!M19+medincd!M19</f>
        <v>10560965150.454353</v>
      </c>
      <c r="N19" s="14">
        <f>indincd!N19+medincd!N19</f>
        <v>10610902199.022684</v>
      </c>
      <c r="O19" s="14">
        <f>indincd!O19+medincd!O19</f>
        <v>10604103006.76453</v>
      </c>
      <c r="P19" s="14">
        <f>indincd!P19+medincd!P19</f>
        <v>10612748283.427139</v>
      </c>
      <c r="Q19" s="14">
        <f>indincd!Q19+medincd!Q19</f>
        <v>10616615881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 t="shared" si="1"/>
        <v>2003</v>
      </c>
      <c r="B20" s="14"/>
      <c r="C20" s="14"/>
      <c r="D20" s="14"/>
      <c r="E20" s="14"/>
      <c r="F20" s="14">
        <f>indincd!F20+medincd!F20</f>
        <v>8438809004.8251791</v>
      </c>
      <c r="G20" s="14">
        <f>indincd!G20+medincd!G20</f>
        <v>8782387297.2386684</v>
      </c>
      <c r="H20" s="14">
        <f>indincd!H20+medincd!H20</f>
        <v>9053595432.1656799</v>
      </c>
      <c r="I20" s="14">
        <f>indincd!I20+medincd!I20</f>
        <v>9329058977.2974052</v>
      </c>
      <c r="J20" s="14">
        <f>indincd!J20+medincd!J20</f>
        <v>9576491222.8821106</v>
      </c>
      <c r="K20" s="14">
        <f>indincd!K20+medincd!K20</f>
        <v>9757514978.6884422</v>
      </c>
      <c r="L20" s="14">
        <f>indincd!L20+medincd!L20</f>
        <v>9892909220.38414</v>
      </c>
      <c r="M20" s="14">
        <f>indincd!M20+medincd!M20</f>
        <v>9977363718.7091789</v>
      </c>
      <c r="N20" s="14">
        <f>indincd!N20+medincd!N20</f>
        <v>9991959420.5635719</v>
      </c>
      <c r="O20" s="14">
        <f>indincd!O20+medincd!O20</f>
        <v>10000477760.390827</v>
      </c>
      <c r="P20" s="14">
        <f>indincd!P20+medincd!P20</f>
        <v>10014402133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1"/>
        <v>2004</v>
      </c>
      <c r="B21" s="14"/>
      <c r="C21" s="14"/>
      <c r="D21" s="14"/>
      <c r="E21" s="14">
        <f>indincd!E21+medincd!E21</f>
        <v>5996162631.7336216</v>
      </c>
      <c r="F21" s="14">
        <f>indincd!F21+medincd!F21</f>
        <v>6364006411.7032146</v>
      </c>
      <c r="G21" s="14">
        <f>indincd!G21+medincd!G21</f>
        <v>6665475020.4463482</v>
      </c>
      <c r="H21" s="14">
        <f>indincd!H21+medincd!H21</f>
        <v>6970833693.2584028</v>
      </c>
      <c r="I21" s="14">
        <f>indincd!I21+medincd!I21</f>
        <v>7195748135.1844158</v>
      </c>
      <c r="J21" s="14">
        <f>indincd!J21+medincd!J21</f>
        <v>7372427200.1695251</v>
      </c>
      <c r="K21" s="14">
        <f>indincd!K21+medincd!K21</f>
        <v>7528917652.4809952</v>
      </c>
      <c r="L21" s="14">
        <f>indincd!L21+medincd!L21</f>
        <v>7585901671.4539042</v>
      </c>
      <c r="M21" s="14">
        <f>indincd!M21+medincd!M21</f>
        <v>7622785385.1450558</v>
      </c>
      <c r="N21" s="14">
        <f>indincd!N21+medincd!N21</f>
        <v>7628321295.0546455</v>
      </c>
      <c r="O21" s="14">
        <f>indincd!O21+medincd!O21</f>
        <v>7622963281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1"/>
        <v>2005</v>
      </c>
      <c r="B22" s="14"/>
      <c r="C22" s="14"/>
      <c r="D22" s="14">
        <f>indincd!D22+medincd!D22</f>
        <v>4605932597.8408575</v>
      </c>
      <c r="E22" s="14">
        <f>indincd!E22+medincd!E22</f>
        <v>4976064521.0111122</v>
      </c>
      <c r="F22" s="14">
        <f>indincd!F22+medincd!F22</f>
        <v>5338469874.9666386</v>
      </c>
      <c r="G22" s="14">
        <f>indincd!G22+medincd!G22</f>
        <v>5677740710.9905519</v>
      </c>
      <c r="H22" s="14">
        <f>indincd!H22+medincd!H22</f>
        <v>5959245483.5389576</v>
      </c>
      <c r="I22" s="14">
        <f>indincd!I22+medincd!I22</f>
        <v>6153845923.4313173</v>
      </c>
      <c r="J22" s="14">
        <f>indincd!J22+medincd!J22</f>
        <v>6292663354.2657461</v>
      </c>
      <c r="K22" s="14">
        <f>indincd!K22+medincd!K22</f>
        <v>6385732173.4470472</v>
      </c>
      <c r="L22" s="14">
        <f>indincd!L22+medincd!L22</f>
        <v>6417660834.3142815</v>
      </c>
      <c r="M22" s="14">
        <f>indincd!M22+medincd!M22</f>
        <v>6444602486.0557766</v>
      </c>
      <c r="N22" s="14">
        <f>indincd!N22+medincd!N22</f>
        <v>6470380896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1"/>
        <v>2006</v>
      </c>
      <c r="B23" s="14"/>
      <c r="C23" s="14">
        <f>indincd!C23+medincd!C23</f>
        <v>4157827145.9029999</v>
      </c>
      <c r="D23" s="14">
        <f>indincd!D23+medincd!D23</f>
        <v>4758734168.8856163</v>
      </c>
      <c r="E23" s="14">
        <f>indincd!E23+medincd!E23</f>
        <v>5220654335.7081242</v>
      </c>
      <c r="F23" s="14">
        <f>indincd!F23+medincd!F23</f>
        <v>5608764494.9369717</v>
      </c>
      <c r="G23" s="14">
        <f>indincd!G23+medincd!G23</f>
        <v>5927691480.76441</v>
      </c>
      <c r="H23" s="14">
        <f>indincd!H23+medincd!H23</f>
        <v>6174244134.1473846</v>
      </c>
      <c r="I23" s="14">
        <f>indincd!I23+medincd!I23</f>
        <v>6359940643.5141077</v>
      </c>
      <c r="J23" s="14">
        <f>indincd!J23+medincd!J23</f>
        <v>6459029386.6025391</v>
      </c>
      <c r="K23" s="14">
        <f>indincd!K23+medincd!K23</f>
        <v>6537744144.8520222</v>
      </c>
      <c r="L23" s="14">
        <f>indincd!L23+medincd!L23</f>
        <v>6570440268.7222576</v>
      </c>
      <c r="M23" s="14">
        <f>indincd!M23+medincd!M23</f>
        <v>6591493682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1"/>
        <v>2007</v>
      </c>
      <c r="B24" s="14">
        <f>indincd!B24+medincd!B24</f>
        <v>2998815720.0707049</v>
      </c>
      <c r="C24" s="14">
        <f>indincd!C24+medincd!C24</f>
        <v>4296490691.2576809</v>
      </c>
      <c r="D24" s="14">
        <f>indincd!D24+medincd!D24</f>
        <v>5109057435.9928265</v>
      </c>
      <c r="E24" s="14">
        <f>indincd!E24+medincd!E24</f>
        <v>5670448634.0914364</v>
      </c>
      <c r="F24" s="14">
        <f>indincd!F24+medincd!F24</f>
        <v>6084868047.59443</v>
      </c>
      <c r="G24" s="14">
        <f>indincd!G24+medincd!G24</f>
        <v>6445293206.4119587</v>
      </c>
      <c r="H24" s="14">
        <f>indincd!H24+medincd!H24</f>
        <v>6681085381.3880873</v>
      </c>
      <c r="I24" s="14">
        <f>indincd!I24+medincd!I24</f>
        <v>6852163703.7680283</v>
      </c>
      <c r="J24" s="14">
        <f>indincd!J24+medincd!J24</f>
        <v>6946774212.4237976</v>
      </c>
      <c r="K24" s="14">
        <f>indincd!K24+medincd!K24</f>
        <v>7009295180.3356113</v>
      </c>
      <c r="L24" s="14">
        <f>indincd!L24+medincd!L24</f>
        <v>7038778696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1"/>
        <v>2008</v>
      </c>
      <c r="B25" s="14">
        <f>indincd!B25+medincd!B25</f>
        <v>2996486572.1523504</v>
      </c>
      <c r="C25" s="14">
        <f>indincd!C25+medincd!C25</f>
        <v>4390724132.0215816</v>
      </c>
      <c r="D25" s="14">
        <f>indincd!D25+medincd!D25</f>
        <v>5319320739.2655354</v>
      </c>
      <c r="E25" s="14">
        <f>indincd!E25+medincd!E25</f>
        <v>5936361945.0203381</v>
      </c>
      <c r="F25" s="14">
        <f>indincd!F25+medincd!F25</f>
        <v>6394023346.0258827</v>
      </c>
      <c r="G25" s="14">
        <f>indincd!G25+medincd!G25</f>
        <v>6725810062.7400522</v>
      </c>
      <c r="H25" s="14">
        <f>indincd!H25+medincd!H25</f>
        <v>6934049079.7615452</v>
      </c>
      <c r="I25" s="14">
        <f>indincd!I25+medincd!I25</f>
        <v>7067161372.6460228</v>
      </c>
      <c r="J25" s="14">
        <f>indincd!J25+medincd!J25</f>
        <v>7136434750.1073837</v>
      </c>
      <c r="K25" s="14">
        <f>indincd!K25+medincd!K25</f>
        <v>7189255435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1"/>
        <v>2009</v>
      </c>
      <c r="B26" s="14">
        <f>indincd!B26+medincd!B26</f>
        <v>2823188371.4709439</v>
      </c>
      <c r="C26" s="14">
        <f>indincd!C26+medincd!C26</f>
        <v>4283454726.5129175</v>
      </c>
      <c r="D26" s="14">
        <f>indincd!D26+medincd!D26</f>
        <v>5149807187.3998127</v>
      </c>
      <c r="E26" s="14">
        <f>indincd!E26+medincd!E26</f>
        <v>5815852782.8094559</v>
      </c>
      <c r="F26" s="14">
        <f>indincd!F26+medincd!F26</f>
        <v>6250470288.9188404</v>
      </c>
      <c r="G26" s="14">
        <f>indincd!G26+medincd!G26</f>
        <v>6541649034.0657539</v>
      </c>
      <c r="H26" s="14">
        <f>indincd!H26+medincd!H26</f>
        <v>6694694690.672369</v>
      </c>
      <c r="I26" s="14">
        <f>indincd!I26+medincd!I26</f>
        <v>6793778404.4413691</v>
      </c>
      <c r="J26" s="14">
        <f>indincd!J26+medincd!J26</f>
        <v>6857666001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1"/>
        <v>2010</v>
      </c>
      <c r="B27" s="14">
        <f>indincd!B27+medincd!B27</f>
        <v>2918509710.0657034</v>
      </c>
      <c r="C27" s="14">
        <f>indincd!C27+medincd!C27</f>
        <v>4421138247.3082647</v>
      </c>
      <c r="D27" s="14">
        <f>indincd!D27+medincd!D27</f>
        <v>5424596420.7759171</v>
      </c>
      <c r="E27" s="14">
        <f>indincd!E27+medincd!E27</f>
        <v>6048389849.2043476</v>
      </c>
      <c r="F27" s="14">
        <f>indincd!F27+medincd!F27</f>
        <v>6445156278.5707846</v>
      </c>
      <c r="G27" s="14">
        <f>indincd!G27+medincd!G27</f>
        <v>6679752666.8264971</v>
      </c>
      <c r="H27" s="14">
        <f>indincd!H27+medincd!H27</f>
        <v>6833386978.1635056</v>
      </c>
      <c r="I27" s="14">
        <f>indincd!I27+medincd!I27</f>
        <v>6924917409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1"/>
        <v>2011</v>
      </c>
      <c r="B28" s="14">
        <f>indincd!B28+medincd!B28</f>
        <v>2920649501.7195063</v>
      </c>
      <c r="C28" s="14">
        <f>indincd!C28+medincd!C28</f>
        <v>4464055695.2472267</v>
      </c>
      <c r="D28" s="14">
        <f>indincd!D28+medincd!D28</f>
        <v>5362093848.4815426</v>
      </c>
      <c r="E28" s="14">
        <f>indincd!E28+medincd!E28</f>
        <v>5927654032.2416363</v>
      </c>
      <c r="F28" s="14">
        <f>indincd!F28+medincd!F28</f>
        <v>6262675270.384449</v>
      </c>
      <c r="G28" s="14">
        <f>indincd!G28+medincd!G28</f>
        <v>6437313816.8235359</v>
      </c>
      <c r="H28" s="14">
        <f>indincd!H28+medincd!H28</f>
        <v>6542759905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>A28+1</f>
        <v>2012</v>
      </c>
      <c r="B29" s="14">
        <f>indincd!B29+medincd!B29</f>
        <v>3123618118.2205968</v>
      </c>
      <c r="C29" s="14">
        <f>indincd!C29+medincd!C29</f>
        <v>4654161641.1459484</v>
      </c>
      <c r="D29" s="14">
        <f>indincd!D29+medincd!D29</f>
        <v>5489509740.6725674</v>
      </c>
      <c r="E29" s="14">
        <f>indincd!E29+medincd!E29</f>
        <v>5952337426.6179466</v>
      </c>
      <c r="F29" s="14">
        <f>indincd!F29+medincd!F29</f>
        <v>6276102900.6058607</v>
      </c>
      <c r="G29" s="14">
        <f>indincd!G29+medincd!G29</f>
        <v>6454393318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1"/>
        <v>2013</v>
      </c>
      <c r="B30" s="14">
        <f>indincd!B30+medincd!B30</f>
        <v>3357774113.7877865</v>
      </c>
      <c r="C30" s="14">
        <f>indincd!C30+medincd!C30</f>
        <v>4858584103.140564</v>
      </c>
      <c r="D30" s="14">
        <f>indincd!D30+medincd!D30</f>
        <v>5602090880.59867</v>
      </c>
      <c r="E30" s="14">
        <f>indincd!E30+medincd!E30</f>
        <v>6072196787.3394871</v>
      </c>
      <c r="F30" s="14">
        <f>indincd!F30+medincd!F30</f>
        <v>6308855270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1"/>
        <v>2014</v>
      </c>
      <c r="B31" s="14">
        <f>indincd!B31+medincd!B31</f>
        <v>3448025994.5309229</v>
      </c>
      <c r="C31" s="14">
        <f>indincd!C31+medincd!C31</f>
        <v>4962814701.5423536</v>
      </c>
      <c r="D31" s="14">
        <f>indincd!D31+medincd!D31</f>
        <v>5822822419.341711</v>
      </c>
      <c r="E31" s="14">
        <f>indincd!E31+medincd!E31</f>
        <v>6281725753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1"/>
        <v>2015</v>
      </c>
      <c r="B32" s="14">
        <f>indincd!B32+medincd!B32</f>
        <v>3695295612.3926587</v>
      </c>
      <c r="C32" s="14">
        <f>indincd!C32+medincd!C32</f>
        <v>5306033428.5797615</v>
      </c>
      <c r="D32" s="14">
        <f>indincd!D32+medincd!D32</f>
        <v>6113366140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3">
      <c r="A33">
        <f>A32+1</f>
        <v>2016</v>
      </c>
      <c r="B33" s="14">
        <f>indincd!B33+medincd!B33</f>
        <v>3824294892.3894682</v>
      </c>
      <c r="C33" s="14">
        <f>indincd!C33+medincd!C33</f>
        <v>5392412879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3">
      <c r="A34">
        <v>2017</v>
      </c>
      <c r="B34" s="14">
        <f>indincd!B34+medincd!B34</f>
        <v>3981585942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</sheetData>
  <pageMargins left="0.7" right="0.7" top="0.75" bottom="0.75" header="0.3" footer="0.3"/>
  <pageSetup scale="55" orientation="landscape" r:id="rId1"/>
  <headerFooter>
    <oddFooter>&amp;L&amp;F
&amp;A&amp;C&amp;P of &amp;N&amp;Rprinted on 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31"/>
  <sheetViews>
    <sheetView workbookViewId="0">
      <selection activeCell="K461" sqref="K461"/>
    </sheetView>
  </sheetViews>
  <sheetFormatPr defaultRowHeight="14.4" x14ac:dyDescent="0.3"/>
  <sheetData>
    <row r="1" spans="1:11" s="6" customFormat="1" x14ac:dyDescent="0.3">
      <c r="A1" s="6" t="s">
        <v>39</v>
      </c>
      <c r="K1" s="6">
        <v>1</v>
      </c>
    </row>
    <row r="2" spans="1:11" ht="15" thickBot="1" x14ac:dyDescent="0.35"/>
    <row r="3" spans="1:11" x14ac:dyDescent="0.3">
      <c r="A3" s="5" t="s">
        <v>40</v>
      </c>
      <c r="B3" s="5"/>
    </row>
    <row r="4" spans="1:11" x14ac:dyDescent="0.3">
      <c r="A4" s="2" t="s">
        <v>41</v>
      </c>
      <c r="B4" s="2">
        <v>0.93702916242138901</v>
      </c>
    </row>
    <row r="5" spans="1:11" x14ac:dyDescent="0.3">
      <c r="A5" s="2" t="s">
        <v>42</v>
      </c>
      <c r="B5" s="2">
        <v>0.87802365122812975</v>
      </c>
    </row>
    <row r="6" spans="1:11" x14ac:dyDescent="0.3">
      <c r="A6" s="2" t="s">
        <v>43</v>
      </c>
      <c r="B6" s="2">
        <v>0.85769425976615132</v>
      </c>
    </row>
    <row r="7" spans="1:11" x14ac:dyDescent="0.3">
      <c r="A7" s="2" t="s">
        <v>44</v>
      </c>
      <c r="B7" s="2">
        <v>264451428.78536624</v>
      </c>
    </row>
    <row r="8" spans="1:11" ht="15" thickBot="1" x14ac:dyDescent="0.35">
      <c r="A8" s="3" t="s">
        <v>45</v>
      </c>
      <c r="B8" s="3">
        <v>8</v>
      </c>
    </row>
    <row r="10" spans="1:11" ht="15" thickBot="1" x14ac:dyDescent="0.35">
      <c r="A10" t="s">
        <v>46</v>
      </c>
    </row>
    <row r="11" spans="1:11" x14ac:dyDescent="0.3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1" x14ac:dyDescent="0.3">
      <c r="A12" s="2" t="s">
        <v>47</v>
      </c>
      <c r="B12" s="2">
        <v>1</v>
      </c>
      <c r="C12" s="2">
        <v>3.020464052792065E+18</v>
      </c>
      <c r="D12" s="2">
        <v>3.020464052792065E+18</v>
      </c>
      <c r="E12" s="2">
        <v>43.189863940112446</v>
      </c>
      <c r="F12" s="2">
        <v>5.9513896251452321E-4</v>
      </c>
    </row>
    <row r="13" spans="1:11" x14ac:dyDescent="0.3">
      <c r="A13" s="2" t="s">
        <v>48</v>
      </c>
      <c r="B13" s="2">
        <v>6</v>
      </c>
      <c r="C13" s="2">
        <v>4.1960734911972979E+17</v>
      </c>
      <c r="D13" s="2">
        <v>6.9934558186621632E+16</v>
      </c>
      <c r="E13" s="2"/>
      <c r="F13" s="2"/>
    </row>
    <row r="14" spans="1:11" ht="15" thickBot="1" x14ac:dyDescent="0.35">
      <c r="A14" s="3" t="s">
        <v>49</v>
      </c>
      <c r="B14" s="3">
        <v>7</v>
      </c>
      <c r="C14" s="3">
        <v>3.4400714019117947E+18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56</v>
      </c>
      <c r="C16" s="4" t="s">
        <v>44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11" x14ac:dyDescent="0.3">
      <c r="A17" s="2" t="s">
        <v>50</v>
      </c>
      <c r="B17" s="2">
        <v>4312364674.8417368</v>
      </c>
      <c r="C17" s="2">
        <v>796827072.52620459</v>
      </c>
      <c r="D17" s="2">
        <v>5.4119203821352588</v>
      </c>
      <c r="E17" s="2">
        <v>1.6452744432234939E-3</v>
      </c>
      <c r="F17" s="2">
        <v>2362599067.7642145</v>
      </c>
      <c r="G17" s="2">
        <v>6262130281.9192591</v>
      </c>
      <c r="H17" s="2">
        <v>2362599067.7642145</v>
      </c>
      <c r="I17" s="2">
        <v>6262130281.9192591</v>
      </c>
    </row>
    <row r="18" spans="1:11" ht="15" thickBot="1" x14ac:dyDescent="0.35">
      <c r="A18" s="3">
        <v>8150034156.095892</v>
      </c>
      <c r="B18" s="3">
        <v>0.74187647906721965</v>
      </c>
      <c r="C18" s="3">
        <v>0.11288615587019313</v>
      </c>
      <c r="D18" s="3">
        <v>6.571899568626443</v>
      </c>
      <c r="E18" s="3">
        <v>5.9513896251452364E-4</v>
      </c>
      <c r="F18" s="3">
        <v>0.46565400643824578</v>
      </c>
      <c r="G18" s="3">
        <v>1.0180989516961936</v>
      </c>
      <c r="H18" s="3">
        <v>0.46565400643824578</v>
      </c>
      <c r="I18" s="3">
        <v>1.0180989516961936</v>
      </c>
    </row>
    <row r="20" spans="1:11" s="6" customFormat="1" x14ac:dyDescent="0.3">
      <c r="A20" s="6" t="s">
        <v>39</v>
      </c>
      <c r="K20" s="6">
        <v>2</v>
      </c>
    </row>
    <row r="21" spans="1:11" ht="15" thickBot="1" x14ac:dyDescent="0.35"/>
    <row r="22" spans="1:11" x14ac:dyDescent="0.3">
      <c r="A22" s="5" t="s">
        <v>40</v>
      </c>
      <c r="B22" s="5"/>
    </row>
    <row r="23" spans="1:11" x14ac:dyDescent="0.3">
      <c r="A23" s="2" t="s">
        <v>41</v>
      </c>
      <c r="B23" s="2">
        <v>0.99324782913232146</v>
      </c>
    </row>
    <row r="24" spans="1:11" x14ac:dyDescent="0.3">
      <c r="A24" s="2" t="s">
        <v>42</v>
      </c>
      <c r="B24" s="2">
        <v>0.9865412500760693</v>
      </c>
    </row>
    <row r="25" spans="1:11" x14ac:dyDescent="0.3">
      <c r="A25" s="2" t="s">
        <v>43</v>
      </c>
      <c r="B25" s="2">
        <v>0.98429812508874759</v>
      </c>
    </row>
    <row r="26" spans="1:11" x14ac:dyDescent="0.3">
      <c r="A26" s="2" t="s">
        <v>44</v>
      </c>
      <c r="B26" s="2">
        <v>81813033.929780558</v>
      </c>
    </row>
    <row r="27" spans="1:11" ht="15" thickBot="1" x14ac:dyDescent="0.35">
      <c r="A27" s="3" t="s">
        <v>45</v>
      </c>
      <c r="B27" s="3">
        <v>8</v>
      </c>
    </row>
    <row r="29" spans="1:11" ht="15" thickBot="1" x14ac:dyDescent="0.35">
      <c r="A29" t="s">
        <v>46</v>
      </c>
    </row>
    <row r="30" spans="1:11" x14ac:dyDescent="0.3">
      <c r="A30" s="4"/>
      <c r="B30" s="4" t="s">
        <v>51</v>
      </c>
      <c r="C30" s="4" t="s">
        <v>52</v>
      </c>
      <c r="D30" s="4" t="s">
        <v>53</v>
      </c>
      <c r="E30" s="4" t="s">
        <v>54</v>
      </c>
      <c r="F30" s="4" t="s">
        <v>55</v>
      </c>
    </row>
    <row r="31" spans="1:11" x14ac:dyDescent="0.3">
      <c r="A31" s="2" t="s">
        <v>47</v>
      </c>
      <c r="B31" s="2">
        <v>1</v>
      </c>
      <c r="C31" s="2">
        <v>2.9437896377653084E+18</v>
      </c>
      <c r="D31" s="2">
        <v>2.9437896377653084E+18</v>
      </c>
      <c r="E31" s="2">
        <v>439.80663389335382</v>
      </c>
      <c r="F31" s="2">
        <v>7.6571711559620232E-7</v>
      </c>
    </row>
    <row r="32" spans="1:11" x14ac:dyDescent="0.3">
      <c r="A32" s="2" t="s">
        <v>48</v>
      </c>
      <c r="B32" s="2">
        <v>6</v>
      </c>
      <c r="C32" s="2">
        <v>4.0160235124772552E+16</v>
      </c>
      <c r="D32" s="2">
        <v>6693372520795425</v>
      </c>
      <c r="E32" s="2"/>
      <c r="F32" s="2"/>
    </row>
    <row r="33" spans="1:11" ht="15" thickBot="1" x14ac:dyDescent="0.35">
      <c r="A33" s="3" t="s">
        <v>49</v>
      </c>
      <c r="B33" s="3">
        <v>7</v>
      </c>
      <c r="C33" s="3">
        <v>2.9839498728900808E+18</v>
      </c>
      <c r="D33" s="3"/>
      <c r="E33" s="3"/>
      <c r="F33" s="3"/>
    </row>
    <row r="34" spans="1:11" ht="15" thickBot="1" x14ac:dyDescent="0.35"/>
    <row r="35" spans="1:11" x14ac:dyDescent="0.3">
      <c r="A35" s="4"/>
      <c r="B35" s="4" t="s">
        <v>56</v>
      </c>
      <c r="C35" s="4" t="s">
        <v>44</v>
      </c>
      <c r="D35" s="4" t="s">
        <v>57</v>
      </c>
      <c r="E35" s="4" t="s">
        <v>58</v>
      </c>
      <c r="F35" s="4" t="s">
        <v>59</v>
      </c>
      <c r="G35" s="4" t="s">
        <v>60</v>
      </c>
      <c r="H35" s="4" t="s">
        <v>61</v>
      </c>
      <c r="I35" s="4" t="s">
        <v>62</v>
      </c>
    </row>
    <row r="36" spans="1:11" x14ac:dyDescent="0.3">
      <c r="A36" s="2" t="s">
        <v>50</v>
      </c>
      <c r="B36" s="2">
        <v>944876120.83539581</v>
      </c>
      <c r="C36" s="2">
        <v>477328749.6714353</v>
      </c>
      <c r="D36" s="2">
        <v>1.9795080884731797</v>
      </c>
      <c r="E36" s="2">
        <v>9.5088738526001901E-2</v>
      </c>
      <c r="F36" s="2">
        <v>-223105253.62784982</v>
      </c>
      <c r="G36" s="2">
        <v>2112857495.2986414</v>
      </c>
      <c r="H36" s="2">
        <v>-223105253.62784982</v>
      </c>
      <c r="I36" s="2">
        <v>2112857495.2986414</v>
      </c>
    </row>
    <row r="37" spans="1:11" ht="15" thickBot="1" x14ac:dyDescent="0.35">
      <c r="A37" s="3">
        <v>10177839614.579002</v>
      </c>
      <c r="B37" s="3">
        <v>1.0215690350171114</v>
      </c>
      <c r="C37" s="3">
        <v>4.8712097751690518E-2</v>
      </c>
      <c r="D37" s="3">
        <v>20.97156727317617</v>
      </c>
      <c r="E37" s="3">
        <v>7.6571711559620232E-7</v>
      </c>
      <c r="F37" s="3">
        <v>0.90237482573436767</v>
      </c>
      <c r="G37" s="3">
        <v>1.1407632442998552</v>
      </c>
      <c r="H37" s="3">
        <v>0.90237482573436767</v>
      </c>
      <c r="I37" s="3">
        <v>1.1407632442998552</v>
      </c>
    </row>
    <row r="39" spans="1:11" s="6" customFormat="1" x14ac:dyDescent="0.3">
      <c r="A39" s="6" t="s">
        <v>39</v>
      </c>
      <c r="K39" s="6">
        <v>3</v>
      </c>
    </row>
    <row r="40" spans="1:11" ht="15" thickBot="1" x14ac:dyDescent="0.35"/>
    <row r="41" spans="1:11" x14ac:dyDescent="0.3">
      <c r="A41" s="5" t="s">
        <v>40</v>
      </c>
      <c r="B41" s="5"/>
    </row>
    <row r="42" spans="1:11" x14ac:dyDescent="0.3">
      <c r="A42" s="2" t="s">
        <v>41</v>
      </c>
      <c r="B42" s="2">
        <v>0.67559981156394211</v>
      </c>
    </row>
    <row r="43" spans="1:11" x14ac:dyDescent="0.3">
      <c r="A43" s="2" t="s">
        <v>42</v>
      </c>
      <c r="B43" s="2">
        <v>0.45643510538523413</v>
      </c>
    </row>
    <row r="44" spans="1:11" x14ac:dyDescent="0.3">
      <c r="A44" s="2" t="s">
        <v>43</v>
      </c>
      <c r="B44" s="2">
        <v>0.36584095628277313</v>
      </c>
    </row>
    <row r="45" spans="1:11" x14ac:dyDescent="0.3">
      <c r="A45" s="2" t="s">
        <v>44</v>
      </c>
      <c r="B45" s="2">
        <v>445464762.68700391</v>
      </c>
    </row>
    <row r="46" spans="1:11" ht="15" thickBot="1" x14ac:dyDescent="0.35">
      <c r="A46" s="3" t="s">
        <v>45</v>
      </c>
      <c r="B46" s="3">
        <v>8</v>
      </c>
    </row>
    <row r="48" spans="1:11" ht="15" thickBot="1" x14ac:dyDescent="0.35">
      <c r="A48" t="s">
        <v>46</v>
      </c>
    </row>
    <row r="49" spans="1:11" x14ac:dyDescent="0.3">
      <c r="A49" s="4"/>
      <c r="B49" s="4" t="s">
        <v>51</v>
      </c>
      <c r="C49" s="4" t="s">
        <v>52</v>
      </c>
      <c r="D49" s="4" t="s">
        <v>53</v>
      </c>
      <c r="E49" s="4" t="s">
        <v>54</v>
      </c>
      <c r="F49" s="4" t="s">
        <v>55</v>
      </c>
    </row>
    <row r="50" spans="1:11" x14ac:dyDescent="0.3">
      <c r="A50" s="2" t="s">
        <v>47</v>
      </c>
      <c r="B50" s="2">
        <v>1</v>
      </c>
      <c r="C50" s="2">
        <v>9.9978266255144448E+17</v>
      </c>
      <c r="D50" s="2">
        <v>9.9978266255144448E+17</v>
      </c>
      <c r="E50" s="2">
        <v>5.0382404372385139</v>
      </c>
      <c r="F50" s="2">
        <v>6.5928540100751276E-2</v>
      </c>
    </row>
    <row r="51" spans="1:11" x14ac:dyDescent="0.3">
      <c r="A51" s="2" t="s">
        <v>48</v>
      </c>
      <c r="B51" s="2">
        <v>6</v>
      </c>
      <c r="C51" s="2">
        <v>1.1906331287747323E+18</v>
      </c>
      <c r="D51" s="2">
        <v>1.984388547957887E+17</v>
      </c>
      <c r="E51" s="2"/>
      <c r="F51" s="2"/>
    </row>
    <row r="52" spans="1:11" ht="15" thickBot="1" x14ac:dyDescent="0.35">
      <c r="A52" s="3" t="s">
        <v>49</v>
      </c>
      <c r="B52" s="3">
        <v>7</v>
      </c>
      <c r="C52" s="3">
        <v>2.1904157913261768E+18</v>
      </c>
      <c r="D52" s="3"/>
      <c r="E52" s="3"/>
      <c r="F52" s="3"/>
    </row>
    <row r="53" spans="1:11" ht="15" thickBot="1" x14ac:dyDescent="0.35"/>
    <row r="54" spans="1:11" x14ac:dyDescent="0.3">
      <c r="A54" s="4"/>
      <c r="B54" s="4" t="s">
        <v>56</v>
      </c>
      <c r="C54" s="4" t="s">
        <v>44</v>
      </c>
      <c r="D54" s="4" t="s">
        <v>57</v>
      </c>
      <c r="E54" s="4" t="s">
        <v>58</v>
      </c>
      <c r="F54" s="4" t="s">
        <v>59</v>
      </c>
      <c r="G54" s="4" t="s">
        <v>60</v>
      </c>
      <c r="H54" s="4" t="s">
        <v>61</v>
      </c>
      <c r="I54" s="4" t="s">
        <v>62</v>
      </c>
    </row>
    <row r="55" spans="1:11" x14ac:dyDescent="0.3">
      <c r="A55" s="2" t="s">
        <v>50</v>
      </c>
      <c r="B55" s="2">
        <v>7201170319.0987549</v>
      </c>
      <c r="C55" s="2">
        <v>2008196860.1637921</v>
      </c>
      <c r="D55" s="2">
        <v>3.5858886456537009</v>
      </c>
      <c r="E55" s="2">
        <v>1.1560896239994449E-2</v>
      </c>
      <c r="F55" s="2">
        <v>2287289622.5318546</v>
      </c>
      <c r="G55" s="2">
        <v>12115051015.665655</v>
      </c>
      <c r="H55" s="2">
        <v>2287289622.5318546</v>
      </c>
      <c r="I55" s="2">
        <v>12115051015.665655</v>
      </c>
    </row>
    <row r="56" spans="1:11" ht="15" thickBot="1" x14ac:dyDescent="0.35">
      <c r="A56" s="3">
        <v>10991190909.199848</v>
      </c>
      <c r="B56" s="3">
        <v>0.41577196312797954</v>
      </c>
      <c r="C56" s="3">
        <v>0.18523188889358738</v>
      </c>
      <c r="D56" s="3">
        <v>2.244602512080593</v>
      </c>
      <c r="E56" s="3">
        <v>6.5928540100751373E-2</v>
      </c>
      <c r="F56" s="3">
        <v>-3.7474141015707729E-2</v>
      </c>
      <c r="G56" s="3">
        <v>0.86901806727166675</v>
      </c>
      <c r="H56" s="3">
        <v>-3.7474141015707729E-2</v>
      </c>
      <c r="I56" s="3">
        <v>0.86901806727166675</v>
      </c>
    </row>
    <row r="58" spans="1:11" s="6" customFormat="1" x14ac:dyDescent="0.3">
      <c r="A58" s="6" t="s">
        <v>39</v>
      </c>
      <c r="K58" s="6">
        <v>4</v>
      </c>
    </row>
    <row r="59" spans="1:11" ht="15" thickBot="1" x14ac:dyDescent="0.35"/>
    <row r="60" spans="1:11" x14ac:dyDescent="0.3">
      <c r="A60" s="5" t="s">
        <v>40</v>
      </c>
      <c r="B60" s="5"/>
    </row>
    <row r="61" spans="1:11" x14ac:dyDescent="0.3">
      <c r="A61" s="2" t="s">
        <v>41</v>
      </c>
      <c r="B61" s="2">
        <v>0.98263684894450976</v>
      </c>
    </row>
    <row r="62" spans="1:11" x14ac:dyDescent="0.3">
      <c r="A62" s="2" t="s">
        <v>42</v>
      </c>
      <c r="B62" s="2">
        <v>0.96557517690359518</v>
      </c>
    </row>
    <row r="63" spans="1:11" x14ac:dyDescent="0.3">
      <c r="A63" s="2" t="s">
        <v>43</v>
      </c>
      <c r="B63" s="2">
        <v>0.95983770638752774</v>
      </c>
    </row>
    <row r="64" spans="1:11" x14ac:dyDescent="0.3">
      <c r="A64" s="2" t="s">
        <v>44</v>
      </c>
      <c r="B64" s="2">
        <v>99731716.773369357</v>
      </c>
    </row>
    <row r="65" spans="1:11" ht="15" thickBot="1" x14ac:dyDescent="0.35">
      <c r="A65" s="3" t="s">
        <v>45</v>
      </c>
      <c r="B65" s="3">
        <v>8</v>
      </c>
    </row>
    <row r="67" spans="1:11" ht="15" thickBot="1" x14ac:dyDescent="0.35">
      <c r="A67" t="s">
        <v>46</v>
      </c>
    </row>
    <row r="68" spans="1:11" x14ac:dyDescent="0.3">
      <c r="A68" s="4"/>
      <c r="B68" s="4" t="s">
        <v>51</v>
      </c>
      <c r="C68" s="4" t="s">
        <v>52</v>
      </c>
      <c r="D68" s="4" t="s">
        <v>53</v>
      </c>
      <c r="E68" s="4" t="s">
        <v>54</v>
      </c>
      <c r="F68" s="4" t="s">
        <v>55</v>
      </c>
    </row>
    <row r="69" spans="1:11" x14ac:dyDescent="0.3">
      <c r="A69" s="2" t="s">
        <v>47</v>
      </c>
      <c r="B69" s="2">
        <v>1</v>
      </c>
      <c r="C69" s="2">
        <v>1.673910430645356E+18</v>
      </c>
      <c r="D69" s="2">
        <v>1.673910430645356E+18</v>
      </c>
      <c r="E69" s="2">
        <v>168.29283465589131</v>
      </c>
      <c r="F69" s="2">
        <v>1.2916737981089148E-5</v>
      </c>
    </row>
    <row r="70" spans="1:11" x14ac:dyDescent="0.3">
      <c r="A70" s="2" t="s">
        <v>48</v>
      </c>
      <c r="B70" s="2">
        <v>6</v>
      </c>
      <c r="C70" s="2">
        <v>5.9678491983381368E+16</v>
      </c>
      <c r="D70" s="2">
        <v>9946415330563562</v>
      </c>
      <c r="E70" s="2"/>
      <c r="F70" s="2"/>
    </row>
    <row r="71" spans="1:11" ht="15" thickBot="1" x14ac:dyDescent="0.35">
      <c r="A71" s="3" t="s">
        <v>49</v>
      </c>
      <c r="B71" s="3">
        <v>7</v>
      </c>
      <c r="C71" s="3">
        <v>1.7335889226287373E+18</v>
      </c>
      <c r="D71" s="3"/>
      <c r="E71" s="3"/>
      <c r="F71" s="3"/>
    </row>
    <row r="72" spans="1:11" ht="15" thickBot="1" x14ac:dyDescent="0.35"/>
    <row r="73" spans="1:11" x14ac:dyDescent="0.3">
      <c r="A73" s="4"/>
      <c r="B73" s="4" t="s">
        <v>56</v>
      </c>
      <c r="C73" s="4" t="s">
        <v>44</v>
      </c>
      <c r="D73" s="4" t="s">
        <v>57</v>
      </c>
      <c r="E73" s="4" t="s">
        <v>58</v>
      </c>
      <c r="F73" s="4" t="s">
        <v>59</v>
      </c>
      <c r="G73" s="4" t="s">
        <v>60</v>
      </c>
      <c r="H73" s="4" t="s">
        <v>61</v>
      </c>
      <c r="I73" s="4" t="s">
        <v>62</v>
      </c>
    </row>
    <row r="74" spans="1:11" x14ac:dyDescent="0.3">
      <c r="A74" s="2" t="s">
        <v>50</v>
      </c>
      <c r="B74" s="2">
        <v>211233394.96409035</v>
      </c>
      <c r="C74" s="2">
        <v>918035019.76364791</v>
      </c>
      <c r="D74" s="2">
        <v>0.23009295987256922</v>
      </c>
      <c r="E74" s="2">
        <v>0.82566355496341437</v>
      </c>
      <c r="F74" s="2">
        <v>-2035117374.6616864</v>
      </c>
      <c r="G74" s="2">
        <v>2457584164.5898671</v>
      </c>
      <c r="H74" s="2">
        <v>-2035117374.6616864</v>
      </c>
      <c r="I74" s="2">
        <v>2457584164.5898671</v>
      </c>
    </row>
    <row r="75" spans="1:11" ht="15" thickBot="1" x14ac:dyDescent="0.35">
      <c r="A75" s="3">
        <v>13566580054.261059</v>
      </c>
      <c r="B75" s="3">
        <v>1.0123517813561957</v>
      </c>
      <c r="C75" s="3">
        <v>7.8036653794295474E-2</v>
      </c>
      <c r="D75" s="3">
        <v>12.972772820638284</v>
      </c>
      <c r="E75" s="3">
        <v>1.2916737981089148E-5</v>
      </c>
      <c r="F75" s="3">
        <v>0.82140296836323712</v>
      </c>
      <c r="G75" s="3">
        <v>1.2033005943491544</v>
      </c>
      <c r="H75" s="3">
        <v>0.82140296836323712</v>
      </c>
      <c r="I75" s="3">
        <v>1.2033005943491544</v>
      </c>
    </row>
    <row r="77" spans="1:11" s="6" customFormat="1" x14ac:dyDescent="0.3">
      <c r="A77" s="6" t="s">
        <v>39</v>
      </c>
      <c r="K77" s="6">
        <v>5</v>
      </c>
    </row>
    <row r="78" spans="1:11" ht="15" thickBot="1" x14ac:dyDescent="0.35"/>
    <row r="79" spans="1:11" x14ac:dyDescent="0.3">
      <c r="A79" s="5" t="s">
        <v>40</v>
      </c>
      <c r="B79" s="5"/>
    </row>
    <row r="80" spans="1:11" x14ac:dyDescent="0.3">
      <c r="A80" s="2" t="s">
        <v>41</v>
      </c>
      <c r="B80" s="2">
        <v>0.99763641262750435</v>
      </c>
    </row>
    <row r="81" spans="1:11" x14ac:dyDescent="0.3">
      <c r="A81" s="2" t="s">
        <v>42</v>
      </c>
      <c r="B81" s="2">
        <v>0.99527841180027621</v>
      </c>
    </row>
    <row r="82" spans="1:11" x14ac:dyDescent="0.3">
      <c r="A82" s="2" t="s">
        <v>43</v>
      </c>
      <c r="B82" s="2">
        <v>0.99449148043365554</v>
      </c>
    </row>
    <row r="83" spans="1:11" x14ac:dyDescent="0.3">
      <c r="A83" s="2" t="s">
        <v>44</v>
      </c>
      <c r="B83" s="2">
        <v>53965342.987337083</v>
      </c>
    </row>
    <row r="84" spans="1:11" ht="15" thickBot="1" x14ac:dyDescent="0.35">
      <c r="A84" s="3" t="s">
        <v>45</v>
      </c>
      <c r="B84" s="3">
        <v>8</v>
      </c>
    </row>
    <row r="86" spans="1:11" ht="15" thickBot="1" x14ac:dyDescent="0.35">
      <c r="A86" t="s">
        <v>46</v>
      </c>
    </row>
    <row r="87" spans="1:11" x14ac:dyDescent="0.3">
      <c r="A87" s="4"/>
      <c r="B87" s="4" t="s">
        <v>51</v>
      </c>
      <c r="C87" s="4" t="s">
        <v>52</v>
      </c>
      <c r="D87" s="4" t="s">
        <v>53</v>
      </c>
      <c r="E87" s="4" t="s">
        <v>54</v>
      </c>
      <c r="F87" s="4" t="s">
        <v>55</v>
      </c>
    </row>
    <row r="88" spans="1:11" x14ac:dyDescent="0.3">
      <c r="A88" s="2" t="s">
        <v>47</v>
      </c>
      <c r="B88" s="2">
        <v>1</v>
      </c>
      <c r="C88" s="2">
        <v>3.6833043928976256E+18</v>
      </c>
      <c r="D88" s="2">
        <v>3.6833043928976256E+18</v>
      </c>
      <c r="E88" s="2">
        <v>1264.7588519369247</v>
      </c>
      <c r="F88" s="2">
        <v>3.295222949721274E-8</v>
      </c>
    </row>
    <row r="89" spans="1:11" x14ac:dyDescent="0.3">
      <c r="A89" s="2" t="s">
        <v>48</v>
      </c>
      <c r="B89" s="2">
        <v>6</v>
      </c>
      <c r="C89" s="2">
        <v>1.7473549462445592E+16</v>
      </c>
      <c r="D89" s="2">
        <v>2912258243740932</v>
      </c>
      <c r="E89" s="2"/>
      <c r="F89" s="2"/>
    </row>
    <row r="90" spans="1:11" ht="15" thickBot="1" x14ac:dyDescent="0.35">
      <c r="A90" s="3" t="s">
        <v>49</v>
      </c>
      <c r="B90" s="3">
        <v>7</v>
      </c>
      <c r="C90" s="3">
        <v>3.7007779423600712E+18</v>
      </c>
      <c r="D90" s="3"/>
      <c r="E90" s="3"/>
      <c r="F90" s="3"/>
    </row>
    <row r="91" spans="1:11" ht="15" thickBot="1" x14ac:dyDescent="0.35"/>
    <row r="92" spans="1:11" x14ac:dyDescent="0.3">
      <c r="A92" s="4"/>
      <c r="B92" s="4" t="s">
        <v>56</v>
      </c>
      <c r="C92" s="4" t="s">
        <v>44</v>
      </c>
      <c r="D92" s="4" t="s">
        <v>57</v>
      </c>
      <c r="E92" s="4" t="s">
        <v>58</v>
      </c>
      <c r="F92" s="4" t="s">
        <v>59</v>
      </c>
      <c r="G92" s="4" t="s">
        <v>60</v>
      </c>
      <c r="H92" s="4" t="s">
        <v>61</v>
      </c>
      <c r="I92" s="4" t="s">
        <v>62</v>
      </c>
    </row>
    <row r="93" spans="1:11" x14ac:dyDescent="0.3">
      <c r="A93" s="2" t="s">
        <v>50</v>
      </c>
      <c r="B93" s="2">
        <v>371244094.24744606</v>
      </c>
      <c r="C93" s="2">
        <v>345349556.56526464</v>
      </c>
      <c r="D93" s="2">
        <v>1.0749806600006095</v>
      </c>
      <c r="E93" s="2">
        <v>0.32369950105855499</v>
      </c>
      <c r="F93" s="2">
        <v>-473795828.49976003</v>
      </c>
      <c r="G93" s="2">
        <v>1216284016.9946523</v>
      </c>
      <c r="H93" s="2">
        <v>-473795828.49976003</v>
      </c>
      <c r="I93" s="2">
        <v>1216284016.9946523</v>
      </c>
    </row>
    <row r="94" spans="1:11" ht="15" thickBot="1" x14ac:dyDescent="0.35">
      <c r="A94" s="3">
        <v>18445257068.402092</v>
      </c>
      <c r="B94" s="3">
        <v>0.98835552961971451</v>
      </c>
      <c r="C94" s="3">
        <v>2.7791330089084146E-2</v>
      </c>
      <c r="D94" s="3">
        <v>35.563448257121017</v>
      </c>
      <c r="E94" s="3">
        <v>3.295222949721274E-8</v>
      </c>
      <c r="F94" s="3">
        <v>0.92035259466565278</v>
      </c>
      <c r="G94" s="3">
        <v>1.0563584645737762</v>
      </c>
      <c r="H94" s="3">
        <v>0.92035259466565278</v>
      </c>
      <c r="I94" s="3">
        <v>1.0563584645737762</v>
      </c>
    </row>
    <row r="96" spans="1:11" s="6" customFormat="1" x14ac:dyDescent="0.3">
      <c r="A96" s="6" t="s">
        <v>39</v>
      </c>
      <c r="K96" s="6">
        <v>6</v>
      </c>
    </row>
    <row r="97" spans="1:9" ht="15" thickBot="1" x14ac:dyDescent="0.35"/>
    <row r="98" spans="1:9" x14ac:dyDescent="0.3">
      <c r="A98" s="5" t="s">
        <v>40</v>
      </c>
      <c r="B98" s="5"/>
    </row>
    <row r="99" spans="1:9" x14ac:dyDescent="0.3">
      <c r="A99" s="2" t="s">
        <v>41</v>
      </c>
      <c r="B99" s="2">
        <v>0.99991617752303896</v>
      </c>
    </row>
    <row r="100" spans="1:9" x14ac:dyDescent="0.3">
      <c r="A100" s="2" t="s">
        <v>42</v>
      </c>
      <c r="B100" s="2">
        <v>0.99983236207228565</v>
      </c>
    </row>
    <row r="101" spans="1:9" x14ac:dyDescent="0.3">
      <c r="A101" s="2" t="s">
        <v>43</v>
      </c>
      <c r="B101" s="2">
        <v>0.99980442241766665</v>
      </c>
    </row>
    <row r="102" spans="1:9" x14ac:dyDescent="0.3">
      <c r="A102" s="2" t="s">
        <v>44</v>
      </c>
      <c r="B102" s="2">
        <v>30694842.630928818</v>
      </c>
    </row>
    <row r="103" spans="1:9" ht="15" thickBot="1" x14ac:dyDescent="0.35">
      <c r="A103" s="3" t="s">
        <v>45</v>
      </c>
      <c r="B103" s="3">
        <v>8</v>
      </c>
    </row>
    <row r="105" spans="1:9" ht="15" thickBot="1" x14ac:dyDescent="0.35">
      <c r="A105" t="s">
        <v>46</v>
      </c>
    </row>
    <row r="106" spans="1:9" x14ac:dyDescent="0.3">
      <c r="A106" s="4"/>
      <c r="B106" s="4" t="s">
        <v>51</v>
      </c>
      <c r="C106" s="4" t="s">
        <v>52</v>
      </c>
      <c r="D106" s="4" t="s">
        <v>53</v>
      </c>
      <c r="E106" s="4" t="s">
        <v>54</v>
      </c>
      <c r="F106" s="4" t="s">
        <v>55</v>
      </c>
    </row>
    <row r="107" spans="1:9" x14ac:dyDescent="0.3">
      <c r="A107" s="2" t="s">
        <v>47</v>
      </c>
      <c r="B107" s="2">
        <v>1</v>
      </c>
      <c r="C107" s="2">
        <v>3.371607247802608E+19</v>
      </c>
      <c r="D107" s="2">
        <v>3.371607247802608E+19</v>
      </c>
      <c r="E107" s="2">
        <v>35785.423109356889</v>
      </c>
      <c r="F107" s="2">
        <v>1.472292758193374E-12</v>
      </c>
    </row>
    <row r="108" spans="1:9" x14ac:dyDescent="0.3">
      <c r="A108" s="2" t="s">
        <v>48</v>
      </c>
      <c r="B108" s="2">
        <v>6</v>
      </c>
      <c r="C108" s="2">
        <v>5653040184824911</v>
      </c>
      <c r="D108" s="2">
        <v>942173364137485.13</v>
      </c>
      <c r="E108" s="2"/>
      <c r="F108" s="2"/>
    </row>
    <row r="109" spans="1:9" ht="15" thickBot="1" x14ac:dyDescent="0.35">
      <c r="A109" s="3" t="s">
        <v>49</v>
      </c>
      <c r="B109" s="3">
        <v>7</v>
      </c>
      <c r="C109" s="3">
        <v>3.3721725518210904E+19</v>
      </c>
      <c r="D109" s="3"/>
      <c r="E109" s="3"/>
      <c r="F109" s="3"/>
    </row>
    <row r="110" spans="1:9" ht="15" thickBot="1" x14ac:dyDescent="0.35"/>
    <row r="111" spans="1:9" x14ac:dyDescent="0.3">
      <c r="A111" s="4"/>
      <c r="B111" s="4" t="s">
        <v>56</v>
      </c>
      <c r="C111" s="4" t="s">
        <v>44</v>
      </c>
      <c r="D111" s="4" t="s">
        <v>57</v>
      </c>
      <c r="E111" s="4" t="s">
        <v>58</v>
      </c>
      <c r="F111" s="4" t="s">
        <v>59</v>
      </c>
      <c r="G111" s="4" t="s">
        <v>60</v>
      </c>
      <c r="H111" s="4" t="s">
        <v>61</v>
      </c>
      <c r="I111" s="4" t="s">
        <v>62</v>
      </c>
    </row>
    <row r="112" spans="1:9" x14ac:dyDescent="0.3">
      <c r="A112" s="2" t="s">
        <v>50</v>
      </c>
      <c r="B112" s="2">
        <v>297420885.30014992</v>
      </c>
      <c r="C112" s="2">
        <v>71352885.772555172</v>
      </c>
      <c r="D112" s="2">
        <v>4.1683091311570815</v>
      </c>
      <c r="E112" s="2">
        <v>5.8896168334604216E-3</v>
      </c>
      <c r="F112" s="2">
        <v>122826663.48989138</v>
      </c>
      <c r="G112" s="2">
        <v>472015107.11040843</v>
      </c>
      <c r="H112" s="2">
        <v>122826663.48989138</v>
      </c>
      <c r="I112" s="2">
        <v>472015107.11040843</v>
      </c>
    </row>
    <row r="113" spans="1:11" ht="15" thickBot="1" x14ac:dyDescent="0.35">
      <c r="A113" s="3">
        <v>19948133179.405296</v>
      </c>
      <c r="B113" s="3">
        <v>0.98987216482609419</v>
      </c>
      <c r="C113" s="3">
        <v>5.2327023768046523E-3</v>
      </c>
      <c r="D113" s="3">
        <v>189.17035473180479</v>
      </c>
      <c r="E113" s="3">
        <v>1.472292758193374E-12</v>
      </c>
      <c r="F113" s="3">
        <v>0.97706820336677647</v>
      </c>
      <c r="G113" s="3">
        <v>1.002676126285412</v>
      </c>
      <c r="H113" s="3">
        <v>0.97706820336677647</v>
      </c>
      <c r="I113" s="3">
        <v>1.002676126285412</v>
      </c>
    </row>
    <row r="115" spans="1:11" s="6" customFormat="1" x14ac:dyDescent="0.3">
      <c r="A115" s="6" t="s">
        <v>39</v>
      </c>
      <c r="K115" s="6">
        <v>7</v>
      </c>
    </row>
    <row r="116" spans="1:11" ht="15" thickBot="1" x14ac:dyDescent="0.35"/>
    <row r="117" spans="1:11" x14ac:dyDescent="0.3">
      <c r="A117" s="5" t="s">
        <v>40</v>
      </c>
      <c r="B117" s="5"/>
    </row>
    <row r="118" spans="1:11" x14ac:dyDescent="0.3">
      <c r="A118" s="2" t="s">
        <v>41</v>
      </c>
      <c r="B118" s="2">
        <v>0.99995757611919867</v>
      </c>
    </row>
    <row r="119" spans="1:11" x14ac:dyDescent="0.3">
      <c r="A119" s="2" t="s">
        <v>42</v>
      </c>
      <c r="B119" s="2">
        <v>0.99991515403818299</v>
      </c>
    </row>
    <row r="120" spans="1:11" x14ac:dyDescent="0.3">
      <c r="A120" s="2" t="s">
        <v>43</v>
      </c>
      <c r="B120" s="2">
        <v>0.99990101304454682</v>
      </c>
    </row>
    <row r="121" spans="1:11" x14ac:dyDescent="0.3">
      <c r="A121" s="2" t="s">
        <v>44</v>
      </c>
      <c r="B121" s="2">
        <v>31119663.679813504</v>
      </c>
    </row>
    <row r="122" spans="1:11" ht="15" thickBot="1" x14ac:dyDescent="0.35">
      <c r="A122" s="3" t="s">
        <v>45</v>
      </c>
      <c r="B122" s="3">
        <v>8</v>
      </c>
    </row>
    <row r="124" spans="1:11" ht="15" thickBot="1" x14ac:dyDescent="0.35">
      <c r="A124" t="s">
        <v>46</v>
      </c>
    </row>
    <row r="125" spans="1:11" x14ac:dyDescent="0.3">
      <c r="A125" s="4"/>
      <c r="B125" s="4" t="s">
        <v>51</v>
      </c>
      <c r="C125" s="4" t="s">
        <v>52</v>
      </c>
      <c r="D125" s="4" t="s">
        <v>53</v>
      </c>
      <c r="E125" s="4" t="s">
        <v>54</v>
      </c>
      <c r="F125" s="4" t="s">
        <v>55</v>
      </c>
    </row>
    <row r="126" spans="1:11" x14ac:dyDescent="0.3">
      <c r="A126" s="2" t="s">
        <v>47</v>
      </c>
      <c r="B126" s="2">
        <v>1</v>
      </c>
      <c r="C126" s="2">
        <v>6.8478306743527039E+19</v>
      </c>
      <c r="D126" s="2">
        <v>6.8478306743527039E+19</v>
      </c>
      <c r="E126" s="2">
        <v>70710.388517594271</v>
      </c>
      <c r="F126" s="2">
        <v>1.9087865750585739E-13</v>
      </c>
    </row>
    <row r="127" spans="1:11" x14ac:dyDescent="0.3">
      <c r="A127" s="2" t="s">
        <v>48</v>
      </c>
      <c r="B127" s="2">
        <v>6</v>
      </c>
      <c r="C127" s="2">
        <v>5810600805268223</v>
      </c>
      <c r="D127" s="2">
        <v>968433467544703.88</v>
      </c>
      <c r="E127" s="2"/>
      <c r="F127" s="2"/>
    </row>
    <row r="128" spans="1:11" ht="15" thickBot="1" x14ac:dyDescent="0.35">
      <c r="A128" s="3" t="s">
        <v>49</v>
      </c>
      <c r="B128" s="3">
        <v>7</v>
      </c>
      <c r="C128" s="3">
        <v>6.8484117344332308E+19</v>
      </c>
      <c r="D128" s="3"/>
      <c r="E128" s="3"/>
      <c r="F128" s="3"/>
    </row>
    <row r="129" spans="1:11" ht="15" thickBot="1" x14ac:dyDescent="0.35"/>
    <row r="130" spans="1:11" x14ac:dyDescent="0.3">
      <c r="A130" s="4"/>
      <c r="B130" s="4" t="s">
        <v>56</v>
      </c>
      <c r="C130" s="4" t="s">
        <v>44</v>
      </c>
      <c r="D130" s="4" t="s">
        <v>57</v>
      </c>
      <c r="E130" s="4" t="s">
        <v>58</v>
      </c>
      <c r="F130" s="4" t="s">
        <v>59</v>
      </c>
      <c r="G130" s="4" t="s">
        <v>60</v>
      </c>
      <c r="H130" s="4" t="s">
        <v>61</v>
      </c>
      <c r="I130" s="4" t="s">
        <v>62</v>
      </c>
    </row>
    <row r="131" spans="1:11" x14ac:dyDescent="0.3">
      <c r="A131" s="2" t="s">
        <v>50</v>
      </c>
      <c r="B131" s="2">
        <v>157460905.1931839</v>
      </c>
      <c r="C131" s="2">
        <v>55667395.915100254</v>
      </c>
      <c r="D131" s="2">
        <v>2.8286019599934491</v>
      </c>
      <c r="E131" s="2">
        <v>3.0012849526541374E-2</v>
      </c>
      <c r="F131" s="2">
        <v>21247694.40614602</v>
      </c>
      <c r="G131" s="2">
        <v>293674115.98022175</v>
      </c>
      <c r="H131" s="2">
        <v>21247694.40614602</v>
      </c>
      <c r="I131" s="2">
        <v>293674115.98022175</v>
      </c>
    </row>
    <row r="132" spans="1:11" ht="15" thickBot="1" x14ac:dyDescent="0.35">
      <c r="A132" s="3">
        <v>20013828955.353428</v>
      </c>
      <c r="B132" s="3">
        <v>0.99791248250992326</v>
      </c>
      <c r="C132" s="3">
        <v>3.7527604532247953E-3</v>
      </c>
      <c r="D132" s="3">
        <v>265.91425030937006</v>
      </c>
      <c r="E132" s="3">
        <v>1.9087865750585669E-13</v>
      </c>
      <c r="F132" s="3">
        <v>0.98872980848241931</v>
      </c>
      <c r="G132" s="3">
        <v>1.0070951565374271</v>
      </c>
      <c r="H132" s="3">
        <v>0.98872980848241931</v>
      </c>
      <c r="I132" s="3">
        <v>1.0070951565374271</v>
      </c>
    </row>
    <row r="134" spans="1:11" s="6" customFormat="1" x14ac:dyDescent="0.3">
      <c r="A134" s="6" t="s">
        <v>39</v>
      </c>
      <c r="K134" s="6">
        <v>8</v>
      </c>
    </row>
    <row r="135" spans="1:11" ht="15" thickBot="1" x14ac:dyDescent="0.35"/>
    <row r="136" spans="1:11" x14ac:dyDescent="0.3">
      <c r="A136" s="5" t="s">
        <v>40</v>
      </c>
      <c r="B136" s="5"/>
    </row>
    <row r="137" spans="1:11" x14ac:dyDescent="0.3">
      <c r="A137" s="2" t="s">
        <v>41</v>
      </c>
      <c r="B137" s="2">
        <v>0.99996925024192873</v>
      </c>
    </row>
    <row r="138" spans="1:11" x14ac:dyDescent="0.3">
      <c r="A138" s="2" t="s">
        <v>42</v>
      </c>
      <c r="B138" s="2">
        <v>0.99993850142940499</v>
      </c>
    </row>
    <row r="139" spans="1:11" x14ac:dyDescent="0.3">
      <c r="A139" s="2" t="s">
        <v>43</v>
      </c>
      <c r="B139" s="2">
        <v>0.99992825166763921</v>
      </c>
    </row>
    <row r="140" spans="1:11" x14ac:dyDescent="0.3">
      <c r="A140" s="2" t="s">
        <v>44</v>
      </c>
      <c r="B140" s="2">
        <v>30073783.631636798</v>
      </c>
    </row>
    <row r="141" spans="1:11" ht="15" thickBot="1" x14ac:dyDescent="0.35">
      <c r="A141" s="3" t="s">
        <v>45</v>
      </c>
      <c r="B141" s="3">
        <v>8</v>
      </c>
    </row>
    <row r="143" spans="1:11" ht="15" thickBot="1" x14ac:dyDescent="0.35">
      <c r="A143" t="s">
        <v>46</v>
      </c>
    </row>
    <row r="144" spans="1:11" x14ac:dyDescent="0.3">
      <c r="A144" s="4"/>
      <c r="B144" s="4" t="s">
        <v>51</v>
      </c>
      <c r="C144" s="4" t="s">
        <v>52</v>
      </c>
      <c r="D144" s="4" t="s">
        <v>53</v>
      </c>
      <c r="E144" s="4" t="s">
        <v>54</v>
      </c>
      <c r="F144" s="4" t="s">
        <v>55</v>
      </c>
    </row>
    <row r="145" spans="1:11" x14ac:dyDescent="0.3">
      <c r="A145" s="2" t="s">
        <v>47</v>
      </c>
      <c r="B145" s="2">
        <v>1</v>
      </c>
      <c r="C145" s="2">
        <v>8.8233937654312813E+19</v>
      </c>
      <c r="D145" s="2">
        <v>8.8233937654312813E+19</v>
      </c>
      <c r="E145" s="2">
        <v>97557.243209469161</v>
      </c>
      <c r="F145" s="2">
        <v>7.2686725158207891E-14</v>
      </c>
    </row>
    <row r="146" spans="1:11" x14ac:dyDescent="0.3">
      <c r="A146" s="2" t="s">
        <v>48</v>
      </c>
      <c r="B146" s="2">
        <v>6</v>
      </c>
      <c r="C146" s="2">
        <v>5426594771535032</v>
      </c>
      <c r="D146" s="2">
        <v>904432461922505.38</v>
      </c>
      <c r="E146" s="2"/>
      <c r="F146" s="2"/>
    </row>
    <row r="147" spans="1:11" ht="15" thickBot="1" x14ac:dyDescent="0.35">
      <c r="A147" s="3" t="s">
        <v>49</v>
      </c>
      <c r="B147" s="3">
        <v>7</v>
      </c>
      <c r="C147" s="3">
        <v>8.8239364249084346E+19</v>
      </c>
      <c r="D147" s="3"/>
      <c r="E147" s="3"/>
      <c r="F147" s="3"/>
    </row>
    <row r="148" spans="1:11" ht="15" thickBot="1" x14ac:dyDescent="0.35"/>
    <row r="149" spans="1:11" x14ac:dyDescent="0.3">
      <c r="A149" s="4"/>
      <c r="B149" s="4" t="s">
        <v>56</v>
      </c>
      <c r="C149" s="4" t="s">
        <v>44</v>
      </c>
      <c r="D149" s="4" t="s">
        <v>57</v>
      </c>
      <c r="E149" s="4" t="s">
        <v>58</v>
      </c>
      <c r="F149" s="4" t="s">
        <v>59</v>
      </c>
      <c r="G149" s="4" t="s">
        <v>60</v>
      </c>
      <c r="H149" s="4" t="s">
        <v>61</v>
      </c>
      <c r="I149" s="4" t="s">
        <v>62</v>
      </c>
    </row>
    <row r="150" spans="1:11" x14ac:dyDescent="0.3">
      <c r="A150" s="2" t="s">
        <v>50</v>
      </c>
      <c r="B150" s="2">
        <v>99122452.050748825</v>
      </c>
      <c r="C150" s="2">
        <v>50926951.211239725</v>
      </c>
      <c r="D150" s="2">
        <v>1.9463653270661962</v>
      </c>
      <c r="E150" s="2">
        <v>9.9559391999927416E-2</v>
      </c>
      <c r="F150" s="2">
        <v>-25491308.410715327</v>
      </c>
      <c r="G150" s="2">
        <v>223736212.51221299</v>
      </c>
      <c r="H150" s="2">
        <v>-25491308.410715327</v>
      </c>
      <c r="I150" s="2">
        <v>223736212.51221299</v>
      </c>
    </row>
    <row r="151" spans="1:11" ht="15" thickBot="1" x14ac:dyDescent="0.35">
      <c r="A151" s="3">
        <v>13843473912.314762</v>
      </c>
      <c r="B151" s="3">
        <v>0.99837621394905829</v>
      </c>
      <c r="C151" s="3">
        <v>3.1964246103643092E-3</v>
      </c>
      <c r="D151" s="3">
        <v>312.34154896438162</v>
      </c>
      <c r="E151" s="3">
        <v>7.2686725158207891E-14</v>
      </c>
      <c r="F151" s="3">
        <v>0.99055484468866639</v>
      </c>
      <c r="G151" s="3">
        <v>1.0061975832094501</v>
      </c>
      <c r="H151" s="3">
        <v>0.99055484468866639</v>
      </c>
      <c r="I151" s="3">
        <v>1.0061975832094501</v>
      </c>
    </row>
    <row r="153" spans="1:11" s="6" customFormat="1" x14ac:dyDescent="0.3">
      <c r="A153" s="6" t="s">
        <v>39</v>
      </c>
      <c r="K153" s="6">
        <v>9</v>
      </c>
    </row>
    <row r="154" spans="1:11" ht="15" thickBot="1" x14ac:dyDescent="0.35"/>
    <row r="155" spans="1:11" x14ac:dyDescent="0.3">
      <c r="A155" s="5" t="s">
        <v>40</v>
      </c>
      <c r="B155" s="5"/>
    </row>
    <row r="156" spans="1:11" x14ac:dyDescent="0.3">
      <c r="A156" s="2" t="s">
        <v>41</v>
      </c>
      <c r="B156" s="2">
        <v>0.99990777648858065</v>
      </c>
    </row>
    <row r="157" spans="1:11" x14ac:dyDescent="0.3">
      <c r="A157" s="2" t="s">
        <v>42</v>
      </c>
      <c r="B157" s="2">
        <v>0.9998155614823373</v>
      </c>
    </row>
    <row r="158" spans="1:11" x14ac:dyDescent="0.3">
      <c r="A158" s="2" t="s">
        <v>43</v>
      </c>
      <c r="B158" s="2">
        <v>0.99978482172939354</v>
      </c>
    </row>
    <row r="159" spans="1:11" x14ac:dyDescent="0.3">
      <c r="A159" s="2" t="s">
        <v>44</v>
      </c>
      <c r="B159" s="2">
        <v>51630971.733152457</v>
      </c>
    </row>
    <row r="160" spans="1:11" ht="15" thickBot="1" x14ac:dyDescent="0.35">
      <c r="A160" s="3" t="s">
        <v>45</v>
      </c>
      <c r="B160" s="3">
        <v>8</v>
      </c>
    </row>
    <row r="162" spans="1:11" ht="15" thickBot="1" x14ac:dyDescent="0.35">
      <c r="A162" t="s">
        <v>46</v>
      </c>
    </row>
    <row r="163" spans="1:11" x14ac:dyDescent="0.3">
      <c r="A163" s="4"/>
      <c r="B163" s="4" t="s">
        <v>51</v>
      </c>
      <c r="C163" s="4" t="s">
        <v>52</v>
      </c>
      <c r="D163" s="4" t="s">
        <v>53</v>
      </c>
      <c r="E163" s="4" t="s">
        <v>54</v>
      </c>
      <c r="F163" s="4" t="s">
        <v>55</v>
      </c>
    </row>
    <row r="164" spans="1:11" x14ac:dyDescent="0.3">
      <c r="A164" s="2" t="s">
        <v>47</v>
      </c>
      <c r="B164" s="2">
        <v>1</v>
      </c>
      <c r="C164" s="2">
        <v>8.6704196311139271E+19</v>
      </c>
      <c r="D164" s="2">
        <v>8.6704196311139271E+19</v>
      </c>
      <c r="E164" s="2">
        <v>32525.165810869024</v>
      </c>
      <c r="F164" s="2">
        <v>1.9608073721103286E-12</v>
      </c>
    </row>
    <row r="165" spans="1:11" x14ac:dyDescent="0.3">
      <c r="A165" s="2" t="s">
        <v>48</v>
      </c>
      <c r="B165" s="2">
        <v>6</v>
      </c>
      <c r="C165" s="2">
        <v>1.5994543452657528E+16</v>
      </c>
      <c r="D165" s="2">
        <v>2665757242109588</v>
      </c>
      <c r="E165" s="2"/>
      <c r="F165" s="2"/>
    </row>
    <row r="166" spans="1:11" ht="15" thickBot="1" x14ac:dyDescent="0.35">
      <c r="A166" s="3" t="s">
        <v>49</v>
      </c>
      <c r="B166" s="3">
        <v>7</v>
      </c>
      <c r="C166" s="3">
        <v>8.6720190854591922E+19</v>
      </c>
      <c r="D166" s="3"/>
      <c r="E166" s="3"/>
      <c r="F166" s="3"/>
    </row>
    <row r="167" spans="1:11" ht="15" thickBot="1" x14ac:dyDescent="0.35"/>
    <row r="168" spans="1:11" x14ac:dyDescent="0.3">
      <c r="A168" s="4"/>
      <c r="B168" s="4" t="s">
        <v>56</v>
      </c>
      <c r="C168" s="4" t="s">
        <v>44</v>
      </c>
      <c r="D168" s="4" t="s">
        <v>57</v>
      </c>
      <c r="E168" s="4" t="s">
        <v>58</v>
      </c>
      <c r="F168" s="4" t="s">
        <v>59</v>
      </c>
      <c r="G168" s="4" t="s">
        <v>60</v>
      </c>
      <c r="H168" s="4" t="s">
        <v>61</v>
      </c>
      <c r="I168" s="4" t="s">
        <v>62</v>
      </c>
    </row>
    <row r="169" spans="1:11" x14ac:dyDescent="0.3">
      <c r="A169" s="2" t="s">
        <v>50</v>
      </c>
      <c r="B169" s="2">
        <v>111607470.90348625</v>
      </c>
      <c r="C169" s="2">
        <v>88898200.171964213</v>
      </c>
      <c r="D169" s="2">
        <v>1.2554525365822182</v>
      </c>
      <c r="E169" s="2">
        <v>0.25599301035762956</v>
      </c>
      <c r="F169" s="2">
        <v>-105918588.64275077</v>
      </c>
      <c r="G169" s="2">
        <v>329133530.44972324</v>
      </c>
      <c r="H169" s="2">
        <v>-105918588.64275077</v>
      </c>
      <c r="I169" s="2">
        <v>329133530.44972324</v>
      </c>
    </row>
    <row r="170" spans="1:11" ht="15" thickBot="1" x14ac:dyDescent="0.35">
      <c r="A170" s="3">
        <v>12035266717.251158</v>
      </c>
      <c r="B170" s="3">
        <v>0.99937049544575207</v>
      </c>
      <c r="C170" s="3">
        <v>5.5413650844795981E-3</v>
      </c>
      <c r="D170" s="3">
        <v>180.34734766796279</v>
      </c>
      <c r="E170" s="3">
        <v>1.9608073721103145E-12</v>
      </c>
      <c r="F170" s="3">
        <v>0.98581126354901805</v>
      </c>
      <c r="G170" s="3">
        <v>1.0129297273424862</v>
      </c>
      <c r="H170" s="3">
        <v>0.98581126354901805</v>
      </c>
      <c r="I170" s="3">
        <v>1.0129297273424862</v>
      </c>
    </row>
    <row r="172" spans="1:11" s="6" customFormat="1" x14ac:dyDescent="0.3">
      <c r="A172" s="6" t="s">
        <v>39</v>
      </c>
      <c r="K172" s="6">
        <v>10</v>
      </c>
    </row>
    <row r="173" spans="1:11" ht="15" thickBot="1" x14ac:dyDescent="0.35"/>
    <row r="174" spans="1:11" x14ac:dyDescent="0.3">
      <c r="A174" s="5" t="s">
        <v>40</v>
      </c>
      <c r="B174" s="5"/>
    </row>
    <row r="175" spans="1:11" x14ac:dyDescent="0.3">
      <c r="A175" s="2" t="s">
        <v>41</v>
      </c>
      <c r="B175" s="2">
        <v>0.9704310404309765</v>
      </c>
    </row>
    <row r="176" spans="1:11" x14ac:dyDescent="0.3">
      <c r="A176" s="2" t="s">
        <v>42</v>
      </c>
      <c r="B176" s="2">
        <v>0.94173640423194749</v>
      </c>
    </row>
    <row r="177" spans="1:11" x14ac:dyDescent="0.3">
      <c r="A177" s="2" t="s">
        <v>43</v>
      </c>
      <c r="B177" s="2">
        <v>0.93202580493727216</v>
      </c>
    </row>
    <row r="178" spans="1:11" x14ac:dyDescent="0.3">
      <c r="A178" s="2" t="s">
        <v>44</v>
      </c>
      <c r="B178" s="2">
        <v>1104117616.3593051</v>
      </c>
    </row>
    <row r="179" spans="1:11" ht="15" thickBot="1" x14ac:dyDescent="0.35">
      <c r="A179" s="3" t="s">
        <v>45</v>
      </c>
      <c r="B179" s="3">
        <v>8</v>
      </c>
    </row>
    <row r="181" spans="1:11" ht="15" thickBot="1" x14ac:dyDescent="0.35">
      <c r="A181" t="s">
        <v>46</v>
      </c>
    </row>
    <row r="182" spans="1:11" x14ac:dyDescent="0.3">
      <c r="A182" s="4"/>
      <c r="B182" s="4" t="s">
        <v>51</v>
      </c>
      <c r="C182" s="4" t="s">
        <v>52</v>
      </c>
      <c r="D182" s="4" t="s">
        <v>53</v>
      </c>
      <c r="E182" s="4" t="s">
        <v>54</v>
      </c>
      <c r="F182" s="4" t="s">
        <v>55</v>
      </c>
    </row>
    <row r="183" spans="1:11" x14ac:dyDescent="0.3">
      <c r="A183" s="2" t="s">
        <v>47</v>
      </c>
      <c r="B183" s="2">
        <v>1</v>
      </c>
      <c r="C183" s="2">
        <v>1.182262743518189E+20</v>
      </c>
      <c r="D183" s="2">
        <v>1.182262743518189E+20</v>
      </c>
      <c r="E183" s="2">
        <v>96.980255868278533</v>
      </c>
      <c r="F183" s="2">
        <v>6.3207229803653679E-5</v>
      </c>
    </row>
    <row r="184" spans="1:11" x14ac:dyDescent="0.3">
      <c r="A184" s="2" t="s">
        <v>48</v>
      </c>
      <c r="B184" s="2">
        <v>6</v>
      </c>
      <c r="C184" s="2">
        <v>7.3144542645297213E+18</v>
      </c>
      <c r="D184" s="2">
        <v>1.2190757107549535E+18</v>
      </c>
      <c r="E184" s="2"/>
      <c r="F184" s="2"/>
    </row>
    <row r="185" spans="1:11" ht="15" thickBot="1" x14ac:dyDescent="0.35">
      <c r="A185" s="3" t="s">
        <v>49</v>
      </c>
      <c r="B185" s="3">
        <v>7</v>
      </c>
      <c r="C185" s="3">
        <v>1.2554072861634861E+20</v>
      </c>
      <c r="D185" s="3"/>
      <c r="E185" s="3"/>
      <c r="F185" s="3"/>
    </row>
    <row r="186" spans="1:11" ht="15" thickBot="1" x14ac:dyDescent="0.35"/>
    <row r="187" spans="1:11" x14ac:dyDescent="0.3">
      <c r="A187" s="4"/>
      <c r="B187" s="4" t="s">
        <v>56</v>
      </c>
      <c r="C187" s="4" t="s">
        <v>44</v>
      </c>
      <c r="D187" s="4" t="s">
        <v>57</v>
      </c>
      <c r="E187" s="4" t="s">
        <v>58</v>
      </c>
      <c r="F187" s="4" t="s">
        <v>59</v>
      </c>
      <c r="G187" s="4" t="s">
        <v>60</v>
      </c>
      <c r="H187" s="4" t="s">
        <v>61</v>
      </c>
      <c r="I187" s="4" t="s">
        <v>62</v>
      </c>
    </row>
    <row r="188" spans="1:11" x14ac:dyDescent="0.3">
      <c r="A188" s="2" t="s">
        <v>50</v>
      </c>
      <c r="B188" s="2">
        <v>-2249422722.5452709</v>
      </c>
      <c r="C188" s="2">
        <v>1823603904.7986007</v>
      </c>
      <c r="D188" s="2">
        <v>-1.2335040063394127</v>
      </c>
      <c r="E188" s="2">
        <v>0.26351459693349455</v>
      </c>
      <c r="F188" s="2">
        <v>-6711620728.99121</v>
      </c>
      <c r="G188" s="2">
        <v>2212775283.9006681</v>
      </c>
      <c r="H188" s="2">
        <v>-6711620728.99121</v>
      </c>
      <c r="I188" s="2">
        <v>2212775283.9006681</v>
      </c>
    </row>
    <row r="189" spans="1:11" ht="15" thickBot="1" x14ac:dyDescent="0.35">
      <c r="A189" s="3">
        <v>10816981040.079098</v>
      </c>
      <c r="B189" s="3">
        <v>1.1209686135842289</v>
      </c>
      <c r="C189" s="3">
        <v>0.11382870368160722</v>
      </c>
      <c r="D189" s="3">
        <v>9.8478553943626999</v>
      </c>
      <c r="E189" s="3">
        <v>6.3207229803653679E-5</v>
      </c>
      <c r="F189" s="3">
        <v>0.84243980954523523</v>
      </c>
      <c r="G189" s="3">
        <v>1.3994974176232227</v>
      </c>
      <c r="H189" s="3">
        <v>0.84243980954523523</v>
      </c>
      <c r="I189" s="3">
        <v>1.3994974176232227</v>
      </c>
    </row>
    <row r="191" spans="1:11" s="6" customFormat="1" x14ac:dyDescent="0.3">
      <c r="A191" s="6" t="s">
        <v>39</v>
      </c>
      <c r="K191" s="6">
        <v>11</v>
      </c>
    </row>
    <row r="192" spans="1:11" ht="15" thickBot="1" x14ac:dyDescent="0.35"/>
    <row r="193" spans="1:9" x14ac:dyDescent="0.3">
      <c r="A193" s="5" t="s">
        <v>40</v>
      </c>
      <c r="B193" s="5"/>
    </row>
    <row r="194" spans="1:9" x14ac:dyDescent="0.3">
      <c r="A194" s="2" t="s">
        <v>41</v>
      </c>
      <c r="B194" s="2">
        <v>0.62839343026473937</v>
      </c>
    </row>
    <row r="195" spans="1:9" x14ac:dyDescent="0.3">
      <c r="A195" s="2" t="s">
        <v>42</v>
      </c>
      <c r="B195" s="2">
        <v>0.39487830319988587</v>
      </c>
    </row>
    <row r="196" spans="1:9" x14ac:dyDescent="0.3">
      <c r="A196" s="2" t="s">
        <v>43</v>
      </c>
      <c r="B196" s="2">
        <v>0.29402468706653351</v>
      </c>
    </row>
    <row r="197" spans="1:9" x14ac:dyDescent="0.3">
      <c r="A197" s="2" t="s">
        <v>44</v>
      </c>
      <c r="B197" s="2">
        <v>16080723841.738308</v>
      </c>
    </row>
    <row r="198" spans="1:9" ht="15" thickBot="1" x14ac:dyDescent="0.35">
      <c r="A198" s="3" t="s">
        <v>45</v>
      </c>
      <c r="B198" s="3">
        <v>8</v>
      </c>
    </row>
    <row r="200" spans="1:9" ht="15" thickBot="1" x14ac:dyDescent="0.35">
      <c r="A200" t="s">
        <v>46</v>
      </c>
    </row>
    <row r="201" spans="1:9" x14ac:dyDescent="0.3">
      <c r="A201" s="4"/>
      <c r="B201" s="4" t="s">
        <v>51</v>
      </c>
      <c r="C201" s="4" t="s">
        <v>52</v>
      </c>
      <c r="D201" s="4" t="s">
        <v>53</v>
      </c>
      <c r="E201" s="4" t="s">
        <v>54</v>
      </c>
      <c r="F201" s="4" t="s">
        <v>55</v>
      </c>
    </row>
    <row r="202" spans="1:9" x14ac:dyDescent="0.3">
      <c r="A202" s="2" t="s">
        <v>47</v>
      </c>
      <c r="B202" s="2">
        <v>1</v>
      </c>
      <c r="C202" s="2">
        <v>1.0124719141632299E+21</v>
      </c>
      <c r="D202" s="2">
        <v>1.0124719141632299E+21</v>
      </c>
      <c r="E202" s="2">
        <v>3.9153608798494965</v>
      </c>
      <c r="F202" s="2">
        <v>9.5191727526263079E-2</v>
      </c>
    </row>
    <row r="203" spans="1:9" x14ac:dyDescent="0.3">
      <c r="A203" s="2" t="s">
        <v>48</v>
      </c>
      <c r="B203" s="2">
        <v>6</v>
      </c>
      <c r="C203" s="2">
        <v>1.5515380756455052E+21</v>
      </c>
      <c r="D203" s="2">
        <v>2.5858967927425086E+20</v>
      </c>
      <c r="E203" s="2"/>
      <c r="F203" s="2"/>
    </row>
    <row r="204" spans="1:9" ht="15" thickBot="1" x14ac:dyDescent="0.35">
      <c r="A204" s="3" t="s">
        <v>49</v>
      </c>
      <c r="B204" s="3">
        <v>7</v>
      </c>
      <c r="C204" s="3">
        <v>2.5640099898087351E+21</v>
      </c>
      <c r="D204" s="3"/>
      <c r="E204" s="3"/>
      <c r="F204" s="3"/>
    </row>
    <row r="205" spans="1:9" ht="15" thickBot="1" x14ac:dyDescent="0.35"/>
    <row r="206" spans="1:9" x14ac:dyDescent="0.3">
      <c r="A206" s="4"/>
      <c r="B206" s="4" t="s">
        <v>56</v>
      </c>
      <c r="C206" s="4" t="s">
        <v>44</v>
      </c>
      <c r="D206" s="4" t="s">
        <v>57</v>
      </c>
      <c r="E206" s="4" t="s">
        <v>58</v>
      </c>
      <c r="F206" s="4" t="s">
        <v>59</v>
      </c>
      <c r="G206" s="4" t="s">
        <v>60</v>
      </c>
      <c r="H206" s="4" t="s">
        <v>61</v>
      </c>
      <c r="I206" s="4" t="s">
        <v>62</v>
      </c>
    </row>
    <row r="207" spans="1:9" x14ac:dyDescent="0.3">
      <c r="A207" s="2" t="s">
        <v>50</v>
      </c>
      <c r="B207" s="2">
        <v>-19480896590.251896</v>
      </c>
      <c r="C207" s="2">
        <v>21461274408.525463</v>
      </c>
      <c r="D207" s="2">
        <v>-0.90772319571633342</v>
      </c>
      <c r="E207" s="2">
        <v>0.39901356734467319</v>
      </c>
      <c r="F207" s="2">
        <v>-71994743281.147095</v>
      </c>
      <c r="G207" s="2">
        <v>33032950100.643307</v>
      </c>
      <c r="H207" s="2">
        <v>-71994743281.147095</v>
      </c>
      <c r="I207" s="2">
        <v>33032950100.643307</v>
      </c>
    </row>
    <row r="208" spans="1:9" ht="15" thickBot="1" x14ac:dyDescent="0.35">
      <c r="A208" s="3">
        <v>8637401962.1548977</v>
      </c>
      <c r="B208" s="3">
        <v>2.7151365912596885</v>
      </c>
      <c r="C208" s="3">
        <v>1.3721632512254109</v>
      </c>
      <c r="D208" s="3">
        <v>1.9787270857421191</v>
      </c>
      <c r="E208" s="3">
        <v>9.5191727526262968E-2</v>
      </c>
      <c r="F208" s="3">
        <v>-0.64242592986938174</v>
      </c>
      <c r="G208" s="3">
        <v>6.0726991123887588</v>
      </c>
      <c r="H208" s="3">
        <v>-0.64242592986938174</v>
      </c>
      <c r="I208" s="3">
        <v>6.0726991123887588</v>
      </c>
    </row>
    <row r="210" spans="1:11" s="6" customFormat="1" x14ac:dyDescent="0.3">
      <c r="A210" s="6" t="s">
        <v>39</v>
      </c>
      <c r="K210" s="6">
        <v>12</v>
      </c>
    </row>
    <row r="211" spans="1:11" ht="15" thickBot="1" x14ac:dyDescent="0.35"/>
    <row r="212" spans="1:11" x14ac:dyDescent="0.3">
      <c r="A212" s="5" t="s">
        <v>40</v>
      </c>
      <c r="B212" s="5"/>
    </row>
    <row r="213" spans="1:11" x14ac:dyDescent="0.3">
      <c r="A213" s="2" t="s">
        <v>41</v>
      </c>
      <c r="B213" s="2">
        <v>0.65470340249639913</v>
      </c>
    </row>
    <row r="214" spans="1:11" x14ac:dyDescent="0.3">
      <c r="A214" s="2" t="s">
        <v>42</v>
      </c>
      <c r="B214" s="2">
        <v>0.42863654524036204</v>
      </c>
    </row>
    <row r="215" spans="1:11" x14ac:dyDescent="0.3">
      <c r="A215" s="2" t="s">
        <v>43</v>
      </c>
      <c r="B215" s="2">
        <v>0.33340930278042236</v>
      </c>
    </row>
    <row r="216" spans="1:11" x14ac:dyDescent="0.3">
      <c r="A216" s="2" t="s">
        <v>44</v>
      </c>
      <c r="B216" s="2">
        <v>3747857187.2198367</v>
      </c>
    </row>
    <row r="217" spans="1:11" ht="15" thickBot="1" x14ac:dyDescent="0.35">
      <c r="A217" s="3" t="s">
        <v>45</v>
      </c>
      <c r="B217" s="3">
        <v>8</v>
      </c>
    </row>
    <row r="219" spans="1:11" ht="15" thickBot="1" x14ac:dyDescent="0.35">
      <c r="A219" t="s">
        <v>46</v>
      </c>
    </row>
    <row r="220" spans="1:11" x14ac:dyDescent="0.3">
      <c r="A220" s="4"/>
      <c r="B220" s="4" t="s">
        <v>51</v>
      </c>
      <c r="C220" s="4" t="s">
        <v>52</v>
      </c>
      <c r="D220" s="4" t="s">
        <v>53</v>
      </c>
      <c r="E220" s="4" t="s">
        <v>54</v>
      </c>
      <c r="F220" s="4" t="s">
        <v>55</v>
      </c>
    </row>
    <row r="221" spans="1:11" x14ac:dyDescent="0.3">
      <c r="A221" s="2" t="s">
        <v>47</v>
      </c>
      <c r="B221" s="2">
        <v>1</v>
      </c>
      <c r="C221" s="2">
        <v>6.3225759468138349E+19</v>
      </c>
      <c r="D221" s="2">
        <v>6.3225759468138349E+19</v>
      </c>
      <c r="E221" s="2">
        <v>4.501196655155498</v>
      </c>
      <c r="F221" s="2">
        <v>7.8110304846992815E-2</v>
      </c>
    </row>
    <row r="222" spans="1:11" x14ac:dyDescent="0.3">
      <c r="A222" s="2" t="s">
        <v>48</v>
      </c>
      <c r="B222" s="2">
        <v>6</v>
      </c>
      <c r="C222" s="2">
        <v>8.4278600974772322E+19</v>
      </c>
      <c r="D222" s="2">
        <v>1.4046433495795386E+19</v>
      </c>
      <c r="E222" s="2"/>
      <c r="F222" s="2"/>
    </row>
    <row r="223" spans="1:11" ht="15" thickBot="1" x14ac:dyDescent="0.35">
      <c r="A223" s="3" t="s">
        <v>49</v>
      </c>
      <c r="B223" s="3">
        <v>7</v>
      </c>
      <c r="C223" s="3">
        <v>1.4750436044291067E+20</v>
      </c>
      <c r="D223" s="3"/>
      <c r="E223" s="3"/>
      <c r="F223" s="3"/>
    </row>
    <row r="224" spans="1:11" ht="15" thickBot="1" x14ac:dyDescent="0.35"/>
    <row r="225" spans="1:11" x14ac:dyDescent="0.3">
      <c r="A225" s="4"/>
      <c r="B225" s="4" t="s">
        <v>56</v>
      </c>
      <c r="C225" s="4" t="s">
        <v>44</v>
      </c>
      <c r="D225" s="4" t="s">
        <v>57</v>
      </c>
      <c r="E225" s="4" t="s">
        <v>58</v>
      </c>
      <c r="F225" s="4" t="s">
        <v>59</v>
      </c>
      <c r="G225" s="4" t="s">
        <v>60</v>
      </c>
      <c r="H225" s="4" t="s">
        <v>61</v>
      </c>
      <c r="I225" s="4" t="s">
        <v>62</v>
      </c>
    </row>
    <row r="226" spans="1:11" x14ac:dyDescent="0.3">
      <c r="A226" s="2" t="s">
        <v>50</v>
      </c>
      <c r="B226" s="2">
        <v>11827622660.785688</v>
      </c>
      <c r="C226" s="2">
        <v>2025290098.8756859</v>
      </c>
      <c r="D226" s="2">
        <v>5.8399646881953569</v>
      </c>
      <c r="E226" s="2">
        <v>1.1110036510180578E-3</v>
      </c>
      <c r="F226" s="2">
        <v>6871916315.8402052</v>
      </c>
      <c r="G226" s="2">
        <v>16783329005.731171</v>
      </c>
      <c r="H226" s="2">
        <v>6871916315.8402052</v>
      </c>
      <c r="I226" s="2">
        <v>16783329005.731171</v>
      </c>
    </row>
    <row r="227" spans="1:11" ht="15" thickBot="1" x14ac:dyDescent="0.35">
      <c r="A227" s="3">
        <v>7331800949.4497948</v>
      </c>
      <c r="B227" s="3">
        <v>0.15467362124175388</v>
      </c>
      <c r="C227" s="3">
        <v>7.2904151486078039E-2</v>
      </c>
      <c r="D227" s="3">
        <v>2.1216023791359913</v>
      </c>
      <c r="E227" s="3">
        <v>7.8110304846992815E-2</v>
      </c>
      <c r="F227" s="3">
        <v>-2.3716411027198625E-2</v>
      </c>
      <c r="G227" s="3">
        <v>0.33306365351070638</v>
      </c>
      <c r="H227" s="3">
        <v>-2.3716411027198625E-2</v>
      </c>
      <c r="I227" s="3">
        <v>0.33306365351070638</v>
      </c>
    </row>
    <row r="229" spans="1:11" s="6" customFormat="1" x14ac:dyDescent="0.3">
      <c r="A229" s="6" t="s">
        <v>39</v>
      </c>
      <c r="K229" s="6">
        <v>13</v>
      </c>
    </row>
    <row r="230" spans="1:11" ht="15" thickBot="1" x14ac:dyDescent="0.35"/>
    <row r="231" spans="1:11" x14ac:dyDescent="0.3">
      <c r="A231" s="5" t="s">
        <v>40</v>
      </c>
      <c r="B231" s="5"/>
    </row>
    <row r="232" spans="1:11" x14ac:dyDescent="0.3">
      <c r="A232" s="2" t="s">
        <v>41</v>
      </c>
      <c r="B232" s="2">
        <v>0.80849304592426507</v>
      </c>
    </row>
    <row r="233" spans="1:11" x14ac:dyDescent="0.3">
      <c r="A233" s="2" t="s">
        <v>42</v>
      </c>
      <c r="B233" s="2">
        <v>0.65366100530789573</v>
      </c>
    </row>
    <row r="234" spans="1:11" x14ac:dyDescent="0.3">
      <c r="A234" s="2" t="s">
        <v>43</v>
      </c>
      <c r="B234" s="2">
        <v>0.59593783952587831</v>
      </c>
    </row>
    <row r="235" spans="1:11" x14ac:dyDescent="0.3">
      <c r="A235" s="2" t="s">
        <v>44</v>
      </c>
      <c r="B235" s="2">
        <v>3394825480.2593513</v>
      </c>
    </row>
    <row r="236" spans="1:11" ht="15" thickBot="1" x14ac:dyDescent="0.35">
      <c r="A236" s="3" t="s">
        <v>45</v>
      </c>
      <c r="B236" s="3">
        <v>8</v>
      </c>
    </row>
    <row r="238" spans="1:11" ht="15" thickBot="1" x14ac:dyDescent="0.35">
      <c r="A238" t="s">
        <v>46</v>
      </c>
    </row>
    <row r="239" spans="1:11" x14ac:dyDescent="0.3">
      <c r="A239" s="4"/>
      <c r="B239" s="4" t="s">
        <v>51</v>
      </c>
      <c r="C239" s="4" t="s">
        <v>52</v>
      </c>
      <c r="D239" s="4" t="s">
        <v>53</v>
      </c>
      <c r="E239" s="4" t="s">
        <v>54</v>
      </c>
      <c r="F239" s="4" t="s">
        <v>55</v>
      </c>
    </row>
    <row r="240" spans="1:11" x14ac:dyDescent="0.3">
      <c r="A240" s="2" t="s">
        <v>47</v>
      </c>
      <c r="B240" s="2">
        <v>1</v>
      </c>
      <c r="C240" s="2">
        <v>1.30508062498418E+20</v>
      </c>
      <c r="D240" s="2">
        <v>1.30508062498418E+20</v>
      </c>
      <c r="E240" s="2">
        <v>11.324067147951403</v>
      </c>
      <c r="F240" s="2">
        <v>1.513337988295143E-2</v>
      </c>
    </row>
    <row r="241" spans="1:11" x14ac:dyDescent="0.3">
      <c r="A241" s="2" t="s">
        <v>48</v>
      </c>
      <c r="B241" s="2">
        <v>6</v>
      </c>
      <c r="C241" s="2">
        <v>6.9149040248508809E+19</v>
      </c>
      <c r="D241" s="2">
        <v>1.1524840041418136E+19</v>
      </c>
      <c r="E241" s="2"/>
      <c r="F241" s="2"/>
    </row>
    <row r="242" spans="1:11" ht="15" thickBot="1" x14ac:dyDescent="0.35">
      <c r="A242" s="3" t="s">
        <v>49</v>
      </c>
      <c r="B242" s="3">
        <v>7</v>
      </c>
      <c r="C242" s="3">
        <v>1.9965710274692681E+20</v>
      </c>
      <c r="D242" s="3"/>
      <c r="E242" s="3"/>
      <c r="F242" s="3"/>
    </row>
    <row r="243" spans="1:11" ht="15" thickBot="1" x14ac:dyDescent="0.35"/>
    <row r="244" spans="1:11" x14ac:dyDescent="0.3">
      <c r="A244" s="4"/>
      <c r="B244" s="4" t="s">
        <v>56</v>
      </c>
      <c r="C244" s="4" t="s">
        <v>44</v>
      </c>
      <c r="D244" s="4" t="s">
        <v>57</v>
      </c>
      <c r="E244" s="4" t="s">
        <v>58</v>
      </c>
      <c r="F244" s="4" t="s">
        <v>59</v>
      </c>
      <c r="G244" s="4" t="s">
        <v>60</v>
      </c>
      <c r="H244" s="4" t="s">
        <v>61</v>
      </c>
      <c r="I244" s="4" t="s">
        <v>62</v>
      </c>
    </row>
    <row r="245" spans="1:11" x14ac:dyDescent="0.3">
      <c r="A245" s="2" t="s">
        <v>50</v>
      </c>
      <c r="B245" s="2">
        <v>29694970.553936005</v>
      </c>
      <c r="C245" s="2">
        <v>4381983853.6865292</v>
      </c>
      <c r="D245" s="2">
        <v>6.776604283686225E-3</v>
      </c>
      <c r="E245" s="2">
        <v>0.99481278922966521</v>
      </c>
      <c r="F245" s="2">
        <v>-10692633252.557537</v>
      </c>
      <c r="G245" s="2">
        <v>10752023193.665409</v>
      </c>
      <c r="H245" s="2">
        <v>-10692633252.557537</v>
      </c>
      <c r="I245" s="2">
        <v>10752023193.665409</v>
      </c>
    </row>
    <row r="246" spans="1:11" ht="15" thickBot="1" x14ac:dyDescent="0.35">
      <c r="A246" s="3">
        <v>7349964946.1660452</v>
      </c>
      <c r="B246" s="3">
        <v>0.94062440311411999</v>
      </c>
      <c r="C246" s="3">
        <v>0.27952137482835193</v>
      </c>
      <c r="D246" s="3">
        <v>3.3651251310986048</v>
      </c>
      <c r="E246" s="3">
        <v>1.513337988295143E-2</v>
      </c>
      <c r="F246" s="3">
        <v>0.25666023839829044</v>
      </c>
      <c r="G246" s="3">
        <v>1.6245885678299494</v>
      </c>
      <c r="H246" s="3">
        <v>0.25666023839829044</v>
      </c>
      <c r="I246" s="3">
        <v>1.6245885678299494</v>
      </c>
    </row>
    <row r="248" spans="1:11" s="6" customFormat="1" x14ac:dyDescent="0.3">
      <c r="A248" s="6" t="s">
        <v>39</v>
      </c>
      <c r="K248" s="6">
        <v>14</v>
      </c>
    </row>
    <row r="249" spans="1:11" ht="15" thickBot="1" x14ac:dyDescent="0.35"/>
    <row r="250" spans="1:11" x14ac:dyDescent="0.3">
      <c r="A250" s="5" t="s">
        <v>40</v>
      </c>
      <c r="B250" s="5"/>
    </row>
    <row r="251" spans="1:11" x14ac:dyDescent="0.3">
      <c r="A251" s="2" t="s">
        <v>41</v>
      </c>
      <c r="B251" s="2">
        <v>0.99999532783712763</v>
      </c>
    </row>
    <row r="252" spans="1:11" x14ac:dyDescent="0.3">
      <c r="A252" s="2" t="s">
        <v>42</v>
      </c>
      <c r="B252" s="2">
        <v>0.99999065569608447</v>
      </c>
    </row>
    <row r="253" spans="1:11" x14ac:dyDescent="0.3">
      <c r="A253" s="2" t="s">
        <v>43</v>
      </c>
      <c r="B253" s="2">
        <v>0.99998909831209859</v>
      </c>
    </row>
    <row r="254" spans="1:11" x14ac:dyDescent="0.3">
      <c r="A254" s="2" t="s">
        <v>44</v>
      </c>
      <c r="B254" s="2">
        <v>18187244.99829863</v>
      </c>
    </row>
    <row r="255" spans="1:11" ht="15" thickBot="1" x14ac:dyDescent="0.35">
      <c r="A255" s="3" t="s">
        <v>45</v>
      </c>
      <c r="B255" s="3">
        <v>8</v>
      </c>
    </row>
    <row r="257" spans="1:11" ht="15" thickBot="1" x14ac:dyDescent="0.35">
      <c r="A257" t="s">
        <v>46</v>
      </c>
    </row>
    <row r="258" spans="1:11" x14ac:dyDescent="0.3">
      <c r="A258" s="4"/>
      <c r="B258" s="4" t="s">
        <v>51</v>
      </c>
      <c r="C258" s="4" t="s">
        <v>52</v>
      </c>
      <c r="D258" s="4" t="s">
        <v>53</v>
      </c>
      <c r="E258" s="4" t="s">
        <v>54</v>
      </c>
      <c r="F258" s="4" t="s">
        <v>55</v>
      </c>
    </row>
    <row r="259" spans="1:11" x14ac:dyDescent="0.3">
      <c r="A259" s="2" t="s">
        <v>47</v>
      </c>
      <c r="B259" s="2">
        <v>1</v>
      </c>
      <c r="C259" s="2">
        <v>2.1239000320442902E+20</v>
      </c>
      <c r="D259" s="2">
        <v>2.1239000320442902E+20</v>
      </c>
      <c r="E259" s="2">
        <v>642096.40316308301</v>
      </c>
      <c r="F259" s="2">
        <v>2.5497195190725714E-16</v>
      </c>
    </row>
    <row r="260" spans="1:11" x14ac:dyDescent="0.3">
      <c r="A260" s="2" t="s">
        <v>48</v>
      </c>
      <c r="B260" s="2">
        <v>6</v>
      </c>
      <c r="C260" s="2">
        <v>1984655283768831</v>
      </c>
      <c r="D260" s="2">
        <v>330775880628138.5</v>
      </c>
      <c r="E260" s="2"/>
      <c r="F260" s="2"/>
    </row>
    <row r="261" spans="1:11" ht="15" thickBot="1" x14ac:dyDescent="0.35">
      <c r="A261" s="3" t="s">
        <v>49</v>
      </c>
      <c r="B261" s="3">
        <v>7</v>
      </c>
      <c r="C261" s="3">
        <v>2.123919878597128E+20</v>
      </c>
      <c r="D261" s="3"/>
      <c r="E261" s="3"/>
      <c r="F261" s="3"/>
    </row>
    <row r="262" spans="1:11" ht="15" thickBot="1" x14ac:dyDescent="0.35"/>
    <row r="263" spans="1:11" x14ac:dyDescent="0.3">
      <c r="A263" s="4"/>
      <c r="B263" s="4" t="s">
        <v>56</v>
      </c>
      <c r="C263" s="4" t="s">
        <v>44</v>
      </c>
      <c r="D263" s="4" t="s">
        <v>57</v>
      </c>
      <c r="E263" s="4" t="s">
        <v>58</v>
      </c>
      <c r="F263" s="4" t="s">
        <v>59</v>
      </c>
      <c r="G263" s="4" t="s">
        <v>60</v>
      </c>
      <c r="H263" s="4" t="s">
        <v>61</v>
      </c>
      <c r="I263" s="4" t="s">
        <v>62</v>
      </c>
    </row>
    <row r="264" spans="1:11" x14ac:dyDescent="0.3">
      <c r="A264" s="2" t="s">
        <v>50</v>
      </c>
      <c r="B264" s="2">
        <v>12578606.590286255</v>
      </c>
      <c r="C264" s="2">
        <v>17008915.641517922</v>
      </c>
      <c r="D264" s="2">
        <v>0.7395301884843557</v>
      </c>
      <c r="E264" s="2">
        <v>0.48749899199482993</v>
      </c>
      <c r="F264" s="2">
        <v>-29040710.66806899</v>
      </c>
      <c r="G264" s="2">
        <v>54197923.8486415</v>
      </c>
      <c r="H264" s="2">
        <v>-29040710.66806899</v>
      </c>
      <c r="I264" s="2">
        <v>54197923.8486415</v>
      </c>
    </row>
    <row r="265" spans="1:11" ht="15" thickBot="1" x14ac:dyDescent="0.35">
      <c r="A265" s="3">
        <v>6228245108.7159004</v>
      </c>
      <c r="B265" s="3">
        <v>1.0005399546744811</v>
      </c>
      <c r="C265" s="3">
        <v>1.2486315877862707E-3</v>
      </c>
      <c r="D265" s="3">
        <v>801.30918075552029</v>
      </c>
      <c r="E265" s="3">
        <v>2.5497195190725714E-16</v>
      </c>
      <c r="F265" s="3">
        <v>0.99748466324461293</v>
      </c>
      <c r="G265" s="3">
        <v>1.0035952461043494</v>
      </c>
      <c r="H265" s="3">
        <v>0.99748466324461293</v>
      </c>
      <c r="I265" s="3">
        <v>1.0035952461043494</v>
      </c>
    </row>
    <row r="267" spans="1:11" s="6" customFormat="1" x14ac:dyDescent="0.3">
      <c r="A267" s="6" t="s">
        <v>39</v>
      </c>
      <c r="K267" s="6">
        <v>15</v>
      </c>
    </row>
    <row r="268" spans="1:11" ht="15" thickBot="1" x14ac:dyDescent="0.35"/>
    <row r="269" spans="1:11" x14ac:dyDescent="0.3">
      <c r="A269" s="5" t="s">
        <v>40</v>
      </c>
      <c r="B269" s="5"/>
    </row>
    <row r="270" spans="1:11" x14ac:dyDescent="0.3">
      <c r="A270" s="2" t="s">
        <v>41</v>
      </c>
      <c r="B270" s="2">
        <v>0.83313810307994918</v>
      </c>
    </row>
    <row r="271" spans="1:11" x14ac:dyDescent="0.3">
      <c r="A271" s="2" t="s">
        <v>42</v>
      </c>
      <c r="B271" s="2">
        <v>0.69411909880365597</v>
      </c>
    </row>
    <row r="272" spans="1:11" x14ac:dyDescent="0.3">
      <c r="A272" s="2" t="s">
        <v>43</v>
      </c>
      <c r="B272" s="2">
        <v>0.64313894860426535</v>
      </c>
    </row>
    <row r="273" spans="1:11" x14ac:dyDescent="0.3">
      <c r="A273" s="2" t="s">
        <v>44</v>
      </c>
      <c r="B273" s="2">
        <v>158916302953.59613</v>
      </c>
    </row>
    <row r="274" spans="1:11" ht="15" thickBot="1" x14ac:dyDescent="0.35">
      <c r="A274" s="3" t="s">
        <v>45</v>
      </c>
      <c r="B274" s="3">
        <v>8</v>
      </c>
    </row>
    <row r="276" spans="1:11" ht="15" thickBot="1" x14ac:dyDescent="0.35">
      <c r="A276" t="s">
        <v>46</v>
      </c>
    </row>
    <row r="277" spans="1:11" x14ac:dyDescent="0.3">
      <c r="A277" s="4"/>
      <c r="B277" s="4" t="s">
        <v>51</v>
      </c>
      <c r="C277" s="4" t="s">
        <v>52</v>
      </c>
      <c r="D277" s="4" t="s">
        <v>53</v>
      </c>
      <c r="E277" s="4" t="s">
        <v>54</v>
      </c>
      <c r="F277" s="4" t="s">
        <v>55</v>
      </c>
    </row>
    <row r="278" spans="1:11" x14ac:dyDescent="0.3">
      <c r="A278" s="2" t="s">
        <v>47</v>
      </c>
      <c r="B278" s="2">
        <v>1</v>
      </c>
      <c r="C278" s="2">
        <v>3.4385060248501339E+23</v>
      </c>
      <c r="D278" s="2">
        <v>3.4385060248501339E+23</v>
      </c>
      <c r="E278" s="2">
        <v>13.615477712185172</v>
      </c>
      <c r="F278" s="2">
        <v>1.0209753120310186E-2</v>
      </c>
    </row>
    <row r="279" spans="1:11" x14ac:dyDescent="0.3">
      <c r="A279" s="2" t="s">
        <v>48</v>
      </c>
      <c r="B279" s="2">
        <v>6</v>
      </c>
      <c r="C279" s="2">
        <v>1.5152634806663491E+23</v>
      </c>
      <c r="D279" s="2">
        <v>2.5254391344439151E+22</v>
      </c>
      <c r="E279" s="2"/>
      <c r="F279" s="2"/>
    </row>
    <row r="280" spans="1:11" ht="15" thickBot="1" x14ac:dyDescent="0.35">
      <c r="A280" s="3" t="s">
        <v>49</v>
      </c>
      <c r="B280" s="3">
        <v>7</v>
      </c>
      <c r="C280" s="3">
        <v>4.953769505516483E+23</v>
      </c>
      <c r="D280" s="3"/>
      <c r="E280" s="3"/>
      <c r="F280" s="3"/>
    </row>
    <row r="281" spans="1:11" ht="15" thickBot="1" x14ac:dyDescent="0.35"/>
    <row r="282" spans="1:11" x14ac:dyDescent="0.3">
      <c r="A282" s="4"/>
      <c r="B282" s="4" t="s">
        <v>56</v>
      </c>
      <c r="C282" s="4" t="s">
        <v>44</v>
      </c>
      <c r="D282" s="4" t="s">
        <v>57</v>
      </c>
      <c r="E282" s="4" t="s">
        <v>58</v>
      </c>
      <c r="F282" s="4" t="s">
        <v>59</v>
      </c>
      <c r="G282" s="4" t="s">
        <v>60</v>
      </c>
      <c r="H282" s="4" t="s">
        <v>61</v>
      </c>
      <c r="I282" s="4" t="s">
        <v>62</v>
      </c>
    </row>
    <row r="283" spans="1:11" x14ac:dyDescent="0.3">
      <c r="A283" s="2" t="s">
        <v>50</v>
      </c>
      <c r="B283" s="2">
        <v>-390075652456.69281</v>
      </c>
      <c r="C283" s="2">
        <v>145814796549.4451</v>
      </c>
      <c r="D283" s="2">
        <v>-2.6751445099360684</v>
      </c>
      <c r="E283" s="2">
        <v>3.6773408327393897E-2</v>
      </c>
      <c r="F283" s="2">
        <v>-746871606205.82263</v>
      </c>
      <c r="G283" s="2">
        <v>-33279698707.562988</v>
      </c>
      <c r="H283" s="2">
        <v>-746871606205.82263</v>
      </c>
      <c r="I283" s="2">
        <v>-33279698707.562988</v>
      </c>
    </row>
    <row r="284" spans="1:11" ht="15" thickBot="1" x14ac:dyDescent="0.35">
      <c r="A284" s="3">
        <v>6423565253.7684488</v>
      </c>
      <c r="B284" s="3">
        <v>45.848855335385316</v>
      </c>
      <c r="C284" s="3">
        <v>12.425447986881949</v>
      </c>
      <c r="D284" s="3">
        <v>3.6899156781944455</v>
      </c>
      <c r="E284" s="3">
        <v>1.0209753120310175E-2</v>
      </c>
      <c r="F284" s="3">
        <v>15.444879400498472</v>
      </c>
      <c r="G284" s="3">
        <v>76.252831270272168</v>
      </c>
      <c r="H284" s="3">
        <v>15.444879400498472</v>
      </c>
      <c r="I284" s="3">
        <v>76.252831270272168</v>
      </c>
    </row>
    <row r="286" spans="1:11" s="6" customFormat="1" x14ac:dyDescent="0.3">
      <c r="A286" s="6" t="s">
        <v>39</v>
      </c>
      <c r="K286" s="6">
        <v>16</v>
      </c>
    </row>
    <row r="287" spans="1:11" ht="15" thickBot="1" x14ac:dyDescent="0.35"/>
    <row r="288" spans="1:11" x14ac:dyDescent="0.3">
      <c r="A288" s="5" t="s">
        <v>40</v>
      </c>
      <c r="B288" s="5"/>
    </row>
    <row r="289" spans="1:9" x14ac:dyDescent="0.3">
      <c r="A289" s="2" t="s">
        <v>41</v>
      </c>
      <c r="B289" s="2">
        <v>0.7018946790961047</v>
      </c>
    </row>
    <row r="290" spans="1:9" x14ac:dyDescent="0.3">
      <c r="A290" s="2" t="s">
        <v>42</v>
      </c>
      <c r="B290" s="2">
        <v>0.49265614054342383</v>
      </c>
    </row>
    <row r="291" spans="1:9" x14ac:dyDescent="0.3">
      <c r="A291" s="2" t="s">
        <v>43</v>
      </c>
      <c r="B291" s="2">
        <v>0.40809883063399449</v>
      </c>
    </row>
    <row r="292" spans="1:9" x14ac:dyDescent="0.3">
      <c r="A292" s="2" t="s">
        <v>44</v>
      </c>
      <c r="B292" s="2">
        <v>2320880266.3955688</v>
      </c>
    </row>
    <row r="293" spans="1:9" ht="15" thickBot="1" x14ac:dyDescent="0.35">
      <c r="A293" s="3" t="s">
        <v>45</v>
      </c>
      <c r="B293" s="3">
        <v>8</v>
      </c>
    </row>
    <row r="295" spans="1:9" ht="15" thickBot="1" x14ac:dyDescent="0.35">
      <c r="A295" t="s">
        <v>46</v>
      </c>
    </row>
    <row r="296" spans="1:9" x14ac:dyDescent="0.3">
      <c r="A296" s="4"/>
      <c r="B296" s="4" t="s">
        <v>51</v>
      </c>
      <c r="C296" s="4" t="s">
        <v>52</v>
      </c>
      <c r="D296" s="4" t="s">
        <v>53</v>
      </c>
      <c r="E296" s="4" t="s">
        <v>54</v>
      </c>
      <c r="F296" s="4" t="s">
        <v>55</v>
      </c>
    </row>
    <row r="297" spans="1:9" x14ac:dyDescent="0.3">
      <c r="A297" s="2" t="s">
        <v>47</v>
      </c>
      <c r="B297" s="2">
        <v>1</v>
      </c>
      <c r="C297" s="2">
        <v>3.1383271510889882E+19</v>
      </c>
      <c r="D297" s="2">
        <v>3.1383271510889882E+19</v>
      </c>
      <c r="E297" s="2">
        <v>5.8262986496509335</v>
      </c>
      <c r="F297" s="2">
        <v>5.2304540532127519E-2</v>
      </c>
    </row>
    <row r="298" spans="1:9" x14ac:dyDescent="0.3">
      <c r="A298" s="2" t="s">
        <v>48</v>
      </c>
      <c r="B298" s="2">
        <v>6</v>
      </c>
      <c r="C298" s="2">
        <v>3.2318911265666195E+19</v>
      </c>
      <c r="D298" s="2">
        <v>5.3864852109443656E+18</v>
      </c>
      <c r="E298" s="2"/>
      <c r="F298" s="2"/>
    </row>
    <row r="299" spans="1:9" ht="15" thickBot="1" x14ac:dyDescent="0.35">
      <c r="A299" s="3" t="s">
        <v>49</v>
      </c>
      <c r="B299" s="3">
        <v>7</v>
      </c>
      <c r="C299" s="3">
        <v>6.3702182776556077E+19</v>
      </c>
      <c r="D299" s="3"/>
      <c r="E299" s="3"/>
      <c r="F299" s="3"/>
    </row>
    <row r="300" spans="1:9" ht="15" thickBot="1" x14ac:dyDescent="0.35"/>
    <row r="301" spans="1:9" x14ac:dyDescent="0.3">
      <c r="A301" s="4"/>
      <c r="B301" s="4" t="s">
        <v>56</v>
      </c>
      <c r="C301" s="4" t="s">
        <v>44</v>
      </c>
      <c r="D301" s="4" t="s">
        <v>57</v>
      </c>
      <c r="E301" s="4" t="s">
        <v>58</v>
      </c>
      <c r="F301" s="4" t="s">
        <v>59</v>
      </c>
      <c r="G301" s="4" t="s">
        <v>60</v>
      </c>
      <c r="H301" s="4" t="s">
        <v>61</v>
      </c>
      <c r="I301" s="4" t="s">
        <v>62</v>
      </c>
    </row>
    <row r="302" spans="1:9" x14ac:dyDescent="0.3">
      <c r="A302" s="2" t="s">
        <v>50</v>
      </c>
      <c r="B302" s="2">
        <v>8236395794.4866638</v>
      </c>
      <c r="C302" s="2">
        <v>892446698.64395452</v>
      </c>
      <c r="D302" s="2">
        <v>9.2290058409108529</v>
      </c>
      <c r="E302" s="2">
        <v>9.1348814672602294E-5</v>
      </c>
      <c r="F302" s="2">
        <v>6052657391.0595684</v>
      </c>
      <c r="G302" s="2">
        <v>10420134197.913759</v>
      </c>
      <c r="H302" s="2">
        <v>6052657391.0595684</v>
      </c>
      <c r="I302" s="2">
        <v>10420134197.913759</v>
      </c>
    </row>
    <row r="303" spans="1:9" ht="15" thickBot="1" x14ac:dyDescent="0.35">
      <c r="A303" s="3">
        <v>7484788850.7686691</v>
      </c>
      <c r="B303" s="3">
        <v>7.9594161027261388E-3</v>
      </c>
      <c r="C303" s="3">
        <v>3.2975002580386313E-3</v>
      </c>
      <c r="D303" s="3">
        <v>2.4137727004941727</v>
      </c>
      <c r="E303" s="3">
        <v>5.2304540532127575E-2</v>
      </c>
      <c r="F303" s="3">
        <v>-1.0927635782218351E-4</v>
      </c>
      <c r="G303" s="3">
        <v>1.6028108563274461E-2</v>
      </c>
      <c r="H303" s="3">
        <v>-1.0927635782218351E-4</v>
      </c>
      <c r="I303" s="3">
        <v>1.6028108563274461E-2</v>
      </c>
    </row>
    <row r="305" spans="1:11" s="6" customFormat="1" x14ac:dyDescent="0.3">
      <c r="A305" s="6" t="s">
        <v>39</v>
      </c>
      <c r="K305" s="6">
        <v>17</v>
      </c>
    </row>
    <row r="306" spans="1:11" ht="15" thickBot="1" x14ac:dyDescent="0.35"/>
    <row r="307" spans="1:11" x14ac:dyDescent="0.3">
      <c r="A307" s="5" t="s">
        <v>40</v>
      </c>
      <c r="B307" s="5"/>
    </row>
    <row r="308" spans="1:11" x14ac:dyDescent="0.3">
      <c r="A308" s="2" t="s">
        <v>41</v>
      </c>
      <c r="B308" s="2">
        <v>0.99999306579019021</v>
      </c>
    </row>
    <row r="309" spans="1:11" x14ac:dyDescent="0.3">
      <c r="A309" s="2" t="s">
        <v>42</v>
      </c>
      <c r="B309" s="2">
        <v>0.99998613162846361</v>
      </c>
    </row>
    <row r="310" spans="1:11" x14ac:dyDescent="0.3">
      <c r="A310" s="2" t="s">
        <v>43</v>
      </c>
      <c r="B310" s="2">
        <v>0.99998382023320753</v>
      </c>
    </row>
    <row r="311" spans="1:11" x14ac:dyDescent="0.3">
      <c r="A311" s="2" t="s">
        <v>44</v>
      </c>
      <c r="B311" s="2">
        <v>9023485.1208240464</v>
      </c>
    </row>
    <row r="312" spans="1:11" ht="15" thickBot="1" x14ac:dyDescent="0.35">
      <c r="A312" s="3" t="s">
        <v>45</v>
      </c>
      <c r="B312" s="3">
        <v>8</v>
      </c>
    </row>
    <row r="314" spans="1:11" ht="15" thickBot="1" x14ac:dyDescent="0.35">
      <c r="A314" t="s">
        <v>46</v>
      </c>
    </row>
    <row r="315" spans="1:11" x14ac:dyDescent="0.3">
      <c r="A315" s="4"/>
      <c r="B315" s="4" t="s">
        <v>51</v>
      </c>
      <c r="C315" s="4" t="s">
        <v>52</v>
      </c>
      <c r="D315" s="4" t="s">
        <v>53</v>
      </c>
      <c r="E315" s="4" t="s">
        <v>54</v>
      </c>
      <c r="F315" s="4" t="s">
        <v>55</v>
      </c>
    </row>
    <row r="316" spans="1:11" x14ac:dyDescent="0.3">
      <c r="A316" s="2" t="s">
        <v>47</v>
      </c>
      <c r="B316" s="2">
        <v>1</v>
      </c>
      <c r="C316" s="2">
        <v>3.5226408942334546E+19</v>
      </c>
      <c r="D316" s="2">
        <v>3.5226408942334546E+19</v>
      </c>
      <c r="E316" s="2">
        <v>432633.1158663602</v>
      </c>
      <c r="F316" s="2">
        <v>8.3354429653443844E-16</v>
      </c>
    </row>
    <row r="317" spans="1:11" x14ac:dyDescent="0.3">
      <c r="A317" s="2" t="s">
        <v>48</v>
      </c>
      <c r="B317" s="2">
        <v>6</v>
      </c>
      <c r="C317" s="2">
        <v>488539702354397.69</v>
      </c>
      <c r="D317" s="2">
        <v>81423283725732.953</v>
      </c>
      <c r="E317" s="2"/>
      <c r="F317" s="2"/>
    </row>
    <row r="318" spans="1:11" ht="15" thickBot="1" x14ac:dyDescent="0.35">
      <c r="A318" s="3" t="s">
        <v>49</v>
      </c>
      <c r="B318" s="3">
        <v>7</v>
      </c>
      <c r="C318" s="3">
        <v>3.52268974820369E+19</v>
      </c>
      <c r="D318" s="3"/>
      <c r="E318" s="3"/>
      <c r="F318" s="3"/>
    </row>
    <row r="319" spans="1:11" ht="15" thickBot="1" x14ac:dyDescent="0.35"/>
    <row r="320" spans="1:11" x14ac:dyDescent="0.3">
      <c r="A320" s="4"/>
      <c r="B320" s="4" t="s">
        <v>56</v>
      </c>
      <c r="C320" s="4" t="s">
        <v>44</v>
      </c>
      <c r="D320" s="4" t="s">
        <v>57</v>
      </c>
      <c r="E320" s="4" t="s">
        <v>58</v>
      </c>
      <c r="F320" s="4" t="s">
        <v>59</v>
      </c>
      <c r="G320" s="4" t="s">
        <v>60</v>
      </c>
      <c r="H320" s="4" t="s">
        <v>61</v>
      </c>
      <c r="I320" s="4" t="s">
        <v>62</v>
      </c>
    </row>
    <row r="321" spans="1:11" x14ac:dyDescent="0.3">
      <c r="A321" s="2" t="s">
        <v>50</v>
      </c>
      <c r="B321" s="2">
        <v>11457229.34594059</v>
      </c>
      <c r="C321" s="2">
        <v>12947786.015777828</v>
      </c>
      <c r="D321" s="2">
        <v>0.88487941737522646</v>
      </c>
      <c r="E321" s="2">
        <v>0.41027756038779239</v>
      </c>
      <c r="F321" s="2">
        <v>-20224861.702155288</v>
      </c>
      <c r="G321" s="2">
        <v>43139320.394036472</v>
      </c>
      <c r="H321" s="2">
        <v>-20224861.702155288</v>
      </c>
      <c r="I321" s="2">
        <v>43139320.394036472</v>
      </c>
    </row>
    <row r="322" spans="1:11" ht="15" thickBot="1" x14ac:dyDescent="0.35">
      <c r="A322" s="3">
        <v>9356179077.5354271</v>
      </c>
      <c r="B322" s="3">
        <v>1.0001277048117232</v>
      </c>
      <c r="C322" s="3">
        <v>1.5205320484189687E-3</v>
      </c>
      <c r="D322" s="3">
        <v>657.74852023122048</v>
      </c>
      <c r="E322" s="3">
        <v>8.3354429653443844E-16</v>
      </c>
      <c r="F322" s="3">
        <v>0.99640709692240104</v>
      </c>
      <c r="G322" s="3">
        <v>1.0038483127010454</v>
      </c>
      <c r="H322" s="3">
        <v>0.99640709692240104</v>
      </c>
      <c r="I322" s="3">
        <v>1.0038483127010454</v>
      </c>
    </row>
    <row r="324" spans="1:11" s="6" customFormat="1" x14ac:dyDescent="0.3">
      <c r="A324" s="6" t="s">
        <v>39</v>
      </c>
      <c r="K324" s="6">
        <v>18</v>
      </c>
    </row>
    <row r="325" spans="1:11" ht="15" thickBot="1" x14ac:dyDescent="0.35"/>
    <row r="326" spans="1:11" x14ac:dyDescent="0.3">
      <c r="A326" s="5" t="s">
        <v>40</v>
      </c>
      <c r="B326" s="5"/>
    </row>
    <row r="327" spans="1:11" x14ac:dyDescent="0.3">
      <c r="A327" s="2" t="s">
        <v>41</v>
      </c>
      <c r="B327" s="2">
        <v>0.90867399596375831</v>
      </c>
    </row>
    <row r="328" spans="1:11" x14ac:dyDescent="0.3">
      <c r="A328" s="2" t="s">
        <v>42</v>
      </c>
      <c r="B328" s="2">
        <v>0.82568843094074418</v>
      </c>
    </row>
    <row r="329" spans="1:11" x14ac:dyDescent="0.3">
      <c r="A329" s="2" t="s">
        <v>43</v>
      </c>
      <c r="B329" s="2">
        <v>0.79663650276420162</v>
      </c>
    </row>
    <row r="330" spans="1:11" x14ac:dyDescent="0.3">
      <c r="A330" s="2" t="s">
        <v>44</v>
      </c>
      <c r="B330" s="2">
        <v>752819496.20253038</v>
      </c>
    </row>
    <row r="331" spans="1:11" ht="15" thickBot="1" x14ac:dyDescent="0.35">
      <c r="A331" s="3" t="s">
        <v>45</v>
      </c>
      <c r="B331" s="3">
        <v>8</v>
      </c>
    </row>
    <row r="333" spans="1:11" ht="15" thickBot="1" x14ac:dyDescent="0.35">
      <c r="A333" t="s">
        <v>46</v>
      </c>
    </row>
    <row r="334" spans="1:11" x14ac:dyDescent="0.3">
      <c r="A334" s="4"/>
      <c r="B334" s="4" t="s">
        <v>51</v>
      </c>
      <c r="C334" s="4" t="s">
        <v>52</v>
      </c>
      <c r="D334" s="4" t="s">
        <v>53</v>
      </c>
      <c r="E334" s="4" t="s">
        <v>54</v>
      </c>
      <c r="F334" s="4" t="s">
        <v>55</v>
      </c>
    </row>
    <row r="335" spans="1:11" x14ac:dyDescent="0.3">
      <c r="A335" s="2" t="s">
        <v>47</v>
      </c>
      <c r="B335" s="2">
        <v>1</v>
      </c>
      <c r="C335" s="2">
        <v>1.6107307629034803E+19</v>
      </c>
      <c r="D335" s="2">
        <v>1.6107307629034803E+19</v>
      </c>
      <c r="E335" s="2">
        <v>28.421123235717907</v>
      </c>
      <c r="F335" s="2">
        <v>1.776199275882793E-3</v>
      </c>
    </row>
    <row r="336" spans="1:11" x14ac:dyDescent="0.3">
      <c r="A336" s="2" t="s">
        <v>48</v>
      </c>
      <c r="B336" s="2">
        <v>6</v>
      </c>
      <c r="C336" s="2">
        <v>3.4004231631757896E+18</v>
      </c>
      <c r="D336" s="2">
        <v>5.6673719386263162E+17</v>
      </c>
      <c r="E336" s="2"/>
      <c r="F336" s="2"/>
    </row>
    <row r="337" spans="1:11" ht="15" thickBot="1" x14ac:dyDescent="0.35">
      <c r="A337" s="3" t="s">
        <v>49</v>
      </c>
      <c r="B337" s="3">
        <v>7</v>
      </c>
      <c r="C337" s="3">
        <v>1.9507730792210592E+19</v>
      </c>
      <c r="D337" s="3"/>
      <c r="E337" s="3"/>
      <c r="F337" s="3"/>
    </row>
    <row r="338" spans="1:11" ht="15" thickBot="1" x14ac:dyDescent="0.35"/>
    <row r="339" spans="1:11" x14ac:dyDescent="0.3">
      <c r="A339" s="4"/>
      <c r="B339" s="4" t="s">
        <v>56</v>
      </c>
      <c r="C339" s="4" t="s">
        <v>44</v>
      </c>
      <c r="D339" s="4" t="s">
        <v>57</v>
      </c>
      <c r="E339" s="4" t="s">
        <v>58</v>
      </c>
      <c r="F339" s="4" t="s">
        <v>59</v>
      </c>
      <c r="G339" s="4" t="s">
        <v>60</v>
      </c>
      <c r="H339" s="4" t="s">
        <v>61</v>
      </c>
      <c r="I339" s="4" t="s">
        <v>62</v>
      </c>
    </row>
    <row r="340" spans="1:11" x14ac:dyDescent="0.3">
      <c r="A340" s="2" t="s">
        <v>50</v>
      </c>
      <c r="B340" s="2">
        <v>447473157.41761112</v>
      </c>
      <c r="C340" s="2">
        <v>1424309889.2452714</v>
      </c>
      <c r="D340" s="2">
        <v>0.31416839888314119</v>
      </c>
      <c r="E340" s="2">
        <v>0.76402997322834154</v>
      </c>
      <c r="F340" s="2">
        <v>-3037687590.2796226</v>
      </c>
      <c r="G340" s="2">
        <v>3932633905.1148448</v>
      </c>
      <c r="H340" s="2">
        <v>-3037687590.2796226</v>
      </c>
      <c r="I340" s="2">
        <v>3932633905.1148448</v>
      </c>
    </row>
    <row r="341" spans="1:11" ht="15" thickBot="1" x14ac:dyDescent="0.35">
      <c r="A341" s="3">
        <v>7979492778.3250246</v>
      </c>
      <c r="B341" s="3">
        <v>0.9745232095409706</v>
      </c>
      <c r="C341" s="3">
        <v>0.18279805396010848</v>
      </c>
      <c r="D341" s="3">
        <v>5.3311465216891101</v>
      </c>
      <c r="E341" s="3">
        <v>1.7761992758827945E-3</v>
      </c>
      <c r="F341" s="3">
        <v>0.52723248493974351</v>
      </c>
      <c r="G341" s="3">
        <v>1.4218139341421976</v>
      </c>
      <c r="H341" s="3">
        <v>0.52723248493974351</v>
      </c>
      <c r="I341" s="3">
        <v>1.4218139341421976</v>
      </c>
    </row>
    <row r="343" spans="1:11" s="6" customFormat="1" x14ac:dyDescent="0.3">
      <c r="A343" s="6" t="s">
        <v>39</v>
      </c>
      <c r="K343" s="6">
        <v>19</v>
      </c>
    </row>
    <row r="344" spans="1:11" ht="15" thickBot="1" x14ac:dyDescent="0.35"/>
    <row r="345" spans="1:11" x14ac:dyDescent="0.3">
      <c r="A345" s="5" t="s">
        <v>40</v>
      </c>
      <c r="B345" s="5"/>
    </row>
    <row r="346" spans="1:11" x14ac:dyDescent="0.3">
      <c r="A346" s="2" t="s">
        <v>41</v>
      </c>
      <c r="B346" s="2">
        <v>0.9999692740414281</v>
      </c>
    </row>
    <row r="347" spans="1:11" x14ac:dyDescent="0.3">
      <c r="A347" s="2" t="s">
        <v>42</v>
      </c>
      <c r="B347" s="2">
        <v>0.99993854902694068</v>
      </c>
    </row>
    <row r="348" spans="1:11" x14ac:dyDescent="0.3">
      <c r="A348" s="2" t="s">
        <v>43</v>
      </c>
      <c r="B348" s="2">
        <v>0.99992830719809744</v>
      </c>
    </row>
    <row r="349" spans="1:11" x14ac:dyDescent="0.3">
      <c r="A349" s="2" t="s">
        <v>44</v>
      </c>
      <c r="B349" s="2">
        <v>9539433.5447315257</v>
      </c>
    </row>
    <row r="350" spans="1:11" ht="15" thickBot="1" x14ac:dyDescent="0.35">
      <c r="A350" s="3" t="s">
        <v>45</v>
      </c>
      <c r="B350" s="3">
        <v>8</v>
      </c>
    </row>
    <row r="352" spans="1:11" ht="15" thickBot="1" x14ac:dyDescent="0.35">
      <c r="A352" t="s">
        <v>46</v>
      </c>
    </row>
    <row r="353" spans="1:11" x14ac:dyDescent="0.3">
      <c r="A353" s="4"/>
      <c r="B353" s="4" t="s">
        <v>51</v>
      </c>
      <c r="C353" s="4" t="s">
        <v>52</v>
      </c>
      <c r="D353" s="4" t="s">
        <v>53</v>
      </c>
      <c r="E353" s="4" t="s">
        <v>54</v>
      </c>
      <c r="F353" s="4" t="s">
        <v>55</v>
      </c>
    </row>
    <row r="354" spans="1:11" x14ac:dyDescent="0.3">
      <c r="A354" s="2" t="s">
        <v>47</v>
      </c>
      <c r="B354" s="2">
        <v>1</v>
      </c>
      <c r="C354" s="2">
        <v>8.8846632432483686E+18</v>
      </c>
      <c r="D354" s="2">
        <v>8.8846632432483686E+18</v>
      </c>
      <c r="E354" s="2">
        <v>97632.811906211457</v>
      </c>
      <c r="F354" s="2">
        <v>7.2518084236797181E-14</v>
      </c>
    </row>
    <row r="355" spans="1:11" x14ac:dyDescent="0.3">
      <c r="A355" s="2" t="s">
        <v>48</v>
      </c>
      <c r="B355" s="2">
        <v>6</v>
      </c>
      <c r="C355" s="2">
        <v>546004754126094.5</v>
      </c>
      <c r="D355" s="2">
        <v>91000792354349.078</v>
      </c>
      <c r="E355" s="2"/>
      <c r="F355" s="2"/>
    </row>
    <row r="356" spans="1:11" ht="15" thickBot="1" x14ac:dyDescent="0.35">
      <c r="A356" s="3" t="s">
        <v>49</v>
      </c>
      <c r="B356" s="3">
        <v>7</v>
      </c>
      <c r="C356" s="3">
        <v>8.8852092480024945E+18</v>
      </c>
      <c r="D356" s="3"/>
      <c r="E356" s="3"/>
      <c r="F356" s="3"/>
    </row>
    <row r="357" spans="1:11" ht="15" thickBot="1" x14ac:dyDescent="0.35"/>
    <row r="358" spans="1:11" x14ac:dyDescent="0.3">
      <c r="A358" s="4"/>
      <c r="B358" s="4" t="s">
        <v>56</v>
      </c>
      <c r="C358" s="4" t="s">
        <v>44</v>
      </c>
      <c r="D358" s="4" t="s">
        <v>57</v>
      </c>
      <c r="E358" s="4" t="s">
        <v>58</v>
      </c>
      <c r="F358" s="4" t="s">
        <v>59</v>
      </c>
      <c r="G358" s="4" t="s">
        <v>60</v>
      </c>
      <c r="H358" s="4" t="s">
        <v>61</v>
      </c>
      <c r="I358" s="4" t="s">
        <v>62</v>
      </c>
    </row>
    <row r="359" spans="1:11" x14ac:dyDescent="0.3">
      <c r="A359" s="2" t="s">
        <v>50</v>
      </c>
      <c r="B359" s="2">
        <v>5140733.1883792877</v>
      </c>
      <c r="C359" s="2">
        <v>24326383.36499431</v>
      </c>
      <c r="D359" s="2">
        <v>0.21132336489347645</v>
      </c>
      <c r="E359" s="2">
        <v>0.83962990378345037</v>
      </c>
      <c r="F359" s="2">
        <v>-54383782.562921137</v>
      </c>
      <c r="G359" s="2">
        <v>64665248.939679712</v>
      </c>
      <c r="H359" s="2">
        <v>-54383782.562921137</v>
      </c>
      <c r="I359" s="2">
        <v>64665248.939679712</v>
      </c>
    </row>
    <row r="360" spans="1:11" ht="15" thickBot="1" x14ac:dyDescent="0.35">
      <c r="A360" s="3">
        <v>7493726962.0022612</v>
      </c>
      <c r="B360" s="3">
        <v>0.99960115652925408</v>
      </c>
      <c r="C360" s="3">
        <v>3.1991076265722265E-3</v>
      </c>
      <c r="D360" s="3">
        <v>312.46249679955429</v>
      </c>
      <c r="E360" s="3">
        <v>7.2518084236797181E-14</v>
      </c>
      <c r="F360" s="3">
        <v>0.9917732221647062</v>
      </c>
      <c r="G360" s="3">
        <v>1.0074290908938019</v>
      </c>
      <c r="H360" s="3">
        <v>0.9917732221647062</v>
      </c>
      <c r="I360" s="3">
        <v>1.0074290908938019</v>
      </c>
    </row>
    <row r="362" spans="1:11" s="6" customFormat="1" x14ac:dyDescent="0.3">
      <c r="A362" s="6" t="s">
        <v>39</v>
      </c>
      <c r="K362" s="6">
        <v>20</v>
      </c>
    </row>
    <row r="363" spans="1:11" ht="15" thickBot="1" x14ac:dyDescent="0.35"/>
    <row r="364" spans="1:11" x14ac:dyDescent="0.3">
      <c r="A364" s="5" t="s">
        <v>40</v>
      </c>
      <c r="B364" s="5"/>
    </row>
    <row r="365" spans="1:11" x14ac:dyDescent="0.3">
      <c r="A365" s="2" t="s">
        <v>41</v>
      </c>
      <c r="B365" s="2">
        <v>0.99999603293692474</v>
      </c>
    </row>
    <row r="366" spans="1:11" x14ac:dyDescent="0.3">
      <c r="A366" s="2" t="s">
        <v>42</v>
      </c>
      <c r="B366" s="2">
        <v>0.99999206588958711</v>
      </c>
    </row>
    <row r="367" spans="1:11" x14ac:dyDescent="0.3">
      <c r="A367" s="2" t="s">
        <v>43</v>
      </c>
      <c r="B367" s="2">
        <v>0.99999074353785167</v>
      </c>
    </row>
    <row r="368" spans="1:11" x14ac:dyDescent="0.3">
      <c r="A368" s="2" t="s">
        <v>44</v>
      </c>
      <c r="B368" s="2">
        <v>3070157.5660728188</v>
      </c>
    </row>
    <row r="369" spans="1:11" ht="15" thickBot="1" x14ac:dyDescent="0.35">
      <c r="A369" s="3" t="s">
        <v>45</v>
      </c>
      <c r="B369" s="3">
        <v>8</v>
      </c>
    </row>
    <row r="371" spans="1:11" ht="15" thickBot="1" x14ac:dyDescent="0.35">
      <c r="A371" t="s">
        <v>46</v>
      </c>
    </row>
    <row r="372" spans="1:11" x14ac:dyDescent="0.3">
      <c r="A372" s="4"/>
      <c r="B372" s="4" t="s">
        <v>51</v>
      </c>
      <c r="C372" s="4" t="s">
        <v>52</v>
      </c>
      <c r="D372" s="4" t="s">
        <v>53</v>
      </c>
      <c r="E372" s="4" t="s">
        <v>54</v>
      </c>
      <c r="F372" s="4" t="s">
        <v>55</v>
      </c>
    </row>
    <row r="373" spans="1:11" x14ac:dyDescent="0.3">
      <c r="A373" s="2" t="s">
        <v>47</v>
      </c>
      <c r="B373" s="2">
        <v>1</v>
      </c>
      <c r="C373" s="2">
        <v>7.1280525761429699E+18</v>
      </c>
      <c r="D373" s="2">
        <v>7.1280525761429699E+18</v>
      </c>
      <c r="E373" s="2">
        <v>756222.44752311544</v>
      </c>
      <c r="F373" s="2">
        <v>1.5607956054541031E-16</v>
      </c>
    </row>
    <row r="374" spans="1:11" x14ac:dyDescent="0.3">
      <c r="A374" s="2" t="s">
        <v>48</v>
      </c>
      <c r="B374" s="2">
        <v>6</v>
      </c>
      <c r="C374" s="2">
        <v>56555204883085.047</v>
      </c>
      <c r="D374" s="2">
        <v>9425867480514.1738</v>
      </c>
      <c r="E374" s="2"/>
      <c r="F374" s="2"/>
    </row>
    <row r="375" spans="1:11" ht="15" thickBot="1" x14ac:dyDescent="0.35">
      <c r="A375" s="3" t="s">
        <v>49</v>
      </c>
      <c r="B375" s="3">
        <v>7</v>
      </c>
      <c r="C375" s="3">
        <v>7.1281091313478533E+18</v>
      </c>
      <c r="D375" s="3"/>
      <c r="E375" s="3"/>
      <c r="F375" s="3"/>
    </row>
    <row r="376" spans="1:11" ht="15" thickBot="1" x14ac:dyDescent="0.35"/>
    <row r="377" spans="1:11" x14ac:dyDescent="0.3">
      <c r="A377" s="4"/>
      <c r="B377" s="4" t="s">
        <v>56</v>
      </c>
      <c r="C377" s="4" t="s">
        <v>44</v>
      </c>
      <c r="D377" s="4" t="s">
        <v>57</v>
      </c>
      <c r="E377" s="4" t="s">
        <v>58</v>
      </c>
      <c r="F377" s="4" t="s">
        <v>59</v>
      </c>
      <c r="G377" s="4" t="s">
        <v>60</v>
      </c>
      <c r="H377" s="4" t="s">
        <v>61</v>
      </c>
      <c r="I377" s="4" t="s">
        <v>62</v>
      </c>
    </row>
    <row r="378" spans="1:11" x14ac:dyDescent="0.3">
      <c r="A378" s="2" t="s">
        <v>50</v>
      </c>
      <c r="B378" s="2">
        <v>38204282.471936226</v>
      </c>
      <c r="C378" s="2">
        <v>8509512.2032818329</v>
      </c>
      <c r="D378" s="2">
        <v>4.489597236513994</v>
      </c>
      <c r="E378" s="2">
        <v>4.1496810599298091E-3</v>
      </c>
      <c r="F378" s="2">
        <v>17382256.214263167</v>
      </c>
      <c r="G378" s="2">
        <v>59026308.729609281</v>
      </c>
      <c r="H378" s="2">
        <v>17382256.214263167</v>
      </c>
      <c r="I378" s="2">
        <v>59026308.729609281</v>
      </c>
    </row>
    <row r="379" spans="1:11" ht="15" thickBot="1" x14ac:dyDescent="0.35">
      <c r="A379" s="3">
        <v>6497675702.7721348</v>
      </c>
      <c r="B379" s="3">
        <v>0.99524035463888949</v>
      </c>
      <c r="C379" s="3">
        <v>1.144466790193015E-3</v>
      </c>
      <c r="D379" s="3">
        <v>869.61051484162476</v>
      </c>
      <c r="E379" s="3">
        <v>1.560795605454092E-16</v>
      </c>
      <c r="F379" s="3">
        <v>0.99243994528672441</v>
      </c>
      <c r="G379" s="3">
        <v>0.99804076399105457</v>
      </c>
      <c r="H379" s="3">
        <v>0.99243994528672441</v>
      </c>
      <c r="I379" s="3">
        <v>0.99804076399105457</v>
      </c>
    </row>
    <row r="381" spans="1:11" s="6" customFormat="1" x14ac:dyDescent="0.3">
      <c r="A381" s="6" t="s">
        <v>39</v>
      </c>
      <c r="K381" s="6">
        <v>21</v>
      </c>
    </row>
    <row r="382" spans="1:11" ht="15" thickBot="1" x14ac:dyDescent="0.35"/>
    <row r="383" spans="1:11" x14ac:dyDescent="0.3">
      <c r="A383" s="5" t="s">
        <v>40</v>
      </c>
      <c r="B383" s="5"/>
    </row>
    <row r="384" spans="1:11" x14ac:dyDescent="0.3">
      <c r="A384" s="2" t="s">
        <v>41</v>
      </c>
      <c r="B384" s="2">
        <v>0.99997675056399615</v>
      </c>
    </row>
    <row r="385" spans="1:11" x14ac:dyDescent="0.3">
      <c r="A385" s="2" t="s">
        <v>42</v>
      </c>
      <c r="B385" s="2">
        <v>0.99995350166852848</v>
      </c>
    </row>
    <row r="386" spans="1:11" x14ac:dyDescent="0.3">
      <c r="A386" s="2" t="s">
        <v>43</v>
      </c>
      <c r="B386" s="2">
        <v>0.9999457519466165</v>
      </c>
    </row>
    <row r="387" spans="1:11" x14ac:dyDescent="0.3">
      <c r="A387" s="2" t="s">
        <v>44</v>
      </c>
      <c r="B387" s="2">
        <v>7775704.0252520163</v>
      </c>
    </row>
    <row r="388" spans="1:11" ht="15" thickBot="1" x14ac:dyDescent="0.35">
      <c r="A388" s="3" t="s">
        <v>45</v>
      </c>
      <c r="B388" s="3">
        <v>8</v>
      </c>
    </row>
    <row r="390" spans="1:11" ht="15" thickBot="1" x14ac:dyDescent="0.35">
      <c r="A390" t="s">
        <v>46</v>
      </c>
    </row>
    <row r="391" spans="1:11" x14ac:dyDescent="0.3">
      <c r="A391" s="4"/>
      <c r="B391" s="4" t="s">
        <v>51</v>
      </c>
      <c r="C391" s="4" t="s">
        <v>52</v>
      </c>
      <c r="D391" s="4" t="s">
        <v>53</v>
      </c>
      <c r="E391" s="4" t="s">
        <v>54</v>
      </c>
      <c r="F391" s="4" t="s">
        <v>55</v>
      </c>
    </row>
    <row r="392" spans="1:11" x14ac:dyDescent="0.3">
      <c r="A392" s="2" t="s">
        <v>47</v>
      </c>
      <c r="B392" s="2">
        <v>1</v>
      </c>
      <c r="C392" s="2">
        <v>7.8014104780964014E+18</v>
      </c>
      <c r="D392" s="2">
        <v>7.8014104780964014E+18</v>
      </c>
      <c r="E392" s="2">
        <v>129030.88820895116</v>
      </c>
      <c r="F392" s="2">
        <v>3.1417360970549843E-14</v>
      </c>
    </row>
    <row r="393" spans="1:11" x14ac:dyDescent="0.3">
      <c r="A393" s="2" t="s">
        <v>48</v>
      </c>
      <c r="B393" s="2">
        <v>6</v>
      </c>
      <c r="C393" s="2">
        <v>362769438529922.5</v>
      </c>
      <c r="D393" s="2">
        <v>60461573088320.414</v>
      </c>
      <c r="E393" s="2"/>
      <c r="F393" s="2"/>
    </row>
    <row r="394" spans="1:11" ht="15" thickBot="1" x14ac:dyDescent="0.35">
      <c r="A394" s="3" t="s">
        <v>49</v>
      </c>
      <c r="B394" s="3">
        <v>7</v>
      </c>
      <c r="C394" s="3">
        <v>7.8017732475349309E+18</v>
      </c>
      <c r="D394" s="3"/>
      <c r="E394" s="3"/>
      <c r="F394" s="3"/>
    </row>
    <row r="395" spans="1:11" ht="15" thickBot="1" x14ac:dyDescent="0.35"/>
    <row r="396" spans="1:11" x14ac:dyDescent="0.3">
      <c r="A396" s="4"/>
      <c r="B396" s="4" t="s">
        <v>56</v>
      </c>
      <c r="C396" s="4" t="s">
        <v>44</v>
      </c>
      <c r="D396" s="4" t="s">
        <v>57</v>
      </c>
      <c r="E396" s="4" t="s">
        <v>58</v>
      </c>
      <c r="F396" s="4" t="s">
        <v>59</v>
      </c>
      <c r="G396" s="4" t="s">
        <v>60</v>
      </c>
      <c r="H396" s="4" t="s">
        <v>61</v>
      </c>
      <c r="I396" s="4" t="s">
        <v>62</v>
      </c>
    </row>
    <row r="397" spans="1:11" x14ac:dyDescent="0.3">
      <c r="A397" s="2" t="s">
        <v>50</v>
      </c>
      <c r="B397" s="2">
        <v>-818503.67280864716</v>
      </c>
      <c r="C397" s="2">
        <v>20420009.97250814</v>
      </c>
      <c r="D397" s="2">
        <v>-4.0083412001787201E-2</v>
      </c>
      <c r="E397" s="2">
        <v>0.96932711124806969</v>
      </c>
      <c r="F397" s="2">
        <v>-50784468.075037278</v>
      </c>
      <c r="G397" s="2">
        <v>49147460.729419984</v>
      </c>
      <c r="H397" s="2">
        <v>-50784468.075037278</v>
      </c>
      <c r="I397" s="2">
        <v>49147460.729419984</v>
      </c>
    </row>
    <row r="398" spans="1:11" ht="15" thickBot="1" x14ac:dyDescent="0.35">
      <c r="A398" s="3">
        <v>5702799947.180069</v>
      </c>
      <c r="B398" s="3">
        <v>1.0006230285866644</v>
      </c>
      <c r="C398" s="3">
        <v>2.7856314062968332E-3</v>
      </c>
      <c r="D398" s="3">
        <v>359.20869729023991</v>
      </c>
      <c r="E398" s="3">
        <v>3.1417360970549843E-14</v>
      </c>
      <c r="F398" s="3">
        <v>0.99380683408567505</v>
      </c>
      <c r="G398" s="3">
        <v>1.0074392230876537</v>
      </c>
      <c r="H398" s="3">
        <v>0.99380683408567505</v>
      </c>
      <c r="I398" s="3">
        <v>1.0074392230876537</v>
      </c>
    </row>
    <row r="400" spans="1:11" s="6" customFormat="1" x14ac:dyDescent="0.3">
      <c r="A400" s="6" t="s">
        <v>39</v>
      </c>
      <c r="K400" s="6">
        <v>22</v>
      </c>
    </row>
    <row r="401" spans="1:9" ht="15" thickBot="1" x14ac:dyDescent="0.35"/>
    <row r="402" spans="1:9" x14ac:dyDescent="0.3">
      <c r="A402" s="5" t="s">
        <v>40</v>
      </c>
      <c r="B402" s="5"/>
    </row>
    <row r="403" spans="1:9" x14ac:dyDescent="0.3">
      <c r="A403" s="2" t="s">
        <v>41</v>
      </c>
      <c r="B403" s="2">
        <v>0.80538923778021132</v>
      </c>
    </row>
    <row r="404" spans="1:9" x14ac:dyDescent="0.3">
      <c r="A404" s="2" t="s">
        <v>42</v>
      </c>
      <c r="B404" s="2">
        <v>0.64865182433218982</v>
      </c>
    </row>
    <row r="405" spans="1:9" x14ac:dyDescent="0.3">
      <c r="A405" s="2" t="s">
        <v>43</v>
      </c>
      <c r="B405" s="2">
        <v>0.59009379505422144</v>
      </c>
    </row>
    <row r="406" spans="1:9" x14ac:dyDescent="0.3">
      <c r="A406" s="2" t="s">
        <v>44</v>
      </c>
      <c r="B406" s="2">
        <v>765692613.90850186</v>
      </c>
    </row>
    <row r="407" spans="1:9" ht="15" thickBot="1" x14ac:dyDescent="0.35">
      <c r="A407" s="3" t="s">
        <v>45</v>
      </c>
      <c r="B407" s="3">
        <v>8</v>
      </c>
    </row>
    <row r="409" spans="1:9" ht="15" thickBot="1" x14ac:dyDescent="0.35">
      <c r="A409" t="s">
        <v>46</v>
      </c>
    </row>
    <row r="410" spans="1:9" x14ac:dyDescent="0.3">
      <c r="A410" s="4"/>
      <c r="B410" s="4" t="s">
        <v>51</v>
      </c>
      <c r="C410" s="4" t="s">
        <v>52</v>
      </c>
      <c r="D410" s="4" t="s">
        <v>53</v>
      </c>
      <c r="E410" s="4" t="s">
        <v>54</v>
      </c>
      <c r="F410" s="4" t="s">
        <v>55</v>
      </c>
    </row>
    <row r="411" spans="1:9" x14ac:dyDescent="0.3">
      <c r="A411" s="2" t="s">
        <v>47</v>
      </c>
      <c r="B411" s="2">
        <v>1</v>
      </c>
      <c r="C411" s="2">
        <v>6.4943263224960553E+18</v>
      </c>
      <c r="D411" s="2">
        <v>6.4943263224960553E+18</v>
      </c>
      <c r="E411" s="2">
        <v>11.077077427812892</v>
      </c>
      <c r="F411" s="2">
        <v>1.5841601343887294E-2</v>
      </c>
    </row>
    <row r="412" spans="1:9" x14ac:dyDescent="0.3">
      <c r="A412" s="2" t="s">
        <v>48</v>
      </c>
      <c r="B412" s="2">
        <v>6</v>
      </c>
      <c r="C412" s="2">
        <v>3.517711073964204E+18</v>
      </c>
      <c r="D412" s="2">
        <v>5.8628517899403405E+17</v>
      </c>
      <c r="E412" s="2"/>
      <c r="F412" s="2"/>
    </row>
    <row r="413" spans="1:9" ht="15" thickBot="1" x14ac:dyDescent="0.35">
      <c r="A413" s="3" t="s">
        <v>49</v>
      </c>
      <c r="B413" s="3">
        <v>7</v>
      </c>
      <c r="C413" s="3">
        <v>1.0012037396460259E+19</v>
      </c>
      <c r="D413" s="3"/>
      <c r="E413" s="3"/>
      <c r="F413" s="3"/>
    </row>
    <row r="414" spans="1:9" ht="15" thickBot="1" x14ac:dyDescent="0.35"/>
    <row r="415" spans="1:9" x14ac:dyDescent="0.3">
      <c r="A415" s="4"/>
      <c r="B415" s="4" t="s">
        <v>56</v>
      </c>
      <c r="C415" s="4" t="s">
        <v>44</v>
      </c>
      <c r="D415" s="4" t="s">
        <v>57</v>
      </c>
      <c r="E415" s="4" t="s">
        <v>58</v>
      </c>
      <c r="F415" s="4" t="s">
        <v>59</v>
      </c>
      <c r="G415" s="4" t="s">
        <v>60</v>
      </c>
      <c r="H415" s="4" t="s">
        <v>61</v>
      </c>
      <c r="I415" s="4" t="s">
        <v>62</v>
      </c>
    </row>
    <row r="416" spans="1:9" x14ac:dyDescent="0.3">
      <c r="A416" s="2" t="s">
        <v>50</v>
      </c>
      <c r="B416" s="2">
        <v>1041911918.9674549</v>
      </c>
      <c r="C416" s="2">
        <v>1780851086.7299075</v>
      </c>
      <c r="D416" s="2">
        <v>0.58506403299596954</v>
      </c>
      <c r="E416" s="2">
        <v>0.57982576613233427</v>
      </c>
      <c r="F416" s="2">
        <v>-3315673710.2763538</v>
      </c>
      <c r="G416" s="2">
        <v>5399497548.2112637</v>
      </c>
      <c r="H416" s="2">
        <v>-3315673710.2763538</v>
      </c>
      <c r="I416" s="2">
        <v>5399497548.2112637</v>
      </c>
    </row>
    <row r="417" spans="1:11" ht="15" thickBot="1" x14ac:dyDescent="0.35">
      <c r="A417" s="3">
        <v>5067415966.430048</v>
      </c>
      <c r="B417" s="3">
        <v>0.818457489265629</v>
      </c>
      <c r="C417" s="3">
        <v>0.24591415702727903</v>
      </c>
      <c r="D417" s="3">
        <v>3.3282243656059145</v>
      </c>
      <c r="E417" s="3">
        <v>1.5841601343887294E-2</v>
      </c>
      <c r="F417" s="3">
        <v>0.21672722407125489</v>
      </c>
      <c r="G417" s="3">
        <v>1.4201877544600032</v>
      </c>
      <c r="H417" s="3">
        <v>0.21672722407125489</v>
      </c>
      <c r="I417" s="3">
        <v>1.4201877544600032</v>
      </c>
    </row>
    <row r="419" spans="1:11" s="6" customFormat="1" x14ac:dyDescent="0.3">
      <c r="A419" s="6" t="s">
        <v>39</v>
      </c>
      <c r="K419" s="6">
        <v>23</v>
      </c>
    </row>
    <row r="420" spans="1:11" ht="15" thickBot="1" x14ac:dyDescent="0.35"/>
    <row r="421" spans="1:11" x14ac:dyDescent="0.3">
      <c r="A421" s="5" t="s">
        <v>40</v>
      </c>
      <c r="B421" s="5"/>
    </row>
    <row r="422" spans="1:11" x14ac:dyDescent="0.3">
      <c r="A422" s="2" t="s">
        <v>41</v>
      </c>
      <c r="B422" s="2">
        <v>0.7967758481815036</v>
      </c>
    </row>
    <row r="423" spans="1:11" x14ac:dyDescent="0.3">
      <c r="A423" s="2" t="s">
        <v>42</v>
      </c>
      <c r="B423" s="2">
        <v>0.63485175224535451</v>
      </c>
    </row>
    <row r="424" spans="1:11" x14ac:dyDescent="0.3">
      <c r="A424" s="2" t="s">
        <v>43</v>
      </c>
      <c r="B424" s="2">
        <v>0.56182210269442545</v>
      </c>
    </row>
    <row r="425" spans="1:11" x14ac:dyDescent="0.3">
      <c r="A425" s="2" t="s">
        <v>44</v>
      </c>
      <c r="B425" s="2">
        <v>801065773.82316089</v>
      </c>
    </row>
    <row r="426" spans="1:11" ht="15" thickBot="1" x14ac:dyDescent="0.35">
      <c r="A426" s="3" t="s">
        <v>45</v>
      </c>
      <c r="B426" s="3">
        <v>7</v>
      </c>
    </row>
    <row r="428" spans="1:11" ht="15" thickBot="1" x14ac:dyDescent="0.35">
      <c r="A428" t="s">
        <v>46</v>
      </c>
    </row>
    <row r="429" spans="1:11" x14ac:dyDescent="0.3">
      <c r="A429" s="4"/>
      <c r="B429" s="4" t="s">
        <v>51</v>
      </c>
      <c r="C429" s="4" t="s">
        <v>52</v>
      </c>
      <c r="D429" s="4" t="s">
        <v>53</v>
      </c>
      <c r="E429" s="4" t="s">
        <v>54</v>
      </c>
      <c r="F429" s="4" t="s">
        <v>55</v>
      </c>
    </row>
    <row r="430" spans="1:11" x14ac:dyDescent="0.3">
      <c r="A430" s="2" t="s">
        <v>47</v>
      </c>
      <c r="B430" s="2">
        <v>1</v>
      </c>
      <c r="C430" s="2">
        <v>5.5783975201884631E+18</v>
      </c>
      <c r="D430" s="2">
        <v>5.5783975201884631E+18</v>
      </c>
      <c r="E430" s="2">
        <v>8.6930685844606774</v>
      </c>
      <c r="F430" s="2">
        <v>3.1944433984119058E-2</v>
      </c>
    </row>
    <row r="431" spans="1:11" x14ac:dyDescent="0.3">
      <c r="A431" s="2" t="s">
        <v>48</v>
      </c>
      <c r="B431" s="2">
        <v>5</v>
      </c>
      <c r="C431" s="2">
        <v>3.208531869954498E+18</v>
      </c>
      <c r="D431" s="2">
        <v>6.4170637399089958E+17</v>
      </c>
      <c r="E431" s="2"/>
      <c r="F431" s="2"/>
    </row>
    <row r="432" spans="1:11" ht="15" thickBot="1" x14ac:dyDescent="0.35">
      <c r="A432" s="3" t="s">
        <v>49</v>
      </c>
      <c r="B432" s="3">
        <v>6</v>
      </c>
      <c r="C432" s="3">
        <v>8.7869293901429617E+18</v>
      </c>
      <c r="D432" s="3"/>
      <c r="E432" s="3"/>
      <c r="F432" s="3"/>
    </row>
    <row r="433" spans="1:11" ht="15" thickBot="1" x14ac:dyDescent="0.35"/>
    <row r="434" spans="1:11" x14ac:dyDescent="0.3">
      <c r="A434" s="4"/>
      <c r="B434" s="4" t="s">
        <v>56</v>
      </c>
      <c r="C434" s="4" t="s">
        <v>44</v>
      </c>
      <c r="D434" s="4" t="s">
        <v>57</v>
      </c>
      <c r="E434" s="4" t="s">
        <v>58</v>
      </c>
      <c r="F434" s="4" t="s">
        <v>59</v>
      </c>
      <c r="G434" s="4" t="s">
        <v>60</v>
      </c>
      <c r="H434" s="4" t="s">
        <v>61</v>
      </c>
      <c r="I434" s="4" t="s">
        <v>62</v>
      </c>
    </row>
    <row r="435" spans="1:11" x14ac:dyDescent="0.3">
      <c r="A435" s="2" t="s">
        <v>50</v>
      </c>
      <c r="B435" s="2">
        <v>1946149582.5498056</v>
      </c>
      <c r="C435" s="2">
        <v>1838117702.046845</v>
      </c>
      <c r="D435" s="2">
        <v>1.0587731027140761</v>
      </c>
      <c r="E435" s="2">
        <v>0.3381484448071827</v>
      </c>
      <c r="F435" s="2">
        <v>-2778882394.0933781</v>
      </c>
      <c r="G435" s="2">
        <v>6671181559.1929893</v>
      </c>
      <c r="H435" s="2">
        <v>-2778882394.0933781</v>
      </c>
      <c r="I435" s="2">
        <v>6671181559.1929893</v>
      </c>
    </row>
    <row r="436" spans="1:11" ht="15" thickBot="1" x14ac:dyDescent="0.35">
      <c r="A436" s="3">
        <v>5061433066.0234156</v>
      </c>
      <c r="B436" s="3">
        <v>0.76455644682662682</v>
      </c>
      <c r="C436" s="3">
        <v>0.25931223100683543</v>
      </c>
      <c r="D436" s="3">
        <v>2.948401021648968</v>
      </c>
      <c r="E436" s="3">
        <v>3.1944433984119058E-2</v>
      </c>
      <c r="F436" s="3">
        <v>9.7973136042127651E-2</v>
      </c>
      <c r="G436" s="3">
        <v>1.431139757611126</v>
      </c>
      <c r="H436" s="3">
        <v>9.7973136042127651E-2</v>
      </c>
      <c r="I436" s="3">
        <v>1.431139757611126</v>
      </c>
    </row>
    <row r="438" spans="1:11" s="6" customFormat="1" x14ac:dyDescent="0.3">
      <c r="A438" s="6" t="s">
        <v>39</v>
      </c>
      <c r="K438" s="6">
        <v>24</v>
      </c>
    </row>
    <row r="439" spans="1:11" ht="15" thickBot="1" x14ac:dyDescent="0.35"/>
    <row r="440" spans="1:11" x14ac:dyDescent="0.3">
      <c r="A440" s="5" t="s">
        <v>40</v>
      </c>
      <c r="B440" s="5"/>
    </row>
    <row r="441" spans="1:11" x14ac:dyDescent="0.3">
      <c r="A441" s="2" t="s">
        <v>41</v>
      </c>
      <c r="B441" s="2">
        <v>0.99999490282529913</v>
      </c>
    </row>
    <row r="442" spans="1:11" x14ac:dyDescent="0.3">
      <c r="A442" s="2" t="s">
        <v>42</v>
      </c>
      <c r="B442" s="2">
        <v>0.99998980567657936</v>
      </c>
    </row>
    <row r="443" spans="1:11" x14ac:dyDescent="0.3">
      <c r="A443" s="2" t="s">
        <v>43</v>
      </c>
      <c r="B443" s="2">
        <v>0.99998725709572422</v>
      </c>
    </row>
    <row r="444" spans="1:11" x14ac:dyDescent="0.3">
      <c r="A444" s="2" t="s">
        <v>44</v>
      </c>
      <c r="B444" s="2">
        <v>4514129.8546358701</v>
      </c>
    </row>
    <row r="445" spans="1:11" ht="15" thickBot="1" x14ac:dyDescent="0.35">
      <c r="A445" s="3" t="s">
        <v>45</v>
      </c>
      <c r="B445" s="3">
        <v>6</v>
      </c>
    </row>
    <row r="447" spans="1:11" ht="15" thickBot="1" x14ac:dyDescent="0.35">
      <c r="A447" t="s">
        <v>46</v>
      </c>
    </row>
    <row r="448" spans="1:11" x14ac:dyDescent="0.3">
      <c r="A448" s="4"/>
      <c r="B448" s="4" t="s">
        <v>51</v>
      </c>
      <c r="C448" s="4" t="s">
        <v>52</v>
      </c>
      <c r="D448" s="4" t="s">
        <v>53</v>
      </c>
      <c r="E448" s="4" t="s">
        <v>54</v>
      </c>
      <c r="F448" s="4" t="s">
        <v>55</v>
      </c>
    </row>
    <row r="449" spans="1:11" x14ac:dyDescent="0.3">
      <c r="A449" s="2" t="s">
        <v>47</v>
      </c>
      <c r="B449" s="2">
        <v>1</v>
      </c>
      <c r="C449" s="2">
        <v>7.9954930878177454E+18</v>
      </c>
      <c r="D449" s="2">
        <v>7.9954930878177454E+18</v>
      </c>
      <c r="E449" s="2">
        <v>392371.23031001975</v>
      </c>
      <c r="F449" s="2">
        <v>3.8971718681585049E-11</v>
      </c>
    </row>
    <row r="450" spans="1:11" x14ac:dyDescent="0.3">
      <c r="A450" s="2" t="s">
        <v>48</v>
      </c>
      <c r="B450" s="2">
        <v>4</v>
      </c>
      <c r="C450" s="2">
        <v>81509473378059.438</v>
      </c>
      <c r="D450" s="2">
        <v>20377368344514.859</v>
      </c>
      <c r="E450" s="2"/>
      <c r="F450" s="2"/>
    </row>
    <row r="451" spans="1:11" ht="15" thickBot="1" x14ac:dyDescent="0.35">
      <c r="A451" s="3" t="s">
        <v>49</v>
      </c>
      <c r="B451" s="3">
        <v>5</v>
      </c>
      <c r="C451" s="3">
        <v>7.9955745972911237E+18</v>
      </c>
      <c r="D451" s="3"/>
      <c r="E451" s="3"/>
      <c r="F451" s="3"/>
    </row>
    <row r="452" spans="1:11" ht="15" thickBot="1" x14ac:dyDescent="0.35"/>
    <row r="453" spans="1:11" x14ac:dyDescent="0.3">
      <c r="A453" s="4"/>
      <c r="B453" s="4" t="s">
        <v>56</v>
      </c>
      <c r="C453" s="4" t="s">
        <v>44</v>
      </c>
      <c r="D453" s="4" t="s">
        <v>57</v>
      </c>
      <c r="E453" s="4" t="s">
        <v>58</v>
      </c>
      <c r="F453" s="4" t="s">
        <v>59</v>
      </c>
      <c r="G453" s="4" t="s">
        <v>60</v>
      </c>
      <c r="H453" s="4" t="s">
        <v>61</v>
      </c>
      <c r="I453" s="4" t="s">
        <v>62</v>
      </c>
    </row>
    <row r="454" spans="1:11" x14ac:dyDescent="0.3">
      <c r="A454" s="2" t="s">
        <v>50</v>
      </c>
      <c r="B454" s="2">
        <v>-6780176.2076120377</v>
      </c>
      <c r="C454" s="2">
        <v>12018965.547469197</v>
      </c>
      <c r="D454" s="2">
        <v>-0.5641231086680103</v>
      </c>
      <c r="E454" s="2">
        <v>0.60279906192341959</v>
      </c>
      <c r="F454" s="2">
        <v>-40150174.271423802</v>
      </c>
      <c r="G454" s="2">
        <v>26589821.85619973</v>
      </c>
      <c r="H454" s="2">
        <v>-40150174.271423802</v>
      </c>
      <c r="I454" s="2">
        <v>26589821.85619973</v>
      </c>
    </row>
    <row r="455" spans="1:11" ht="15" thickBot="1" x14ac:dyDescent="0.35">
      <c r="A455" s="3">
        <v>5065127577.3515129</v>
      </c>
      <c r="B455" s="3">
        <v>1.0012145411356239</v>
      </c>
      <c r="C455" s="3">
        <v>1.5983746030336374E-3</v>
      </c>
      <c r="D455" s="3">
        <v>626.39542647597591</v>
      </c>
      <c r="E455" s="3">
        <v>3.8971718681585049E-11</v>
      </c>
      <c r="F455" s="3">
        <v>0.99677674179275866</v>
      </c>
      <c r="G455" s="3">
        <v>1.0056523404784892</v>
      </c>
      <c r="H455" s="3">
        <v>0.99677674179275866</v>
      </c>
      <c r="I455" s="3">
        <v>1.0056523404784892</v>
      </c>
    </row>
    <row r="457" spans="1:11" s="6" customFormat="1" x14ac:dyDescent="0.3">
      <c r="A457" s="6" t="s">
        <v>39</v>
      </c>
      <c r="K457" s="6">
        <v>25</v>
      </c>
    </row>
    <row r="458" spans="1:11" ht="15" thickBot="1" x14ac:dyDescent="0.35"/>
    <row r="459" spans="1:11" x14ac:dyDescent="0.3">
      <c r="A459" s="5" t="s">
        <v>40</v>
      </c>
      <c r="B459" s="5"/>
    </row>
    <row r="460" spans="1:11" x14ac:dyDescent="0.3">
      <c r="A460" s="2" t="s">
        <v>41</v>
      </c>
      <c r="B460" s="2">
        <v>0.99999769144130091</v>
      </c>
    </row>
    <row r="461" spans="1:11" x14ac:dyDescent="0.3">
      <c r="A461" s="2" t="s">
        <v>42</v>
      </c>
      <c r="B461" s="2">
        <v>0.99999538288793122</v>
      </c>
    </row>
    <row r="462" spans="1:11" x14ac:dyDescent="0.3">
      <c r="A462" s="2" t="s">
        <v>43</v>
      </c>
      <c r="B462" s="2">
        <v>0.99999384385057499</v>
      </c>
    </row>
    <row r="463" spans="1:11" x14ac:dyDescent="0.3">
      <c r="A463" s="2" t="s">
        <v>44</v>
      </c>
      <c r="B463" s="2">
        <v>3509535.9046560605</v>
      </c>
    </row>
    <row r="464" spans="1:11" ht="15" thickBot="1" x14ac:dyDescent="0.35">
      <c r="A464" s="3" t="s">
        <v>45</v>
      </c>
      <c r="B464" s="3">
        <v>5</v>
      </c>
    </row>
    <row r="466" spans="1:11" ht="15" thickBot="1" x14ac:dyDescent="0.35">
      <c r="A466" t="s">
        <v>46</v>
      </c>
    </row>
    <row r="467" spans="1:11" x14ac:dyDescent="0.3">
      <c r="A467" s="4"/>
      <c r="B467" s="4" t="s">
        <v>51</v>
      </c>
      <c r="C467" s="4" t="s">
        <v>52</v>
      </c>
      <c r="D467" s="4" t="s">
        <v>53</v>
      </c>
      <c r="E467" s="4" t="s">
        <v>54</v>
      </c>
      <c r="F467" s="4" t="s">
        <v>55</v>
      </c>
    </row>
    <row r="468" spans="1:11" x14ac:dyDescent="0.3">
      <c r="A468" s="2" t="s">
        <v>47</v>
      </c>
      <c r="B468" s="2">
        <v>1</v>
      </c>
      <c r="C468" s="2">
        <v>8.002915164888746E+18</v>
      </c>
      <c r="D468" s="2">
        <v>8.002915164888746E+18</v>
      </c>
      <c r="E468" s="2">
        <v>649753.8079979209</v>
      </c>
      <c r="F468" s="2">
        <v>4.2106106985170261E-9</v>
      </c>
    </row>
    <row r="469" spans="1:11" x14ac:dyDescent="0.3">
      <c r="A469" s="2" t="s">
        <v>48</v>
      </c>
      <c r="B469" s="2">
        <v>3</v>
      </c>
      <c r="C469" s="2">
        <v>36950526798210.102</v>
      </c>
      <c r="D469" s="2">
        <v>12316842266070.033</v>
      </c>
      <c r="E469" s="2"/>
      <c r="F469" s="2"/>
    </row>
    <row r="470" spans="1:11" ht="15" thickBot="1" x14ac:dyDescent="0.35">
      <c r="A470" s="3" t="s">
        <v>49</v>
      </c>
      <c r="B470" s="3">
        <v>4</v>
      </c>
      <c r="C470" s="3">
        <v>8.0029521154155438E+18</v>
      </c>
      <c r="D470" s="3"/>
      <c r="E470" s="3"/>
      <c r="F470" s="3"/>
    </row>
    <row r="471" spans="1:11" ht="15" thickBot="1" x14ac:dyDescent="0.35"/>
    <row r="472" spans="1:11" x14ac:dyDescent="0.3">
      <c r="A472" s="4"/>
      <c r="B472" s="4" t="s">
        <v>56</v>
      </c>
      <c r="C472" s="4" t="s">
        <v>44</v>
      </c>
      <c r="D472" s="4" t="s">
        <v>57</v>
      </c>
      <c r="E472" s="4" t="s">
        <v>58</v>
      </c>
      <c r="F472" s="4" t="s">
        <v>59</v>
      </c>
      <c r="G472" s="4" t="s">
        <v>60</v>
      </c>
      <c r="H472" s="4" t="s">
        <v>61</v>
      </c>
      <c r="I472" s="4" t="s">
        <v>62</v>
      </c>
    </row>
    <row r="473" spans="1:11" x14ac:dyDescent="0.3">
      <c r="A473" s="2" t="s">
        <v>50</v>
      </c>
      <c r="B473" s="2">
        <v>-4594850.6485538483</v>
      </c>
      <c r="C473" s="2">
        <v>9343770.6160804946</v>
      </c>
      <c r="D473" s="2">
        <v>-0.49175550613862207</v>
      </c>
      <c r="E473" s="2">
        <v>0.65662506190625769</v>
      </c>
      <c r="F473" s="2">
        <v>-34330898.923117705</v>
      </c>
      <c r="G473" s="2">
        <v>25141197.626010008</v>
      </c>
      <c r="H473" s="2">
        <v>-34330898.923117705</v>
      </c>
      <c r="I473" s="2">
        <v>25141197.626010008</v>
      </c>
    </row>
    <row r="474" spans="1:11" ht="15" thickBot="1" x14ac:dyDescent="0.35">
      <c r="A474" s="3">
        <v>5061198935.5573378</v>
      </c>
      <c r="B474" s="3">
        <v>1.0008451866039909</v>
      </c>
      <c r="C474" s="3">
        <v>1.2416308312610043E-3</v>
      </c>
      <c r="D474" s="3">
        <v>806.07307857161481</v>
      </c>
      <c r="E474" s="3">
        <v>4.2106106985170261E-9</v>
      </c>
      <c r="F474" s="3">
        <v>0.99689376315251799</v>
      </c>
      <c r="G474" s="3">
        <v>1.0047966100554637</v>
      </c>
      <c r="H474" s="3">
        <v>0.99689376315251799</v>
      </c>
      <c r="I474" s="3">
        <v>1.0047966100554637</v>
      </c>
    </row>
    <row r="476" spans="1:11" s="6" customFormat="1" x14ac:dyDescent="0.3">
      <c r="A476" s="6" t="s">
        <v>39</v>
      </c>
      <c r="K476" s="6">
        <v>26</v>
      </c>
    </row>
    <row r="477" spans="1:11" ht="15" thickBot="1" x14ac:dyDescent="0.35"/>
    <row r="478" spans="1:11" x14ac:dyDescent="0.3">
      <c r="A478" s="5" t="s">
        <v>40</v>
      </c>
      <c r="B478" s="5"/>
    </row>
    <row r="479" spans="1:11" x14ac:dyDescent="0.3">
      <c r="A479" s="2" t="s">
        <v>41</v>
      </c>
      <c r="B479" s="2">
        <v>0.99999767861954292</v>
      </c>
    </row>
    <row r="480" spans="1:11" x14ac:dyDescent="0.3">
      <c r="A480" s="2" t="s">
        <v>42</v>
      </c>
      <c r="B480" s="2">
        <v>0.99999535724447464</v>
      </c>
    </row>
    <row r="481" spans="1:11" x14ac:dyDescent="0.3">
      <c r="A481" s="2" t="s">
        <v>43</v>
      </c>
      <c r="B481" s="2">
        <v>0.99999303586671195</v>
      </c>
    </row>
    <row r="482" spans="1:11" x14ac:dyDescent="0.3">
      <c r="A482" s="2" t="s">
        <v>44</v>
      </c>
      <c r="B482" s="2">
        <v>2703737.8404761581</v>
      </c>
    </row>
    <row r="483" spans="1:11" ht="15" thickBot="1" x14ac:dyDescent="0.35">
      <c r="A483" s="3" t="s">
        <v>45</v>
      </c>
      <c r="B483" s="3">
        <v>4</v>
      </c>
    </row>
    <row r="485" spans="1:11" ht="15" thickBot="1" x14ac:dyDescent="0.35">
      <c r="A485" t="s">
        <v>46</v>
      </c>
    </row>
    <row r="486" spans="1:11" x14ac:dyDescent="0.3">
      <c r="A486" s="4"/>
      <c r="B486" s="4" t="s">
        <v>51</v>
      </c>
      <c r="C486" s="4" t="s">
        <v>52</v>
      </c>
      <c r="D486" s="4" t="s">
        <v>53</v>
      </c>
      <c r="E486" s="4" t="s">
        <v>54</v>
      </c>
      <c r="F486" s="4" t="s">
        <v>55</v>
      </c>
    </row>
    <row r="487" spans="1:11" x14ac:dyDescent="0.3">
      <c r="A487" s="2" t="s">
        <v>47</v>
      </c>
      <c r="B487" s="2">
        <v>1</v>
      </c>
      <c r="C487" s="2">
        <v>3.149062805771094E+18</v>
      </c>
      <c r="D487" s="2">
        <v>3.149062805771094E+18</v>
      </c>
      <c r="E487" s="2">
        <v>430776.6591575988</v>
      </c>
      <c r="F487" s="2">
        <v>2.3213804570707138E-6</v>
      </c>
    </row>
    <row r="488" spans="1:11" x14ac:dyDescent="0.3">
      <c r="A488" s="2" t="s">
        <v>48</v>
      </c>
      <c r="B488" s="2">
        <v>2</v>
      </c>
      <c r="C488" s="2">
        <v>14620396620045.357</v>
      </c>
      <c r="D488" s="2">
        <v>7310198310022.6787</v>
      </c>
      <c r="E488" s="2"/>
      <c r="F488" s="2"/>
    </row>
    <row r="489" spans="1:11" ht="15" thickBot="1" x14ac:dyDescent="0.35">
      <c r="A489" s="3" t="s">
        <v>49</v>
      </c>
      <c r="B489" s="3">
        <v>3</v>
      </c>
      <c r="C489" s="3">
        <v>3.1490774261677143E+18</v>
      </c>
      <c r="D489" s="3"/>
      <c r="E489" s="3"/>
      <c r="F489" s="3"/>
    </row>
    <row r="490" spans="1:11" ht="15" thickBot="1" x14ac:dyDescent="0.35"/>
    <row r="491" spans="1:11" x14ac:dyDescent="0.3">
      <c r="A491" s="4"/>
      <c r="B491" s="4" t="s">
        <v>56</v>
      </c>
      <c r="C491" s="4" t="s">
        <v>44</v>
      </c>
      <c r="D491" s="4" t="s">
        <v>57</v>
      </c>
      <c r="E491" s="4" t="s">
        <v>58</v>
      </c>
      <c r="F491" s="4" t="s">
        <v>59</v>
      </c>
      <c r="G491" s="4" t="s">
        <v>60</v>
      </c>
      <c r="H491" s="4" t="s">
        <v>61</v>
      </c>
      <c r="I491" s="4" t="s">
        <v>62</v>
      </c>
    </row>
    <row r="492" spans="1:11" x14ac:dyDescent="0.3">
      <c r="A492" s="2" t="s">
        <v>50</v>
      </c>
      <c r="B492" s="2">
        <v>18880098.387324333</v>
      </c>
      <c r="C492" s="2">
        <v>10617548.253789123</v>
      </c>
      <c r="D492" s="2">
        <v>1.7781975589879258</v>
      </c>
      <c r="E492" s="2">
        <v>0.21734281766608265</v>
      </c>
      <c r="F492" s="2">
        <v>-26803524.590088092</v>
      </c>
      <c r="G492" s="2">
        <v>64563721.364736758</v>
      </c>
      <c r="H492" s="2">
        <v>-26803524.590088092</v>
      </c>
      <c r="I492" s="2">
        <v>64563721.364736758</v>
      </c>
    </row>
    <row r="493" spans="1:11" ht="15" thickBot="1" x14ac:dyDescent="0.35">
      <c r="A493" s="3">
        <v>5061198935.5573378</v>
      </c>
      <c r="B493" s="3">
        <v>0.99764638916650672</v>
      </c>
      <c r="C493" s="3">
        <v>1.5200243778198824E-3</v>
      </c>
      <c r="D493" s="3">
        <v>656.33578232304137</v>
      </c>
      <c r="E493" s="3">
        <v>2.3213804570707142E-6</v>
      </c>
      <c r="F493" s="3">
        <v>0.9911062521279943</v>
      </c>
      <c r="G493" s="3">
        <v>1.0041865262050191</v>
      </c>
      <c r="H493" s="3">
        <v>0.9911062521279943</v>
      </c>
      <c r="I493" s="3">
        <v>1.0041865262050191</v>
      </c>
    </row>
    <row r="495" spans="1:11" s="6" customFormat="1" x14ac:dyDescent="0.3">
      <c r="A495" s="6" t="s">
        <v>39</v>
      </c>
      <c r="K495" s="6">
        <v>27</v>
      </c>
    </row>
    <row r="496" spans="1:11" ht="15" thickBot="1" x14ac:dyDescent="0.35"/>
    <row r="497" spans="1:9" x14ac:dyDescent="0.3">
      <c r="A497" s="5" t="s">
        <v>40</v>
      </c>
      <c r="B497" s="5"/>
    </row>
    <row r="498" spans="1:9" x14ac:dyDescent="0.3">
      <c r="A498" s="2" t="s">
        <v>41</v>
      </c>
      <c r="B498" s="2">
        <v>0.99999990486242507</v>
      </c>
    </row>
    <row r="499" spans="1:9" x14ac:dyDescent="0.3">
      <c r="A499" s="2" t="s">
        <v>42</v>
      </c>
      <c r="B499" s="2">
        <v>0.99999980972485913</v>
      </c>
    </row>
    <row r="500" spans="1:9" x14ac:dyDescent="0.3">
      <c r="A500" s="2" t="s">
        <v>43</v>
      </c>
      <c r="B500" s="2">
        <v>0.99999961944971827</v>
      </c>
    </row>
    <row r="501" spans="1:9" x14ac:dyDescent="0.3">
      <c r="A501" s="2" t="s">
        <v>44</v>
      </c>
      <c r="B501" s="2">
        <v>555914.91039824486</v>
      </c>
    </row>
    <row r="502" spans="1:9" ht="15" thickBot="1" x14ac:dyDescent="0.35">
      <c r="A502" s="3" t="s">
        <v>45</v>
      </c>
      <c r="B502" s="3">
        <v>3</v>
      </c>
    </row>
    <row r="504" spans="1:9" ht="15" thickBot="1" x14ac:dyDescent="0.35">
      <c r="A504" t="s">
        <v>46</v>
      </c>
    </row>
    <row r="505" spans="1:9" x14ac:dyDescent="0.3">
      <c r="A505" s="4"/>
      <c r="B505" s="4" t="s">
        <v>51</v>
      </c>
      <c r="C505" s="4" t="s">
        <v>52</v>
      </c>
      <c r="D505" s="4" t="s">
        <v>53</v>
      </c>
      <c r="E505" s="4" t="s">
        <v>54</v>
      </c>
      <c r="F505" s="4" t="s">
        <v>55</v>
      </c>
    </row>
    <row r="506" spans="1:9" x14ac:dyDescent="0.3">
      <c r="A506" s="2" t="s">
        <v>47</v>
      </c>
      <c r="B506" s="2">
        <v>1</v>
      </c>
      <c r="C506" s="2">
        <v>1.6241813163684365E+18</v>
      </c>
      <c r="D506" s="2">
        <v>1.6241813163684365E+18</v>
      </c>
      <c r="E506" s="2">
        <v>5255546.2844815552</v>
      </c>
      <c r="F506" s="2">
        <v>2.7769698388915528E-4</v>
      </c>
    </row>
    <row r="507" spans="1:9" x14ac:dyDescent="0.3">
      <c r="A507" s="2" t="s">
        <v>48</v>
      </c>
      <c r="B507" s="2">
        <v>1</v>
      </c>
      <c r="C507" s="2">
        <v>309041387603.08862</v>
      </c>
      <c r="D507" s="2">
        <v>309041387603.08862</v>
      </c>
      <c r="E507" s="2"/>
      <c r="F507" s="2"/>
    </row>
    <row r="508" spans="1:9" ht="15" thickBot="1" x14ac:dyDescent="0.35">
      <c r="A508" s="3" t="s">
        <v>49</v>
      </c>
      <c r="B508" s="3">
        <v>2</v>
      </c>
      <c r="C508" s="3">
        <v>1.624181625409824E+18</v>
      </c>
      <c r="D508" s="3"/>
      <c r="E508" s="3"/>
      <c r="F508" s="3"/>
    </row>
    <row r="509" spans="1:9" ht="15" thickBot="1" x14ac:dyDescent="0.35"/>
    <row r="510" spans="1:9" x14ac:dyDescent="0.3">
      <c r="A510" s="4"/>
      <c r="B510" s="4" t="s">
        <v>56</v>
      </c>
      <c r="C510" s="4" t="s">
        <v>44</v>
      </c>
      <c r="D510" s="4" t="s">
        <v>57</v>
      </c>
      <c r="E510" s="4" t="s">
        <v>58</v>
      </c>
      <c r="F510" s="4" t="s">
        <v>59</v>
      </c>
      <c r="G510" s="4" t="s">
        <v>60</v>
      </c>
      <c r="H510" s="4" t="s">
        <v>61</v>
      </c>
      <c r="I510" s="4" t="s">
        <v>62</v>
      </c>
    </row>
    <row r="511" spans="1:9" x14ac:dyDescent="0.3">
      <c r="A511" s="2" t="s">
        <v>50</v>
      </c>
      <c r="B511" s="2">
        <v>3831857.1758899689</v>
      </c>
      <c r="C511" s="2">
        <v>2884930.4405503599</v>
      </c>
      <c r="D511" s="2">
        <v>1.3282320856093026</v>
      </c>
      <c r="E511" s="2">
        <v>0.41083751766604898</v>
      </c>
      <c r="F511" s="2">
        <v>-32824659.651365601</v>
      </c>
      <c r="G511" s="2">
        <v>40488374.003145538</v>
      </c>
      <c r="H511" s="2">
        <v>-32824659.651365601</v>
      </c>
      <c r="I511" s="2">
        <v>40488374.003145538</v>
      </c>
    </row>
    <row r="512" spans="1:9" ht="15" thickBot="1" x14ac:dyDescent="0.35">
      <c r="A512" s="3">
        <v>5064984447.6100388</v>
      </c>
      <c r="B512" s="3">
        <v>0.99972150242128599</v>
      </c>
      <c r="C512" s="3">
        <v>4.3608394776540363E-4</v>
      </c>
      <c r="D512" s="3">
        <v>2292.4978264944016</v>
      </c>
      <c r="E512" s="3">
        <v>2.7769698388915528E-4</v>
      </c>
      <c r="F512" s="3">
        <v>0.99418053049881949</v>
      </c>
      <c r="G512" s="3">
        <v>1.0052624743437526</v>
      </c>
      <c r="H512" s="3">
        <v>0.99418053049881949</v>
      </c>
      <c r="I512" s="3">
        <v>1.0052624743437526</v>
      </c>
    </row>
    <row r="514" spans="1:11" s="6" customFormat="1" x14ac:dyDescent="0.3">
      <c r="A514" s="6" t="s">
        <v>39</v>
      </c>
      <c r="K514" s="6">
        <v>28</v>
      </c>
    </row>
    <row r="515" spans="1:11" ht="15" thickBot="1" x14ac:dyDescent="0.35"/>
    <row r="516" spans="1:11" x14ac:dyDescent="0.3">
      <c r="A516" s="5" t="s">
        <v>40</v>
      </c>
      <c r="B516" s="5"/>
    </row>
    <row r="517" spans="1:11" x14ac:dyDescent="0.3">
      <c r="A517" s="2" t="s">
        <v>41</v>
      </c>
      <c r="B517" s="2">
        <v>1</v>
      </c>
    </row>
    <row r="518" spans="1:11" x14ac:dyDescent="0.3">
      <c r="A518" s="2" t="s">
        <v>42</v>
      </c>
      <c r="B518" s="2">
        <v>1</v>
      </c>
    </row>
    <row r="519" spans="1:11" x14ac:dyDescent="0.3">
      <c r="A519" s="2" t="s">
        <v>43</v>
      </c>
      <c r="B519" s="2">
        <v>65535</v>
      </c>
    </row>
    <row r="520" spans="1:11" x14ac:dyDescent="0.3">
      <c r="A520" s="2" t="s">
        <v>44</v>
      </c>
      <c r="B520" s="2">
        <v>0</v>
      </c>
    </row>
    <row r="521" spans="1:11" ht="15" thickBot="1" x14ac:dyDescent="0.35">
      <c r="A521" s="3" t="s">
        <v>45</v>
      </c>
      <c r="B521" s="3">
        <v>2</v>
      </c>
    </row>
    <row r="523" spans="1:11" ht="15" thickBot="1" x14ac:dyDescent="0.35">
      <c r="A523" t="s">
        <v>46</v>
      </c>
    </row>
    <row r="524" spans="1:11" x14ac:dyDescent="0.3">
      <c r="A524" s="4"/>
      <c r="B524" s="4" t="s">
        <v>51</v>
      </c>
      <c r="C524" s="4" t="s">
        <v>52</v>
      </c>
      <c r="D524" s="4" t="s">
        <v>53</v>
      </c>
      <c r="E524" s="4" t="s">
        <v>54</v>
      </c>
      <c r="F524" s="4" t="s">
        <v>55</v>
      </c>
    </row>
    <row r="525" spans="1:11" x14ac:dyDescent="0.3">
      <c r="A525" s="2" t="s">
        <v>47</v>
      </c>
      <c r="B525" s="2">
        <v>1</v>
      </c>
      <c r="C525" s="2">
        <v>3.1986106068713408E+17</v>
      </c>
      <c r="D525" s="2">
        <v>3.1986106068713408E+17</v>
      </c>
      <c r="E525" s="2" t="e">
        <v>#NUM!</v>
      </c>
      <c r="F525" s="2" t="e">
        <v>#NUM!</v>
      </c>
    </row>
    <row r="526" spans="1:11" x14ac:dyDescent="0.3">
      <c r="A526" s="2" t="s">
        <v>48</v>
      </c>
      <c r="B526" s="2">
        <v>0</v>
      </c>
      <c r="C526" s="2">
        <v>0</v>
      </c>
      <c r="D526" s="2">
        <v>65535</v>
      </c>
      <c r="E526" s="2"/>
      <c r="F526" s="2"/>
    </row>
    <row r="527" spans="1:11" ht="15" thickBot="1" x14ac:dyDescent="0.35">
      <c r="A527" s="3" t="s">
        <v>49</v>
      </c>
      <c r="B527" s="3">
        <v>1</v>
      </c>
      <c r="C527" s="3">
        <v>3.1986106068713408E+17</v>
      </c>
      <c r="D527" s="3"/>
      <c r="E527" s="3"/>
      <c r="F527" s="3"/>
    </row>
    <row r="528" spans="1:11" ht="15" thickBot="1" x14ac:dyDescent="0.35"/>
    <row r="529" spans="1:9" x14ac:dyDescent="0.3">
      <c r="A529" s="4"/>
      <c r="B529" s="4" t="s">
        <v>56</v>
      </c>
      <c r="C529" s="4" t="s">
        <v>44</v>
      </c>
      <c r="D529" s="4" t="s">
        <v>57</v>
      </c>
      <c r="E529" s="4" t="s">
        <v>58</v>
      </c>
      <c r="F529" s="4" t="s">
        <v>59</v>
      </c>
      <c r="G529" s="4" t="s">
        <v>60</v>
      </c>
      <c r="H529" s="4" t="s">
        <v>61</v>
      </c>
      <c r="I529" s="4" t="s">
        <v>62</v>
      </c>
    </row>
    <row r="530" spans="1:9" x14ac:dyDescent="0.3">
      <c r="A530" s="2" t="s">
        <v>50</v>
      </c>
      <c r="B530" s="2">
        <v>24242394.376941681</v>
      </c>
      <c r="C530" s="2">
        <v>0</v>
      </c>
      <c r="D530" s="2">
        <v>65535</v>
      </c>
      <c r="E530" s="2" t="e">
        <v>#NUM!</v>
      </c>
      <c r="F530" s="2">
        <v>24242394.376941681</v>
      </c>
      <c r="G530" s="2">
        <v>24242394.376941681</v>
      </c>
      <c r="H530" s="2">
        <v>24242394.376941681</v>
      </c>
      <c r="I530" s="2">
        <v>24242394.376941681</v>
      </c>
    </row>
    <row r="531" spans="1:9" ht="15" thickBot="1" x14ac:dyDescent="0.35">
      <c r="A531" s="3">
        <v>5066328181.270915</v>
      </c>
      <c r="B531" s="3">
        <v>0.996762807820465</v>
      </c>
      <c r="C531" s="3">
        <v>0</v>
      </c>
      <c r="D531" s="3">
        <v>65535</v>
      </c>
      <c r="E531" s="3" t="e">
        <v>#NUM!</v>
      </c>
      <c r="F531" s="3">
        <v>0.996762807820465</v>
      </c>
      <c r="G531" s="3">
        <v>0.996762807820465</v>
      </c>
      <c r="H531" s="3">
        <v>0.996762807820465</v>
      </c>
      <c r="I531" s="3">
        <v>0.996762807820465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3"/>
  <sheetViews>
    <sheetView topLeftCell="S8" workbookViewId="0">
      <selection activeCell="A2" sqref="A2:AG34"/>
    </sheetView>
  </sheetViews>
  <sheetFormatPr defaultRowHeight="14.4" x14ac:dyDescent="0.3"/>
  <cols>
    <col min="2" max="2" width="12" bestFit="1" customWidth="1"/>
    <col min="3" max="33" width="13.5546875" bestFit="1" customWidth="1"/>
  </cols>
  <sheetData>
    <row r="1" spans="1:33" x14ac:dyDescent="0.3">
      <c r="A1" t="s">
        <v>70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X11" si="1">X3/W43</f>
        <v>1367504034.6675928</v>
      </c>
      <c r="X3" s="9">
        <f t="shared" si="1"/>
        <v>1368871538.7022603</v>
      </c>
      <c r="Y3" s="9">
        <f t="shared" ref="Y3:AF3" si="2">Z3/Y43</f>
        <v>1371609281.7796648</v>
      </c>
      <c r="Z3" s="9">
        <f t="shared" si="2"/>
        <v>1372980891.0614443</v>
      </c>
      <c r="AA3" s="9">
        <f t="shared" si="2"/>
        <v>1374353871.9525056</v>
      </c>
      <c r="AB3" s="9">
        <f t="shared" si="2"/>
        <v>1375728225.8244579</v>
      </c>
      <c r="AC3" s="9">
        <f t="shared" si="2"/>
        <v>1377103954.0502822</v>
      </c>
      <c r="AD3" s="9">
        <f t="shared" si="2"/>
        <v>1378481058.0043323</v>
      </c>
      <c r="AE3" s="9">
        <f t="shared" si="2"/>
        <v>1379859539.0623364</v>
      </c>
      <c r="AF3" s="9">
        <f t="shared" si="2"/>
        <v>1381239398.6013987</v>
      </c>
      <c r="AG3" s="9">
        <f>Exhibit1!C2</f>
        <v>1382620638</v>
      </c>
    </row>
    <row r="4" spans="1:33" x14ac:dyDescent="0.3">
      <c r="A4">
        <f t="shared" ref="A4:A32" si="3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W4" si="4">W4/V44</f>
        <v>1489809712.1213293</v>
      </c>
      <c r="W4" s="9">
        <f t="shared" si="4"/>
        <v>1491299521.8334506</v>
      </c>
      <c r="X4" s="9">
        <f t="shared" si="1"/>
        <v>1492790821.3552837</v>
      </c>
      <c r="Y4" s="9">
        <f t="shared" ref="Y4:AE4" si="5">Z4/Y44</f>
        <v>1494283612.1766388</v>
      </c>
      <c r="Z4" s="9">
        <f t="shared" si="5"/>
        <v>1495777895.7888153</v>
      </c>
      <c r="AA4" s="9">
        <f t="shared" si="5"/>
        <v>1498769451.5803928</v>
      </c>
      <c r="AB4" s="9">
        <f t="shared" si="5"/>
        <v>1500268221.0319731</v>
      </c>
      <c r="AC4" s="9">
        <f t="shared" si="5"/>
        <v>1501768489.253005</v>
      </c>
      <c r="AD4" s="9">
        <f t="shared" si="5"/>
        <v>1503270257.7422578</v>
      </c>
      <c r="AE4" s="9">
        <f t="shared" si="5"/>
        <v>1503270257.7422578</v>
      </c>
      <c r="AF4" s="9">
        <f>Exhibit1!C3</f>
        <v>1504773528</v>
      </c>
      <c r="AG4" s="9"/>
    </row>
    <row r="5" spans="1:33" x14ac:dyDescent="0.3">
      <c r="A5">
        <f t="shared" si="3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W5" si="6">V5/U45</f>
        <v>1683085716.7230349</v>
      </c>
      <c r="V5" s="9">
        <f t="shared" si="6"/>
        <v>1684768802.4397578</v>
      </c>
      <c r="W5" s="9">
        <f t="shared" si="6"/>
        <v>1686453571.2421975</v>
      </c>
      <c r="X5" s="9">
        <f t="shared" si="1"/>
        <v>1689826478.3846819</v>
      </c>
      <c r="Y5" s="9">
        <f t="shared" ref="Y5:AD5" si="7">Z5/Y45</f>
        <v>1693206131.3414514</v>
      </c>
      <c r="Z5" s="9">
        <f t="shared" si="7"/>
        <v>1694899337.4727926</v>
      </c>
      <c r="AA5" s="9">
        <f t="shared" si="7"/>
        <v>1696594236.8102653</v>
      </c>
      <c r="AB5" s="9">
        <f t="shared" si="7"/>
        <v>1698290831.0470753</v>
      </c>
      <c r="AC5" s="9">
        <f t="shared" si="7"/>
        <v>1699989121.8781221</v>
      </c>
      <c r="AD5" s="9">
        <f t="shared" si="7"/>
        <v>1699989121.8781221</v>
      </c>
      <c r="AE5" s="9">
        <f>Exhibit1!C4</f>
        <v>1701689111</v>
      </c>
      <c r="AF5" s="9"/>
      <c r="AG5" s="9"/>
    </row>
    <row r="6" spans="1:33" x14ac:dyDescent="0.3">
      <c r="A6">
        <f t="shared" si="3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W6" si="8">U6/T46</f>
        <v>1915770945.5437324</v>
      </c>
      <c r="U6" s="9">
        <f t="shared" si="8"/>
        <v>1917686716.4892759</v>
      </c>
      <c r="V6" s="9">
        <f t="shared" si="8"/>
        <v>1919604403.205765</v>
      </c>
      <c r="W6" s="9">
        <f t="shared" si="8"/>
        <v>1921524007.6089706</v>
      </c>
      <c r="X6" s="9">
        <f t="shared" si="1"/>
        <v>1925367055.6241887</v>
      </c>
      <c r="Y6" s="9">
        <f t="shared" ref="Y6:AC6" si="9">Z6/Y46</f>
        <v>1927292422.6798127</v>
      </c>
      <c r="Z6" s="9">
        <f t="shared" si="9"/>
        <v>1929219715.1024923</v>
      </c>
      <c r="AA6" s="9">
        <f t="shared" si="9"/>
        <v>1931148934.8175945</v>
      </c>
      <c r="AB6" s="9">
        <f t="shared" si="9"/>
        <v>1933080083.7524118</v>
      </c>
      <c r="AC6" s="9">
        <f t="shared" si="9"/>
        <v>1935013163.836164</v>
      </c>
      <c r="AD6" s="9">
        <f>Exhibit1!C5</f>
        <v>1936948177</v>
      </c>
      <c r="AE6" s="9"/>
      <c r="AF6" s="9"/>
      <c r="AG6" s="9"/>
    </row>
    <row r="7" spans="1:33" x14ac:dyDescent="0.3">
      <c r="A7">
        <f t="shared" si="3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W7" si="10">T7/S47</f>
        <v>1919602487.4348202</v>
      </c>
      <c r="T7" s="9">
        <f t="shared" si="10"/>
        <v>1921522089.9222548</v>
      </c>
      <c r="U7" s="9">
        <f t="shared" si="10"/>
        <v>1923443612.0121768</v>
      </c>
      <c r="V7" s="9">
        <f t="shared" si="10"/>
        <v>1925367055.6241887</v>
      </c>
      <c r="W7" s="9">
        <f t="shared" si="10"/>
        <v>1927292422.6798127</v>
      </c>
      <c r="X7" s="9">
        <f t="shared" si="1"/>
        <v>1929219715.1024923</v>
      </c>
      <c r="Y7" s="9">
        <f t="shared" ref="Y7:AB7" si="11">Z7/Y47</f>
        <v>1931148934.8175945</v>
      </c>
      <c r="Z7" s="9">
        <f t="shared" si="11"/>
        <v>1933080083.7524118</v>
      </c>
      <c r="AA7" s="9">
        <f t="shared" si="11"/>
        <v>1935013163.836164</v>
      </c>
      <c r="AB7" s="9">
        <f t="shared" si="11"/>
        <v>1936948177</v>
      </c>
      <c r="AC7" s="9">
        <f>Exhibit1!C6</f>
        <v>1936948177</v>
      </c>
      <c r="AD7" s="9"/>
      <c r="AE7" s="9"/>
      <c r="AF7" s="9"/>
      <c r="AG7" s="9"/>
    </row>
    <row r="8" spans="1:33" x14ac:dyDescent="0.3">
      <c r="A8">
        <f t="shared" si="3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W8" si="12">S8/R48</f>
        <v>2438278949.5003433</v>
      </c>
      <c r="S8" s="9">
        <f t="shared" si="12"/>
        <v>2443155507.399344</v>
      </c>
      <c r="T8" s="9">
        <f t="shared" si="12"/>
        <v>2448041818.4141426</v>
      </c>
      <c r="U8" s="9">
        <f t="shared" si="12"/>
        <v>2450489860.2325563</v>
      </c>
      <c r="V8" s="9">
        <f t="shared" si="12"/>
        <v>2452940350.0927887</v>
      </c>
      <c r="W8" s="9">
        <f t="shared" si="12"/>
        <v>2457846230.7929745</v>
      </c>
      <c r="X8" s="9">
        <f t="shared" si="1"/>
        <v>2460304077.023767</v>
      </c>
      <c r="Y8" s="9">
        <f t="shared" ref="Y8:AA8" si="13">Z8/Y48</f>
        <v>2462764381.1007905</v>
      </c>
      <c r="Z8" s="9">
        <f t="shared" si="13"/>
        <v>2465227145.4818912</v>
      </c>
      <c r="AA8" s="9">
        <f t="shared" si="13"/>
        <v>2467692372.6273727</v>
      </c>
      <c r="AB8" s="9">
        <f>Exhibit1!C7</f>
        <v>2470160065</v>
      </c>
      <c r="AC8" s="9"/>
      <c r="AD8" s="9"/>
      <c r="AE8" s="9"/>
      <c r="AF8" s="9"/>
      <c r="AG8" s="9"/>
    </row>
    <row r="9" spans="1:33" x14ac:dyDescent="0.3">
      <c r="A9">
        <f t="shared" si="3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W9" si="14">R9/Q49</f>
        <v>1953882272.9331689</v>
      </c>
      <c r="R9" s="9">
        <f t="shared" si="14"/>
        <v>1959743919.7519681</v>
      </c>
      <c r="S9" s="9">
        <f t="shared" si="14"/>
        <v>1961703663.6717198</v>
      </c>
      <c r="T9" s="9">
        <f t="shared" si="14"/>
        <v>1965627070.9990633</v>
      </c>
      <c r="U9" s="9">
        <f t="shared" si="14"/>
        <v>1969558325.1410613</v>
      </c>
      <c r="V9" s="9">
        <f t="shared" si="14"/>
        <v>1973497441.7913435</v>
      </c>
      <c r="W9" s="9">
        <f t="shared" si="14"/>
        <v>1977444436.674926</v>
      </c>
      <c r="X9" s="9">
        <f t="shared" si="1"/>
        <v>1979421881.1116006</v>
      </c>
      <c r="Y9" s="9">
        <f t="shared" ref="Y9:Z9" si="15">Z9/Y49</f>
        <v>1981401302.992712</v>
      </c>
      <c r="Z9" s="9">
        <f t="shared" si="15"/>
        <v>1983382704.2957046</v>
      </c>
      <c r="AA9" s="9">
        <f>indincd!A2:AG33</f>
        <v>1985366087</v>
      </c>
      <c r="AB9" s="9"/>
      <c r="AC9" s="9"/>
      <c r="AD9" s="9"/>
      <c r="AE9" s="9"/>
      <c r="AF9" s="9"/>
      <c r="AG9" s="9"/>
    </row>
    <row r="10" spans="1:33" x14ac:dyDescent="0.3">
      <c r="A10">
        <f t="shared" si="3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W10" si="16">Q10/P50</f>
        <v>1655959459.0190141</v>
      </c>
      <c r="Q10" s="9">
        <f t="shared" si="16"/>
        <v>1662583296.8550901</v>
      </c>
      <c r="R10" s="9">
        <f t="shared" si="16"/>
        <v>1665908463.4488003</v>
      </c>
      <c r="S10" s="9">
        <f t="shared" si="16"/>
        <v>1669240280.3756979</v>
      </c>
      <c r="T10" s="9">
        <f t="shared" si="16"/>
        <v>1674248001.2168248</v>
      </c>
      <c r="U10" s="9">
        <f t="shared" si="16"/>
        <v>1677596497.2192583</v>
      </c>
      <c r="V10" s="9">
        <f t="shared" si="16"/>
        <v>1680951690.2136967</v>
      </c>
      <c r="W10" s="9">
        <f t="shared" si="16"/>
        <v>1684313593.5941241</v>
      </c>
      <c r="X10" s="9">
        <f t="shared" si="1"/>
        <v>1685997907.1877179</v>
      </c>
      <c r="Y10" s="9">
        <f t="shared" ref="Y10" si="17">Z10/Y50</f>
        <v>1687683905.0949054</v>
      </c>
      <c r="Z10" s="9">
        <f>Exhibit1!C9</f>
        <v>1689371589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3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W11" si="18">P11/O51</f>
        <v>1575593604.9097056</v>
      </c>
      <c r="P11" s="9">
        <f t="shared" si="18"/>
        <v>1583471572.9342539</v>
      </c>
      <c r="Q11" s="9">
        <f t="shared" si="18"/>
        <v>1588221987.6530566</v>
      </c>
      <c r="R11" s="9">
        <f t="shared" si="18"/>
        <v>1592986653.6160157</v>
      </c>
      <c r="S11" s="9">
        <f t="shared" si="18"/>
        <v>1599358600.2304797</v>
      </c>
      <c r="T11" s="9">
        <f t="shared" si="18"/>
        <v>1602557317.4309406</v>
      </c>
      <c r="U11" s="9">
        <f t="shared" si="18"/>
        <v>1607364989.3832333</v>
      </c>
      <c r="V11" s="9">
        <f t="shared" si="18"/>
        <v>1612187084.3513827</v>
      </c>
      <c r="W11" s="9">
        <f t="shared" si="18"/>
        <v>1615411458.5200856</v>
      </c>
      <c r="X11" s="9">
        <f t="shared" si="1"/>
        <v>1618642281.4371257</v>
      </c>
      <c r="Y11" s="9">
        <f>Exhibit1!C10</f>
        <v>1621879566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3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9">O12/N52</f>
        <v>1558427638.0071168</v>
      </c>
      <c r="O12" s="9">
        <f t="shared" si="19"/>
        <v>1569336631.4731665</v>
      </c>
      <c r="P12" s="9">
        <f t="shared" si="19"/>
        <v>1578752651.2620056</v>
      </c>
      <c r="Q12" s="9">
        <f t="shared" si="19"/>
        <v>1585067661.8670535</v>
      </c>
      <c r="R12" s="9">
        <f t="shared" si="19"/>
        <v>1591407932.5145218</v>
      </c>
      <c r="S12" s="9">
        <f t="shared" si="19"/>
        <v>1599364972.1770942</v>
      </c>
      <c r="T12" s="9">
        <f t="shared" si="19"/>
        <v>1605762432.0658026</v>
      </c>
      <c r="U12" s="9">
        <f t="shared" si="19"/>
        <v>1610579719.3619998</v>
      </c>
      <c r="V12" s="9">
        <f t="shared" si="19"/>
        <v>1613800878.8007238</v>
      </c>
      <c r="W12" s="9">
        <f>X12/W52</f>
        <v>1618642281.4371257</v>
      </c>
      <c r="X12" s="9">
        <f>Exhibit1!C11</f>
        <v>1621879566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3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20">N13/M53</f>
        <v>1853611889.5934176</v>
      </c>
      <c r="N13" s="9">
        <f t="shared" si="20"/>
        <v>1870294396.5997581</v>
      </c>
      <c r="O13" s="9">
        <f t="shared" si="20"/>
        <v>1883386457.3759563</v>
      </c>
      <c r="P13" s="9">
        <f t="shared" si="20"/>
        <v>1890920003.2054601</v>
      </c>
      <c r="Q13" s="9">
        <f t="shared" si="20"/>
        <v>1900374603.2214873</v>
      </c>
      <c r="R13" s="9">
        <f t="shared" si="20"/>
        <v>1907976101.6343732</v>
      </c>
      <c r="S13" s="9">
        <f t="shared" si="20"/>
        <v>1917515982.1425447</v>
      </c>
      <c r="T13" s="9">
        <f t="shared" si="20"/>
        <v>1925186046.071115</v>
      </c>
      <c r="U13" s="9">
        <f t="shared" si="20"/>
        <v>1930961604.2093282</v>
      </c>
      <c r="V13" s="9">
        <f>W13/V53</f>
        <v>1936754489.021956</v>
      </c>
      <c r="W13" s="9">
        <f>Exhibit1!C12</f>
        <v>1940627998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3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21">M14/L54</f>
        <v>2183319840.7543774</v>
      </c>
      <c r="M14" s="9">
        <f t="shared" si="21"/>
        <v>2207336359.0026755</v>
      </c>
      <c r="N14" s="9">
        <f t="shared" si="21"/>
        <v>2222787713.5156941</v>
      </c>
      <c r="O14" s="9">
        <f t="shared" si="21"/>
        <v>2238347227.510304</v>
      </c>
      <c r="P14" s="9">
        <f t="shared" si="21"/>
        <v>2251777310.8753657</v>
      </c>
      <c r="Q14" s="9">
        <f t="shared" si="21"/>
        <v>2263036197.4297423</v>
      </c>
      <c r="R14" s="9">
        <f t="shared" si="21"/>
        <v>2274351378.4168906</v>
      </c>
      <c r="S14" s="9">
        <f t="shared" si="21"/>
        <v>2283448783.9305582</v>
      </c>
      <c r="T14" s="9">
        <f t="shared" si="21"/>
        <v>2290299130.2823496</v>
      </c>
      <c r="U14" s="9">
        <f>V14/U54</f>
        <v>2294879728.5429144</v>
      </c>
      <c r="V14" s="9">
        <f>Exhibit1!C13</f>
        <v>2299469488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3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22">L15/K55</f>
        <v>2559290691.7917571</v>
      </c>
      <c r="L15" s="9">
        <f t="shared" si="22"/>
        <v>2600239342.8604255</v>
      </c>
      <c r="M15" s="9">
        <f t="shared" si="22"/>
        <v>2623641496.9461689</v>
      </c>
      <c r="N15" s="9">
        <f t="shared" si="22"/>
        <v>2647254270.418684</v>
      </c>
      <c r="O15" s="9">
        <f t="shared" si="22"/>
        <v>2668432304.5820336</v>
      </c>
      <c r="P15" s="9">
        <f t="shared" si="22"/>
        <v>2687111330.7141075</v>
      </c>
      <c r="Q15" s="9">
        <f t="shared" si="22"/>
        <v>2703233998.6983924</v>
      </c>
      <c r="R15" s="9">
        <f t="shared" si="22"/>
        <v>2719453402.6905828</v>
      </c>
      <c r="S15" s="9">
        <f t="shared" si="22"/>
        <v>2733050669.7040353</v>
      </c>
      <c r="T15" s="9">
        <f>U15/T55</f>
        <v>2743982872.3828516</v>
      </c>
      <c r="U15" s="9">
        <f>Exhibit1!C14</f>
        <v>2752214821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3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23">K16/J56</f>
        <v>2790234013.0404472</v>
      </c>
      <c r="K16" s="9">
        <f t="shared" si="23"/>
        <v>2840458225.2751756</v>
      </c>
      <c r="L16" s="9">
        <f t="shared" si="23"/>
        <v>2880224640.429028</v>
      </c>
      <c r="M16" s="9">
        <f t="shared" si="23"/>
        <v>2909026886.8333182</v>
      </c>
      <c r="N16" s="9">
        <f t="shared" si="23"/>
        <v>2935208128.8148179</v>
      </c>
      <c r="O16" s="9">
        <f t="shared" si="23"/>
        <v>2958689793.8453364</v>
      </c>
      <c r="P16" s="9">
        <f t="shared" si="23"/>
        <v>2976441932.6084085</v>
      </c>
      <c r="Q16" s="9">
        <f t="shared" si="23"/>
        <v>2994300584.2040591</v>
      </c>
      <c r="R16" s="9">
        <f t="shared" si="23"/>
        <v>3009272087.1250792</v>
      </c>
      <c r="S16" s="9">
        <f>T16/S56</f>
        <v>3021309175.4735794</v>
      </c>
      <c r="T16" s="9">
        <f>Exhibit1!C15</f>
        <v>3030373103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3"/>
        <v>2000</v>
      </c>
      <c r="B17" s="9"/>
      <c r="C17" s="9"/>
      <c r="D17" s="9"/>
      <c r="E17" s="9"/>
      <c r="F17" s="9"/>
      <c r="G17" s="9"/>
      <c r="H17" s="9"/>
      <c r="I17" s="9">
        <f t="shared" ref="I17:Q17" si="24">J17/I57</f>
        <v>3092500146.8093629</v>
      </c>
      <c r="J17" s="9">
        <f t="shared" si="24"/>
        <v>3160535150.0391688</v>
      </c>
      <c r="K17" s="9">
        <f t="shared" si="24"/>
        <v>3207943177.2897563</v>
      </c>
      <c r="L17" s="9">
        <f t="shared" si="24"/>
        <v>3246438495.4172335</v>
      </c>
      <c r="M17" s="9">
        <f t="shared" si="24"/>
        <v>3278902880.3714056</v>
      </c>
      <c r="N17" s="9">
        <f t="shared" si="24"/>
        <v>3308413006.2947478</v>
      </c>
      <c r="O17" s="9">
        <f t="shared" si="24"/>
        <v>3331571897.3388109</v>
      </c>
      <c r="P17" s="9">
        <f t="shared" si="24"/>
        <v>3354892900.620182</v>
      </c>
      <c r="Q17" s="9">
        <f t="shared" si="24"/>
        <v>3368312472.2226629</v>
      </c>
      <c r="R17" s="9">
        <f>S17/R57</f>
        <v>3381785722.1115537</v>
      </c>
      <c r="S17" s="9">
        <f>Exhibit1!C16</f>
        <v>3395312865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3"/>
        <v>2001</v>
      </c>
      <c r="B18" s="9"/>
      <c r="C18" s="9"/>
      <c r="D18" s="9"/>
      <c r="E18" s="9"/>
      <c r="F18" s="9"/>
      <c r="G18" s="9"/>
      <c r="H18" s="9">
        <f t="shared" ref="H18:P18" si="25">I18/H58</f>
        <v>4212168939.0506058</v>
      </c>
      <c r="I18" s="9">
        <f t="shared" si="25"/>
        <v>4338534007.2221241</v>
      </c>
      <c r="J18" s="9">
        <f t="shared" si="25"/>
        <v>4433981755.381011</v>
      </c>
      <c r="K18" s="9">
        <f t="shared" si="25"/>
        <v>4504925463.4671068</v>
      </c>
      <c r="L18" s="9">
        <f t="shared" si="25"/>
        <v>4567994419.9556465</v>
      </c>
      <c r="M18" s="9">
        <f t="shared" si="25"/>
        <v>4618242358.5751581</v>
      </c>
      <c r="N18" s="9">
        <f t="shared" si="25"/>
        <v>4669043024.5194845</v>
      </c>
      <c r="O18" s="9">
        <f t="shared" si="25"/>
        <v>4706395368.7156401</v>
      </c>
      <c r="P18" s="9">
        <f t="shared" si="25"/>
        <v>4739340136.296649</v>
      </c>
      <c r="Q18" s="9">
        <f>R18/Q58</f>
        <v>4767776177.1144285</v>
      </c>
      <c r="R18" s="9">
        <f>Exhibit1!C17</f>
        <v>4791615058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3"/>
        <v>2002</v>
      </c>
      <c r="B19" s="9"/>
      <c r="C19" s="9"/>
      <c r="D19" s="9"/>
      <c r="E19" s="9"/>
      <c r="F19" s="9"/>
      <c r="G19" s="9">
        <f t="shared" ref="G19:O19" si="26">H19/G59</f>
        <v>4024878758.758697</v>
      </c>
      <c r="H19" s="9">
        <f t="shared" si="26"/>
        <v>4197948545.3853207</v>
      </c>
      <c r="I19" s="9">
        <f t="shared" si="26"/>
        <v>4315491104.6561098</v>
      </c>
      <c r="J19" s="9">
        <f t="shared" si="26"/>
        <v>4397485435.6445751</v>
      </c>
      <c r="K19" s="9">
        <f t="shared" si="26"/>
        <v>4476640173.4861774</v>
      </c>
      <c r="L19" s="9">
        <f t="shared" si="26"/>
        <v>4539313135.9149837</v>
      </c>
      <c r="M19" s="9">
        <f t="shared" si="26"/>
        <v>4593784893.5459633</v>
      </c>
      <c r="N19" s="9">
        <f t="shared" si="26"/>
        <v>4635128957.5878763</v>
      </c>
      <c r="O19" s="9">
        <f t="shared" si="26"/>
        <v>4667574860.2909908</v>
      </c>
      <c r="P19" s="9">
        <f>Q19/P59</f>
        <v>4695580309.4527369</v>
      </c>
      <c r="Q19" s="9">
        <f>Exhibit1!C18</f>
        <v>4719058211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>A19+1</f>
        <v>2003</v>
      </c>
      <c r="B20" s="9"/>
      <c r="C20" s="9"/>
      <c r="D20" s="9"/>
      <c r="E20" s="9"/>
      <c r="F20" s="9">
        <f t="shared" ref="F20:N20" si="27">G20/F60</f>
        <v>3533393392.0178828</v>
      </c>
      <c r="G20" s="9">
        <f t="shared" si="27"/>
        <v>3759530569.1070275</v>
      </c>
      <c r="H20" s="9">
        <f t="shared" si="27"/>
        <v>3906152261.3022013</v>
      </c>
      <c r="I20" s="9">
        <f t="shared" si="27"/>
        <v>4019430676.8799648</v>
      </c>
      <c r="J20" s="9">
        <f t="shared" si="27"/>
        <v>4119916443.8019638</v>
      </c>
      <c r="K20" s="9">
        <f t="shared" si="27"/>
        <v>4210554605.5656071</v>
      </c>
      <c r="L20" s="9">
        <f t="shared" si="27"/>
        <v>4294765697.6769195</v>
      </c>
      <c r="M20" s="9">
        <f t="shared" si="27"/>
        <v>4359187183.1420727</v>
      </c>
      <c r="N20" s="9">
        <f t="shared" si="27"/>
        <v>4402779054.9734936</v>
      </c>
      <c r="O20" s="9">
        <f>P20/O60</f>
        <v>4442404066.4682541</v>
      </c>
      <c r="P20" s="9">
        <f>Exhibit1!C19</f>
        <v>4477943299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3"/>
        <v>2004</v>
      </c>
      <c r="B21" s="9"/>
      <c r="C21" s="9"/>
      <c r="D21" s="9"/>
      <c r="E21" s="9">
        <f t="shared" ref="E21:M21" si="28">F21/E61</f>
        <v>2209213851.7134371</v>
      </c>
      <c r="F21" s="9">
        <f t="shared" si="28"/>
        <v>2434553664.5882077</v>
      </c>
      <c r="G21" s="9">
        <f t="shared" si="28"/>
        <v>2597668760.1156178</v>
      </c>
      <c r="H21" s="9">
        <f t="shared" si="28"/>
        <v>2714563854.3208203</v>
      </c>
      <c r="I21" s="9">
        <f t="shared" si="28"/>
        <v>2825860972.3479738</v>
      </c>
      <c r="J21" s="9">
        <f t="shared" si="28"/>
        <v>2921940245.407805</v>
      </c>
      <c r="K21" s="9">
        <f t="shared" si="28"/>
        <v>2997910691.7884078</v>
      </c>
      <c r="L21" s="9">
        <f t="shared" si="28"/>
        <v>3051873084.2405992</v>
      </c>
      <c r="M21" s="9">
        <f t="shared" si="28"/>
        <v>3094599307.4199677</v>
      </c>
      <c r="N21" s="9">
        <f>O21/N61</f>
        <v>3128639899.8015871</v>
      </c>
      <c r="O21" s="9">
        <f>Exhibit1!C20</f>
        <v>3153669019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3"/>
        <v>2005</v>
      </c>
      <c r="B22" s="9"/>
      <c r="C22" s="9"/>
      <c r="D22" s="9">
        <f t="shared" ref="D22:L22" si="29">E22/D62</f>
        <v>1405049043.4311495</v>
      </c>
      <c r="E22" s="9">
        <f t="shared" si="29"/>
        <v>1686058852.1173792</v>
      </c>
      <c r="F22" s="9">
        <f t="shared" si="29"/>
        <v>1861408972.7375867</v>
      </c>
      <c r="G22" s="9">
        <f t="shared" si="29"/>
        <v>1997291827.7474306</v>
      </c>
      <c r="H22" s="9">
        <f t="shared" si="29"/>
        <v>2111137461.929034</v>
      </c>
      <c r="I22" s="9">
        <f t="shared" si="29"/>
        <v>2212472060.1016278</v>
      </c>
      <c r="J22" s="9">
        <f t="shared" si="29"/>
        <v>2294333526.325388</v>
      </c>
      <c r="K22" s="9">
        <f t="shared" si="29"/>
        <v>2351691864.4835224</v>
      </c>
      <c r="L22" s="9">
        <f t="shared" si="29"/>
        <v>2396374009.908709</v>
      </c>
      <c r="M22" s="9">
        <f>N22/M62</f>
        <v>2429923246.047431</v>
      </c>
      <c r="N22" s="9">
        <f>Exhibit1!C21</f>
        <v>2459082325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3"/>
        <v>2006</v>
      </c>
      <c r="B23" s="9"/>
      <c r="C23" s="9">
        <f t="shared" ref="B23:C32" si="30">D23/C63</f>
        <v>996389127.68023038</v>
      </c>
      <c r="D23" s="9">
        <f t="shared" ref="D23:K23" si="31">E23/D63</f>
        <v>1417861728.6889679</v>
      </c>
      <c r="E23" s="9">
        <f t="shared" si="31"/>
        <v>1697180489.2406948</v>
      </c>
      <c r="F23" s="9">
        <f t="shared" si="31"/>
        <v>1902539328.4388189</v>
      </c>
      <c r="G23" s="9">
        <f t="shared" si="31"/>
        <v>2064255171.3561184</v>
      </c>
      <c r="H23" s="9">
        <f t="shared" si="31"/>
        <v>2192238991.9801979</v>
      </c>
      <c r="I23" s="9">
        <f t="shared" si="31"/>
        <v>2290889746.6193066</v>
      </c>
      <c r="J23" s="9">
        <f t="shared" si="31"/>
        <v>2364198218.5111246</v>
      </c>
      <c r="K23" s="9">
        <f t="shared" si="31"/>
        <v>2425667372.1924138</v>
      </c>
      <c r="L23" s="9">
        <f>M23/L63</f>
        <v>2466903717.5196848</v>
      </c>
      <c r="M23" s="9">
        <f>Exhibit1!C22</f>
        <v>2506374177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3"/>
        <v>2007</v>
      </c>
      <c r="B24" s="9">
        <f t="shared" si="30"/>
        <v>463279175.85630018</v>
      </c>
      <c r="C24" s="9">
        <f t="shared" si="30"/>
        <v>1039135191.4456812</v>
      </c>
      <c r="D24" s="9">
        <f t="shared" ref="D24:J24" si="32">E24/D64</f>
        <v>1492198134.9159982</v>
      </c>
      <c r="E24" s="9">
        <f t="shared" si="32"/>
        <v>1807051941.3832738</v>
      </c>
      <c r="F24" s="9">
        <f t="shared" si="32"/>
        <v>2036547537.9389496</v>
      </c>
      <c r="G24" s="9">
        <f t="shared" si="32"/>
        <v>2209654078.6637602</v>
      </c>
      <c r="H24" s="9">
        <f t="shared" si="32"/>
        <v>2344442977.4622493</v>
      </c>
      <c r="I24" s="9">
        <f t="shared" si="32"/>
        <v>2442909582.5156636</v>
      </c>
      <c r="J24" s="9">
        <f t="shared" si="32"/>
        <v>2521082689.1561651</v>
      </c>
      <c r="K24" s="9">
        <f>L24/K64</f>
        <v>2584109756.3850689</v>
      </c>
      <c r="L24" s="9">
        <f>Exhibit1!C23</f>
        <v>2630623732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3"/>
        <v>2008</v>
      </c>
      <c r="B25" s="9">
        <f t="shared" si="30"/>
        <v>464571399.97373265</v>
      </c>
      <c r="C25" s="9">
        <f t="shared" si="30"/>
        <v>1058758220.5401367</v>
      </c>
      <c r="D25" s="9">
        <f t="shared" ref="D25:I25" si="33">E25/D65</f>
        <v>1554257067.7529206</v>
      </c>
      <c r="E25" s="9">
        <f t="shared" si="33"/>
        <v>1917953221.6071041</v>
      </c>
      <c r="F25" s="9">
        <f t="shared" si="33"/>
        <v>2171123046.8592415</v>
      </c>
      <c r="G25" s="9">
        <f t="shared" si="33"/>
        <v>2351326259.7485585</v>
      </c>
      <c r="H25" s="9">
        <f t="shared" si="33"/>
        <v>2478297877.774981</v>
      </c>
      <c r="I25" s="9">
        <f t="shared" si="33"/>
        <v>2577429792.8859801</v>
      </c>
      <c r="J25" s="9">
        <f>K25/J65</f>
        <v>2641865537.7081294</v>
      </c>
      <c r="K25" s="9">
        <f>Exhibit1!C24</f>
        <v>2697344714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3"/>
        <v>2009</v>
      </c>
      <c r="B26" s="9">
        <f t="shared" si="30"/>
        <v>420353502.06901032</v>
      </c>
      <c r="C26" s="9">
        <f t="shared" si="30"/>
        <v>995817446.40148556</v>
      </c>
      <c r="D26" s="9">
        <f t="shared" ref="D26:H26" si="34">E26/D66</f>
        <v>1492730352.155827</v>
      </c>
      <c r="E26" s="9">
        <f t="shared" si="34"/>
        <v>1848000175.9689138</v>
      </c>
      <c r="F26" s="9">
        <f t="shared" si="34"/>
        <v>2097480199.7247171</v>
      </c>
      <c r="G26" s="9">
        <f t="shared" si="34"/>
        <v>2273668536.5015936</v>
      </c>
      <c r="H26" s="9">
        <f t="shared" si="34"/>
        <v>2400993974.5456829</v>
      </c>
      <c r="I26" s="9">
        <f>J26/I66</f>
        <v>2494632739.5529642</v>
      </c>
      <c r="J26" s="9">
        <f>Exhibit1!C25</f>
        <v>2566977089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3"/>
        <v>2010</v>
      </c>
      <c r="B27" s="9">
        <f t="shared" si="30"/>
        <v>431850149.45231014</v>
      </c>
      <c r="C27" s="9">
        <f t="shared" si="30"/>
        <v>1036008508.536092</v>
      </c>
      <c r="D27" s="9">
        <f t="shared" ref="D27:G27" si="35">E27/D67</f>
        <v>1559192805.3468184</v>
      </c>
      <c r="E27" s="9">
        <f t="shared" si="35"/>
        <v>1933399078.630055</v>
      </c>
      <c r="F27" s="9">
        <f t="shared" si="35"/>
        <v>2182807559.7733321</v>
      </c>
      <c r="G27" s="9">
        <f t="shared" si="35"/>
        <v>2359614972.1149721</v>
      </c>
      <c r="H27" s="9">
        <f>I27/H67</f>
        <v>2484674565.6370654</v>
      </c>
      <c r="I27" s="9">
        <f>Exhibit1!C26</f>
        <v>2574122850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3"/>
        <v>2011</v>
      </c>
      <c r="B28" s="9">
        <f t="shared" si="30"/>
        <v>441341305.08657706</v>
      </c>
      <c r="C28" s="9">
        <f t="shared" si="30"/>
        <v>1073783395.2756419</v>
      </c>
      <c r="D28" s="9">
        <f t="shared" ref="D28:F28" si="36">E28/D68</f>
        <v>1590273208.4032257</v>
      </c>
      <c r="E28" s="9">
        <f t="shared" si="36"/>
        <v>1951265226.710758</v>
      </c>
      <c r="F28" s="9">
        <f t="shared" si="36"/>
        <v>2202978440.9564457</v>
      </c>
      <c r="G28" s="9">
        <f>H28/G68</f>
        <v>2370404802.4691358</v>
      </c>
      <c r="H28" s="9">
        <f>Exhibit1!C27</f>
        <v>2496036257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 t="shared" si="3"/>
        <v>2012</v>
      </c>
      <c r="B29" s="9">
        <f t="shared" si="30"/>
        <v>471098007.85550553</v>
      </c>
      <c r="C29" s="9">
        <f t="shared" si="30"/>
        <v>1141941571.0417454</v>
      </c>
      <c r="D29" s="9">
        <f t="shared" ref="D29:E29" si="37">E29/D69</f>
        <v>1686647700.4286582</v>
      </c>
      <c r="E29" s="9">
        <f t="shared" si="37"/>
        <v>2056023546.8225346</v>
      </c>
      <c r="F29" s="9">
        <f>G29/F69</f>
        <v>2306858419.534884</v>
      </c>
      <c r="G29" s="9">
        <f>Exhibit1!C28</f>
        <v>2479872801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3"/>
        <v>2013</v>
      </c>
      <c r="B30" s="9">
        <f t="shared" si="30"/>
        <v>509922076.66345578</v>
      </c>
      <c r="C30" s="9">
        <f t="shared" si="30"/>
        <v>1216164152.8423419</v>
      </c>
      <c r="D30" s="9">
        <f t="shared" ref="D30" si="38">E30/D70</f>
        <v>1812084587.7350895</v>
      </c>
      <c r="E30" s="9">
        <f>F30/E70</f>
        <v>2203494858.6858687</v>
      </c>
      <c r="F30" s="9">
        <f>Exhibit1!C29</f>
        <v>2448082788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3"/>
        <v>2014</v>
      </c>
      <c r="B31" s="9">
        <f t="shared" si="30"/>
        <v>533362358.03852254</v>
      </c>
      <c r="C31" s="9">
        <f t="shared" si="30"/>
        <v>1309404588.9845729</v>
      </c>
      <c r="D31" s="9">
        <f>E31/D71</f>
        <v>1965416288.0658436</v>
      </c>
      <c r="E31" s="9">
        <f>Exhibit1!C30</f>
        <v>2387980790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3"/>
        <v>2015</v>
      </c>
      <c r="B32" s="9">
        <f t="shared" si="30"/>
        <v>577483184.35293794</v>
      </c>
      <c r="C32" s="9">
        <f>D32/C72</f>
        <v>1425228498.9830508</v>
      </c>
      <c r="D32" s="9">
        <f>Exhibit1!C31</f>
        <v>2102212036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v>2016</v>
      </c>
      <c r="B33" s="9">
        <f>C33/B73</f>
        <v>610594945.48481059</v>
      </c>
      <c r="C33" s="9">
        <f>Exhibit1!C32</f>
        <v>1467259654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v>631246486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1.002</v>
      </c>
      <c r="AB39">
        <v>1.0009999999999999</v>
      </c>
      <c r="AC39">
        <v>1.0009999999999999</v>
      </c>
    </row>
    <row r="40" spans="1:34" x14ac:dyDescent="0.3">
      <c r="A40">
        <f t="shared" ref="A40:A73" si="39">A39+1</f>
        <v>1983</v>
      </c>
      <c r="Z40">
        <v>1.0009999999999999</v>
      </c>
      <c r="AA40">
        <v>1.0009999999999999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1.0009999999999999</v>
      </c>
      <c r="AG40">
        <v>1.0009999999999999</v>
      </c>
    </row>
    <row r="41" spans="1:34" x14ac:dyDescent="0.3">
      <c r="A41">
        <f t="shared" si="39"/>
        <v>1984</v>
      </c>
      <c r="Y41">
        <v>1.01</v>
      </c>
      <c r="Z41">
        <v>1.0009999999999999</v>
      </c>
      <c r="AA41">
        <v>1.0009999999999999</v>
      </c>
      <c r="AB41">
        <v>1.0009999999999999</v>
      </c>
      <c r="AC41">
        <v>1.0009999999999999</v>
      </c>
      <c r="AD41">
        <v>1.0009999999999999</v>
      </c>
      <c r="AE41">
        <v>1</v>
      </c>
      <c r="AF41">
        <v>1</v>
      </c>
      <c r="AG41">
        <v>1.0009999999999999</v>
      </c>
    </row>
    <row r="42" spans="1:34" x14ac:dyDescent="0.3">
      <c r="A42">
        <f t="shared" si="39"/>
        <v>1985</v>
      </c>
      <c r="X42">
        <v>1.0009999999999999</v>
      </c>
      <c r="Y42">
        <v>1.0009999999999999</v>
      </c>
      <c r="Z42">
        <v>1.0009999999999999</v>
      </c>
      <c r="AA42">
        <v>1.0009999999999999</v>
      </c>
      <c r="AB42">
        <v>1.002</v>
      </c>
      <c r="AC42">
        <v>1.0009999999999999</v>
      </c>
      <c r="AD42">
        <v>1.0009999999999999</v>
      </c>
      <c r="AE42">
        <v>1.0009999999999999</v>
      </c>
      <c r="AF42">
        <v>1.0009999999999999</v>
      </c>
      <c r="AG42">
        <v>1</v>
      </c>
    </row>
    <row r="43" spans="1:34" x14ac:dyDescent="0.3">
      <c r="A43">
        <f t="shared" si="39"/>
        <v>1986</v>
      </c>
      <c r="W43">
        <v>1.0009999999999999</v>
      </c>
      <c r="X43">
        <v>1.002</v>
      </c>
      <c r="Y43">
        <v>1.0009999999999999</v>
      </c>
      <c r="Z43">
        <v>1.0009999999999999</v>
      </c>
      <c r="AA43">
        <v>1.0009999999999999</v>
      </c>
      <c r="AB43">
        <v>1.0009999999999999</v>
      </c>
      <c r="AC43">
        <v>1.0009999999999999</v>
      </c>
      <c r="AD43">
        <v>1.0009999999999999</v>
      </c>
      <c r="AE43">
        <v>1.0009999999999999</v>
      </c>
      <c r="AF43">
        <v>1.0009999999999999</v>
      </c>
    </row>
    <row r="44" spans="1:34" x14ac:dyDescent="0.3">
      <c r="A44">
        <f t="shared" si="39"/>
        <v>1987</v>
      </c>
      <c r="V44">
        <v>1.0009999999999999</v>
      </c>
      <c r="W44">
        <v>1.0009999999999999</v>
      </c>
      <c r="X44">
        <v>1.0009999999999999</v>
      </c>
      <c r="Y44">
        <v>1.0009999999999999</v>
      </c>
      <c r="Z44">
        <v>1.002</v>
      </c>
      <c r="AA44">
        <v>1.0009999999999999</v>
      </c>
      <c r="AB44">
        <v>1.0009999999999999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39"/>
        <v>1988</v>
      </c>
      <c r="U45">
        <v>1.0009999999999999</v>
      </c>
      <c r="V45">
        <v>1.0009999999999999</v>
      </c>
      <c r="W45">
        <v>1.002</v>
      </c>
      <c r="X45">
        <v>1.002</v>
      </c>
      <c r="Y45">
        <v>1.0009999999999999</v>
      </c>
      <c r="Z45">
        <v>1.0009999999999999</v>
      </c>
      <c r="AA45">
        <v>1.0009999999999999</v>
      </c>
      <c r="AB45">
        <v>1.0009999999999999</v>
      </c>
      <c r="AC45">
        <v>1</v>
      </c>
      <c r="AD45">
        <v>1.0009999999999999</v>
      </c>
    </row>
    <row r="46" spans="1:34" x14ac:dyDescent="0.3">
      <c r="A46">
        <f t="shared" si="39"/>
        <v>1989</v>
      </c>
      <c r="T46">
        <v>1.0009999999999999</v>
      </c>
      <c r="U46">
        <v>1.0009999999999999</v>
      </c>
      <c r="V46">
        <v>1.0009999999999999</v>
      </c>
      <c r="W46">
        <v>1.002</v>
      </c>
      <c r="X46">
        <v>1.0009999999999999</v>
      </c>
      <c r="Y46">
        <v>1.0009999999999999</v>
      </c>
      <c r="Z46">
        <v>1.0009999999999999</v>
      </c>
      <c r="AA46">
        <v>1.0009999999999999</v>
      </c>
      <c r="AB46">
        <v>1.0009999999999999</v>
      </c>
      <c r="AC46">
        <v>1.0009999999999999</v>
      </c>
    </row>
    <row r="47" spans="1:34" x14ac:dyDescent="0.3">
      <c r="A47">
        <f t="shared" si="39"/>
        <v>1990</v>
      </c>
      <c r="S47">
        <v>1.0009999999999999</v>
      </c>
      <c r="T47">
        <v>1.0009999999999999</v>
      </c>
      <c r="U47">
        <v>1.0009999999999999</v>
      </c>
      <c r="V47">
        <v>1.0009999999999999</v>
      </c>
      <c r="W47">
        <v>1.0009999999999999</v>
      </c>
      <c r="X47">
        <v>1.0009999999999999</v>
      </c>
      <c r="Y47">
        <v>1.0009999999999999</v>
      </c>
      <c r="Z47">
        <v>1.0009999999999999</v>
      </c>
      <c r="AA47">
        <v>1.0009999999999999</v>
      </c>
      <c r="AB47">
        <v>1</v>
      </c>
    </row>
    <row r="48" spans="1:34" x14ac:dyDescent="0.3">
      <c r="A48">
        <f t="shared" si="39"/>
        <v>1991</v>
      </c>
      <c r="R48">
        <v>1.002</v>
      </c>
      <c r="S48">
        <v>1.002</v>
      </c>
      <c r="T48">
        <v>1.0009999999999999</v>
      </c>
      <c r="U48">
        <v>1.0009999999999999</v>
      </c>
      <c r="V48">
        <v>1.002</v>
      </c>
      <c r="W48">
        <v>1.0009999999999999</v>
      </c>
      <c r="X48">
        <v>1.0009999999999999</v>
      </c>
      <c r="Y48">
        <v>1.0009999999999999</v>
      </c>
      <c r="Z48">
        <v>1.0009999999999999</v>
      </c>
      <c r="AA48">
        <v>1.0009999999999999</v>
      </c>
    </row>
    <row r="49" spans="1:26" x14ac:dyDescent="0.3">
      <c r="A49">
        <f t="shared" si="39"/>
        <v>1992</v>
      </c>
      <c r="Q49">
        <v>1.0029999999999999</v>
      </c>
      <c r="R49">
        <v>1.0009999999999999</v>
      </c>
      <c r="S49">
        <v>1.002</v>
      </c>
      <c r="T49">
        <v>1.002</v>
      </c>
      <c r="U49">
        <v>1.002</v>
      </c>
      <c r="V49">
        <v>1.002</v>
      </c>
      <c r="W49">
        <v>1.0009999999999999</v>
      </c>
      <c r="X49">
        <v>1.0009999999999999</v>
      </c>
      <c r="Y49">
        <v>1.0009999999999999</v>
      </c>
      <c r="Z49">
        <v>1.0009999999999999</v>
      </c>
    </row>
    <row r="50" spans="1:26" x14ac:dyDescent="0.3">
      <c r="A50">
        <f t="shared" si="39"/>
        <v>1993</v>
      </c>
      <c r="P50">
        <v>1.004</v>
      </c>
      <c r="Q50">
        <v>1.002</v>
      </c>
      <c r="R50">
        <v>1.002</v>
      </c>
      <c r="S50">
        <v>1.0029999999999999</v>
      </c>
      <c r="T50">
        <v>1.002</v>
      </c>
      <c r="U50">
        <v>1.002</v>
      </c>
      <c r="V50">
        <v>1.002</v>
      </c>
      <c r="W50">
        <v>1.0009999999999999</v>
      </c>
      <c r="X50">
        <v>1.0009999999999999</v>
      </c>
      <c r="Y50">
        <v>1.0009999999999999</v>
      </c>
    </row>
    <row r="51" spans="1:26" x14ac:dyDescent="0.3">
      <c r="A51">
        <f t="shared" si="39"/>
        <v>1994</v>
      </c>
      <c r="O51">
        <v>1.0049999999999999</v>
      </c>
      <c r="P51">
        <v>1.0029999999999999</v>
      </c>
      <c r="Q51">
        <v>1.0029999999999999</v>
      </c>
      <c r="R51">
        <v>1.004</v>
      </c>
      <c r="S51">
        <v>1.002</v>
      </c>
      <c r="T51">
        <v>1.0029999999999999</v>
      </c>
      <c r="U51">
        <v>1.0029999999999999</v>
      </c>
      <c r="V51">
        <v>1.002</v>
      </c>
      <c r="W51">
        <v>1.002</v>
      </c>
      <c r="X51">
        <v>1.002</v>
      </c>
    </row>
    <row r="52" spans="1:26" x14ac:dyDescent="0.3">
      <c r="A52">
        <f t="shared" si="39"/>
        <v>1995</v>
      </c>
      <c r="N52">
        <v>1.0069999999999999</v>
      </c>
      <c r="O52">
        <v>1.006</v>
      </c>
      <c r="P52">
        <v>1.004</v>
      </c>
      <c r="Q52">
        <v>1.004</v>
      </c>
      <c r="R52">
        <v>1.0049999999999999</v>
      </c>
      <c r="S52">
        <v>1.004</v>
      </c>
      <c r="T52">
        <v>1.0029999999999999</v>
      </c>
      <c r="U52">
        <v>1.002</v>
      </c>
      <c r="V52">
        <v>1.0029999999999999</v>
      </c>
      <c r="W52">
        <v>1.002</v>
      </c>
    </row>
    <row r="53" spans="1:26" x14ac:dyDescent="0.3">
      <c r="A53">
        <f t="shared" si="39"/>
        <v>1996</v>
      </c>
      <c r="M53">
        <v>1.0089999999999999</v>
      </c>
      <c r="N53">
        <v>1.0069999999999999</v>
      </c>
      <c r="O53">
        <v>1.004</v>
      </c>
      <c r="P53">
        <v>1.0049999999999999</v>
      </c>
      <c r="Q53">
        <v>1.004</v>
      </c>
      <c r="R53">
        <v>1.0049999999999999</v>
      </c>
      <c r="S53">
        <v>1.004</v>
      </c>
      <c r="T53">
        <v>1.0029999999999999</v>
      </c>
      <c r="U53">
        <v>1.0029999999999999</v>
      </c>
      <c r="V53">
        <v>1.002</v>
      </c>
    </row>
    <row r="54" spans="1:26" x14ac:dyDescent="0.3">
      <c r="A54">
        <f t="shared" si="39"/>
        <v>1997</v>
      </c>
      <c r="L54">
        <v>1.0109999999999999</v>
      </c>
      <c r="M54">
        <v>1.0069999999999999</v>
      </c>
      <c r="N54">
        <v>1.0069999999999999</v>
      </c>
      <c r="O54">
        <v>1.006</v>
      </c>
      <c r="P54">
        <v>1.0049999999999999</v>
      </c>
      <c r="Q54">
        <v>1.0049999999999999</v>
      </c>
      <c r="R54">
        <v>1.004</v>
      </c>
      <c r="S54">
        <v>1.0029999999999999</v>
      </c>
      <c r="T54">
        <v>1.002</v>
      </c>
      <c r="U54">
        <v>1.002</v>
      </c>
    </row>
    <row r="55" spans="1:26" x14ac:dyDescent="0.3">
      <c r="A55">
        <f t="shared" si="39"/>
        <v>1998</v>
      </c>
      <c r="K55">
        <v>1.016</v>
      </c>
      <c r="L55">
        <v>1.0089999999999999</v>
      </c>
      <c r="M55">
        <v>1.0089999999999999</v>
      </c>
      <c r="N55">
        <v>1.008</v>
      </c>
      <c r="O55">
        <v>1.0069999999999999</v>
      </c>
      <c r="P55">
        <v>1.006</v>
      </c>
      <c r="Q55">
        <v>1.006</v>
      </c>
      <c r="R55">
        <v>1.0049999999999999</v>
      </c>
      <c r="S55">
        <v>1.004</v>
      </c>
      <c r="T55">
        <v>1.0029999999999999</v>
      </c>
    </row>
    <row r="56" spans="1:26" x14ac:dyDescent="0.3">
      <c r="A56">
        <f t="shared" si="39"/>
        <v>1999</v>
      </c>
      <c r="J56">
        <v>1.018</v>
      </c>
      <c r="K56">
        <v>1.014</v>
      </c>
      <c r="L56">
        <v>1.01</v>
      </c>
      <c r="M56">
        <v>1.0089999999999999</v>
      </c>
      <c r="N56">
        <v>1.008</v>
      </c>
      <c r="O56">
        <v>1.006</v>
      </c>
      <c r="P56">
        <v>1.006</v>
      </c>
      <c r="Q56">
        <v>1.0049999999999999</v>
      </c>
      <c r="R56">
        <v>1.004</v>
      </c>
      <c r="S56">
        <v>1.0029999999999999</v>
      </c>
    </row>
    <row r="57" spans="1:26" x14ac:dyDescent="0.3">
      <c r="A57">
        <f t="shared" si="39"/>
        <v>2000</v>
      </c>
      <c r="I57">
        <v>1.022</v>
      </c>
      <c r="J57">
        <v>1.0149999999999999</v>
      </c>
      <c r="K57">
        <v>1.012</v>
      </c>
      <c r="L57">
        <v>1.01</v>
      </c>
      <c r="M57">
        <v>1.0089999999999999</v>
      </c>
      <c r="N57">
        <v>1.0069999999999999</v>
      </c>
      <c r="O57">
        <v>1.0069999999999999</v>
      </c>
      <c r="P57">
        <v>1.004</v>
      </c>
      <c r="Q57">
        <v>1.004</v>
      </c>
      <c r="R57">
        <v>1.004</v>
      </c>
    </row>
    <row r="58" spans="1:26" x14ac:dyDescent="0.3">
      <c r="A58">
        <f t="shared" si="39"/>
        <v>2001</v>
      </c>
      <c r="H58">
        <v>1.03</v>
      </c>
      <c r="I58">
        <v>1.022</v>
      </c>
      <c r="J58">
        <v>1.016</v>
      </c>
      <c r="K58">
        <v>1.014</v>
      </c>
      <c r="L58">
        <v>1.0109999999999999</v>
      </c>
      <c r="M58">
        <v>1.0109999999999999</v>
      </c>
      <c r="N58">
        <v>1.008</v>
      </c>
      <c r="O58">
        <v>1.0069999999999999</v>
      </c>
      <c r="P58">
        <v>1.006</v>
      </c>
      <c r="Q58">
        <v>1.0049999999999999</v>
      </c>
    </row>
    <row r="59" spans="1:26" x14ac:dyDescent="0.3">
      <c r="A59">
        <f t="shared" si="39"/>
        <v>2002</v>
      </c>
      <c r="G59">
        <v>1.0429999999999999</v>
      </c>
      <c r="H59">
        <v>1.028</v>
      </c>
      <c r="I59">
        <v>1.0189999999999999</v>
      </c>
      <c r="J59">
        <v>1.018</v>
      </c>
      <c r="K59">
        <v>1.014</v>
      </c>
      <c r="L59">
        <v>1.012</v>
      </c>
      <c r="M59">
        <v>1.0089999999999999</v>
      </c>
      <c r="N59">
        <v>1.0069999999999999</v>
      </c>
      <c r="O59">
        <v>1.006</v>
      </c>
      <c r="P59">
        <v>1.0049999999999999</v>
      </c>
    </row>
    <row r="60" spans="1:26" x14ac:dyDescent="0.3">
      <c r="A60">
        <f t="shared" si="39"/>
        <v>2003</v>
      </c>
      <c r="F60">
        <v>1.0640000000000001</v>
      </c>
      <c r="G60">
        <v>1.0389999999999999</v>
      </c>
      <c r="H60">
        <v>1.0289999999999999</v>
      </c>
      <c r="I60">
        <v>1.0249999999999999</v>
      </c>
      <c r="J60">
        <v>1.022</v>
      </c>
      <c r="K60">
        <v>1.02</v>
      </c>
      <c r="L60">
        <v>1.0149999999999999</v>
      </c>
      <c r="M60">
        <v>1.01</v>
      </c>
      <c r="N60">
        <v>1.0089999999999999</v>
      </c>
      <c r="O60">
        <v>1.008</v>
      </c>
    </row>
    <row r="61" spans="1:26" x14ac:dyDescent="0.3">
      <c r="A61">
        <f t="shared" si="39"/>
        <v>2004</v>
      </c>
      <c r="E61">
        <v>1.1020000000000001</v>
      </c>
      <c r="F61">
        <v>1.0669999999999999</v>
      </c>
      <c r="G61">
        <v>1.0449999999999999</v>
      </c>
      <c r="H61">
        <v>1.0409999999999999</v>
      </c>
      <c r="I61">
        <v>1.034</v>
      </c>
      <c r="J61">
        <v>1.026</v>
      </c>
      <c r="K61">
        <v>1.018</v>
      </c>
      <c r="L61">
        <v>1.014</v>
      </c>
      <c r="M61">
        <v>1.0109999999999999</v>
      </c>
      <c r="N61">
        <v>1.008</v>
      </c>
    </row>
    <row r="62" spans="1:26" x14ac:dyDescent="0.3">
      <c r="A62">
        <f t="shared" si="39"/>
        <v>2005</v>
      </c>
      <c r="D62">
        <v>1.2</v>
      </c>
      <c r="E62">
        <v>1.1040000000000001</v>
      </c>
      <c r="F62">
        <v>1.073</v>
      </c>
      <c r="G62">
        <v>1.0569999999999999</v>
      </c>
      <c r="H62">
        <v>1.048</v>
      </c>
      <c r="I62">
        <v>1.0369999999999999</v>
      </c>
      <c r="J62">
        <v>1.0249999999999999</v>
      </c>
      <c r="K62">
        <v>1.0189999999999999</v>
      </c>
      <c r="L62">
        <v>1.014</v>
      </c>
      <c r="M62">
        <v>1.012</v>
      </c>
    </row>
    <row r="63" spans="1:26" x14ac:dyDescent="0.3">
      <c r="A63">
        <f t="shared" si="39"/>
        <v>2006</v>
      </c>
      <c r="C63">
        <v>1.423</v>
      </c>
      <c r="D63" s="7">
        <v>1.1970000000000001</v>
      </c>
      <c r="E63">
        <v>1.121</v>
      </c>
      <c r="F63">
        <v>1.085</v>
      </c>
      <c r="G63">
        <v>1.0620000000000001</v>
      </c>
      <c r="H63">
        <v>1.0449999999999999</v>
      </c>
      <c r="I63">
        <v>1.032</v>
      </c>
      <c r="J63">
        <v>1.026</v>
      </c>
      <c r="K63">
        <v>1.0169999999999999</v>
      </c>
      <c r="L63">
        <v>1.016</v>
      </c>
    </row>
    <row r="64" spans="1:26" x14ac:dyDescent="0.3">
      <c r="A64">
        <f t="shared" si="39"/>
        <v>2007</v>
      </c>
      <c r="B64">
        <v>2.2429999999999999</v>
      </c>
      <c r="C64">
        <v>1.4359999999999999</v>
      </c>
      <c r="D64">
        <v>1.2110000000000001</v>
      </c>
      <c r="E64">
        <v>1.127</v>
      </c>
      <c r="F64">
        <v>1.085</v>
      </c>
      <c r="G64">
        <v>1.0609999999999999</v>
      </c>
      <c r="H64">
        <v>1.042</v>
      </c>
      <c r="I64">
        <v>1.032</v>
      </c>
      <c r="J64">
        <v>1.0249999999999999</v>
      </c>
      <c r="K64">
        <v>1.018</v>
      </c>
    </row>
    <row r="65" spans="1:10" x14ac:dyDescent="0.3">
      <c r="A65">
        <f t="shared" si="39"/>
        <v>2008</v>
      </c>
      <c r="B65">
        <v>2.2789999999999999</v>
      </c>
      <c r="C65">
        <v>1.468</v>
      </c>
      <c r="D65">
        <v>1.234</v>
      </c>
      <c r="E65">
        <v>1.1319999999999999</v>
      </c>
      <c r="F65">
        <v>1.083</v>
      </c>
      <c r="G65">
        <v>1.054</v>
      </c>
      <c r="H65">
        <v>1.04</v>
      </c>
      <c r="I65">
        <v>1.0249999999999999</v>
      </c>
      <c r="J65">
        <v>1.0209999999999999</v>
      </c>
    </row>
    <row r="66" spans="1:10" x14ac:dyDescent="0.3">
      <c r="A66">
        <f t="shared" si="39"/>
        <v>2009</v>
      </c>
      <c r="B66">
        <v>2.3690000000000002</v>
      </c>
      <c r="C66">
        <v>1.4990000000000001</v>
      </c>
      <c r="D66">
        <v>1.238</v>
      </c>
      <c r="E66">
        <v>1.135</v>
      </c>
      <c r="F66">
        <v>1.0840000000000001</v>
      </c>
      <c r="G66">
        <v>1.056</v>
      </c>
      <c r="H66">
        <v>1.0389999999999999</v>
      </c>
      <c r="I66">
        <v>1.0289999999999999</v>
      </c>
    </row>
    <row r="67" spans="1:10" x14ac:dyDescent="0.3">
      <c r="A67">
        <f t="shared" si="39"/>
        <v>2010</v>
      </c>
      <c r="B67">
        <v>2.399</v>
      </c>
      <c r="C67">
        <v>1.5049999999999999</v>
      </c>
      <c r="D67">
        <v>1.24</v>
      </c>
      <c r="E67">
        <v>1.129</v>
      </c>
      <c r="F67">
        <v>1.081</v>
      </c>
      <c r="G67">
        <v>1.0529999999999999</v>
      </c>
      <c r="H67">
        <v>1.036</v>
      </c>
    </row>
    <row r="68" spans="1:10" x14ac:dyDescent="0.3">
      <c r="A68">
        <f t="shared" si="39"/>
        <v>2011</v>
      </c>
      <c r="B68">
        <v>2.4329999999999998</v>
      </c>
      <c r="C68">
        <v>1.4810000000000001</v>
      </c>
      <c r="D68">
        <v>1.2270000000000001</v>
      </c>
      <c r="E68">
        <v>1.129</v>
      </c>
      <c r="F68">
        <v>1.0760000000000001</v>
      </c>
      <c r="G68">
        <v>1.0529999999999999</v>
      </c>
    </row>
    <row r="69" spans="1:10" x14ac:dyDescent="0.3">
      <c r="A69">
        <f t="shared" si="39"/>
        <v>2012</v>
      </c>
      <c r="B69">
        <v>2.4239999999999999</v>
      </c>
      <c r="C69">
        <v>1.4770000000000001</v>
      </c>
      <c r="D69">
        <v>1.2190000000000001</v>
      </c>
      <c r="E69">
        <v>1.1220000000000001</v>
      </c>
      <c r="F69">
        <v>1.075</v>
      </c>
    </row>
    <row r="70" spans="1:10" x14ac:dyDescent="0.3">
      <c r="A70">
        <f t="shared" si="39"/>
        <v>2013</v>
      </c>
      <c r="B70">
        <v>2.3849999999999998</v>
      </c>
      <c r="C70">
        <v>1.49</v>
      </c>
      <c r="D70">
        <v>1.216</v>
      </c>
      <c r="E70">
        <v>1.111</v>
      </c>
    </row>
    <row r="71" spans="1:10" x14ac:dyDescent="0.3">
      <c r="A71">
        <f t="shared" si="39"/>
        <v>2014</v>
      </c>
      <c r="B71">
        <v>2.4550000000000001</v>
      </c>
      <c r="C71">
        <v>1.5009999999999999</v>
      </c>
      <c r="D71">
        <v>1.2150000000000001</v>
      </c>
    </row>
    <row r="72" spans="1:10" x14ac:dyDescent="0.3">
      <c r="A72">
        <f t="shared" si="39"/>
        <v>2015</v>
      </c>
      <c r="B72">
        <v>2.468</v>
      </c>
      <c r="C72">
        <v>1.4750000000000001</v>
      </c>
    </row>
    <row r="73" spans="1:10" x14ac:dyDescent="0.3">
      <c r="A73">
        <f t="shared" si="39"/>
        <v>2016</v>
      </c>
      <c r="B73">
        <v>2.403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3"/>
  <sheetViews>
    <sheetView topLeftCell="A16" workbookViewId="0">
      <selection activeCell="B35" sqref="B35"/>
    </sheetView>
  </sheetViews>
  <sheetFormatPr defaultRowHeight="14.4" x14ac:dyDescent="0.3"/>
  <cols>
    <col min="1" max="1" width="12.77734375" customWidth="1"/>
    <col min="2" max="33" width="13.5546875" bestFit="1" customWidth="1"/>
  </cols>
  <sheetData>
    <row r="1" spans="1:33" x14ac:dyDescent="0.3">
      <c r="A1" t="s">
        <v>72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387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AE3" si="1">X3/W43</f>
        <v>1379213792.9071672</v>
      </c>
      <c r="X3" s="9">
        <f t="shared" si="1"/>
        <v>1379213792.9071672</v>
      </c>
      <c r="Y3" s="9">
        <f t="shared" si="1"/>
        <v>1380593006.7000742</v>
      </c>
      <c r="Z3" s="9">
        <f t="shared" si="1"/>
        <v>1380593006.7000742</v>
      </c>
      <c r="AA3" s="9">
        <f t="shared" si="1"/>
        <v>1383354192.7134743</v>
      </c>
      <c r="AB3" s="9">
        <f t="shared" si="1"/>
        <v>1386120901.0989013</v>
      </c>
      <c r="AC3" s="9">
        <f t="shared" si="1"/>
        <v>1387507022</v>
      </c>
      <c r="AD3" s="9">
        <f t="shared" si="1"/>
        <v>1387507022</v>
      </c>
      <c r="AE3" s="9">
        <f t="shared" si="1"/>
        <v>1387507022</v>
      </c>
      <c r="AF3" s="9">
        <f>AG3/AF43</f>
        <v>1387507022</v>
      </c>
      <c r="AG3" s="9">
        <f>Exhibit1!E2</f>
        <v>1387507022</v>
      </c>
    </row>
    <row r="4" spans="1:33" x14ac:dyDescent="0.3">
      <c r="A4">
        <f t="shared" ref="A4:A32" si="2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AE4" si="3">W4/V44</f>
        <v>1504389678.5663254</v>
      </c>
      <c r="W4" s="9">
        <f t="shared" si="3"/>
        <v>1504389678.5663254</v>
      </c>
      <c r="X4" s="9">
        <f t="shared" si="3"/>
        <v>1504389678.5663254</v>
      </c>
      <c r="Y4" s="9">
        <f t="shared" si="3"/>
        <v>1504389678.5663254</v>
      </c>
      <c r="Z4" s="9">
        <f t="shared" si="3"/>
        <v>1507398457.9234581</v>
      </c>
      <c r="AA4" s="9">
        <f t="shared" si="3"/>
        <v>1508905856.3813813</v>
      </c>
      <c r="AB4" s="9">
        <f t="shared" si="3"/>
        <v>1508905856.3813813</v>
      </c>
      <c r="AC4" s="9">
        <f t="shared" si="3"/>
        <v>1508905856.3813813</v>
      </c>
      <c r="AD4" s="9">
        <f t="shared" si="3"/>
        <v>1510414762.2377625</v>
      </c>
      <c r="AE4" s="9">
        <f t="shared" si="3"/>
        <v>1510414762.2377625</v>
      </c>
      <c r="AF4" s="9">
        <f>Exhibit1!E3</f>
        <v>1511925177</v>
      </c>
      <c r="AG4" s="9"/>
    </row>
    <row r="5" spans="1:33" x14ac:dyDescent="0.3">
      <c r="A5">
        <f t="shared" si="2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AD5" si="4">V5/U45</f>
        <v>1522391356.9812012</v>
      </c>
      <c r="V5" s="9">
        <f t="shared" si="4"/>
        <v>1523913748.3381822</v>
      </c>
      <c r="W5" s="9">
        <f t="shared" si="4"/>
        <v>1523913748.3381822</v>
      </c>
      <c r="X5" s="9">
        <f t="shared" si="4"/>
        <v>1526961575.8348587</v>
      </c>
      <c r="Y5" s="9">
        <f t="shared" si="4"/>
        <v>1530015498.9865284</v>
      </c>
      <c r="Z5" s="9">
        <f t="shared" si="4"/>
        <v>1531545514.4855146</v>
      </c>
      <c r="AA5" s="9">
        <f t="shared" si="4"/>
        <v>1531545514.4855146</v>
      </c>
      <c r="AB5" s="9">
        <f t="shared" si="4"/>
        <v>1531545514.4855146</v>
      </c>
      <c r="AC5" s="9">
        <f t="shared" si="4"/>
        <v>1531545514.4855146</v>
      </c>
      <c r="AD5" s="9">
        <f t="shared" si="4"/>
        <v>1533077060</v>
      </c>
      <c r="AE5" s="9">
        <f>Exhibit1!F4</f>
        <v>1533077060</v>
      </c>
      <c r="AF5" s="9"/>
      <c r="AG5" s="9"/>
    </row>
    <row r="6" spans="1:33" x14ac:dyDescent="0.3">
      <c r="A6">
        <f t="shared" si="2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AC6" si="5">U6/T46</f>
        <v>1778923100.4685261</v>
      </c>
      <c r="U6" s="9">
        <f t="shared" si="5"/>
        <v>1778923100.4685261</v>
      </c>
      <c r="V6" s="9">
        <f t="shared" si="5"/>
        <v>1780702023.5689945</v>
      </c>
      <c r="W6" s="9">
        <f t="shared" si="5"/>
        <v>1782482725.5925634</v>
      </c>
      <c r="X6" s="9">
        <f t="shared" si="5"/>
        <v>1784265208.3181558</v>
      </c>
      <c r="Y6" s="9">
        <f t="shared" si="5"/>
        <v>1784265208.3181558</v>
      </c>
      <c r="Z6" s="9">
        <f t="shared" si="5"/>
        <v>1784265208.3181558</v>
      </c>
      <c r="AA6" s="9">
        <f t="shared" si="5"/>
        <v>1784265208.3181558</v>
      </c>
      <c r="AB6" s="9">
        <f t="shared" si="5"/>
        <v>1786049473.5264738</v>
      </c>
      <c r="AC6" s="9">
        <f t="shared" si="5"/>
        <v>1787835523</v>
      </c>
      <c r="AD6" s="9">
        <f>Exhibit1!F5</f>
        <v>1787835523</v>
      </c>
      <c r="AE6" s="9"/>
      <c r="AF6" s="9"/>
      <c r="AG6" s="9"/>
    </row>
    <row r="7" spans="1:33" x14ac:dyDescent="0.3">
      <c r="A7">
        <f t="shared" si="2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AB7" si="6">T7/S47</f>
        <v>1940563316.4202273</v>
      </c>
      <c r="T7" s="9">
        <f t="shared" si="6"/>
        <v>1942503879.7366474</v>
      </c>
      <c r="U7" s="9">
        <f t="shared" si="6"/>
        <v>1942503879.7366474</v>
      </c>
      <c r="V7" s="9">
        <f t="shared" si="6"/>
        <v>1942503879.7366474</v>
      </c>
      <c r="W7" s="9">
        <f t="shared" si="6"/>
        <v>1944446383.6163838</v>
      </c>
      <c r="X7" s="9">
        <f t="shared" si="6"/>
        <v>1944446383.6163838</v>
      </c>
      <c r="Y7" s="9">
        <f t="shared" si="6"/>
        <v>1944446383.6163838</v>
      </c>
      <c r="Z7" s="9">
        <f t="shared" si="6"/>
        <v>1944446383.6163838</v>
      </c>
      <c r="AA7" s="9">
        <f t="shared" si="6"/>
        <v>1944446383.6163838</v>
      </c>
      <c r="AB7" s="9">
        <f t="shared" si="6"/>
        <v>1944446383.6163838</v>
      </c>
      <c r="AC7" s="9">
        <f>Exhibit1!E6</f>
        <v>1946390830</v>
      </c>
      <c r="AD7" s="9"/>
      <c r="AE7" s="9"/>
      <c r="AF7" s="9"/>
      <c r="AG7" s="9"/>
    </row>
    <row r="8" spans="1:33" x14ac:dyDescent="0.3">
      <c r="A8">
        <f t="shared" si="2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AA8" si="7">S8/R48</f>
        <v>2479973623.727972</v>
      </c>
      <c r="S8" s="9">
        <f t="shared" si="7"/>
        <v>2482453597.3516998</v>
      </c>
      <c r="T8" s="9">
        <f t="shared" si="7"/>
        <v>2484936050.9490514</v>
      </c>
      <c r="U8" s="9">
        <f t="shared" si="7"/>
        <v>2484936050.9490514</v>
      </c>
      <c r="V8" s="9">
        <f t="shared" si="7"/>
        <v>2484936050.9490514</v>
      </c>
      <c r="W8" s="9">
        <f t="shared" si="7"/>
        <v>2484936050.9490514</v>
      </c>
      <c r="X8" s="9">
        <f t="shared" si="7"/>
        <v>2487420987</v>
      </c>
      <c r="Y8" s="9">
        <f t="shared" si="7"/>
        <v>2487420987</v>
      </c>
      <c r="Z8" s="9">
        <f t="shared" si="7"/>
        <v>2487420987</v>
      </c>
      <c r="AA8" s="9">
        <f t="shared" si="7"/>
        <v>2487420987</v>
      </c>
      <c r="AB8" s="9">
        <f>Exhibit1!E7</f>
        <v>2487420987</v>
      </c>
      <c r="AC8" s="9"/>
      <c r="AD8" s="9"/>
      <c r="AE8" s="9"/>
      <c r="AF8" s="9"/>
      <c r="AG8" s="9"/>
    </row>
    <row r="9" spans="1:33" x14ac:dyDescent="0.3">
      <c r="A9">
        <f t="shared" si="2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Z9" si="8">R9/Q49</f>
        <v>1977444436.674926</v>
      </c>
      <c r="R9" s="9">
        <f t="shared" si="8"/>
        <v>1977444436.674926</v>
      </c>
      <c r="S9" s="9">
        <f t="shared" si="8"/>
        <v>1977444436.674926</v>
      </c>
      <c r="T9" s="9">
        <f t="shared" si="8"/>
        <v>1979421881.1116006</v>
      </c>
      <c r="U9" s="9">
        <f t="shared" si="8"/>
        <v>1981401302.992712</v>
      </c>
      <c r="V9" s="9">
        <f t="shared" si="8"/>
        <v>1983382704.2957046</v>
      </c>
      <c r="W9" s="9">
        <f t="shared" si="8"/>
        <v>1985366087</v>
      </c>
      <c r="X9" s="9">
        <f t="shared" si="8"/>
        <v>1985366087</v>
      </c>
      <c r="Y9" s="9">
        <f t="shared" si="8"/>
        <v>1985366087</v>
      </c>
      <c r="Z9" s="9">
        <f t="shared" si="8"/>
        <v>1985366087</v>
      </c>
      <c r="AA9" s="9">
        <f>Exhibit1!E8</f>
        <v>1985366087</v>
      </c>
      <c r="AB9" s="9"/>
      <c r="AC9" s="9"/>
      <c r="AD9" s="9"/>
      <c r="AE9" s="9"/>
      <c r="AF9" s="9"/>
      <c r="AG9" s="9"/>
    </row>
    <row r="10" spans="1:33" x14ac:dyDescent="0.3">
      <c r="A10">
        <f t="shared" si="2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Y10" si="9">Q10/P50</f>
        <v>1489789183.798399</v>
      </c>
      <c r="Q10" s="9">
        <f t="shared" si="9"/>
        <v>1492768762.1659958</v>
      </c>
      <c r="R10" s="9">
        <f t="shared" si="9"/>
        <v>1491275993.4038298</v>
      </c>
      <c r="S10" s="9">
        <f t="shared" si="9"/>
        <v>1491275993.4038298</v>
      </c>
      <c r="T10" s="9">
        <f t="shared" si="9"/>
        <v>1492767269.3972335</v>
      </c>
      <c r="U10" s="9">
        <f t="shared" si="9"/>
        <v>1494260036.6666305</v>
      </c>
      <c r="V10" s="9">
        <f t="shared" si="9"/>
        <v>1495754296.7032969</v>
      </c>
      <c r="W10" s="9">
        <f t="shared" si="9"/>
        <v>1497250051</v>
      </c>
      <c r="X10" s="9">
        <f t="shared" si="9"/>
        <v>1497250051</v>
      </c>
      <c r="Y10" s="9">
        <f t="shared" si="9"/>
        <v>1497250051</v>
      </c>
      <c r="Z10" s="9">
        <f>Exhibit1!F9</f>
        <v>1497250051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2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X11" si="10">P11/O51</f>
        <v>1633378313.0777049</v>
      </c>
      <c r="P11" s="9">
        <f t="shared" si="10"/>
        <v>1631744934.7646272</v>
      </c>
      <c r="Q11" s="9">
        <f t="shared" si="10"/>
        <v>1630113189.8298626</v>
      </c>
      <c r="R11" s="9">
        <f t="shared" si="10"/>
        <v>1631743303.0196922</v>
      </c>
      <c r="S11" s="9">
        <f t="shared" si="10"/>
        <v>1633375046.3227117</v>
      </c>
      <c r="T11" s="9">
        <f t="shared" si="10"/>
        <v>1636641796.4153571</v>
      </c>
      <c r="U11" s="9">
        <f t="shared" si="10"/>
        <v>1638278438.2117722</v>
      </c>
      <c r="V11" s="9">
        <f t="shared" si="10"/>
        <v>1639916716.6499839</v>
      </c>
      <c r="W11" s="9">
        <f t="shared" si="10"/>
        <v>1641556633.3666337</v>
      </c>
      <c r="X11" s="9">
        <f t="shared" si="10"/>
        <v>1643198190</v>
      </c>
      <c r="Y11" s="9">
        <f>Exhibit1!E10</f>
        <v>1643198190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2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1">O12/N52</f>
        <v>1638845816.0792584</v>
      </c>
      <c r="O12" s="9">
        <f t="shared" si="11"/>
        <v>1643762353.5274961</v>
      </c>
      <c r="P12" s="9">
        <f t="shared" si="11"/>
        <v>1645406115.8810234</v>
      </c>
      <c r="Q12" s="9">
        <f t="shared" si="11"/>
        <v>1648696928.1127853</v>
      </c>
      <c r="R12" s="9">
        <f t="shared" si="11"/>
        <v>1650345625.0408978</v>
      </c>
      <c r="S12" s="9">
        <f t="shared" si="11"/>
        <v>1653646316.2909796</v>
      </c>
      <c r="T12" s="9">
        <f t="shared" si="11"/>
        <v>1651992669.9746885</v>
      </c>
      <c r="U12" s="9">
        <f t="shared" si="11"/>
        <v>1650340677.3047137</v>
      </c>
      <c r="V12" s="9">
        <f t="shared" si="11"/>
        <v>1651991017.9820182</v>
      </c>
      <c r="W12" s="9">
        <f>X12/W52</f>
        <v>1651991017.9820182</v>
      </c>
      <c r="X12" s="9">
        <f>Exhibit1!E11</f>
        <v>1653643009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2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12">N13/M53</f>
        <v>1961613914.1356955</v>
      </c>
      <c r="N13" s="9">
        <f t="shared" si="12"/>
        <v>1965537141.9639668</v>
      </c>
      <c r="O13" s="9">
        <f t="shared" si="12"/>
        <v>1965537141.9639668</v>
      </c>
      <c r="P13" s="9">
        <f t="shared" si="12"/>
        <v>1963571604.8220029</v>
      </c>
      <c r="Q13" s="9">
        <f t="shared" si="12"/>
        <v>1967498748.031647</v>
      </c>
      <c r="R13" s="9">
        <f t="shared" si="12"/>
        <v>1969466246.7796783</v>
      </c>
      <c r="S13" s="9">
        <f t="shared" si="12"/>
        <v>1973405179.2732377</v>
      </c>
      <c r="T13" s="9">
        <f t="shared" si="12"/>
        <v>1975378584.4525108</v>
      </c>
      <c r="U13" s="9">
        <f t="shared" si="12"/>
        <v>1975378584.4525108</v>
      </c>
      <c r="V13" s="9">
        <f>W13/V53</f>
        <v>1977353963.0369632</v>
      </c>
      <c r="W13" s="9">
        <f>Exhibit1!E12</f>
        <v>1979331317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2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13">M14/L54</f>
        <v>2318413433.519331</v>
      </c>
      <c r="M14" s="9">
        <f t="shared" si="13"/>
        <v>2325368673.8198886</v>
      </c>
      <c r="N14" s="9">
        <f t="shared" si="13"/>
        <v>2330019411.1675282</v>
      </c>
      <c r="O14" s="9">
        <f t="shared" si="13"/>
        <v>2337009469.4010305</v>
      </c>
      <c r="P14" s="9">
        <f t="shared" si="13"/>
        <v>2341683488.3398328</v>
      </c>
      <c r="Q14" s="9">
        <f t="shared" si="13"/>
        <v>2344025171.8281722</v>
      </c>
      <c r="R14" s="9">
        <f t="shared" si="13"/>
        <v>2346369197</v>
      </c>
      <c r="S14" s="9">
        <f t="shared" si="13"/>
        <v>2346369197</v>
      </c>
      <c r="T14" s="9">
        <f t="shared" si="13"/>
        <v>2346369197</v>
      </c>
      <c r="U14" s="9">
        <f>V14/U54</f>
        <v>2346369197</v>
      </c>
      <c r="V14" s="9">
        <f>Exhibit1!E13</f>
        <v>2346369197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2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14">L15/K55</f>
        <v>2754653704.6893959</v>
      </c>
      <c r="L15" s="9">
        <f t="shared" si="14"/>
        <v>2760163012.0987749</v>
      </c>
      <c r="M15" s="9">
        <f t="shared" si="14"/>
        <v>2765683338.1229725</v>
      </c>
      <c r="N15" s="9">
        <f t="shared" si="14"/>
        <v>2776746071.4754643</v>
      </c>
      <c r="O15" s="9">
        <f t="shared" si="14"/>
        <v>2787853055.7613664</v>
      </c>
      <c r="P15" s="9">
        <f t="shared" si="14"/>
        <v>2787853055.7613664</v>
      </c>
      <c r="Q15" s="9">
        <f t="shared" si="14"/>
        <v>2796216614.9286504</v>
      </c>
      <c r="R15" s="9">
        <f t="shared" si="14"/>
        <v>2799012831.5435786</v>
      </c>
      <c r="S15" s="9">
        <f t="shared" si="14"/>
        <v>2804610857.206666</v>
      </c>
      <c r="T15" s="9">
        <f>U15/T55</f>
        <v>2810220078.9210792</v>
      </c>
      <c r="U15" s="9">
        <f>Exhibit1!E14</f>
        <v>2813030299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2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15">K16/J56</f>
        <v>3015974985.6029797</v>
      </c>
      <c r="K16" s="9">
        <f t="shared" si="15"/>
        <v>3037086810.5022001</v>
      </c>
      <c r="L16" s="9">
        <f t="shared" si="15"/>
        <v>3049235157.7442088</v>
      </c>
      <c r="M16" s="9">
        <f t="shared" si="15"/>
        <v>3055333628.0596972</v>
      </c>
      <c r="N16" s="9">
        <f t="shared" si="15"/>
        <v>3067554962.5719361</v>
      </c>
      <c r="O16" s="9">
        <f t="shared" si="15"/>
        <v>3076757627.4596515</v>
      </c>
      <c r="P16" s="9">
        <f t="shared" si="15"/>
        <v>3082911142.714571</v>
      </c>
      <c r="Q16" s="9">
        <f t="shared" si="15"/>
        <v>3089076965</v>
      </c>
      <c r="R16" s="9">
        <f t="shared" si="15"/>
        <v>3089076965</v>
      </c>
      <c r="S16" s="9">
        <f>T16/S56</f>
        <v>3089076965</v>
      </c>
      <c r="T16" s="9">
        <f>Exhibit1!E15</f>
        <v>3089076965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2"/>
        <v>2000</v>
      </c>
      <c r="B17" s="9"/>
      <c r="C17" s="9"/>
      <c r="D17" s="9"/>
      <c r="E17" s="9"/>
      <c r="F17" s="9"/>
      <c r="G17" s="9"/>
      <c r="H17" s="9"/>
      <c r="I17" s="9">
        <f t="shared" ref="I17:Q17" si="16">J17/I57</f>
        <v>3367831076.5432158</v>
      </c>
      <c r="J17" s="9">
        <f t="shared" si="16"/>
        <v>3391405894.0790181</v>
      </c>
      <c r="K17" s="9">
        <f t="shared" si="16"/>
        <v>3408362923.5494127</v>
      </c>
      <c r="L17" s="9">
        <f t="shared" si="16"/>
        <v>3421996375.2436104</v>
      </c>
      <c r="M17" s="9">
        <f t="shared" si="16"/>
        <v>3435684360.744585</v>
      </c>
      <c r="N17" s="9">
        <f t="shared" si="16"/>
        <v>3445991413.8268185</v>
      </c>
      <c r="O17" s="9">
        <f t="shared" si="16"/>
        <v>3452883396.6544719</v>
      </c>
      <c r="P17" s="9">
        <f t="shared" si="16"/>
        <v>3463242046.8444347</v>
      </c>
      <c r="Q17" s="9">
        <f t="shared" si="16"/>
        <v>3470168530.9381237</v>
      </c>
      <c r="R17" s="9">
        <f>S17/R57</f>
        <v>3470168530.9381237</v>
      </c>
      <c r="S17" s="9">
        <f>Exhibit1!E16</f>
        <v>3477108868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2"/>
        <v>2001</v>
      </c>
      <c r="B18" s="9"/>
      <c r="C18" s="9"/>
      <c r="D18" s="9"/>
      <c r="E18" s="9"/>
      <c r="F18" s="9"/>
      <c r="G18" s="9"/>
      <c r="H18" s="9">
        <f t="shared" ref="H18:P18" si="17">I18/H58</f>
        <v>4666031226.6795931</v>
      </c>
      <c r="I18" s="9">
        <f t="shared" si="17"/>
        <v>4731355663.8531075</v>
      </c>
      <c r="J18" s="9">
        <f t="shared" si="17"/>
        <v>4764475153.5000792</v>
      </c>
      <c r="K18" s="9">
        <f t="shared" si="17"/>
        <v>4802590954.7280798</v>
      </c>
      <c r="L18" s="9">
        <f t="shared" si="17"/>
        <v>4836209091.4111757</v>
      </c>
      <c r="M18" s="9">
        <f t="shared" si="17"/>
        <v>4860390136.8682308</v>
      </c>
      <c r="N18" s="9">
        <f t="shared" si="17"/>
        <v>4884692087.5525713</v>
      </c>
      <c r="O18" s="9">
        <f t="shared" si="17"/>
        <v>4899346163.8152285</v>
      </c>
      <c r="P18" s="9">
        <f t="shared" si="17"/>
        <v>4904245509.979043</v>
      </c>
      <c r="Q18" s="9">
        <f>R18/Q58</f>
        <v>4914054000.9990015</v>
      </c>
      <c r="R18" s="9">
        <f>Exhibit1!E17</f>
        <v>4918968055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2"/>
        <v>2002</v>
      </c>
      <c r="B19" s="9"/>
      <c r="C19" s="9"/>
      <c r="D19" s="9"/>
      <c r="E19" s="9"/>
      <c r="F19" s="9"/>
      <c r="G19" s="9">
        <f t="shared" ref="G19:O19" si="18">H19/G59</f>
        <v>4520151863.6809473</v>
      </c>
      <c r="H19" s="9">
        <f t="shared" si="18"/>
        <v>4606034749.0908852</v>
      </c>
      <c r="I19" s="9">
        <f t="shared" si="18"/>
        <v>4652095096.5817938</v>
      </c>
      <c r="J19" s="9">
        <f t="shared" si="18"/>
        <v>4703268142.6441927</v>
      </c>
      <c r="K19" s="9">
        <f t="shared" si="18"/>
        <v>4745597555.92799</v>
      </c>
      <c r="L19" s="9">
        <f t="shared" si="18"/>
        <v>4774071141.2635584</v>
      </c>
      <c r="M19" s="9">
        <f t="shared" si="18"/>
        <v>4797941496.9698753</v>
      </c>
      <c r="N19" s="9">
        <f t="shared" si="18"/>
        <v>4807537379.9638147</v>
      </c>
      <c r="O19" s="9">
        <f t="shared" si="18"/>
        <v>4812344917.3437777</v>
      </c>
      <c r="P19" s="9">
        <f>Q19/P59</f>
        <v>4826781952.095808</v>
      </c>
      <c r="Q19" s="9">
        <f>Exhibit1!E18</f>
        <v>4836435516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>A19+1</f>
        <v>2003</v>
      </c>
      <c r="B20" s="9"/>
      <c r="C20" s="9"/>
      <c r="D20" s="9"/>
      <c r="E20" s="9"/>
      <c r="F20" s="9">
        <f t="shared" ref="F20:N20" si="19">G20/F60</f>
        <v>4133379372.9806442</v>
      </c>
      <c r="G20" s="9">
        <f t="shared" si="19"/>
        <v>4257380754.1700635</v>
      </c>
      <c r="H20" s="9">
        <f t="shared" si="19"/>
        <v>4334013607.7451248</v>
      </c>
      <c r="I20" s="9">
        <f t="shared" si="19"/>
        <v>4420693879.9000273</v>
      </c>
      <c r="J20" s="9">
        <f t="shared" si="19"/>
        <v>4491424981.9784279</v>
      </c>
      <c r="K20" s="9">
        <f t="shared" si="19"/>
        <v>4545322081.7621689</v>
      </c>
      <c r="L20" s="9">
        <f t="shared" si="19"/>
        <v>4581684658.4162664</v>
      </c>
      <c r="M20" s="9">
        <f t="shared" si="19"/>
        <v>4618338135.6835966</v>
      </c>
      <c r="N20" s="9">
        <f t="shared" si="19"/>
        <v>4627574811.9549637</v>
      </c>
      <c r="O20" s="9">
        <f>P20/O60</f>
        <v>4641457536.3908281</v>
      </c>
      <c r="P20" s="9">
        <f>Exhibit1!E19</f>
        <v>4655381909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2"/>
        <v>2004</v>
      </c>
      <c r="B21" s="9"/>
      <c r="C21" s="9"/>
      <c r="D21" s="9"/>
      <c r="E21" s="9">
        <f t="shared" ref="E21:M21" si="20">F21/E61</f>
        <v>2773802925.1563773</v>
      </c>
      <c r="F21" s="9">
        <f t="shared" si="20"/>
        <v>2890302648.0129452</v>
      </c>
      <c r="G21" s="9">
        <f t="shared" si="20"/>
        <v>2997243845.9894238</v>
      </c>
      <c r="H21" s="9">
        <f t="shared" si="20"/>
        <v>3075172185.9851489</v>
      </c>
      <c r="I21" s="9">
        <f t="shared" si="20"/>
        <v>3152051490.6347775</v>
      </c>
      <c r="J21" s="9">
        <f t="shared" si="20"/>
        <v>3199332262.9942989</v>
      </c>
      <c r="K21" s="9">
        <f t="shared" si="20"/>
        <v>3247322246.9392133</v>
      </c>
      <c r="L21" s="9">
        <f t="shared" si="20"/>
        <v>3270053502.6677876</v>
      </c>
      <c r="M21" s="9">
        <f t="shared" si="20"/>
        <v>3289673823.6837945</v>
      </c>
      <c r="N21" s="9">
        <f>O21/N61</f>
        <v>3299542845.1548457</v>
      </c>
      <c r="O21" s="9">
        <f>Exhibit1!E20</f>
        <v>3302842388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2"/>
        <v>2005</v>
      </c>
      <c r="B22" s="9"/>
      <c r="C22" s="9"/>
      <c r="D22" s="9">
        <f t="shared" ref="D22:L22" si="21">E22/D62</f>
        <v>1934389142.0635846</v>
      </c>
      <c r="E22" s="9">
        <f t="shared" si="21"/>
        <v>2098812219.1389892</v>
      </c>
      <c r="F22" s="9">
        <f t="shared" si="21"/>
        <v>2231037388.9447455</v>
      </c>
      <c r="G22" s="9">
        <f t="shared" si="21"/>
        <v>2340358221.0030379</v>
      </c>
      <c r="H22" s="9">
        <f t="shared" si="21"/>
        <v>2431632191.6221561</v>
      </c>
      <c r="I22" s="9">
        <f t="shared" si="21"/>
        <v>2485128099.8378434</v>
      </c>
      <c r="J22" s="9">
        <f t="shared" si="21"/>
        <v>2524890149.4352489</v>
      </c>
      <c r="K22" s="9">
        <f t="shared" si="21"/>
        <v>2550139050.9296012</v>
      </c>
      <c r="L22" s="9">
        <f t="shared" si="21"/>
        <v>2562889746.1842489</v>
      </c>
      <c r="M22" s="9">
        <f>N22/M62</f>
        <v>2578267084.6613545</v>
      </c>
      <c r="N22" s="9">
        <f>Exhibit1!E21</f>
        <v>2588580153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2"/>
        <v>2006</v>
      </c>
      <c r="B23" s="9"/>
      <c r="C23" s="9">
        <f t="shared" ref="B23:C32" si="22">D23/C63</f>
        <v>1760361498.8146951</v>
      </c>
      <c r="D23" s="9">
        <f t="shared" ref="D23:K23" si="23">E23/D63</f>
        <v>1968084155.6748292</v>
      </c>
      <c r="E23" s="9">
        <f t="shared" si="23"/>
        <v>2164892571.2423124</v>
      </c>
      <c r="F23" s="9">
        <f t="shared" si="23"/>
        <v>2320764836.3717589</v>
      </c>
      <c r="G23" s="9">
        <f t="shared" si="23"/>
        <v>2439123843.0267186</v>
      </c>
      <c r="H23" s="9">
        <f t="shared" si="23"/>
        <v>2514736682.1605468</v>
      </c>
      <c r="I23" s="9">
        <f t="shared" si="23"/>
        <v>2565031415.8037577</v>
      </c>
      <c r="J23" s="9">
        <f t="shared" si="23"/>
        <v>2595811792.7934027</v>
      </c>
      <c r="K23" s="9">
        <f t="shared" si="23"/>
        <v>2616578287.1357498</v>
      </c>
      <c r="L23" s="9">
        <f>M23/L63</f>
        <v>2637510913.4328361</v>
      </c>
      <c r="M23" s="9">
        <f>Exhibit1!E22</f>
        <v>2650698468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2"/>
        <v>2007</v>
      </c>
      <c r="B24" s="9">
        <f t="shared" si="22"/>
        <v>1107793946.935292</v>
      </c>
      <c r="C24" s="9">
        <f t="shared" si="22"/>
        <v>1730374145.112926</v>
      </c>
      <c r="D24" s="9">
        <f t="shared" ref="D24:J24" si="24">E24/D64</f>
        <v>2104134960.4573178</v>
      </c>
      <c r="E24" s="9">
        <f t="shared" si="24"/>
        <v>2322964996.3448792</v>
      </c>
      <c r="F24" s="9">
        <f t="shared" si="24"/>
        <v>2476280686.1036415</v>
      </c>
      <c r="G24" s="9">
        <f t="shared" si="24"/>
        <v>2587713316.9783053</v>
      </c>
      <c r="H24" s="9">
        <f t="shared" si="24"/>
        <v>2665344716.4876547</v>
      </c>
      <c r="I24" s="9">
        <f t="shared" si="24"/>
        <v>2723982300.2503834</v>
      </c>
      <c r="J24" s="9">
        <f t="shared" si="24"/>
        <v>2756670087.8533878</v>
      </c>
      <c r="K24" s="9">
        <f>L24/K64</f>
        <v>2781480118.6440682</v>
      </c>
      <c r="L24" s="9">
        <f>Exhibit1!E23</f>
        <v>2789824559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2"/>
        <v>2008</v>
      </c>
      <c r="B25" s="9">
        <f t="shared" si="22"/>
        <v>1089856814.9818456</v>
      </c>
      <c r="C25" s="9">
        <f t="shared" si="22"/>
        <v>1763388326.6406264</v>
      </c>
      <c r="D25" s="9">
        <f t="shared" ref="D25:I25" si="25">E25/D65</f>
        <v>2195418466.6675801</v>
      </c>
      <c r="E25" s="9">
        <f t="shared" si="25"/>
        <v>2450087008.8010197</v>
      </c>
      <c r="F25" s="9">
        <f t="shared" si="25"/>
        <v>2604442490.3554835</v>
      </c>
      <c r="G25" s="9">
        <f t="shared" si="25"/>
        <v>2716433517.4407692</v>
      </c>
      <c r="H25" s="9">
        <f t="shared" si="25"/>
        <v>2784344355.3767881</v>
      </c>
      <c r="I25" s="9">
        <f t="shared" si="25"/>
        <v>2834462553.7735705</v>
      </c>
      <c r="J25" s="9">
        <f>K25/J65</f>
        <v>2865641641.8650794</v>
      </c>
      <c r="K25" s="9">
        <f>Exhibit1!E24</f>
        <v>2888566775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2"/>
        <v>2009</v>
      </c>
      <c r="B26" s="9">
        <f t="shared" si="22"/>
        <v>1018711995.5564713</v>
      </c>
      <c r="C26" s="9">
        <f t="shared" si="22"/>
        <v>1701249032.5793071</v>
      </c>
      <c r="D26" s="9">
        <f t="shared" ref="D26:H26" si="26">E26/D66</f>
        <v>2097640057.1702857</v>
      </c>
      <c r="E26" s="9">
        <f t="shared" si="26"/>
        <v>2357747424.2594013</v>
      </c>
      <c r="F26" s="9">
        <f t="shared" si="26"/>
        <v>2515716501.6847811</v>
      </c>
      <c r="G26" s="9">
        <f t="shared" si="26"/>
        <v>2623892311.2572265</v>
      </c>
      <c r="H26" s="9">
        <f t="shared" si="26"/>
        <v>2678994049.7936277</v>
      </c>
      <c r="I26" s="9">
        <f>J26/I66</f>
        <v>2721857954.5903258</v>
      </c>
      <c r="J26" s="9">
        <f>Exhibit1!E25</f>
        <v>2757242108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2"/>
        <v>2010</v>
      </c>
      <c r="B27" s="9">
        <f t="shared" si="22"/>
        <v>1045943812.8386457</v>
      </c>
      <c r="C27" s="9">
        <f t="shared" si="22"/>
        <v>1741496448.3763452</v>
      </c>
      <c r="D27" s="9">
        <f t="shared" ref="D27:G27" si="27">E27/D67</f>
        <v>2176870560.4704313</v>
      </c>
      <c r="E27" s="9">
        <f t="shared" si="27"/>
        <v>2420680063.2431197</v>
      </c>
      <c r="F27" s="9">
        <f t="shared" si="27"/>
        <v>2570762227.1641932</v>
      </c>
      <c r="G27" s="9">
        <f t="shared" si="27"/>
        <v>2665880429.5692682</v>
      </c>
      <c r="H27" s="9">
        <f>I27/H67</f>
        <v>2727195679.4493613</v>
      </c>
      <c r="I27" s="9">
        <f>Exhibit1!E26</f>
        <v>2773558006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2"/>
        <v>2011</v>
      </c>
      <c r="B28" s="9">
        <f t="shared" si="22"/>
        <v>1089134725.6122162</v>
      </c>
      <c r="C28" s="9">
        <f t="shared" si="22"/>
        <v>1804696240.3394423</v>
      </c>
      <c r="D28" s="9">
        <f t="shared" ref="D28:F28" si="28">E28/D68</f>
        <v>2210752894.4158168</v>
      </c>
      <c r="E28" s="9">
        <f t="shared" si="28"/>
        <v>2451724959.9071407</v>
      </c>
      <c r="F28" s="9">
        <f t="shared" si="28"/>
        <v>2581666382.7822189</v>
      </c>
      <c r="G28" s="9">
        <f>H28/G68</f>
        <v>2664279707.03125</v>
      </c>
      <c r="H28" s="9">
        <f>Exhibit1!E27</f>
        <v>2728222420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 t="shared" si="2"/>
        <v>2012</v>
      </c>
      <c r="B29" s="9">
        <f t="shared" si="22"/>
        <v>1140992024.7272978</v>
      </c>
      <c r="C29" s="9">
        <f t="shared" si="22"/>
        <v>1896328745.0967689</v>
      </c>
      <c r="D29" s="9">
        <f t="shared" ref="D29:E29" si="29">E29/D69</f>
        <v>2309728411.5278645</v>
      </c>
      <c r="E29" s="9">
        <f t="shared" si="29"/>
        <v>2524533153.7999558</v>
      </c>
      <c r="F29" s="9">
        <f>G29/F69</f>
        <v>2673480609.8741531</v>
      </c>
      <c r="G29" s="9">
        <f>Exhibit1!E28</f>
        <v>2761705470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2"/>
        <v>2013</v>
      </c>
      <c r="B30" s="9">
        <f t="shared" si="22"/>
        <v>1257034769.6640961</v>
      </c>
      <c r="C30" s="9">
        <f t="shared" si="22"/>
        <v>2016283770.5412104</v>
      </c>
      <c r="D30" s="9">
        <f t="shared" ref="D30" si="30">E30/D70</f>
        <v>2421556808.4199939</v>
      </c>
      <c r="E30" s="9">
        <f>F30/E70</f>
        <v>2646761591.6030531</v>
      </c>
      <c r="F30" s="9">
        <f>Exhibit1!E29</f>
        <v>2773806148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2"/>
        <v>2014</v>
      </c>
      <c r="B31" s="9">
        <f t="shared" si="22"/>
        <v>1313934195.9629376</v>
      </c>
      <c r="C31" s="9">
        <f t="shared" si="22"/>
        <v>2135143068.4397736</v>
      </c>
      <c r="D31" s="9">
        <f>E31/D71</f>
        <v>2613415115.7702827</v>
      </c>
      <c r="E31" s="9">
        <f>Exhibit1!E30</f>
        <v>2866916382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2"/>
        <v>2015</v>
      </c>
      <c r="B32" s="9">
        <f t="shared" si="22"/>
        <v>1425363904.7335701</v>
      </c>
      <c r="C32" s="9">
        <f>D32/C72</f>
        <v>2323343164.7157192</v>
      </c>
      <c r="D32" s="9">
        <f>Exhibit1!E31</f>
        <v>2778718425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v>2016</v>
      </c>
      <c r="B33" s="9">
        <f>C33/B73</f>
        <v>1463075415.6813939</v>
      </c>
      <c r="C33" s="9">
        <f>Exhibit1!E32</f>
        <v>2351162193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f>Exhibit1!E33</f>
        <v>1523866932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1.0009999999999999</v>
      </c>
      <c r="AB39">
        <v>1</v>
      </c>
      <c r="AC39">
        <v>1.002</v>
      </c>
    </row>
    <row r="40" spans="1:34" x14ac:dyDescent="0.3">
      <c r="A40">
        <f t="shared" ref="A40:A73" si="31">A39+1</f>
        <v>1983</v>
      </c>
      <c r="Z40">
        <v>1</v>
      </c>
      <c r="AA40">
        <v>1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</v>
      </c>
      <c r="AG40">
        <v>1.0009999999999999</v>
      </c>
    </row>
    <row r="41" spans="1:34" x14ac:dyDescent="0.3">
      <c r="A41">
        <f t="shared" si="31"/>
        <v>1984</v>
      </c>
      <c r="Y41">
        <v>1</v>
      </c>
      <c r="Z41">
        <v>1.0009999999999999</v>
      </c>
      <c r="AA41">
        <v>1.0009999999999999</v>
      </c>
      <c r="AB41">
        <v>1</v>
      </c>
      <c r="AC41">
        <v>1.0009999999999999</v>
      </c>
      <c r="AD41">
        <v>1.0009999999999999</v>
      </c>
      <c r="AE41">
        <v>0.999</v>
      </c>
      <c r="AF41">
        <v>1</v>
      </c>
      <c r="AG41">
        <v>1</v>
      </c>
    </row>
    <row r="42" spans="1:34" x14ac:dyDescent="0.3">
      <c r="A42">
        <f t="shared" si="31"/>
        <v>1985</v>
      </c>
      <c r="X42">
        <v>1</v>
      </c>
      <c r="Y42">
        <v>1</v>
      </c>
      <c r="Z42">
        <v>1.0009999999999999</v>
      </c>
      <c r="AA42">
        <v>1.0009999999999999</v>
      </c>
      <c r="AB42">
        <v>1.0009999999999999</v>
      </c>
      <c r="AC42">
        <v>1.0009999999999999</v>
      </c>
      <c r="AD42">
        <v>1</v>
      </c>
      <c r="AE42">
        <v>1</v>
      </c>
      <c r="AF42">
        <v>1</v>
      </c>
      <c r="AG42">
        <v>1</v>
      </c>
    </row>
    <row r="43" spans="1:34" x14ac:dyDescent="0.3">
      <c r="A43">
        <f t="shared" si="31"/>
        <v>1986</v>
      </c>
      <c r="W43">
        <v>1</v>
      </c>
      <c r="X43">
        <v>1.0009999999999999</v>
      </c>
      <c r="Y43">
        <v>1</v>
      </c>
      <c r="Z43">
        <v>1.002</v>
      </c>
      <c r="AA43">
        <v>1.002</v>
      </c>
      <c r="AB43">
        <v>1.0009999999999999</v>
      </c>
      <c r="AC43">
        <v>1</v>
      </c>
      <c r="AD43">
        <v>1</v>
      </c>
      <c r="AE43">
        <v>1</v>
      </c>
      <c r="AF43">
        <v>1</v>
      </c>
    </row>
    <row r="44" spans="1:34" x14ac:dyDescent="0.3">
      <c r="A44">
        <f t="shared" si="31"/>
        <v>1987</v>
      </c>
      <c r="V44">
        <v>1</v>
      </c>
      <c r="W44">
        <v>1</v>
      </c>
      <c r="X44">
        <v>1</v>
      </c>
      <c r="Y44">
        <v>1.002</v>
      </c>
      <c r="Z44">
        <v>1.0009999999999999</v>
      </c>
      <c r="AA44">
        <v>1</v>
      </c>
      <c r="AB44">
        <v>1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31"/>
        <v>1988</v>
      </c>
      <c r="U45">
        <v>1.0009999999999999</v>
      </c>
      <c r="V45">
        <v>1</v>
      </c>
      <c r="W45">
        <v>1.002</v>
      </c>
      <c r="X45">
        <v>1.002</v>
      </c>
      <c r="Y45">
        <v>1.0009999999999999</v>
      </c>
      <c r="Z45">
        <v>1</v>
      </c>
      <c r="AA45">
        <v>1</v>
      </c>
      <c r="AB45">
        <v>1</v>
      </c>
      <c r="AC45">
        <v>1.0009999999999999</v>
      </c>
      <c r="AD45">
        <v>1</v>
      </c>
    </row>
    <row r="46" spans="1:34" x14ac:dyDescent="0.3">
      <c r="A46">
        <f t="shared" si="31"/>
        <v>1989</v>
      </c>
      <c r="T46">
        <v>1</v>
      </c>
      <c r="U46">
        <v>1.0009999999999999</v>
      </c>
      <c r="V46">
        <v>1.0009999999999999</v>
      </c>
      <c r="W46">
        <v>1.0009999999999999</v>
      </c>
      <c r="X46">
        <v>1</v>
      </c>
      <c r="Y46">
        <v>1</v>
      </c>
      <c r="Z46">
        <v>1</v>
      </c>
      <c r="AA46">
        <v>1.0009999999999999</v>
      </c>
      <c r="AB46">
        <v>1.0009999999999999</v>
      </c>
      <c r="AC46">
        <v>1</v>
      </c>
    </row>
    <row r="47" spans="1:34" x14ac:dyDescent="0.3">
      <c r="A47">
        <f t="shared" si="31"/>
        <v>1990</v>
      </c>
      <c r="S47">
        <v>1.0009999999999999</v>
      </c>
      <c r="T47">
        <v>1</v>
      </c>
      <c r="U47">
        <v>1</v>
      </c>
      <c r="V47">
        <v>1.0009999999999999</v>
      </c>
      <c r="W47">
        <v>1</v>
      </c>
      <c r="X47">
        <v>1</v>
      </c>
      <c r="Y47">
        <v>1</v>
      </c>
      <c r="Z47">
        <v>1</v>
      </c>
      <c r="AA47">
        <v>1</v>
      </c>
      <c r="AB47">
        <v>1.0009999999999999</v>
      </c>
    </row>
    <row r="48" spans="1:34" x14ac:dyDescent="0.3">
      <c r="A48">
        <f t="shared" si="31"/>
        <v>1991</v>
      </c>
      <c r="R48">
        <v>1.0009999999999999</v>
      </c>
      <c r="S48">
        <v>1.0009999999999999</v>
      </c>
      <c r="T48">
        <v>1</v>
      </c>
      <c r="U48">
        <v>1</v>
      </c>
      <c r="V48">
        <v>1</v>
      </c>
      <c r="W48">
        <v>1.0009999999999999</v>
      </c>
      <c r="X48">
        <v>1</v>
      </c>
      <c r="Y48">
        <v>1</v>
      </c>
      <c r="Z48">
        <v>1</v>
      </c>
      <c r="AA48">
        <v>1</v>
      </c>
    </row>
    <row r="49" spans="1:26" x14ac:dyDescent="0.3">
      <c r="A49">
        <f t="shared" si="31"/>
        <v>1992</v>
      </c>
      <c r="Q49">
        <v>1</v>
      </c>
      <c r="R49">
        <v>1</v>
      </c>
      <c r="S49">
        <v>1.0009999999999999</v>
      </c>
      <c r="T49">
        <v>1.0009999999999999</v>
      </c>
      <c r="U49">
        <v>1.0009999999999999</v>
      </c>
      <c r="V49">
        <v>1.0009999999999999</v>
      </c>
      <c r="W49">
        <v>1</v>
      </c>
      <c r="X49">
        <v>1</v>
      </c>
      <c r="Y49">
        <v>1</v>
      </c>
      <c r="Z49">
        <v>1</v>
      </c>
    </row>
    <row r="50" spans="1:26" x14ac:dyDescent="0.3">
      <c r="A50">
        <f t="shared" si="31"/>
        <v>1993</v>
      </c>
      <c r="P50">
        <v>1.002</v>
      </c>
      <c r="Q50">
        <v>0.999</v>
      </c>
      <c r="R50">
        <v>1</v>
      </c>
      <c r="S50">
        <v>1.0009999999999999</v>
      </c>
      <c r="T50">
        <v>1.0009999999999999</v>
      </c>
      <c r="U50">
        <v>1.0009999999999999</v>
      </c>
      <c r="V50">
        <v>1.0009999999999999</v>
      </c>
      <c r="W50">
        <v>1</v>
      </c>
      <c r="X50">
        <v>1</v>
      </c>
      <c r="Y50">
        <v>1</v>
      </c>
    </row>
    <row r="51" spans="1:26" x14ac:dyDescent="0.3">
      <c r="A51">
        <f t="shared" si="31"/>
        <v>1994</v>
      </c>
      <c r="O51">
        <v>0.999</v>
      </c>
      <c r="P51">
        <v>0.999</v>
      </c>
      <c r="Q51">
        <v>1.0009999999999999</v>
      </c>
      <c r="R51">
        <v>1.0009999999999999</v>
      </c>
      <c r="S51">
        <v>1.002</v>
      </c>
      <c r="T51">
        <v>1.0009999999999999</v>
      </c>
      <c r="U51">
        <v>1.0009999999999999</v>
      </c>
      <c r="V51">
        <v>1.0009999999999999</v>
      </c>
      <c r="W51">
        <v>1.0009999999999999</v>
      </c>
      <c r="X51">
        <v>1</v>
      </c>
    </row>
    <row r="52" spans="1:26" x14ac:dyDescent="0.3">
      <c r="A52">
        <f t="shared" si="31"/>
        <v>1995</v>
      </c>
      <c r="N52">
        <v>1.0029999999999999</v>
      </c>
      <c r="O52">
        <v>1.0009999999999999</v>
      </c>
      <c r="P52">
        <v>1.002</v>
      </c>
      <c r="Q52">
        <v>1.0009999999999999</v>
      </c>
      <c r="R52">
        <v>1.002</v>
      </c>
      <c r="S52">
        <v>0.999</v>
      </c>
      <c r="T52">
        <v>0.999</v>
      </c>
      <c r="U52">
        <v>1.0009999999999999</v>
      </c>
      <c r="V52">
        <v>1</v>
      </c>
      <c r="W52">
        <v>1.0009999999999999</v>
      </c>
    </row>
    <row r="53" spans="1:26" x14ac:dyDescent="0.3">
      <c r="A53">
        <f t="shared" si="31"/>
        <v>1996</v>
      </c>
      <c r="M53">
        <v>1.002</v>
      </c>
      <c r="N53">
        <v>1</v>
      </c>
      <c r="O53">
        <v>0.999</v>
      </c>
      <c r="P53">
        <v>1.002</v>
      </c>
      <c r="Q53">
        <v>1.0009999999999999</v>
      </c>
      <c r="R53">
        <v>1.002</v>
      </c>
      <c r="S53">
        <v>1.0009999999999999</v>
      </c>
      <c r="T53">
        <v>1</v>
      </c>
      <c r="U53">
        <v>1.0009999999999999</v>
      </c>
      <c r="V53">
        <v>1.0009999999999999</v>
      </c>
    </row>
    <row r="54" spans="1:26" x14ac:dyDescent="0.3">
      <c r="A54">
        <f t="shared" si="31"/>
        <v>1997</v>
      </c>
      <c r="L54">
        <v>1.0029999999999999</v>
      </c>
      <c r="M54">
        <v>1.002</v>
      </c>
      <c r="N54">
        <v>1.0029999999999999</v>
      </c>
      <c r="O54">
        <v>1.002</v>
      </c>
      <c r="P54">
        <v>1.0009999999999999</v>
      </c>
      <c r="Q54">
        <v>1.0009999999999999</v>
      </c>
      <c r="R54">
        <v>1</v>
      </c>
      <c r="S54">
        <v>1</v>
      </c>
      <c r="T54">
        <v>1</v>
      </c>
      <c r="U54">
        <v>1</v>
      </c>
    </row>
    <row r="55" spans="1:26" x14ac:dyDescent="0.3">
      <c r="A55">
        <f t="shared" si="31"/>
        <v>1998</v>
      </c>
      <c r="K55">
        <v>1.002</v>
      </c>
      <c r="L55">
        <v>1.002</v>
      </c>
      <c r="M55">
        <v>1.004</v>
      </c>
      <c r="N55">
        <v>1.004</v>
      </c>
      <c r="O55">
        <v>1</v>
      </c>
      <c r="P55">
        <v>1.0029999999999999</v>
      </c>
      <c r="Q55">
        <v>1.0009999999999999</v>
      </c>
      <c r="R55">
        <v>1.002</v>
      </c>
      <c r="S55">
        <v>1.002</v>
      </c>
      <c r="T55">
        <v>1.0009999999999999</v>
      </c>
    </row>
    <row r="56" spans="1:26" x14ac:dyDescent="0.3">
      <c r="A56">
        <f t="shared" si="31"/>
        <v>1999</v>
      </c>
      <c r="J56">
        <v>1.0069999999999999</v>
      </c>
      <c r="K56">
        <v>1.004</v>
      </c>
      <c r="L56">
        <v>1.002</v>
      </c>
      <c r="M56">
        <v>1.004</v>
      </c>
      <c r="N56">
        <v>1.0029999999999999</v>
      </c>
      <c r="O56">
        <v>1.002</v>
      </c>
      <c r="P56">
        <v>1.002</v>
      </c>
      <c r="Q56">
        <v>1</v>
      </c>
      <c r="R56">
        <v>1</v>
      </c>
      <c r="S56">
        <v>1</v>
      </c>
    </row>
    <row r="57" spans="1:26" x14ac:dyDescent="0.3">
      <c r="A57">
        <f t="shared" si="31"/>
        <v>2000</v>
      </c>
      <c r="I57">
        <v>1.0069999999999999</v>
      </c>
      <c r="J57">
        <v>1.0049999999999999</v>
      </c>
      <c r="K57">
        <v>1.004</v>
      </c>
      <c r="L57">
        <v>1.004</v>
      </c>
      <c r="M57">
        <v>1.0029999999999999</v>
      </c>
      <c r="N57">
        <v>1.002</v>
      </c>
      <c r="O57">
        <v>1.0029999999999999</v>
      </c>
      <c r="P57">
        <v>1.002</v>
      </c>
      <c r="Q57">
        <v>1</v>
      </c>
      <c r="R57">
        <v>1.002</v>
      </c>
    </row>
    <row r="58" spans="1:26" x14ac:dyDescent="0.3">
      <c r="A58">
        <f t="shared" si="31"/>
        <v>2001</v>
      </c>
      <c r="H58">
        <v>1.014</v>
      </c>
      <c r="I58">
        <v>1.0069999999999999</v>
      </c>
      <c r="J58">
        <v>1.008</v>
      </c>
      <c r="K58">
        <v>1.0069999999999999</v>
      </c>
      <c r="L58">
        <v>1.0049999999999999</v>
      </c>
      <c r="M58">
        <v>1.0049999999999999</v>
      </c>
      <c r="N58">
        <v>1.0029999999999999</v>
      </c>
      <c r="O58">
        <v>1.0009999999999999</v>
      </c>
      <c r="P58">
        <v>1.002</v>
      </c>
      <c r="Q58">
        <v>1.0009999999999999</v>
      </c>
    </row>
    <row r="59" spans="1:26" x14ac:dyDescent="0.3">
      <c r="A59">
        <f t="shared" si="31"/>
        <v>2002</v>
      </c>
      <c r="G59">
        <v>1.0189999999999999</v>
      </c>
      <c r="H59">
        <v>1.01</v>
      </c>
      <c r="I59">
        <v>1.0109999999999999</v>
      </c>
      <c r="J59">
        <v>1.0089999999999999</v>
      </c>
      <c r="K59">
        <v>1.006</v>
      </c>
      <c r="L59">
        <v>1.0049999999999999</v>
      </c>
      <c r="M59">
        <v>1.002</v>
      </c>
      <c r="N59">
        <v>1.0009999999999999</v>
      </c>
      <c r="O59">
        <v>1.0029999999999999</v>
      </c>
      <c r="P59">
        <v>1.002</v>
      </c>
    </row>
    <row r="60" spans="1:26" x14ac:dyDescent="0.3">
      <c r="A60">
        <f t="shared" si="31"/>
        <v>2003</v>
      </c>
      <c r="F60">
        <v>1.03</v>
      </c>
      <c r="G60">
        <v>1.018</v>
      </c>
      <c r="H60">
        <v>1.02</v>
      </c>
      <c r="I60">
        <v>1.016</v>
      </c>
      <c r="J60">
        <v>1.012</v>
      </c>
      <c r="K60">
        <v>1.008</v>
      </c>
      <c r="L60">
        <v>1.008</v>
      </c>
      <c r="M60">
        <v>1.002</v>
      </c>
      <c r="N60">
        <v>1.0029999999999999</v>
      </c>
      <c r="O60">
        <v>1.0029999999999999</v>
      </c>
    </row>
    <row r="61" spans="1:26" x14ac:dyDescent="0.3">
      <c r="A61">
        <f t="shared" si="31"/>
        <v>2004</v>
      </c>
      <c r="E61">
        <v>1.042</v>
      </c>
      <c r="F61">
        <v>1.0369999999999999</v>
      </c>
      <c r="G61">
        <v>1.026</v>
      </c>
      <c r="H61">
        <v>1.0249999999999999</v>
      </c>
      <c r="I61">
        <v>1.0149999999999999</v>
      </c>
      <c r="J61">
        <v>1.0149999999999999</v>
      </c>
      <c r="K61">
        <v>1.0069999999999999</v>
      </c>
      <c r="L61">
        <v>1.006</v>
      </c>
      <c r="M61">
        <v>1.0029999999999999</v>
      </c>
      <c r="N61">
        <v>1.0009999999999999</v>
      </c>
    </row>
    <row r="62" spans="1:26" x14ac:dyDescent="0.3">
      <c r="A62">
        <f t="shared" si="31"/>
        <v>2005</v>
      </c>
      <c r="D62">
        <v>1.085</v>
      </c>
      <c r="E62">
        <v>1.0629999999999999</v>
      </c>
      <c r="F62">
        <v>1.0489999999999999</v>
      </c>
      <c r="G62">
        <v>1.0389999999999999</v>
      </c>
      <c r="H62">
        <v>1.022</v>
      </c>
      <c r="I62">
        <v>1.016</v>
      </c>
      <c r="J62">
        <v>1.01</v>
      </c>
      <c r="K62">
        <v>1.0049999999999999</v>
      </c>
      <c r="L62">
        <v>1.006</v>
      </c>
      <c r="M62">
        <v>1.004</v>
      </c>
    </row>
    <row r="63" spans="1:26" x14ac:dyDescent="0.3">
      <c r="A63">
        <f t="shared" si="31"/>
        <v>2006</v>
      </c>
      <c r="C63">
        <v>1.1180000000000001</v>
      </c>
      <c r="D63">
        <v>1.1000000000000001</v>
      </c>
      <c r="E63">
        <v>1.0720000000000001</v>
      </c>
      <c r="F63">
        <v>1.0509999999999999</v>
      </c>
      <c r="G63">
        <v>1.0309999999999999</v>
      </c>
      <c r="H63">
        <v>1.02</v>
      </c>
      <c r="I63">
        <v>1.012</v>
      </c>
      <c r="J63">
        <v>1.008</v>
      </c>
      <c r="K63">
        <v>1.008</v>
      </c>
      <c r="L63">
        <v>1.0049999999999999</v>
      </c>
    </row>
    <row r="64" spans="1:26" x14ac:dyDescent="0.3">
      <c r="A64">
        <f t="shared" si="31"/>
        <v>2007</v>
      </c>
      <c r="B64">
        <v>1.5620000000000001</v>
      </c>
      <c r="C64">
        <v>1.216</v>
      </c>
      <c r="D64">
        <v>1.1040000000000001</v>
      </c>
      <c r="E64">
        <v>1.0660000000000001</v>
      </c>
      <c r="F64">
        <v>1.0449999999999999</v>
      </c>
      <c r="G64">
        <v>1.03</v>
      </c>
      <c r="H64">
        <v>1.022</v>
      </c>
      <c r="I64">
        <v>1.012</v>
      </c>
      <c r="J64">
        <v>1.0089999999999999</v>
      </c>
      <c r="K64">
        <v>1.0029999999999999</v>
      </c>
    </row>
    <row r="65" spans="1:10" x14ac:dyDescent="0.3">
      <c r="A65">
        <f t="shared" si="31"/>
        <v>2008</v>
      </c>
      <c r="B65">
        <v>1.6180000000000001</v>
      </c>
      <c r="C65">
        <v>1.2450000000000001</v>
      </c>
      <c r="D65">
        <v>1.1160000000000001</v>
      </c>
      <c r="E65">
        <v>1.0629999999999999</v>
      </c>
      <c r="F65">
        <v>1.0429999999999999</v>
      </c>
      <c r="G65">
        <v>1.0249999999999999</v>
      </c>
      <c r="H65">
        <v>1.018</v>
      </c>
      <c r="I65">
        <v>1.0109999999999999</v>
      </c>
      <c r="J65">
        <v>1.008</v>
      </c>
    </row>
    <row r="66" spans="1:10" x14ac:dyDescent="0.3">
      <c r="A66">
        <f t="shared" si="31"/>
        <v>2009</v>
      </c>
      <c r="B66">
        <v>1.67</v>
      </c>
      <c r="C66">
        <v>1.2330000000000001</v>
      </c>
      <c r="D66">
        <v>1.1240000000000001</v>
      </c>
      <c r="E66">
        <v>1.0669999999999999</v>
      </c>
      <c r="F66">
        <v>1.0429999999999999</v>
      </c>
      <c r="G66">
        <v>1.0209999999999999</v>
      </c>
      <c r="H66">
        <v>1.016</v>
      </c>
      <c r="I66">
        <v>1.0129999999999999</v>
      </c>
    </row>
    <row r="67" spans="1:10" x14ac:dyDescent="0.3">
      <c r="A67">
        <f t="shared" si="31"/>
        <v>2010</v>
      </c>
      <c r="B67">
        <v>1.665</v>
      </c>
      <c r="C67">
        <v>1.25</v>
      </c>
      <c r="D67">
        <v>1.1120000000000001</v>
      </c>
      <c r="E67">
        <v>1.0620000000000001</v>
      </c>
      <c r="F67">
        <v>1.0369999999999999</v>
      </c>
      <c r="G67">
        <v>1.0229999999999999</v>
      </c>
      <c r="H67">
        <v>1.0169999999999999</v>
      </c>
    </row>
    <row r="68" spans="1:10" x14ac:dyDescent="0.3">
      <c r="A68">
        <f t="shared" si="31"/>
        <v>2011</v>
      </c>
      <c r="B68">
        <v>1.657</v>
      </c>
      <c r="C68">
        <v>1.2250000000000001</v>
      </c>
      <c r="D68">
        <v>1.109</v>
      </c>
      <c r="E68">
        <v>1.0529999999999999</v>
      </c>
      <c r="F68">
        <v>1.032</v>
      </c>
      <c r="G68">
        <v>1.024</v>
      </c>
    </row>
    <row r="69" spans="1:10" x14ac:dyDescent="0.3">
      <c r="A69">
        <f t="shared" si="31"/>
        <v>2012</v>
      </c>
      <c r="B69">
        <v>1.6619999999999999</v>
      </c>
      <c r="C69">
        <v>1.218</v>
      </c>
      <c r="D69">
        <v>1.093</v>
      </c>
      <c r="E69">
        <v>1.0589999999999999</v>
      </c>
      <c r="F69">
        <v>1.0329999999999999</v>
      </c>
    </row>
    <row r="70" spans="1:10" x14ac:dyDescent="0.3">
      <c r="A70">
        <f t="shared" si="31"/>
        <v>2013</v>
      </c>
      <c r="B70">
        <v>1.6040000000000001</v>
      </c>
      <c r="C70">
        <v>1.2010000000000001</v>
      </c>
      <c r="D70">
        <v>1.093</v>
      </c>
      <c r="E70">
        <v>1.048</v>
      </c>
    </row>
    <row r="71" spans="1:10" x14ac:dyDescent="0.3">
      <c r="A71">
        <f t="shared" si="31"/>
        <v>2014</v>
      </c>
      <c r="B71">
        <v>1.625</v>
      </c>
      <c r="C71">
        <v>1.224</v>
      </c>
      <c r="D71">
        <v>1.097</v>
      </c>
    </row>
    <row r="72" spans="1:10" x14ac:dyDescent="0.3">
      <c r="A72">
        <f t="shared" si="31"/>
        <v>2015</v>
      </c>
      <c r="B72">
        <v>1.63</v>
      </c>
      <c r="C72">
        <v>1.196</v>
      </c>
    </row>
    <row r="73" spans="1:10" x14ac:dyDescent="0.3">
      <c r="A73">
        <f t="shared" si="31"/>
        <v>2016</v>
      </c>
      <c r="B73">
        <v>1.607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3"/>
  <sheetViews>
    <sheetView workbookViewId="0">
      <selection activeCell="H16" sqref="H16"/>
    </sheetView>
  </sheetViews>
  <sheetFormatPr defaultRowHeight="14.4" x14ac:dyDescent="0.3"/>
  <cols>
    <col min="2" max="2" width="12" bestFit="1" customWidth="1"/>
    <col min="3" max="33" width="13.5546875" bestFit="1" customWidth="1"/>
  </cols>
  <sheetData>
    <row r="1" spans="1:33" x14ac:dyDescent="0.3">
      <c r="A1" t="s">
        <v>73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X11" si="1">X3/W43</f>
        <v>1082834229.8655577</v>
      </c>
      <c r="X3" s="9">
        <f t="shared" si="1"/>
        <v>1087165566.7850199</v>
      </c>
      <c r="Y3" s="9">
        <f t="shared" ref="Y3:AF3" si="2">Z3/Y43</f>
        <v>1092601394.6189449</v>
      </c>
      <c r="Z3" s="9">
        <f t="shared" si="2"/>
        <v>1098064401.5920396</v>
      </c>
      <c r="AA3" s="9">
        <f t="shared" si="2"/>
        <v>1103554723.5999997</v>
      </c>
      <c r="AB3" s="9">
        <f t="shared" si="2"/>
        <v>1109072497.2179995</v>
      </c>
      <c r="AC3" s="9">
        <f t="shared" si="2"/>
        <v>1114617859.7040894</v>
      </c>
      <c r="AD3" s="9">
        <f t="shared" si="2"/>
        <v>1121305566.862314</v>
      </c>
      <c r="AE3" s="9">
        <f t="shared" si="2"/>
        <v>1125790789.1297631</v>
      </c>
      <c r="AF3" s="9">
        <f t="shared" si="2"/>
        <v>1132545533.8645418</v>
      </c>
      <c r="AG3" s="9">
        <f>Exhibit1!F2</f>
        <v>1137075716</v>
      </c>
    </row>
    <row r="4" spans="1:33" x14ac:dyDescent="0.3">
      <c r="A4">
        <f t="shared" ref="A4:A32" si="3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W4" si="4">W4/V44</f>
        <v>1270847848.029397</v>
      </c>
      <c r="W4" s="9">
        <f t="shared" si="4"/>
        <v>1277202087.2695439</v>
      </c>
      <c r="X4" s="9">
        <f t="shared" si="1"/>
        <v>1283588097.7058914</v>
      </c>
      <c r="Y4" s="9">
        <f t="shared" ref="Y4:AE4" si="5">Z4/Y44</f>
        <v>1290006038.1944206</v>
      </c>
      <c r="Z4" s="9">
        <f t="shared" si="5"/>
        <v>1296456068.3853924</v>
      </c>
      <c r="AA4" s="9">
        <f t="shared" si="5"/>
        <v>1302938348.7273192</v>
      </c>
      <c r="AB4" s="9">
        <f t="shared" si="5"/>
        <v>1310755978.8196831</v>
      </c>
      <c r="AC4" s="9">
        <f t="shared" si="5"/>
        <v>1317309758.7137814</v>
      </c>
      <c r="AD4" s="9">
        <f t="shared" si="5"/>
        <v>1321261687.9899225</v>
      </c>
      <c r="AE4" s="9">
        <f t="shared" si="5"/>
        <v>1325225473.0538921</v>
      </c>
      <c r="AF4" s="9">
        <f>Exhibit1!F3</f>
        <v>1327875924</v>
      </c>
      <c r="AG4" s="9"/>
    </row>
    <row r="5" spans="1:33" x14ac:dyDescent="0.3">
      <c r="A5">
        <f t="shared" si="3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W5" si="6">V5/U45</f>
        <v>1467234782.1327922</v>
      </c>
      <c r="V5" s="9">
        <f t="shared" si="6"/>
        <v>1474570956.0434561</v>
      </c>
      <c r="W5" s="9">
        <f t="shared" si="6"/>
        <v>1481943810.8236732</v>
      </c>
      <c r="X5" s="9">
        <f t="shared" si="1"/>
        <v>1490835473.6886153</v>
      </c>
      <c r="Y5" s="9">
        <f t="shared" ref="Y5:AD5" si="7">Z5/Y45</f>
        <v>1499780486.5307469</v>
      </c>
      <c r="Z5" s="9">
        <f t="shared" si="7"/>
        <v>1505779608.4768698</v>
      </c>
      <c r="AA5" s="9">
        <f t="shared" si="7"/>
        <v>1513308506.519254</v>
      </c>
      <c r="AB5" s="9">
        <f t="shared" si="7"/>
        <v>1519361740.545331</v>
      </c>
      <c r="AC5" s="9">
        <f t="shared" si="7"/>
        <v>1523919825.7669668</v>
      </c>
      <c r="AD5" s="9">
        <f t="shared" si="7"/>
        <v>1528491585.2442675</v>
      </c>
      <c r="AE5" s="9">
        <f>Exhibit1!F4</f>
        <v>1533077060</v>
      </c>
      <c r="AF5" s="9"/>
      <c r="AG5" s="9"/>
    </row>
    <row r="6" spans="1:33" x14ac:dyDescent="0.3">
      <c r="A6">
        <f t="shared" si="3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W6" si="8">U6/T46</f>
        <v>1700873847.5950234</v>
      </c>
      <c r="U6" s="9">
        <f t="shared" si="8"/>
        <v>1711079090.6805935</v>
      </c>
      <c r="V6" s="9">
        <f t="shared" si="8"/>
        <v>1719634486.1339962</v>
      </c>
      <c r="W6" s="9">
        <f t="shared" si="8"/>
        <v>1728232658.564666</v>
      </c>
      <c r="X6" s="9">
        <f t="shared" si="1"/>
        <v>1742058519.8331833</v>
      </c>
      <c r="Y6" s="9">
        <f t="shared" ref="Y6:AC6" si="9">Z6/Y46</f>
        <v>1752510870.9521823</v>
      </c>
      <c r="Z6" s="9">
        <f t="shared" si="9"/>
        <v>1763025936.1778953</v>
      </c>
      <c r="AA6" s="9">
        <f t="shared" si="9"/>
        <v>1771841065.8587847</v>
      </c>
      <c r="AB6" s="9">
        <f t="shared" si="9"/>
        <v>1777156589.0563607</v>
      </c>
      <c r="AC6" s="9">
        <f t="shared" si="9"/>
        <v>1782488058.8235297</v>
      </c>
      <c r="AD6" s="9">
        <f>Exhibit1!F5</f>
        <v>1787835523</v>
      </c>
      <c r="AE6" s="9"/>
      <c r="AF6" s="9"/>
      <c r="AG6" s="9"/>
    </row>
    <row r="7" spans="1:33" x14ac:dyDescent="0.3">
      <c r="A7">
        <f t="shared" si="3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W7" si="10">T7/S47</f>
        <v>1952962525.4091289</v>
      </c>
      <c r="T7" s="9">
        <f t="shared" si="10"/>
        <v>1962727338.0361743</v>
      </c>
      <c r="U7" s="9">
        <f t="shared" si="10"/>
        <v>1972540974.7263551</v>
      </c>
      <c r="V7" s="9">
        <f t="shared" si="10"/>
        <v>1982403679.5999866</v>
      </c>
      <c r="W7" s="9">
        <f t="shared" si="10"/>
        <v>1994298101.6775866</v>
      </c>
      <c r="X7" s="9">
        <f t="shared" si="1"/>
        <v>2002275294.0842969</v>
      </c>
      <c r="Y7" s="9">
        <f t="shared" ref="Y7:AB7" si="11">Z7/Y47</f>
        <v>2010284395.2606342</v>
      </c>
      <c r="Z7" s="9">
        <f t="shared" si="11"/>
        <v>2018325532.8416767</v>
      </c>
      <c r="AA7" s="9">
        <f t="shared" si="11"/>
        <v>2024380509.4402015</v>
      </c>
      <c r="AB7" s="9">
        <f t="shared" si="11"/>
        <v>2028429270.4590819</v>
      </c>
      <c r="AC7" s="10">
        <f>Exhibit1!F6</f>
        <v>2032486129</v>
      </c>
      <c r="AD7" s="9"/>
      <c r="AE7" s="9"/>
      <c r="AF7" s="9"/>
      <c r="AG7" s="9"/>
    </row>
    <row r="8" spans="1:33" x14ac:dyDescent="0.3">
      <c r="A8">
        <f t="shared" si="3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W8" si="12">S8/R48</f>
        <v>2080073905.9282827</v>
      </c>
      <c r="S8" s="9">
        <f t="shared" si="12"/>
        <v>2092554349.3638525</v>
      </c>
      <c r="T8" s="9">
        <f t="shared" si="12"/>
        <v>2105109675.4600356</v>
      </c>
      <c r="U8" s="9">
        <f t="shared" si="12"/>
        <v>2117740333.5127957</v>
      </c>
      <c r="V8" s="9">
        <f t="shared" si="12"/>
        <v>2128329035.1803594</v>
      </c>
      <c r="W8" s="9">
        <f t="shared" si="12"/>
        <v>2141099009.3914416</v>
      </c>
      <c r="X8" s="9">
        <f t="shared" si="1"/>
        <v>2153945603.4477901</v>
      </c>
      <c r="Y8" s="9">
        <f t="shared" ref="Y8:AA8" si="13">Z8/Y48</f>
        <v>2164715331.4650288</v>
      </c>
      <c r="Z8" s="9">
        <f t="shared" si="13"/>
        <v>2173374192.7908888</v>
      </c>
      <c r="AA8" s="9">
        <f t="shared" si="13"/>
        <v>2179894315.3692613</v>
      </c>
      <c r="AB8" s="9">
        <f>Exhibit1!F7</f>
        <v>2184254104</v>
      </c>
      <c r="AC8" s="9"/>
      <c r="AD8" s="9"/>
      <c r="AE8" s="9"/>
      <c r="AF8" s="9"/>
      <c r="AG8" s="9"/>
    </row>
    <row r="9" spans="1:33" x14ac:dyDescent="0.3">
      <c r="A9">
        <f t="shared" si="3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W9" si="14">R9/Q49</f>
        <v>1649283145.9585412</v>
      </c>
      <c r="R9" s="9">
        <f t="shared" si="14"/>
        <v>1665775977.4181266</v>
      </c>
      <c r="S9" s="9">
        <f t="shared" si="14"/>
        <v>1677436409.2600534</v>
      </c>
      <c r="T9" s="9">
        <f t="shared" si="14"/>
        <v>1689178464.1248736</v>
      </c>
      <c r="U9" s="9">
        <f t="shared" si="14"/>
        <v>1689178464.1248736</v>
      </c>
      <c r="V9" s="9">
        <f t="shared" si="14"/>
        <v>1701002713.3737476</v>
      </c>
      <c r="W9" s="9">
        <f t="shared" si="14"/>
        <v>1712909732.3673637</v>
      </c>
      <c r="X9" s="9">
        <f t="shared" si="1"/>
        <v>1721474281.0292003</v>
      </c>
      <c r="Y9" s="9">
        <f t="shared" ref="Y9:Z9" si="15">Z9/Y49</f>
        <v>1730081652.4343462</v>
      </c>
      <c r="Z9" s="9">
        <f t="shared" si="15"/>
        <v>1738732060.6965177</v>
      </c>
      <c r="AA9" s="9">
        <f>Exhibit1!F8</f>
        <v>1747425721</v>
      </c>
      <c r="AB9" s="9"/>
      <c r="AC9" s="9"/>
      <c r="AD9" s="9"/>
      <c r="AE9" s="9"/>
      <c r="AF9" s="9"/>
      <c r="AG9" s="9"/>
    </row>
    <row r="10" spans="1:33" x14ac:dyDescent="0.3">
      <c r="A10">
        <f t="shared" si="3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W10" si="16">Q10/P50</f>
        <v>1360861091.5154793</v>
      </c>
      <c r="Q10" s="9">
        <f t="shared" si="16"/>
        <v>1377191424.6136651</v>
      </c>
      <c r="R10" s="9">
        <f t="shared" si="16"/>
        <v>1392340530.2844152</v>
      </c>
      <c r="S10" s="9">
        <f t="shared" si="16"/>
        <v>1407656276.1175437</v>
      </c>
      <c r="T10" s="9">
        <f t="shared" si="16"/>
        <v>1423140495.1548367</v>
      </c>
      <c r="U10" s="9">
        <f t="shared" si="16"/>
        <v>1435948759.6112301</v>
      </c>
      <c r="V10" s="9">
        <f t="shared" si="16"/>
        <v>1454616093.486176</v>
      </c>
      <c r="W10" s="9">
        <f t="shared" si="16"/>
        <v>1469162254.4210377</v>
      </c>
      <c r="X10" s="9">
        <f t="shared" si="1"/>
        <v>1480915552.4564059</v>
      </c>
      <c r="Y10" s="9">
        <f t="shared" ref="Y10" si="17">Z10/Y50</f>
        <v>1488320130.2186878</v>
      </c>
      <c r="Z10" s="9">
        <f>Exhibit1!F9</f>
        <v>1497250051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3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W11" si="18">P11/O51</f>
        <v>1312191780.1895735</v>
      </c>
      <c r="P11" s="9">
        <f t="shared" si="18"/>
        <v>1333186848.6726067</v>
      </c>
      <c r="Q11" s="9">
        <f t="shared" si="18"/>
        <v>1349185090.856678</v>
      </c>
      <c r="R11" s="9">
        <f t="shared" si="18"/>
        <v>1366724497.0378146</v>
      </c>
      <c r="S11" s="9">
        <f t="shared" si="18"/>
        <v>1379025017.5111549</v>
      </c>
      <c r="T11" s="9">
        <f t="shared" si="18"/>
        <v>1391436242.6687551</v>
      </c>
      <c r="U11" s="9">
        <f t="shared" si="18"/>
        <v>1408133477.58078</v>
      </c>
      <c r="V11" s="9">
        <f t="shared" si="18"/>
        <v>1422214812.3565879</v>
      </c>
      <c r="W11" s="9">
        <f t="shared" si="18"/>
        <v>1433592530.8554406</v>
      </c>
      <c r="X11" s="9">
        <f t="shared" si="1"/>
        <v>1445061271.1022842</v>
      </c>
      <c r="Y11" s="9">
        <f>Exhibit1!F10</f>
        <v>1455176700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3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V12" si="19">O12/N52</f>
        <v>1393122688.8968921</v>
      </c>
      <c r="O12" s="9">
        <f t="shared" si="19"/>
        <v>1419592019.9859328</v>
      </c>
      <c r="P12" s="9">
        <f t="shared" si="19"/>
        <v>1445144676.3456798</v>
      </c>
      <c r="Q12" s="9">
        <f t="shared" si="19"/>
        <v>1469712135.8435562</v>
      </c>
      <c r="R12" s="9">
        <f t="shared" si="19"/>
        <v>1488818393.6095223</v>
      </c>
      <c r="S12" s="9">
        <f t="shared" si="19"/>
        <v>1506684214.3328366</v>
      </c>
      <c r="T12" s="9">
        <f t="shared" si="19"/>
        <v>1530791161.762162</v>
      </c>
      <c r="U12" s="9">
        <f t="shared" si="19"/>
        <v>1550691446.8650699</v>
      </c>
      <c r="V12" s="9">
        <f t="shared" si="19"/>
        <v>1567749052.7805855</v>
      </c>
      <c r="W12" s="9">
        <f>X12/W52</f>
        <v>1588129790.466733</v>
      </c>
      <c r="X12" s="9">
        <f>Exhibit1!F11</f>
        <v>1599246699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3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U13" si="20">N13/M53</f>
        <v>1471598696.7775927</v>
      </c>
      <c r="N13" s="9">
        <f t="shared" si="20"/>
        <v>1505445466.803477</v>
      </c>
      <c r="O13" s="9">
        <f t="shared" si="20"/>
        <v>1538565267.0731535</v>
      </c>
      <c r="P13" s="9">
        <f t="shared" si="20"/>
        <v>1560105180.8121777</v>
      </c>
      <c r="Q13" s="9">
        <f t="shared" si="20"/>
        <v>1581946653.3435481</v>
      </c>
      <c r="R13" s="9">
        <f t="shared" si="20"/>
        <v>1604093906.4903576</v>
      </c>
      <c r="S13" s="9">
        <f t="shared" si="20"/>
        <v>1626551221.1812227</v>
      </c>
      <c r="T13" s="9">
        <f t="shared" si="20"/>
        <v>1649322938.2777598</v>
      </c>
      <c r="U13" s="9">
        <f t="shared" si="20"/>
        <v>1665816167.6605375</v>
      </c>
      <c r="V13" s="9">
        <f>W13/V53</f>
        <v>1677476880.834161</v>
      </c>
      <c r="W13" s="9">
        <f>Exhibit1!F12</f>
        <v>1689219219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3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T14" si="21">M14/L54</f>
        <v>1723226858.0746748</v>
      </c>
      <c r="M14" s="9">
        <f t="shared" si="21"/>
        <v>1766307529.5265415</v>
      </c>
      <c r="N14" s="9">
        <f t="shared" si="21"/>
        <v>1801633680.1170723</v>
      </c>
      <c r="O14" s="9">
        <f t="shared" si="21"/>
        <v>1835864720.0392966</v>
      </c>
      <c r="P14" s="9">
        <f t="shared" si="21"/>
        <v>1861566826.1198468</v>
      </c>
      <c r="Q14" s="9">
        <f t="shared" si="21"/>
        <v>1887628761.6855247</v>
      </c>
      <c r="R14" s="9">
        <f t="shared" si="21"/>
        <v>1915943193.1108074</v>
      </c>
      <c r="S14" s="9">
        <f t="shared" si="21"/>
        <v>1940850454.6212478</v>
      </c>
      <c r="T14" s="9">
        <f t="shared" si="21"/>
        <v>1960258959.1674602</v>
      </c>
      <c r="U14" s="9">
        <f>V14/U54</f>
        <v>1972020512.9224651</v>
      </c>
      <c r="V14" s="9">
        <f>Exhibit1!F13</f>
        <v>1983852636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3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S15" si="22">L15/K55</f>
        <v>2172038189.8294182</v>
      </c>
      <c r="L15" s="9">
        <f t="shared" si="22"/>
        <v>2241543411.9039598</v>
      </c>
      <c r="M15" s="9">
        <f t="shared" si="22"/>
        <v>2302065084.0253663</v>
      </c>
      <c r="N15" s="9">
        <f t="shared" si="22"/>
        <v>2350408450.7898989</v>
      </c>
      <c r="O15" s="9">
        <f t="shared" si="22"/>
        <v>2390365394.4533267</v>
      </c>
      <c r="P15" s="9">
        <f t="shared" si="22"/>
        <v>2435782336.9479399</v>
      </c>
      <c r="Q15" s="9">
        <f t="shared" si="22"/>
        <v>2479626419.0130029</v>
      </c>
      <c r="R15" s="9">
        <f t="shared" si="22"/>
        <v>2521780068.1362238</v>
      </c>
      <c r="S15" s="9">
        <f t="shared" si="22"/>
        <v>2554563209.0219946</v>
      </c>
      <c r="T15" s="9">
        <f>U15/T55</f>
        <v>2580108841.1122146</v>
      </c>
      <c r="U15" s="9">
        <f>Exhibit1!F14</f>
        <v>2598169603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3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R16" si="23">K16/J56</f>
        <v>2454045319.9501643</v>
      </c>
      <c r="K16" s="9">
        <f t="shared" si="23"/>
        <v>2539936906.1484199</v>
      </c>
      <c r="L16" s="9">
        <f t="shared" si="23"/>
        <v>2616135013.3328724</v>
      </c>
      <c r="M16" s="9">
        <f t="shared" si="23"/>
        <v>2681538388.666194</v>
      </c>
      <c r="N16" s="9">
        <f t="shared" si="23"/>
        <v>2735169156.439518</v>
      </c>
      <c r="O16" s="9">
        <f t="shared" si="23"/>
        <v>2778931862.9425502</v>
      </c>
      <c r="P16" s="9">
        <f t="shared" si="23"/>
        <v>2828952636.4755163</v>
      </c>
      <c r="Q16" s="9">
        <f t="shared" si="23"/>
        <v>2879873783.9320755</v>
      </c>
      <c r="R16" s="9">
        <f t="shared" si="23"/>
        <v>2920192016.9071245</v>
      </c>
      <c r="S16" s="9">
        <f>T16/S56</f>
        <v>2955234321.1100101</v>
      </c>
      <c r="T16" s="9">
        <f>Exhibit1!F15</f>
        <v>2981831430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3"/>
        <v>2000</v>
      </c>
      <c r="B17" s="9"/>
      <c r="C17" s="9"/>
      <c r="D17" s="9"/>
      <c r="E17" s="9"/>
      <c r="F17" s="9"/>
      <c r="G17" s="9"/>
      <c r="H17" s="9"/>
      <c r="I17" s="9">
        <f t="shared" ref="I17:Q17" si="24">J17/I57</f>
        <v>2891151600.1755481</v>
      </c>
      <c r="J17" s="9">
        <f t="shared" si="24"/>
        <v>2998124209.3820429</v>
      </c>
      <c r="K17" s="9">
        <f t="shared" si="24"/>
        <v>3088067935.6635041</v>
      </c>
      <c r="L17" s="9">
        <f t="shared" si="24"/>
        <v>3168357701.9907551</v>
      </c>
      <c r="M17" s="9">
        <f t="shared" si="24"/>
        <v>3238061571.4345517</v>
      </c>
      <c r="N17" s="9">
        <f t="shared" si="24"/>
        <v>3302822802.8632426</v>
      </c>
      <c r="O17" s="9">
        <f t="shared" si="24"/>
        <v>3372182081.7233706</v>
      </c>
      <c r="P17" s="9">
        <f t="shared" si="24"/>
        <v>3426136995.0309443</v>
      </c>
      <c r="Q17" s="9">
        <f t="shared" si="24"/>
        <v>3467250638.9713159</v>
      </c>
      <c r="R17" s="9">
        <f>S17/R57</f>
        <v>3505390396</v>
      </c>
      <c r="S17" s="9">
        <f>Exhibit1!F16</f>
        <v>3505390396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3"/>
        <v>2001</v>
      </c>
      <c r="B18" s="9"/>
      <c r="C18" s="9"/>
      <c r="D18" s="9"/>
      <c r="E18" s="9"/>
      <c r="F18" s="9"/>
      <c r="G18" s="9"/>
      <c r="H18" s="9">
        <f t="shared" ref="H18:P18" si="25">I18/H58</f>
        <v>4119670771.7399559</v>
      </c>
      <c r="I18" s="9">
        <f t="shared" si="25"/>
        <v>4309175627.239994</v>
      </c>
      <c r="J18" s="9">
        <f t="shared" si="25"/>
        <v>4468615125.4478731</v>
      </c>
      <c r="K18" s="9">
        <f t="shared" si="25"/>
        <v>4616079424.5876522</v>
      </c>
      <c r="L18" s="9">
        <f t="shared" si="25"/>
        <v>4736097489.6269312</v>
      </c>
      <c r="M18" s="9">
        <f t="shared" si="25"/>
        <v>4840291634.3987236</v>
      </c>
      <c r="N18" s="9">
        <f t="shared" si="25"/>
        <v>4966139216.8930902</v>
      </c>
      <c r="O18" s="9">
        <f t="shared" si="25"/>
        <v>5060495862.0140581</v>
      </c>
      <c r="P18" s="9">
        <f t="shared" si="25"/>
        <v>5146524291.6682968</v>
      </c>
      <c r="Q18" s="9">
        <f>R18/Q58</f>
        <v>5208282583.1683168</v>
      </c>
      <c r="R18" s="9">
        <f>Exhibit1!F17</f>
        <v>5260365409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3"/>
        <v>2002</v>
      </c>
      <c r="B19" s="9"/>
      <c r="C19" s="9"/>
      <c r="D19" s="9"/>
      <c r="E19" s="9"/>
      <c r="F19" s="9"/>
      <c r="G19" s="9">
        <f t="shared" ref="G19:O19" si="26">H19/G59</f>
        <v>4165055469.7012835</v>
      </c>
      <c r="H19" s="9">
        <f t="shared" si="26"/>
        <v>4385803409.5954514</v>
      </c>
      <c r="I19" s="9">
        <f t="shared" si="26"/>
        <v>4574392956.2080555</v>
      </c>
      <c r="J19" s="9">
        <f t="shared" si="26"/>
        <v>4720773530.8067131</v>
      </c>
      <c r="K19" s="9">
        <f t="shared" si="26"/>
        <v>4848234416.1384935</v>
      </c>
      <c r="L19" s="9">
        <f t="shared" si="26"/>
        <v>4964592042.1258173</v>
      </c>
      <c r="M19" s="9">
        <f t="shared" si="26"/>
        <v>5093671435.2210884</v>
      </c>
      <c r="N19" s="9">
        <f t="shared" si="26"/>
        <v>5185357521.055068</v>
      </c>
      <c r="O19" s="9">
        <f t="shared" si="26"/>
        <v>5263137883.8708935</v>
      </c>
      <c r="P19" s="9">
        <f>Q19/P59</f>
        <v>5321032400.5934725</v>
      </c>
      <c r="Q19" s="9">
        <f>Exhibit1!F18</f>
        <v>5379563757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 t="shared" si="3"/>
        <v>2003</v>
      </c>
      <c r="B20" s="9"/>
      <c r="C20" s="9"/>
      <c r="D20" s="9"/>
      <c r="E20" s="9"/>
      <c r="F20" s="9">
        <f t="shared" ref="F20:N20" si="27">G20/F60</f>
        <v>3559113411.8878803</v>
      </c>
      <c r="G20" s="9">
        <f t="shared" si="27"/>
        <v>3808251350.7200322</v>
      </c>
      <c r="H20" s="9">
        <f t="shared" si="27"/>
        <v>4017705175.0096335</v>
      </c>
      <c r="I20" s="9">
        <f t="shared" si="27"/>
        <v>4198501907.885067</v>
      </c>
      <c r="J20" s="9">
        <f t="shared" si="27"/>
        <v>4337052470.845274</v>
      </c>
      <c r="K20" s="9">
        <f t="shared" si="27"/>
        <v>4462826992.4997864</v>
      </c>
      <c r="L20" s="9">
        <f t="shared" si="27"/>
        <v>4610100283.2522793</v>
      </c>
      <c r="M20" s="9">
        <f t="shared" si="27"/>
        <v>4725352790.3335857</v>
      </c>
      <c r="N20" s="9">
        <f t="shared" si="27"/>
        <v>4810409140.5595903</v>
      </c>
      <c r="O20" s="9">
        <f>P20/O60</f>
        <v>4882565277.667984</v>
      </c>
      <c r="P20" s="9">
        <f>Exhibit1!F19</f>
        <v>4941156061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3"/>
        <v>2004</v>
      </c>
      <c r="B21" s="9"/>
      <c r="C21" s="9"/>
      <c r="D21" s="9"/>
      <c r="E21" s="9">
        <f t="shared" ref="E21:M21" si="28">F21/E61</f>
        <v>2476317996.8326144</v>
      </c>
      <c r="F21" s="9">
        <f t="shared" si="28"/>
        <v>2775952474.4493608</v>
      </c>
      <c r="G21" s="9">
        <f t="shared" si="28"/>
        <v>3014684387.2520061</v>
      </c>
      <c r="H21" s="9">
        <f t="shared" si="28"/>
        <v>3213653556.8106384</v>
      </c>
      <c r="I21" s="9">
        <f t="shared" si="28"/>
        <v>3364695273.9807382</v>
      </c>
      <c r="J21" s="9">
        <f t="shared" si="28"/>
        <v>3495918389.6659865</v>
      </c>
      <c r="K21" s="9">
        <f t="shared" si="28"/>
        <v>3639251043.6422915</v>
      </c>
      <c r="L21" s="9">
        <f t="shared" si="28"/>
        <v>3752067825.9952021</v>
      </c>
      <c r="M21" s="9">
        <f t="shared" si="28"/>
        <v>3834613318.1670966</v>
      </c>
      <c r="N21" s="9">
        <f>O21/N61</f>
        <v>3899801744.5759368</v>
      </c>
      <c r="O21" s="9">
        <f>Exhibit1!F20</f>
        <v>3954398969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3"/>
        <v>2005</v>
      </c>
      <c r="B22" s="9"/>
      <c r="C22" s="9"/>
      <c r="D22" s="9">
        <f t="shared" ref="D22:L22" si="29">E22/D62</f>
        <v>1850192383.915736</v>
      </c>
      <c r="E22" s="9">
        <f t="shared" si="29"/>
        <v>2207279514.0114732</v>
      </c>
      <c r="F22" s="9">
        <f t="shared" si="29"/>
        <v>2478774894.2348843</v>
      </c>
      <c r="G22" s="9">
        <f t="shared" si="29"/>
        <v>2704343409.6102586</v>
      </c>
      <c r="H22" s="9">
        <f t="shared" si="29"/>
        <v>2874717044.4157047</v>
      </c>
      <c r="I22" s="9">
        <f t="shared" si="29"/>
        <v>3027077047.7697368</v>
      </c>
      <c r="J22" s="9">
        <f t="shared" si="29"/>
        <v>3181457977.2059932</v>
      </c>
      <c r="K22" s="9">
        <f t="shared" si="29"/>
        <v>3299171922.3626146</v>
      </c>
      <c r="L22" s="9">
        <f t="shared" si="29"/>
        <v>3394847908.1111302</v>
      </c>
      <c r="M22" s="9">
        <f>N22/M62</f>
        <v>3462744866.2733531</v>
      </c>
      <c r="N22" s="9">
        <f>Exhibit1!F21</f>
        <v>3521611529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3"/>
        <v>2006</v>
      </c>
      <c r="B23" s="9"/>
      <c r="C23" s="9">
        <f t="shared" ref="B23:C32" si="30">D23/C63</f>
        <v>1446790310.6099508</v>
      </c>
      <c r="D23" s="9">
        <f t="shared" ref="D23:K23" si="31">E23/D63</f>
        <v>1941592596.8385541</v>
      </c>
      <c r="E23" s="9">
        <f t="shared" si="31"/>
        <v>2322144745.8189106</v>
      </c>
      <c r="F23" s="9">
        <f t="shared" si="31"/>
        <v>2614734983.7920933</v>
      </c>
      <c r="G23" s="9">
        <f t="shared" si="31"/>
        <v>2836987457.4144211</v>
      </c>
      <c r="H23" s="9">
        <f t="shared" si="31"/>
        <v>3018554654.6889443</v>
      </c>
      <c r="I23" s="9">
        <f t="shared" si="31"/>
        <v>3190612270.0062141</v>
      </c>
      <c r="J23" s="9">
        <f t="shared" si="31"/>
        <v>3318236760.8064628</v>
      </c>
      <c r="K23" s="9">
        <f t="shared" si="31"/>
        <v>3424420337.1522698</v>
      </c>
      <c r="L23" s="9">
        <f>M23/L63</f>
        <v>3503182004.9067717</v>
      </c>
      <c r="M23" s="9">
        <f>Exhibit1!F22</f>
        <v>3569742463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3"/>
        <v>2007</v>
      </c>
      <c r="B24" s="9">
        <f t="shared" si="30"/>
        <v>838201696.94865561</v>
      </c>
      <c r="C24" s="9">
        <f t="shared" si="30"/>
        <v>1551511341.0519614</v>
      </c>
      <c r="D24" s="9">
        <f t="shared" ref="D24:J24" si="32">E24/D64</f>
        <v>2097643333.102252</v>
      </c>
      <c r="E24" s="9">
        <f t="shared" si="32"/>
        <v>2523464929.7220092</v>
      </c>
      <c r="F24" s="9">
        <f t="shared" si="32"/>
        <v>2826280721.2886505</v>
      </c>
      <c r="G24" s="9">
        <f t="shared" si="32"/>
        <v>3086298547.6472068</v>
      </c>
      <c r="H24" s="9">
        <f t="shared" si="32"/>
        <v>3330116132.9113359</v>
      </c>
      <c r="I24" s="9">
        <f t="shared" si="32"/>
        <v>3499952055.6898141</v>
      </c>
      <c r="J24" s="9">
        <f t="shared" si="32"/>
        <v>3632950233.8060269</v>
      </c>
      <c r="K24" s="9">
        <f>L24/K64</f>
        <v>3734672840.3525958</v>
      </c>
      <c r="L24" s="9">
        <f>Exhibit1!F23</f>
        <v>3813100970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3"/>
        <v>2008</v>
      </c>
      <c r="B25" s="9">
        <f t="shared" si="30"/>
        <v>873802401.06985855</v>
      </c>
      <c r="C25" s="9">
        <f t="shared" si="30"/>
        <v>1595563184.3535619</v>
      </c>
      <c r="D25" s="9">
        <f t="shared" ref="D25:I25" si="33">E25/D65</f>
        <v>2168370367.5364904</v>
      </c>
      <c r="E25" s="9">
        <f t="shared" si="33"/>
        <v>2619391403.9840803</v>
      </c>
      <c r="F25" s="9">
        <f t="shared" si="33"/>
        <v>2970389852.1179466</v>
      </c>
      <c r="G25" s="9">
        <f t="shared" si="33"/>
        <v>3261488057.6255054</v>
      </c>
      <c r="H25" s="9">
        <f t="shared" si="33"/>
        <v>3480007757.486414</v>
      </c>
      <c r="I25" s="9">
        <f t="shared" si="33"/>
        <v>3643568122.088275</v>
      </c>
      <c r="J25" s="9">
        <f>K25/J65</f>
        <v>3763805870.1171875</v>
      </c>
      <c r="K25" s="9">
        <f>Exhibit1!F24</f>
        <v>3854137211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3"/>
        <v>2009</v>
      </c>
      <c r="B26" s="9">
        <f t="shared" si="30"/>
        <v>804197654.61397433</v>
      </c>
      <c r="C26" s="9">
        <f t="shared" si="30"/>
        <v>1508674800.0558157</v>
      </c>
      <c r="D26" s="9">
        <f t="shared" ref="D26:H26" si="34">E26/D66</f>
        <v>2089514598.0773046</v>
      </c>
      <c r="E26" s="9">
        <f t="shared" si="34"/>
        <v>2551297324.252389</v>
      </c>
      <c r="F26" s="9">
        <f t="shared" si="34"/>
        <v>2933991922.8902473</v>
      </c>
      <c r="G26" s="9">
        <f t="shared" si="34"/>
        <v>3212721155.5648208</v>
      </c>
      <c r="H26" s="9">
        <f t="shared" si="34"/>
        <v>3411909867.2098398</v>
      </c>
      <c r="I26" s="9">
        <f>J26/I66</f>
        <v>3555210081.6326532</v>
      </c>
      <c r="J26" s="9">
        <f>Exhibit1!F25</f>
        <v>3658311174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3"/>
        <v>2010</v>
      </c>
      <c r="B27" s="9">
        <f t="shared" si="30"/>
        <v>822383629.64887905</v>
      </c>
      <c r="C27" s="9">
        <f t="shared" si="30"/>
        <v>1583910870.7037411</v>
      </c>
      <c r="D27" s="9">
        <f t="shared" ref="D27:G27" si="35">E27/D67</f>
        <v>2220643040.726645</v>
      </c>
      <c r="E27" s="9">
        <f t="shared" si="35"/>
        <v>2746935441.37886</v>
      </c>
      <c r="F27" s="9">
        <f t="shared" si="35"/>
        <v>3112277855.0822482</v>
      </c>
      <c r="G27" s="9">
        <f t="shared" si="35"/>
        <v>3383046028.4744039</v>
      </c>
      <c r="H27" s="9">
        <f>I27/H67</f>
        <v>3586028790.1828685</v>
      </c>
      <c r="I27" s="9">
        <f>Exhibit1!F26</f>
        <v>3725883913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3"/>
        <v>2011</v>
      </c>
      <c r="B28" s="9">
        <f t="shared" si="30"/>
        <v>772119776.97168553</v>
      </c>
      <c r="C28" s="9">
        <f t="shared" si="30"/>
        <v>1511038403.5335886</v>
      </c>
      <c r="D28" s="9">
        <f t="shared" ref="D28:F28" si="36">E28/D68</f>
        <v>2116964803.3505578</v>
      </c>
      <c r="E28" s="9">
        <f t="shared" si="36"/>
        <v>2576346165.677629</v>
      </c>
      <c r="F28" s="9">
        <f t="shared" si="36"/>
        <v>2913847513.3813982</v>
      </c>
      <c r="G28" s="9">
        <f>H28/G68</f>
        <v>3152783009.478673</v>
      </c>
      <c r="H28" s="9">
        <f>Exhibit1!F27</f>
        <v>3326186075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>A28+1</f>
        <v>2012</v>
      </c>
      <c r="B29" s="9">
        <f t="shared" si="30"/>
        <v>771089391.99210012</v>
      </c>
      <c r="C29" s="9">
        <f t="shared" si="30"/>
        <v>1529070264.3203347</v>
      </c>
      <c r="D29" s="9">
        <f t="shared" ref="D29:E29" si="37">E29/D69</f>
        <v>2137640229.5198278</v>
      </c>
      <c r="E29" s="9">
        <f t="shared" si="37"/>
        <v>2592957598.4075513</v>
      </c>
      <c r="F29" s="9">
        <f>G29/F69</f>
        <v>2924856171.0037174</v>
      </c>
      <c r="G29" s="9">
        <f>Exhibit1!F28</f>
        <v>3147145240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3"/>
        <v>2013</v>
      </c>
      <c r="B30" s="9">
        <f t="shared" si="30"/>
        <v>809867801.22102058</v>
      </c>
      <c r="C30" s="9">
        <f t="shared" si="30"/>
        <v>1570333666.567559</v>
      </c>
      <c r="D30" s="9">
        <f t="shared" ref="D30" si="38">E30/D70</f>
        <v>2182763796.5289068</v>
      </c>
      <c r="E30" s="9">
        <f>F30/E70</f>
        <v>2632413138.6138616</v>
      </c>
      <c r="F30" s="9">
        <f>Exhibit1!F29</f>
        <v>2924610997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3"/>
        <v>2014</v>
      </c>
      <c r="B31" s="9">
        <f t="shared" si="30"/>
        <v>833863770.45521653</v>
      </c>
      <c r="C31" s="9">
        <f t="shared" si="30"/>
        <v>1614360259.601299</v>
      </c>
      <c r="D31" s="9">
        <f>E31/D71</f>
        <v>2239117680.0670018</v>
      </c>
      <c r="E31" s="9">
        <f>Exhibit1!F30</f>
        <v>2673506510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3"/>
        <v>2015</v>
      </c>
      <c r="B32" s="9">
        <f t="shared" si="30"/>
        <v>868974129.46558785</v>
      </c>
      <c r="C32" s="9">
        <f>D32/C72</f>
        <v>1698844423.1052244</v>
      </c>
      <c r="D32" s="9">
        <f>Exhibit1!F31</f>
        <v>2308729571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f>A32+1</f>
        <v>2016</v>
      </c>
      <c r="B33" s="9">
        <f>C33/B73</f>
        <v>934987620.79999995</v>
      </c>
      <c r="C33" s="9">
        <f>Exhibit1!F32</f>
        <v>1753101789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v>989228228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</v>
      </c>
      <c r="AB39">
        <v>1.0049999999999999</v>
      </c>
      <c r="AC39">
        <v>1.006</v>
      </c>
    </row>
    <row r="40" spans="1:34" x14ac:dyDescent="0.3">
      <c r="A40">
        <f t="shared" ref="A40:A73" si="39">A39+1</f>
        <v>1983</v>
      </c>
      <c r="Z40">
        <v>1.004</v>
      </c>
      <c r="AA40">
        <v>1.0049999999999999</v>
      </c>
      <c r="AB40">
        <v>1.004</v>
      </c>
      <c r="AC40">
        <v>1.004</v>
      </c>
      <c r="AD40">
        <v>1.004</v>
      </c>
      <c r="AE40">
        <v>1.004</v>
      </c>
      <c r="AF40">
        <v>1.0029999999999999</v>
      </c>
      <c r="AG40">
        <v>1.0029999999999999</v>
      </c>
    </row>
    <row r="41" spans="1:34" x14ac:dyDescent="0.3">
      <c r="A41">
        <f t="shared" si="39"/>
        <v>1984</v>
      </c>
      <c r="Y41">
        <v>1.0029999999999999</v>
      </c>
      <c r="Z41">
        <v>1.0029999999999999</v>
      </c>
      <c r="AA41">
        <v>1.004</v>
      </c>
      <c r="AB41">
        <v>1.004</v>
      </c>
      <c r="AC41">
        <v>1.0029999999999999</v>
      </c>
      <c r="AD41">
        <v>1.0029999999999999</v>
      </c>
      <c r="AE41">
        <v>1.002</v>
      </c>
      <c r="AF41">
        <v>1.0029999999999999</v>
      </c>
      <c r="AG41">
        <v>1.002</v>
      </c>
    </row>
    <row r="42" spans="1:34" x14ac:dyDescent="0.3">
      <c r="A42">
        <f t="shared" si="39"/>
        <v>1985</v>
      </c>
      <c r="X42">
        <v>1.004</v>
      </c>
      <c r="Y42">
        <v>1.004</v>
      </c>
      <c r="Z42">
        <v>1.0029999999999999</v>
      </c>
      <c r="AA42">
        <v>1.004</v>
      </c>
      <c r="AB42">
        <v>1.004</v>
      </c>
      <c r="AC42">
        <v>1.0029999999999999</v>
      </c>
      <c r="AD42">
        <v>1.0029999999999999</v>
      </c>
      <c r="AE42">
        <v>1.002</v>
      </c>
      <c r="AF42">
        <v>1.0029999999999999</v>
      </c>
      <c r="AG42">
        <v>1.002</v>
      </c>
    </row>
    <row r="43" spans="1:34" x14ac:dyDescent="0.3">
      <c r="A43">
        <f t="shared" si="39"/>
        <v>1986</v>
      </c>
      <c r="W43">
        <v>1.004</v>
      </c>
      <c r="X43">
        <v>1.0049999999999999</v>
      </c>
      <c r="Y43">
        <v>1.0049999999999999</v>
      </c>
      <c r="Z43">
        <v>1.0049999999999999</v>
      </c>
      <c r="AA43">
        <v>1.0049999999999999</v>
      </c>
      <c r="AB43">
        <v>1.0049999999999999</v>
      </c>
      <c r="AC43">
        <v>1.006</v>
      </c>
      <c r="AD43">
        <v>1.004</v>
      </c>
      <c r="AE43">
        <v>1.006</v>
      </c>
      <c r="AF43">
        <v>1.004</v>
      </c>
    </row>
    <row r="44" spans="1:34" x14ac:dyDescent="0.3">
      <c r="A44">
        <f t="shared" si="39"/>
        <v>1987</v>
      </c>
      <c r="V44" s="7">
        <v>1.0049999999999999</v>
      </c>
      <c r="W44">
        <v>1.0049999999999999</v>
      </c>
      <c r="X44">
        <v>1.0049999999999999</v>
      </c>
      <c r="Y44">
        <v>1.0049999999999999</v>
      </c>
      <c r="Z44">
        <v>1.0049999999999999</v>
      </c>
      <c r="AA44">
        <v>1.006</v>
      </c>
      <c r="AB44">
        <v>1.0049999999999999</v>
      </c>
      <c r="AC44">
        <v>1.0029999999999999</v>
      </c>
      <c r="AD44">
        <v>1.0029999999999999</v>
      </c>
      <c r="AE44">
        <v>1.002</v>
      </c>
    </row>
    <row r="45" spans="1:34" x14ac:dyDescent="0.3">
      <c r="A45">
        <f t="shared" si="39"/>
        <v>1988</v>
      </c>
      <c r="U45">
        <v>1.0049999999999999</v>
      </c>
      <c r="V45">
        <v>1.0049999999999999</v>
      </c>
      <c r="W45">
        <v>1.006</v>
      </c>
      <c r="X45">
        <v>1.006</v>
      </c>
      <c r="Y45">
        <v>1.004</v>
      </c>
      <c r="Z45">
        <v>1.0049999999999999</v>
      </c>
      <c r="AA45">
        <v>1.004</v>
      </c>
      <c r="AB45">
        <v>1.0029999999999999</v>
      </c>
      <c r="AC45">
        <v>1.0029999999999999</v>
      </c>
      <c r="AD45">
        <v>1.0029999999999999</v>
      </c>
    </row>
    <row r="46" spans="1:34" x14ac:dyDescent="0.3">
      <c r="A46">
        <f t="shared" si="39"/>
        <v>1989</v>
      </c>
      <c r="T46">
        <v>1.006</v>
      </c>
      <c r="U46">
        <v>1.0049999999999999</v>
      </c>
      <c r="V46">
        <v>1.0049999999999999</v>
      </c>
      <c r="W46">
        <v>1.008</v>
      </c>
      <c r="X46">
        <v>1.006</v>
      </c>
      <c r="Y46">
        <v>1.006</v>
      </c>
      <c r="Z46">
        <v>1.0049999999999999</v>
      </c>
      <c r="AA46">
        <v>1.0029999999999999</v>
      </c>
      <c r="AB46">
        <v>1.0029999999999999</v>
      </c>
      <c r="AC46">
        <v>1.0029999999999999</v>
      </c>
    </row>
    <row r="47" spans="1:34" x14ac:dyDescent="0.3">
      <c r="A47">
        <f t="shared" si="39"/>
        <v>1990</v>
      </c>
      <c r="S47">
        <v>1.0049999999999999</v>
      </c>
      <c r="T47">
        <v>1.0049999999999999</v>
      </c>
      <c r="U47">
        <v>1.0049999999999999</v>
      </c>
      <c r="V47">
        <v>1.006</v>
      </c>
      <c r="W47">
        <v>1.004</v>
      </c>
      <c r="X47">
        <v>1.004</v>
      </c>
      <c r="Y47">
        <v>1.004</v>
      </c>
      <c r="Z47">
        <v>1.0029999999999999</v>
      </c>
      <c r="AA47">
        <v>1.002</v>
      </c>
      <c r="AB47">
        <v>1.002</v>
      </c>
    </row>
    <row r="48" spans="1:34" x14ac:dyDescent="0.3">
      <c r="A48">
        <f t="shared" si="39"/>
        <v>1991</v>
      </c>
      <c r="R48">
        <v>1.006</v>
      </c>
      <c r="S48">
        <v>1.006</v>
      </c>
      <c r="T48">
        <v>1.006</v>
      </c>
      <c r="U48">
        <v>1.0049999999999999</v>
      </c>
      <c r="V48">
        <v>1.006</v>
      </c>
      <c r="W48">
        <v>1.006</v>
      </c>
      <c r="X48">
        <v>1.0049999999999999</v>
      </c>
      <c r="Y48">
        <v>1.004</v>
      </c>
      <c r="Z48">
        <v>1.0029999999999999</v>
      </c>
      <c r="AA48">
        <v>1.002</v>
      </c>
    </row>
    <row r="49" spans="1:26" x14ac:dyDescent="0.3">
      <c r="A49">
        <f t="shared" si="39"/>
        <v>1992</v>
      </c>
      <c r="Q49">
        <v>1.01</v>
      </c>
      <c r="R49">
        <v>1.0069999999999999</v>
      </c>
      <c r="S49">
        <v>1.0069999999999999</v>
      </c>
      <c r="T49">
        <v>1</v>
      </c>
      <c r="U49">
        <v>1.0069999999999999</v>
      </c>
      <c r="V49">
        <v>1.0069999999999999</v>
      </c>
      <c r="W49">
        <v>1.0049999999999999</v>
      </c>
      <c r="X49">
        <v>1.0049999999999999</v>
      </c>
      <c r="Y49">
        <v>1.0049999999999999</v>
      </c>
      <c r="Z49">
        <v>1.0049999999999999</v>
      </c>
    </row>
    <row r="50" spans="1:26" x14ac:dyDescent="0.3">
      <c r="A50">
        <f t="shared" si="39"/>
        <v>1993</v>
      </c>
      <c r="P50">
        <v>1.012</v>
      </c>
      <c r="Q50">
        <v>1.0109999999999999</v>
      </c>
      <c r="R50">
        <v>1.0109999999999999</v>
      </c>
      <c r="S50">
        <v>1.0109999999999999</v>
      </c>
      <c r="T50">
        <v>1.0089999999999999</v>
      </c>
      <c r="U50">
        <v>1.0129999999999999</v>
      </c>
      <c r="V50">
        <v>1.01</v>
      </c>
      <c r="W50">
        <v>1.008</v>
      </c>
      <c r="X50">
        <v>1.0049999999999999</v>
      </c>
      <c r="Y50">
        <v>1.006</v>
      </c>
    </row>
    <row r="51" spans="1:26" x14ac:dyDescent="0.3">
      <c r="A51">
        <f t="shared" si="39"/>
        <v>1994</v>
      </c>
      <c r="O51">
        <v>1.016</v>
      </c>
      <c r="P51">
        <v>1.012</v>
      </c>
      <c r="Q51">
        <v>1.0129999999999999</v>
      </c>
      <c r="R51">
        <v>1.0089999999999999</v>
      </c>
      <c r="S51">
        <v>1.0089999999999999</v>
      </c>
      <c r="T51">
        <v>1.012</v>
      </c>
      <c r="U51">
        <v>1.01</v>
      </c>
      <c r="V51">
        <v>1.008</v>
      </c>
      <c r="W51">
        <v>1.008</v>
      </c>
      <c r="X51">
        <v>1.0069999999999999</v>
      </c>
    </row>
    <row r="52" spans="1:26" x14ac:dyDescent="0.3">
      <c r="A52">
        <f t="shared" si="39"/>
        <v>1995</v>
      </c>
      <c r="N52">
        <v>1.0189999999999999</v>
      </c>
      <c r="O52">
        <v>1.018</v>
      </c>
      <c r="P52">
        <v>1.0169999999999999</v>
      </c>
      <c r="Q52">
        <v>1.0129999999999999</v>
      </c>
      <c r="R52">
        <v>1.012</v>
      </c>
      <c r="S52">
        <v>1.016</v>
      </c>
      <c r="T52">
        <v>1.0129999999999999</v>
      </c>
      <c r="U52">
        <v>1.0109999999999999</v>
      </c>
      <c r="V52">
        <v>1.0129999999999999</v>
      </c>
      <c r="W52">
        <v>1.0069999999999999</v>
      </c>
    </row>
    <row r="53" spans="1:26" x14ac:dyDescent="0.3">
      <c r="A53">
        <f t="shared" si="39"/>
        <v>1996</v>
      </c>
      <c r="M53">
        <v>1.0229999999999999</v>
      </c>
      <c r="N53">
        <v>1.022</v>
      </c>
      <c r="O53">
        <v>1.014</v>
      </c>
      <c r="P53">
        <v>1.014</v>
      </c>
      <c r="Q53">
        <v>1.014</v>
      </c>
      <c r="R53">
        <v>1.014</v>
      </c>
      <c r="S53">
        <v>1.014</v>
      </c>
      <c r="T53">
        <v>1.01</v>
      </c>
      <c r="U53">
        <v>1.0069999999999999</v>
      </c>
      <c r="V53">
        <v>1.0069999999999999</v>
      </c>
    </row>
    <row r="54" spans="1:26" x14ac:dyDescent="0.3">
      <c r="A54">
        <f t="shared" si="39"/>
        <v>1997</v>
      </c>
      <c r="L54">
        <v>1.0249999999999999</v>
      </c>
      <c r="M54">
        <v>1.02</v>
      </c>
      <c r="N54">
        <v>1.0189999999999999</v>
      </c>
      <c r="O54">
        <v>1.014</v>
      </c>
      <c r="P54">
        <v>1.014</v>
      </c>
      <c r="Q54">
        <v>1.0149999999999999</v>
      </c>
      <c r="R54">
        <v>1.0129999999999999</v>
      </c>
      <c r="S54">
        <v>1.01</v>
      </c>
      <c r="T54">
        <v>1.006</v>
      </c>
      <c r="U54">
        <v>1.006</v>
      </c>
    </row>
    <row r="55" spans="1:26" x14ac:dyDescent="0.3">
      <c r="A55">
        <f t="shared" si="39"/>
        <v>1998</v>
      </c>
      <c r="K55">
        <v>1.032</v>
      </c>
      <c r="L55">
        <v>1.0269999999999999</v>
      </c>
      <c r="M55">
        <v>1.0209999999999999</v>
      </c>
      <c r="N55">
        <v>1.0169999999999999</v>
      </c>
      <c r="O55">
        <v>1.0189999999999999</v>
      </c>
      <c r="P55">
        <v>1.018</v>
      </c>
      <c r="Q55">
        <v>1.0169999999999999</v>
      </c>
      <c r="R55">
        <v>1.0129999999999999</v>
      </c>
      <c r="S55">
        <v>1.01</v>
      </c>
      <c r="T55">
        <v>1.0069999999999999</v>
      </c>
    </row>
    <row r="56" spans="1:26" x14ac:dyDescent="0.3">
      <c r="A56">
        <f t="shared" si="39"/>
        <v>1999</v>
      </c>
      <c r="J56">
        <v>1.0349999999999999</v>
      </c>
      <c r="K56">
        <v>1.03</v>
      </c>
      <c r="L56">
        <v>1.0249999999999999</v>
      </c>
      <c r="M56">
        <v>1.02</v>
      </c>
      <c r="N56">
        <v>1.016</v>
      </c>
      <c r="O56">
        <v>1.018</v>
      </c>
      <c r="P56">
        <v>1.018</v>
      </c>
      <c r="Q56">
        <v>1.014</v>
      </c>
      <c r="R56">
        <v>1.012</v>
      </c>
      <c r="S56">
        <v>1.0089999999999999</v>
      </c>
    </row>
    <row r="57" spans="1:26" x14ac:dyDescent="0.3">
      <c r="A57">
        <f t="shared" si="39"/>
        <v>2000</v>
      </c>
      <c r="I57">
        <v>1.0369999999999999</v>
      </c>
      <c r="J57">
        <v>1.03</v>
      </c>
      <c r="K57">
        <v>1.026</v>
      </c>
      <c r="L57">
        <v>1.022</v>
      </c>
      <c r="M57">
        <v>1.02</v>
      </c>
      <c r="N57">
        <v>1.0209999999999999</v>
      </c>
      <c r="O57">
        <v>1.016</v>
      </c>
      <c r="P57">
        <v>1.012</v>
      </c>
      <c r="Q57">
        <v>1.0109999999999999</v>
      </c>
      <c r="R57">
        <v>1</v>
      </c>
    </row>
    <row r="58" spans="1:26" x14ac:dyDescent="0.3">
      <c r="A58">
        <f t="shared" si="39"/>
        <v>2001</v>
      </c>
      <c r="H58">
        <v>1.046</v>
      </c>
      <c r="I58">
        <v>1.0369999999999999</v>
      </c>
      <c r="J58">
        <v>1.0329999999999999</v>
      </c>
      <c r="K58">
        <v>1.026</v>
      </c>
      <c r="L58">
        <v>1.022</v>
      </c>
      <c r="M58">
        <v>1.026</v>
      </c>
      <c r="N58">
        <v>1.0189999999999999</v>
      </c>
      <c r="O58">
        <v>1.0169999999999999</v>
      </c>
      <c r="P58">
        <v>1.012</v>
      </c>
      <c r="Q58">
        <v>1.01</v>
      </c>
    </row>
    <row r="59" spans="1:26" x14ac:dyDescent="0.3">
      <c r="A59">
        <f t="shared" si="39"/>
        <v>2002</v>
      </c>
      <c r="G59">
        <v>1.0529999999999999</v>
      </c>
      <c r="H59">
        <v>1.0429999999999999</v>
      </c>
      <c r="I59">
        <v>1.032</v>
      </c>
      <c r="J59">
        <v>1.0269999999999999</v>
      </c>
      <c r="K59">
        <v>1.024</v>
      </c>
      <c r="L59">
        <v>1.026</v>
      </c>
      <c r="M59">
        <v>1.018</v>
      </c>
      <c r="N59">
        <v>1.0149999999999999</v>
      </c>
      <c r="O59">
        <v>1.0109999999999999</v>
      </c>
      <c r="P59">
        <v>1.0109999999999999</v>
      </c>
    </row>
    <row r="60" spans="1:26" x14ac:dyDescent="0.3">
      <c r="A60">
        <f t="shared" si="39"/>
        <v>2003</v>
      </c>
      <c r="F60">
        <v>1.07</v>
      </c>
      <c r="G60">
        <v>1.0549999999999999</v>
      </c>
      <c r="H60">
        <v>1.0449999999999999</v>
      </c>
      <c r="I60">
        <v>1.0329999999999999</v>
      </c>
      <c r="J60">
        <v>1.0289999999999999</v>
      </c>
      <c r="K60">
        <v>1.0329999999999999</v>
      </c>
      <c r="L60">
        <v>1.0249999999999999</v>
      </c>
      <c r="M60">
        <v>1.018</v>
      </c>
      <c r="N60">
        <v>1.0149999999999999</v>
      </c>
      <c r="O60">
        <v>1.012</v>
      </c>
    </row>
    <row r="61" spans="1:26" x14ac:dyDescent="0.3">
      <c r="A61">
        <f t="shared" si="39"/>
        <v>2004</v>
      </c>
      <c r="E61">
        <v>1.121</v>
      </c>
      <c r="F61">
        <v>1.0860000000000001</v>
      </c>
      <c r="G61">
        <v>1.0660000000000001</v>
      </c>
      <c r="H61">
        <v>1.0469999999999999</v>
      </c>
      <c r="I61">
        <v>1.0389999999999999</v>
      </c>
      <c r="J61">
        <v>1.0409999999999999</v>
      </c>
      <c r="K61">
        <v>1.0309999999999999</v>
      </c>
      <c r="L61">
        <v>1.022</v>
      </c>
      <c r="M61">
        <v>1.0169999999999999</v>
      </c>
      <c r="N61">
        <v>1.014</v>
      </c>
    </row>
    <row r="62" spans="1:26" x14ac:dyDescent="0.3">
      <c r="A62">
        <f t="shared" si="39"/>
        <v>2005</v>
      </c>
      <c r="D62">
        <v>1.1930000000000001</v>
      </c>
      <c r="E62">
        <v>1.123</v>
      </c>
      <c r="F62">
        <v>1.091</v>
      </c>
      <c r="G62">
        <v>1.0629999999999999</v>
      </c>
      <c r="H62">
        <v>1.0529999999999999</v>
      </c>
      <c r="I62">
        <v>1.0509999999999999</v>
      </c>
      <c r="J62">
        <v>1.0369999999999999</v>
      </c>
      <c r="K62">
        <v>1.0289999999999999</v>
      </c>
      <c r="L62">
        <v>1.02</v>
      </c>
      <c r="M62">
        <v>1.0169999999999999</v>
      </c>
    </row>
    <row r="63" spans="1:26" x14ac:dyDescent="0.3">
      <c r="A63">
        <f t="shared" si="39"/>
        <v>2006</v>
      </c>
      <c r="C63">
        <v>1.3420000000000001</v>
      </c>
      <c r="D63">
        <v>1.196</v>
      </c>
      <c r="E63">
        <v>1.1259999999999999</v>
      </c>
      <c r="F63">
        <v>1.085</v>
      </c>
      <c r="G63">
        <v>1.0640000000000001</v>
      </c>
      <c r="H63">
        <v>1.0569999999999999</v>
      </c>
      <c r="I63">
        <v>1.04</v>
      </c>
      <c r="J63">
        <v>1.032</v>
      </c>
      <c r="K63">
        <v>1.0229999999999999</v>
      </c>
      <c r="L63">
        <v>1.0189999999999999</v>
      </c>
    </row>
    <row r="64" spans="1:26" x14ac:dyDescent="0.3">
      <c r="A64">
        <f t="shared" si="39"/>
        <v>2007</v>
      </c>
      <c r="B64">
        <v>1.851</v>
      </c>
      <c r="C64">
        <v>1.3520000000000001</v>
      </c>
      <c r="D64">
        <v>1.2030000000000001</v>
      </c>
      <c r="E64">
        <v>1.1200000000000001</v>
      </c>
      <c r="F64">
        <v>1.0920000000000001</v>
      </c>
      <c r="G64">
        <v>1.079</v>
      </c>
      <c r="H64">
        <v>1.0509999999999999</v>
      </c>
      <c r="I64">
        <v>1.038</v>
      </c>
      <c r="J64">
        <v>1.028</v>
      </c>
      <c r="K64">
        <v>1.0209999999999999</v>
      </c>
    </row>
    <row r="65" spans="1:10" x14ac:dyDescent="0.3">
      <c r="A65">
        <f t="shared" si="39"/>
        <v>2008</v>
      </c>
      <c r="B65">
        <v>1.8260000000000001</v>
      </c>
      <c r="C65">
        <v>1.359</v>
      </c>
      <c r="D65">
        <v>1.208</v>
      </c>
      <c r="E65">
        <v>1.1339999999999999</v>
      </c>
      <c r="F65">
        <v>1.0980000000000001</v>
      </c>
      <c r="G65">
        <v>1.0669999999999999</v>
      </c>
      <c r="H65">
        <v>1.0469999999999999</v>
      </c>
      <c r="I65">
        <v>1.0329999999999999</v>
      </c>
      <c r="J65">
        <v>1.024</v>
      </c>
    </row>
    <row r="66" spans="1:10" x14ac:dyDescent="0.3">
      <c r="A66">
        <f t="shared" si="39"/>
        <v>2009</v>
      </c>
      <c r="B66">
        <v>1.8759999999999999</v>
      </c>
      <c r="C66">
        <v>1.385</v>
      </c>
      <c r="D66">
        <v>1.2210000000000001</v>
      </c>
      <c r="E66">
        <v>1.1499999999999999</v>
      </c>
      <c r="F66">
        <v>1.095</v>
      </c>
      <c r="G66">
        <v>1.0620000000000001</v>
      </c>
      <c r="H66">
        <v>1.042</v>
      </c>
      <c r="I66">
        <v>1.0289999999999999</v>
      </c>
    </row>
    <row r="67" spans="1:10" x14ac:dyDescent="0.3">
      <c r="A67">
        <f t="shared" si="39"/>
        <v>2010</v>
      </c>
      <c r="B67">
        <v>1.9259999999999999</v>
      </c>
      <c r="C67">
        <v>1.4019999999999999</v>
      </c>
      <c r="D67">
        <v>1.2370000000000001</v>
      </c>
      <c r="E67">
        <v>1.133</v>
      </c>
      <c r="F67">
        <v>1.087</v>
      </c>
      <c r="G67">
        <v>1.06</v>
      </c>
      <c r="H67">
        <v>1.0389999999999999</v>
      </c>
    </row>
    <row r="68" spans="1:10" x14ac:dyDescent="0.3">
      <c r="A68">
        <f t="shared" si="39"/>
        <v>2011</v>
      </c>
      <c r="B68">
        <v>1.9570000000000001</v>
      </c>
      <c r="C68">
        <v>1.401</v>
      </c>
      <c r="D68">
        <v>1.2170000000000001</v>
      </c>
      <c r="E68">
        <v>1.131</v>
      </c>
      <c r="F68">
        <v>1.0820000000000001</v>
      </c>
      <c r="G68">
        <v>1.0549999999999999</v>
      </c>
    </row>
    <row r="69" spans="1:10" x14ac:dyDescent="0.3">
      <c r="A69">
        <f t="shared" si="39"/>
        <v>2012</v>
      </c>
      <c r="B69">
        <v>1.9830000000000001</v>
      </c>
      <c r="C69">
        <v>1.3979999999999999</v>
      </c>
      <c r="D69">
        <v>1.2130000000000001</v>
      </c>
      <c r="E69">
        <v>1.1279999999999999</v>
      </c>
      <c r="F69">
        <v>1.0760000000000001</v>
      </c>
    </row>
    <row r="70" spans="1:10" x14ac:dyDescent="0.3">
      <c r="A70">
        <f t="shared" si="39"/>
        <v>2013</v>
      </c>
      <c r="B70">
        <v>1.9390000000000001</v>
      </c>
      <c r="C70">
        <v>1.39</v>
      </c>
      <c r="D70">
        <v>1.206</v>
      </c>
      <c r="E70">
        <v>1.111</v>
      </c>
    </row>
    <row r="71" spans="1:10" x14ac:dyDescent="0.3">
      <c r="A71">
        <f t="shared" si="39"/>
        <v>2014</v>
      </c>
      <c r="B71">
        <v>1.9359999999999999</v>
      </c>
      <c r="C71">
        <v>1.387</v>
      </c>
      <c r="D71">
        <v>1.194</v>
      </c>
    </row>
    <row r="72" spans="1:10" x14ac:dyDescent="0.3">
      <c r="A72">
        <f t="shared" si="39"/>
        <v>2015</v>
      </c>
      <c r="B72">
        <v>1.9550000000000001</v>
      </c>
      <c r="C72">
        <v>1.359</v>
      </c>
    </row>
    <row r="73" spans="1:10" x14ac:dyDescent="0.3">
      <c r="A73">
        <f t="shared" si="39"/>
        <v>2016</v>
      </c>
      <c r="B73">
        <v>1.875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73"/>
  <sheetViews>
    <sheetView topLeftCell="S1" workbookViewId="0">
      <selection activeCell="X48" sqref="X48"/>
    </sheetView>
  </sheetViews>
  <sheetFormatPr defaultRowHeight="14.4" x14ac:dyDescent="0.3"/>
  <cols>
    <col min="2" max="7" width="13.5546875" bestFit="1" customWidth="1"/>
    <col min="8" max="8" width="13.5546875" customWidth="1"/>
    <col min="9" max="33" width="13.5546875" bestFit="1" customWidth="1"/>
  </cols>
  <sheetData>
    <row r="1" spans="1:33" x14ac:dyDescent="0.3">
      <c r="A1" t="s">
        <v>71</v>
      </c>
    </row>
    <row r="2" spans="1:33" x14ac:dyDescent="0.3"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>
        <f t="shared" ref="W3:AE3" si="1">X3/W43</f>
        <v>1130620582.2142148</v>
      </c>
      <c r="X3" s="9">
        <f t="shared" si="1"/>
        <v>1134012443.9608574</v>
      </c>
      <c r="Y3" s="9">
        <f t="shared" si="1"/>
        <v>1140816518.6246226</v>
      </c>
      <c r="Z3" s="9">
        <f t="shared" si="1"/>
        <v>1147661417.7363703</v>
      </c>
      <c r="AA3" s="9">
        <f t="shared" si="1"/>
        <v>1153399724.825052</v>
      </c>
      <c r="AB3" s="9">
        <f t="shared" si="1"/>
        <v>1159166723.4491773</v>
      </c>
      <c r="AC3" s="9">
        <f t="shared" si="1"/>
        <v>1163803390.3429739</v>
      </c>
      <c r="AD3" s="9">
        <f t="shared" si="1"/>
        <v>1166130997.1236598</v>
      </c>
      <c r="AE3" s="9">
        <f t="shared" si="1"/>
        <v>1167297128.1207833</v>
      </c>
      <c r="AF3" s="9">
        <f>AG3/AF43</f>
        <v>1164962533.8645418</v>
      </c>
      <c r="AG3" s="9">
        <f>Exhibit1!H2</f>
        <v>1169622384</v>
      </c>
    </row>
    <row r="4" spans="1:33" x14ac:dyDescent="0.3">
      <c r="A4">
        <f t="shared" ref="A4:A32" si="2">A3+1</f>
        <v>1987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f t="shared" ref="V4:AE4" si="3">W4/V44</f>
        <v>1330058550.3112576</v>
      </c>
      <c r="W4" s="9">
        <f t="shared" si="3"/>
        <v>1336708843.0628138</v>
      </c>
      <c r="X4" s="9">
        <f t="shared" si="3"/>
        <v>1350075931.4934418</v>
      </c>
      <c r="Y4" s="9">
        <f t="shared" si="3"/>
        <v>1348725855.5619483</v>
      </c>
      <c r="Z4" s="9">
        <f t="shared" si="3"/>
        <v>1356818210.6953199</v>
      </c>
      <c r="AA4" s="9">
        <f t="shared" si="3"/>
        <v>1360888665.3274057</v>
      </c>
      <c r="AB4" s="9">
        <f t="shared" si="3"/>
        <v>1367693108.6540425</v>
      </c>
      <c r="AC4" s="9">
        <f t="shared" si="3"/>
        <v>1371796187.9800045</v>
      </c>
      <c r="AD4" s="9">
        <f t="shared" si="3"/>
        <v>1373167984.1679845</v>
      </c>
      <c r="AE4" s="9">
        <f t="shared" si="3"/>
        <v>1371794816.1838164</v>
      </c>
      <c r="AF4" s="9">
        <f>Exhibit1!H3</f>
        <v>1373166611</v>
      </c>
      <c r="AG4" s="9"/>
    </row>
    <row r="5" spans="1:33" x14ac:dyDescent="0.3">
      <c r="A5">
        <f t="shared" si="2"/>
        <v>1988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>
        <f t="shared" ref="U5:AD5" si="4">V5/U45</f>
        <v>1532631564.7013986</v>
      </c>
      <c r="V5" s="9">
        <f t="shared" si="4"/>
        <v>1541827354.089607</v>
      </c>
      <c r="W5" s="9">
        <f t="shared" si="4"/>
        <v>1549536490.860055</v>
      </c>
      <c r="X5" s="9">
        <f t="shared" si="4"/>
        <v>1557284173.3143551</v>
      </c>
      <c r="Y5" s="9">
        <f t="shared" si="4"/>
        <v>1558841457.4876692</v>
      </c>
      <c r="Z5" s="9">
        <f t="shared" si="4"/>
        <v>1566635664.7751074</v>
      </c>
      <c r="AA5" s="9">
        <f t="shared" si="4"/>
        <v>1569768936.1046576</v>
      </c>
      <c r="AB5" s="9">
        <f t="shared" si="4"/>
        <v>1574478242.9129715</v>
      </c>
      <c r="AC5" s="9">
        <f t="shared" si="4"/>
        <v>1577627199.3987975</v>
      </c>
      <c r="AD5" s="9">
        <f t="shared" si="4"/>
        <v>1577627199.3987975</v>
      </c>
      <c r="AE5" s="9">
        <f>Exhibit1!H4</f>
        <v>1574471945</v>
      </c>
      <c r="AF5" s="9"/>
      <c r="AG5" s="9"/>
    </row>
    <row r="6" spans="1:33" x14ac:dyDescent="0.3">
      <c r="A6">
        <f t="shared" si="2"/>
        <v>1989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f t="shared" ref="T6:AC6" si="5">U6/T46</f>
        <v>1788999158.3308899</v>
      </c>
      <c r="U6" s="9">
        <f t="shared" si="5"/>
        <v>1797944154.1225443</v>
      </c>
      <c r="V6" s="9">
        <f t="shared" si="5"/>
        <v>1812327707.3555245</v>
      </c>
      <c r="W6" s="9">
        <f t="shared" si="5"/>
        <v>1821389345.892302</v>
      </c>
      <c r="X6" s="9">
        <f t="shared" si="5"/>
        <v>1832317681.9676559</v>
      </c>
      <c r="Y6" s="9">
        <f t="shared" si="5"/>
        <v>1845143905.7414293</v>
      </c>
      <c r="Z6" s="9">
        <f t="shared" si="5"/>
        <v>1845143905.7414293</v>
      </c>
      <c r="AA6" s="9">
        <f t="shared" si="5"/>
        <v>1848834193.5529122</v>
      </c>
      <c r="AB6" s="9">
        <f t="shared" si="5"/>
        <v>1846985359.3593593</v>
      </c>
      <c r="AC6" s="9">
        <f t="shared" si="5"/>
        <v>1845138374</v>
      </c>
      <c r="AD6" s="9">
        <f>Exhibit1!H5</f>
        <v>1845138374</v>
      </c>
      <c r="AE6" s="9"/>
      <c r="AF6" s="9"/>
      <c r="AG6" s="9"/>
    </row>
    <row r="7" spans="1:33" x14ac:dyDescent="0.3">
      <c r="A7">
        <f t="shared" si="2"/>
        <v>1990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>
        <f t="shared" ref="S7:AB7" si="6">T7/S47</f>
        <v>2038483269.8302283</v>
      </c>
      <c r="T7" s="9">
        <f t="shared" si="6"/>
        <v>2050714169.4492097</v>
      </c>
      <c r="U7" s="9">
        <f t="shared" si="6"/>
        <v>2067119882.8048034</v>
      </c>
      <c r="V7" s="9">
        <f t="shared" si="6"/>
        <v>2077455482.2188272</v>
      </c>
      <c r="W7" s="9">
        <f t="shared" si="6"/>
        <v>2083687848.6654835</v>
      </c>
      <c r="X7" s="9">
        <f t="shared" si="6"/>
        <v>2087855224.3628144</v>
      </c>
      <c r="Y7" s="9">
        <f t="shared" si="6"/>
        <v>2096206645.2602656</v>
      </c>
      <c r="Z7" s="9">
        <f t="shared" si="6"/>
        <v>2089918025.3244848</v>
      </c>
      <c r="AA7" s="9">
        <f t="shared" si="6"/>
        <v>2090127017.1270173</v>
      </c>
      <c r="AB7" s="9">
        <f t="shared" si="6"/>
        <v>2092217144.1441441</v>
      </c>
      <c r="AC7" s="9">
        <f>Exhibit1!H6</f>
        <v>2090124927</v>
      </c>
      <c r="AD7" s="9"/>
      <c r="AE7" s="9"/>
      <c r="AF7" s="9"/>
      <c r="AG7" s="9"/>
    </row>
    <row r="8" spans="1:33" x14ac:dyDescent="0.3">
      <c r="A8">
        <f t="shared" si="2"/>
        <v>1991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 t="shared" ref="R8:AA8" si="7">S8/R48</f>
        <v>2190637573.6832643</v>
      </c>
      <c r="S8" s="9">
        <f t="shared" si="7"/>
        <v>2205972036.6990471</v>
      </c>
      <c r="T8" s="9">
        <f t="shared" si="7"/>
        <v>2219207868.9192414</v>
      </c>
      <c r="U8" s="9">
        <f t="shared" si="7"/>
        <v>2230303908.2638373</v>
      </c>
      <c r="V8" s="9">
        <f t="shared" si="7"/>
        <v>2234764516.0803652</v>
      </c>
      <c r="W8" s="9">
        <f t="shared" si="7"/>
        <v>2243703574.1446867</v>
      </c>
      <c r="X8" s="9">
        <f t="shared" si="7"/>
        <v>2245947277.7188311</v>
      </c>
      <c r="Y8" s="9">
        <f t="shared" si="7"/>
        <v>2252685119.5519872</v>
      </c>
      <c r="Z8" s="9">
        <f t="shared" si="7"/>
        <v>2254937804.6715388</v>
      </c>
      <c r="AA8" s="9">
        <f t="shared" si="7"/>
        <v>2252682866.8668671</v>
      </c>
      <c r="AB8" s="9">
        <f>Exhibit1!H7</f>
        <v>2250430184</v>
      </c>
      <c r="AC8" s="9"/>
      <c r="AD8" s="9"/>
      <c r="AE8" s="9"/>
      <c r="AF8" s="9"/>
      <c r="AG8" s="9"/>
    </row>
    <row r="9" spans="1:33" x14ac:dyDescent="0.3">
      <c r="A9">
        <f t="shared" si="2"/>
        <v>1992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f t="shared" ref="Q9:Z9" si="8">R9/Q49</f>
        <v>1761057913.2233491</v>
      </c>
      <c r="R9" s="9">
        <f t="shared" si="8"/>
        <v>1771624260.7026892</v>
      </c>
      <c r="S9" s="9">
        <f t="shared" si="8"/>
        <v>1787568879.0490131</v>
      </c>
      <c r="T9" s="9">
        <f t="shared" si="8"/>
        <v>1789356447.928062</v>
      </c>
      <c r="U9" s="9">
        <f t="shared" si="8"/>
        <v>1794724517.2718461</v>
      </c>
      <c r="V9" s="9">
        <f t="shared" si="8"/>
        <v>1803698139.8582051</v>
      </c>
      <c r="W9" s="9">
        <f t="shared" si="8"/>
        <v>1809109234.2777796</v>
      </c>
      <c r="X9" s="9">
        <f t="shared" si="8"/>
        <v>1814536561.9806128</v>
      </c>
      <c r="Y9" s="9">
        <f t="shared" si="8"/>
        <v>1812722025.418632</v>
      </c>
      <c r="Z9" s="9">
        <f t="shared" si="8"/>
        <v>1810909303.3932135</v>
      </c>
      <c r="AA9" s="9">
        <f>Exhibit1!H8</f>
        <v>1814531122</v>
      </c>
      <c r="AB9" s="9"/>
      <c r="AC9" s="9"/>
      <c r="AD9" s="9"/>
      <c r="AE9" s="9"/>
      <c r="AF9" s="9"/>
      <c r="AG9" s="9"/>
    </row>
    <row r="10" spans="1:33" x14ac:dyDescent="0.3">
      <c r="A10">
        <f t="shared" si="2"/>
        <v>1993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 t="shared" ref="P10:Y10" si="9">Q10/P50</f>
        <v>1502969761.9522679</v>
      </c>
      <c r="Q10" s="9">
        <f t="shared" si="9"/>
        <v>1522508368.8576472</v>
      </c>
      <c r="R10" s="9">
        <f t="shared" si="9"/>
        <v>1534688435.8085084</v>
      </c>
      <c r="S10" s="9">
        <f t="shared" si="9"/>
        <v>1542361877.9875507</v>
      </c>
      <c r="T10" s="9">
        <f t="shared" si="9"/>
        <v>1562412582.4013886</v>
      </c>
      <c r="U10" s="9">
        <f t="shared" si="9"/>
        <v>1582723945.9726067</v>
      </c>
      <c r="V10" s="9">
        <f t="shared" si="9"/>
        <v>1584306669.9185791</v>
      </c>
      <c r="W10" s="9">
        <f t="shared" si="9"/>
        <v>1585890976.5884974</v>
      </c>
      <c r="X10" s="9">
        <f t="shared" si="9"/>
        <v>1584305085.6119089</v>
      </c>
      <c r="Y10" s="9">
        <f t="shared" si="9"/>
        <v>1577967865.2694612</v>
      </c>
      <c r="Z10" s="9">
        <f>Exhibit1!H9</f>
        <v>1581123801</v>
      </c>
      <c r="AA10" s="9"/>
      <c r="AB10" s="9"/>
      <c r="AC10" s="9"/>
      <c r="AD10" s="9"/>
      <c r="AE10" s="9"/>
      <c r="AF10" s="9"/>
      <c r="AG10" s="9"/>
    </row>
    <row r="11" spans="1:33" x14ac:dyDescent="0.3">
      <c r="A11">
        <f t="shared" si="2"/>
        <v>1994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V11" si="10">P11/O51</f>
        <v>1460000520.6504211</v>
      </c>
      <c r="P11" s="9">
        <f t="shared" si="10"/>
        <v>1471680524.8156245</v>
      </c>
      <c r="Q11" s="9">
        <f t="shared" si="10"/>
        <v>1502585815.8367524</v>
      </c>
      <c r="R11" s="9">
        <f t="shared" si="10"/>
        <v>1519114259.8109565</v>
      </c>
      <c r="S11" s="9">
        <f t="shared" si="10"/>
        <v>1535824516.6688769</v>
      </c>
      <c r="T11" s="9">
        <f t="shared" si="10"/>
        <v>1543503639.2522211</v>
      </c>
      <c r="U11" s="9">
        <f t="shared" si="10"/>
        <v>1552764661.0877345</v>
      </c>
      <c r="V11" s="9">
        <f t="shared" si="10"/>
        <v>1558975719.7320855</v>
      </c>
      <c r="W11" s="9">
        <f>X11/W51</f>
        <v>1560534695.4518173</v>
      </c>
      <c r="X11" s="9">
        <f t="shared" ref="X11" si="11">Y11/X51</f>
        <v>1554292556.6700101</v>
      </c>
      <c r="Y11" s="9">
        <f>Exhibit1!H10</f>
        <v>1549629679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3">
      <c r="A12">
        <f t="shared" si="2"/>
        <v>1995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f t="shared" ref="N12:U12" si="12">O12/N52</f>
        <v>1601107420.1748931</v>
      </c>
      <c r="O12" s="9">
        <f t="shared" si="12"/>
        <v>1644337320.5196152</v>
      </c>
      <c r="P12" s="9">
        <f t="shared" si="12"/>
        <v>1670646717.647929</v>
      </c>
      <c r="Q12" s="9">
        <f t="shared" si="12"/>
        <v>1678999951.2361684</v>
      </c>
      <c r="R12" s="9">
        <f t="shared" si="12"/>
        <v>1695789950.7485301</v>
      </c>
      <c r="S12" s="9">
        <f t="shared" si="12"/>
        <v>1716139430.1575124</v>
      </c>
      <c r="T12" s="9">
        <f t="shared" si="12"/>
        <v>1709274872.4368823</v>
      </c>
      <c r="U12" s="9">
        <f t="shared" si="12"/>
        <v>1721239796.5439403</v>
      </c>
      <c r="V12" s="9">
        <f>W12/V52</f>
        <v>1721239796.5439403</v>
      </c>
      <c r="W12" s="9">
        <f>X12/W52</f>
        <v>1716076077.1543086</v>
      </c>
      <c r="X12" s="9">
        <f>Exhibit1!H11</f>
        <v>1712643925</v>
      </c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3">
      <c r="A13">
        <f t="shared" si="2"/>
        <v>1996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ref="M13:T13" si="13">N13/M53</f>
        <v>1683691068.6652935</v>
      </c>
      <c r="N13" s="9">
        <f t="shared" si="13"/>
        <v>1717364890.0385993</v>
      </c>
      <c r="O13" s="9">
        <f t="shared" si="13"/>
        <v>1743125363.389178</v>
      </c>
      <c r="P13" s="9">
        <f t="shared" si="13"/>
        <v>1765785993.1132371</v>
      </c>
      <c r="Q13" s="9">
        <f t="shared" si="13"/>
        <v>1786975425.030596</v>
      </c>
      <c r="R13" s="9">
        <f t="shared" si="13"/>
        <v>1801271228.4308407</v>
      </c>
      <c r="S13" s="9">
        <f t="shared" si="13"/>
        <v>1813880127.0298564</v>
      </c>
      <c r="T13" s="9">
        <f t="shared" si="13"/>
        <v>1819321767.4109459</v>
      </c>
      <c r="U13" s="9">
        <f>V13/U53</f>
        <v>1819321767.4109459</v>
      </c>
      <c r="V13" s="9">
        <f>W13/V53</f>
        <v>1821141089.1783566</v>
      </c>
      <c r="W13" s="9">
        <f>Exhibit1!H12</f>
        <v>1817498807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3">
      <c r="A14">
        <f t="shared" si="2"/>
        <v>1997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f t="shared" ref="L14:S14" si="14">M14/L54</f>
        <v>2014881708.6747944</v>
      </c>
      <c r="M14" s="9">
        <f t="shared" si="14"/>
        <v>2061223987.9743145</v>
      </c>
      <c r="N14" s="9">
        <f t="shared" si="14"/>
        <v>2098326019.7578521</v>
      </c>
      <c r="O14" s="9">
        <f t="shared" si="14"/>
        <v>2117210953.9356725</v>
      </c>
      <c r="P14" s="9">
        <f t="shared" si="14"/>
        <v>2138383063.4750292</v>
      </c>
      <c r="Q14" s="9">
        <f t="shared" si="14"/>
        <v>2149074978.7924042</v>
      </c>
      <c r="R14" s="9">
        <f t="shared" si="14"/>
        <v>2157671278.7075739</v>
      </c>
      <c r="S14" s="9">
        <f t="shared" si="14"/>
        <v>2157671278.7075739</v>
      </c>
      <c r="T14" s="9">
        <f>U14/T54</f>
        <v>2146882922.3140361</v>
      </c>
      <c r="U14" s="9">
        <f>V14/U54</f>
        <v>2140442273.5470941</v>
      </c>
      <c r="V14" s="9">
        <f>Exhibit1!H13</f>
        <v>2136161389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3">
      <c r="A15">
        <f t="shared" si="2"/>
        <v>1998</v>
      </c>
      <c r="B15" s="9"/>
      <c r="C15" s="9"/>
      <c r="D15" s="9"/>
      <c r="E15" s="9"/>
      <c r="F15" s="9"/>
      <c r="G15" s="9"/>
      <c r="H15" s="9"/>
      <c r="I15" s="9"/>
      <c r="J15" s="9"/>
      <c r="K15" s="9">
        <f t="shared" ref="K15:R15" si="15">L15/K55</f>
        <v>2603991319.6858296</v>
      </c>
      <c r="L15" s="9">
        <f t="shared" si="15"/>
        <v>2658675137.3992319</v>
      </c>
      <c r="M15" s="9">
        <f t="shared" si="15"/>
        <v>2711848640.1472168</v>
      </c>
      <c r="N15" s="9">
        <f t="shared" si="15"/>
        <v>2738967126.5486889</v>
      </c>
      <c r="O15" s="9">
        <f t="shared" si="15"/>
        <v>2766356797.8141756</v>
      </c>
      <c r="P15" s="9">
        <f t="shared" si="15"/>
        <v>2802319436.1857595</v>
      </c>
      <c r="Q15" s="9">
        <f t="shared" si="15"/>
        <v>2821935672.2390594</v>
      </c>
      <c r="R15" s="9">
        <f t="shared" si="15"/>
        <v>2855798900.3059282</v>
      </c>
      <c r="S15" s="9">
        <f>T15/S55</f>
        <v>2852943101.4056225</v>
      </c>
      <c r="T15" s="9">
        <f>U15/T55</f>
        <v>2852943101.4056225</v>
      </c>
      <c r="U15" s="9">
        <f>Exhibit1!H14</f>
        <v>2841531329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3">
      <c r="A16">
        <f t="shared" si="2"/>
        <v>1999</v>
      </c>
      <c r="B16" s="9"/>
      <c r="C16" s="9"/>
      <c r="D16" s="9"/>
      <c r="E16" s="9"/>
      <c r="F16" s="9"/>
      <c r="G16" s="9"/>
      <c r="H16" s="9"/>
      <c r="I16" s="9"/>
      <c r="J16" s="9">
        <f t="shared" ref="J16:Q16" si="16">K16/J56</f>
        <v>2906953026.6400962</v>
      </c>
      <c r="K16" s="9">
        <f t="shared" si="16"/>
        <v>2988347711.3860188</v>
      </c>
      <c r="L16" s="9">
        <f t="shared" si="16"/>
        <v>3042137970.1909671</v>
      </c>
      <c r="M16" s="9">
        <f t="shared" si="16"/>
        <v>3093854315.6842132</v>
      </c>
      <c r="N16" s="9">
        <f t="shared" si="16"/>
        <v>3137168276.1037922</v>
      </c>
      <c r="O16" s="9">
        <f t="shared" si="16"/>
        <v>3165402790.588726</v>
      </c>
      <c r="P16" s="9">
        <f t="shared" si="16"/>
        <v>3203387624.0757909</v>
      </c>
      <c r="Q16" s="9">
        <f t="shared" si="16"/>
        <v>3212997786.9480181</v>
      </c>
      <c r="R16" s="9">
        <f>S16/R56</f>
        <v>3212997786.9480181</v>
      </c>
      <c r="S16" s="9">
        <f>T16/S56</f>
        <v>3206571791.3741221</v>
      </c>
      <c r="T16" s="9">
        <f>Exhibit1!H15</f>
        <v>3196952076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3">
      <c r="A17">
        <f t="shared" si="2"/>
        <v>2000</v>
      </c>
      <c r="B17" s="9"/>
      <c r="C17" s="9"/>
      <c r="D17" s="9"/>
      <c r="E17" s="9"/>
      <c r="F17" s="9"/>
      <c r="G17" s="9"/>
      <c r="H17" s="9"/>
      <c r="I17" s="9">
        <f t="shared" ref="I17:P17" si="17">J17/I57</f>
        <v>3400318651.3976698</v>
      </c>
      <c r="J17" s="9">
        <f t="shared" si="17"/>
        <v>3475125661.7284188</v>
      </c>
      <c r="K17" s="9">
        <f t="shared" si="17"/>
        <v>3541153049.3012586</v>
      </c>
      <c r="L17" s="9">
        <f t="shared" si="17"/>
        <v>3619058416.3858862</v>
      </c>
      <c r="M17" s="9">
        <f t="shared" si="17"/>
        <v>3676963351.0480604</v>
      </c>
      <c r="N17" s="9">
        <f t="shared" si="17"/>
        <v>3739471728.0158772</v>
      </c>
      <c r="O17" s="9">
        <f t="shared" si="17"/>
        <v>3784345388.752068</v>
      </c>
      <c r="P17" s="9">
        <f t="shared" si="17"/>
        <v>3803267115.695828</v>
      </c>
      <c r="Q17" s="9">
        <f>R17/Q57</f>
        <v>3795660581.4644365</v>
      </c>
      <c r="R17" s="9">
        <f>S17/R57</f>
        <v>3776682278.5571141</v>
      </c>
      <c r="S17" s="9">
        <f>Exhibit1!H16</f>
        <v>3769128914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3">
      <c r="A18">
        <f t="shared" si="2"/>
        <v>2001</v>
      </c>
      <c r="B18" s="9"/>
      <c r="C18" s="9"/>
      <c r="D18" s="9"/>
      <c r="E18" s="9"/>
      <c r="F18" s="9"/>
      <c r="G18" s="9"/>
      <c r="H18" s="9">
        <f t="shared" ref="H18:O18" si="18">I18/H58</f>
        <v>4869540612.9921637</v>
      </c>
      <c r="I18" s="9">
        <f t="shared" si="18"/>
        <v>5059452696.8988581</v>
      </c>
      <c r="J18" s="9">
        <f t="shared" si="18"/>
        <v>5236533541.2903175</v>
      </c>
      <c r="K18" s="9">
        <f t="shared" si="18"/>
        <v>5393629547.529027</v>
      </c>
      <c r="L18" s="9">
        <f t="shared" si="18"/>
        <v>5501502138.4796076</v>
      </c>
      <c r="M18" s="9">
        <f t="shared" si="18"/>
        <v>5600529176.9722404</v>
      </c>
      <c r="N18" s="9">
        <f t="shared" si="18"/>
        <v>5701338702.1577406</v>
      </c>
      <c r="O18" s="9">
        <f t="shared" si="18"/>
        <v>5735546734.3706875</v>
      </c>
      <c r="P18" s="9">
        <f>Q18/P58</f>
        <v>5724075640.9019461</v>
      </c>
      <c r="Q18" s="9">
        <f>R18/Q58</f>
        <v>5718351565.2610445</v>
      </c>
      <c r="R18" s="9">
        <f>Exhibit1!H17</f>
        <v>5695478159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3">
      <c r="A19">
        <f t="shared" si="2"/>
        <v>2002</v>
      </c>
      <c r="B19" s="9"/>
      <c r="C19" s="9"/>
      <c r="D19" s="9"/>
      <c r="E19" s="9"/>
      <c r="F19" s="9"/>
      <c r="G19" s="9">
        <f t="shared" ref="G19:N19" si="19">H19/G59</f>
        <v>4922200888.0244589</v>
      </c>
      <c r="H19" s="9">
        <f t="shared" si="19"/>
        <v>5109244521.7693882</v>
      </c>
      <c r="I19" s="9">
        <f t="shared" si="19"/>
        <v>5282958835.5095472</v>
      </c>
      <c r="J19" s="9">
        <f t="shared" si="19"/>
        <v>5430881682.9038143</v>
      </c>
      <c r="K19" s="9">
        <f t="shared" si="19"/>
        <v>5577515488.3422165</v>
      </c>
      <c r="L19" s="9">
        <f t="shared" si="19"/>
        <v>5689065798.1090612</v>
      </c>
      <c r="M19" s="9">
        <f t="shared" si="19"/>
        <v>5763023653.484479</v>
      </c>
      <c r="N19" s="9">
        <f t="shared" si="19"/>
        <v>5803364819.0588694</v>
      </c>
      <c r="O19" s="9">
        <f>P19/O59</f>
        <v>5791758089.4207516</v>
      </c>
      <c r="P19" s="9">
        <f>Q19/P59</f>
        <v>5785966331.3313313</v>
      </c>
      <c r="Q19" s="9">
        <f>Exhibit1!H18</f>
        <v>5780180365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3">
      <c r="A20">
        <f>A19+1</f>
        <v>2003</v>
      </c>
      <c r="B20" s="9"/>
      <c r="C20" s="9"/>
      <c r="D20" s="9"/>
      <c r="E20" s="9"/>
      <c r="F20" s="9">
        <f t="shared" ref="F20:M20" si="20">G20/F60</f>
        <v>4305429631.8445349</v>
      </c>
      <c r="G20" s="9">
        <f t="shared" si="20"/>
        <v>4525006543.0686054</v>
      </c>
      <c r="H20" s="9">
        <f t="shared" si="20"/>
        <v>4719581824.4205551</v>
      </c>
      <c r="I20" s="9">
        <f t="shared" si="20"/>
        <v>4908365097.397377</v>
      </c>
      <c r="J20" s="9">
        <f t="shared" si="20"/>
        <v>5085066240.9036827</v>
      </c>
      <c r="K20" s="9">
        <f t="shared" si="20"/>
        <v>5212192896.9262743</v>
      </c>
      <c r="L20" s="9">
        <f t="shared" si="20"/>
        <v>5311224561.9678726</v>
      </c>
      <c r="M20" s="9">
        <f t="shared" si="20"/>
        <v>5359025583.0255833</v>
      </c>
      <c r="N20" s="9">
        <f>O20/N60</f>
        <v>5364384608.6086082</v>
      </c>
      <c r="O20" s="9">
        <f>P20/O60</f>
        <v>5359020224</v>
      </c>
      <c r="P20" s="9">
        <f>Exhibit1!H19</f>
        <v>5359020224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3">
      <c r="A21">
        <f t="shared" si="2"/>
        <v>2004</v>
      </c>
      <c r="B21" s="9"/>
      <c r="C21" s="9"/>
      <c r="D21" s="9"/>
      <c r="E21" s="9">
        <f t="shared" ref="E21:L21" si="21">F21/E61</f>
        <v>3222359706.5772438</v>
      </c>
      <c r="F21" s="9">
        <f t="shared" si="21"/>
        <v>3473703763.690269</v>
      </c>
      <c r="G21" s="9">
        <f t="shared" si="21"/>
        <v>3668231174.4569244</v>
      </c>
      <c r="H21" s="9">
        <f t="shared" si="21"/>
        <v>3895661507.2732539</v>
      </c>
      <c r="I21" s="9">
        <f t="shared" si="21"/>
        <v>4043696644.5496378</v>
      </c>
      <c r="J21" s="9">
        <f t="shared" si="21"/>
        <v>4173094937.1752262</v>
      </c>
      <c r="K21" s="9">
        <f t="shared" si="21"/>
        <v>4281595405.5417824</v>
      </c>
      <c r="L21" s="9">
        <f t="shared" si="21"/>
        <v>4315848168.7861166</v>
      </c>
      <c r="M21" s="9">
        <f>N21/M61</f>
        <v>4333111561.4612608</v>
      </c>
      <c r="N21" s="9">
        <f>O21/N61</f>
        <v>4328778449.8997993</v>
      </c>
      <c r="O21" s="9">
        <f>Exhibit1!H20</f>
        <v>4320120893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3">
      <c r="A22">
        <f t="shared" si="2"/>
        <v>2005</v>
      </c>
      <c r="B22" s="9"/>
      <c r="C22" s="9"/>
      <c r="D22" s="9">
        <f t="shared" ref="D22:K22" si="22">E22/D62</f>
        <v>2671543455.7772732</v>
      </c>
      <c r="E22" s="9">
        <f t="shared" si="22"/>
        <v>2877252301.8721232</v>
      </c>
      <c r="F22" s="9">
        <f t="shared" si="22"/>
        <v>3107432486.0218935</v>
      </c>
      <c r="G22" s="9">
        <f t="shared" si="22"/>
        <v>3337382489.987514</v>
      </c>
      <c r="H22" s="9">
        <f t="shared" si="22"/>
        <v>3527613291.9168019</v>
      </c>
      <c r="I22" s="9">
        <f t="shared" si="22"/>
        <v>3668717823.5934739</v>
      </c>
      <c r="J22" s="9">
        <f t="shared" si="22"/>
        <v>3767773204.8304973</v>
      </c>
      <c r="K22" s="9">
        <f t="shared" si="22"/>
        <v>3835593122.517446</v>
      </c>
      <c r="L22" s="9">
        <f>M22/L62</f>
        <v>3854771088.130033</v>
      </c>
      <c r="M22" s="9">
        <f>N22/M62</f>
        <v>3866335401.3944225</v>
      </c>
      <c r="N22" s="9">
        <f>Exhibit1!H21</f>
        <v>3881800743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3">
      <c r="A23">
        <f t="shared" si="2"/>
        <v>2006</v>
      </c>
      <c r="B23" s="9"/>
      <c r="C23" s="9">
        <f t="shared" ref="B23:C31" si="23">D23/C63</f>
        <v>2397465647.088305</v>
      </c>
      <c r="D23" s="9">
        <f t="shared" ref="D23:J23" si="24">E23/D63</f>
        <v>2790650013.2107868</v>
      </c>
      <c r="E23" s="9">
        <f t="shared" si="24"/>
        <v>3055761764.4658113</v>
      </c>
      <c r="F23" s="9">
        <f t="shared" si="24"/>
        <v>3287999658.5652132</v>
      </c>
      <c r="G23" s="9">
        <f t="shared" si="24"/>
        <v>3488567637.7376909</v>
      </c>
      <c r="H23" s="9">
        <f t="shared" si="24"/>
        <v>3659507451.9868374</v>
      </c>
      <c r="I23" s="9">
        <f t="shared" si="24"/>
        <v>3794909227.71035</v>
      </c>
      <c r="J23" s="9">
        <f t="shared" si="24"/>
        <v>3863217593.8091364</v>
      </c>
      <c r="K23" s="9">
        <f>L23/K63</f>
        <v>3921165857.7162728</v>
      </c>
      <c r="L23" s="9">
        <f>M23/L63</f>
        <v>3932929355.2894211</v>
      </c>
      <c r="M23" s="9">
        <f>Exhibit1!H22</f>
        <v>3940795214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3">
      <c r="A24">
        <f t="shared" si="2"/>
        <v>2007</v>
      </c>
      <c r="B24" s="9">
        <f t="shared" si="23"/>
        <v>1891021773.1354129</v>
      </c>
      <c r="C24" s="9">
        <f t="shared" si="23"/>
        <v>2566116546.1447554</v>
      </c>
      <c r="D24" s="9">
        <f t="shared" ref="D24:I24" si="25">E24/D64</f>
        <v>3004922475.5355086</v>
      </c>
      <c r="E24" s="9">
        <f t="shared" si="25"/>
        <v>3347483637.7465568</v>
      </c>
      <c r="F24" s="9">
        <f t="shared" si="25"/>
        <v>3608587361.4907885</v>
      </c>
      <c r="G24" s="9">
        <f t="shared" si="25"/>
        <v>3857579889.4336529</v>
      </c>
      <c r="H24" s="9">
        <f t="shared" si="25"/>
        <v>4015740664.9004326</v>
      </c>
      <c r="I24" s="9">
        <f t="shared" si="25"/>
        <v>4128181403.5176449</v>
      </c>
      <c r="J24" s="9">
        <f>K24/J64</f>
        <v>4190104124.5704093</v>
      </c>
      <c r="K24" s="9">
        <f>L24/K64</f>
        <v>4227815061.6915426</v>
      </c>
      <c r="L24" s="9">
        <f>Exhibit1!H23</f>
        <v>4248954137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x14ac:dyDescent="0.3">
      <c r="A25">
        <f t="shared" si="2"/>
        <v>2008</v>
      </c>
      <c r="B25" s="9">
        <f t="shared" si="23"/>
        <v>1906629757.1705046</v>
      </c>
      <c r="C25" s="9">
        <f t="shared" si="23"/>
        <v>2627335805.3809552</v>
      </c>
      <c r="D25" s="9">
        <f t="shared" ref="D25:H25" si="26">E25/D65</f>
        <v>3123902272.5979557</v>
      </c>
      <c r="E25" s="9">
        <f t="shared" si="26"/>
        <v>3486274936.2193189</v>
      </c>
      <c r="F25" s="9">
        <f t="shared" si="26"/>
        <v>3789580855.6703997</v>
      </c>
      <c r="G25" s="9">
        <f t="shared" si="26"/>
        <v>4009376545.299283</v>
      </c>
      <c r="H25" s="9">
        <f t="shared" si="26"/>
        <v>4149704724.3847575</v>
      </c>
      <c r="I25" s="9">
        <f>J25/I65</f>
        <v>4232698818.8724527</v>
      </c>
      <c r="J25" s="9">
        <f>K25/J65</f>
        <v>4270793108.2423043</v>
      </c>
      <c r="K25" s="9">
        <f>Exhibit1!H24</f>
        <v>4300688660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x14ac:dyDescent="0.3">
      <c r="A26">
        <f t="shared" si="2"/>
        <v>2009</v>
      </c>
      <c r="B26" s="9">
        <f t="shared" si="23"/>
        <v>1804476375.9144726</v>
      </c>
      <c r="C26" s="9">
        <f t="shared" si="23"/>
        <v>2582205693.9336104</v>
      </c>
      <c r="D26" s="9">
        <f t="shared" ref="D26:G26" si="27">E26/D66</f>
        <v>3052167130.2295275</v>
      </c>
      <c r="E26" s="9">
        <f t="shared" si="27"/>
        <v>3458105358.5500546</v>
      </c>
      <c r="F26" s="9">
        <f t="shared" si="27"/>
        <v>3734753787.2340593</v>
      </c>
      <c r="G26" s="9">
        <f t="shared" si="27"/>
        <v>3917756722.8085279</v>
      </c>
      <c r="H26" s="9">
        <f>I26/H66</f>
        <v>4015700640.8787408</v>
      </c>
      <c r="I26" s="9">
        <f>J26/I66</f>
        <v>4071920449.8510432</v>
      </c>
      <c r="J26" s="9">
        <f>Exhibit1!H25</f>
        <v>4100423893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x14ac:dyDescent="0.3">
      <c r="A27">
        <f t="shared" si="2"/>
        <v>2010</v>
      </c>
      <c r="B27" s="9">
        <f t="shared" si="23"/>
        <v>1872565897.2270577</v>
      </c>
      <c r="C27" s="9">
        <f t="shared" si="23"/>
        <v>2679641798.9319196</v>
      </c>
      <c r="D27" s="9">
        <f t="shared" ref="D27:F27" si="28">E27/D67</f>
        <v>3247725860.3054862</v>
      </c>
      <c r="E27" s="9">
        <f t="shared" si="28"/>
        <v>3627709785.9612279</v>
      </c>
      <c r="F27" s="9">
        <f t="shared" si="28"/>
        <v>3874394051.4065914</v>
      </c>
      <c r="G27" s="9">
        <f>H27/G67</f>
        <v>4013872237.2572289</v>
      </c>
      <c r="H27" s="9">
        <f>I27/H67</f>
        <v>4106191298.7141447</v>
      </c>
      <c r="I27" s="9">
        <f>Exhibit1!H26</f>
        <v>4151359403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x14ac:dyDescent="0.3">
      <c r="A28">
        <f t="shared" si="2"/>
        <v>2011</v>
      </c>
      <c r="B28" s="9">
        <f t="shared" si="23"/>
        <v>1831514776.10729</v>
      </c>
      <c r="C28" s="9">
        <f t="shared" si="23"/>
        <v>2659359454.9077849</v>
      </c>
      <c r="D28" s="9">
        <f t="shared" ref="D28:E28" si="29">E28/D68</f>
        <v>3151340954.0657253</v>
      </c>
      <c r="E28" s="9">
        <f t="shared" si="29"/>
        <v>3475929072.3344951</v>
      </c>
      <c r="F28" s="9">
        <f>G28/F68</f>
        <v>3681008887.6022301</v>
      </c>
      <c r="G28" s="9">
        <f>H28/G68</f>
        <v>3773034109.7922854</v>
      </c>
      <c r="H28" s="9">
        <f>Exhibit1!H27</f>
        <v>3814537485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x14ac:dyDescent="0.3">
      <c r="A29">
        <f t="shared" si="2"/>
        <v>2012</v>
      </c>
      <c r="B29" s="9">
        <f t="shared" si="23"/>
        <v>1982626093.493299</v>
      </c>
      <c r="C29" s="9">
        <f t="shared" si="23"/>
        <v>2757832896.0491791</v>
      </c>
      <c r="D29" s="9">
        <f t="shared" ref="D29" si="30">E29/D69</f>
        <v>3179781329.1447034</v>
      </c>
      <c r="E29" s="9">
        <f>F29/E69</f>
        <v>3427804272.8179903</v>
      </c>
      <c r="F29" s="9">
        <f>G29/F69</f>
        <v>3602622290.7317076</v>
      </c>
      <c r="G29" s="9">
        <f>Exhibit1!H28</f>
        <v>3692687848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3">
      <c r="A30">
        <f t="shared" si="2"/>
        <v>2013</v>
      </c>
      <c r="B30" s="9">
        <f t="shared" si="23"/>
        <v>2100739344.1236906</v>
      </c>
      <c r="C30" s="9">
        <f t="shared" si="23"/>
        <v>2842300332.5993533</v>
      </c>
      <c r="D30" s="9">
        <f>E30/D70</f>
        <v>3180534072.1786761</v>
      </c>
      <c r="E30" s="9">
        <f>F30/E70</f>
        <v>3425435195.736434</v>
      </c>
      <c r="F30" s="9">
        <f>Exhibit1!H29</f>
        <v>3535049122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3">
      <c r="A31">
        <f t="shared" si="2"/>
        <v>2014</v>
      </c>
      <c r="B31" s="9">
        <f t="shared" si="23"/>
        <v>2134091798.5679851</v>
      </c>
      <c r="C31" s="9">
        <f>D31/C71</f>
        <v>2827671633.1025801</v>
      </c>
      <c r="D31" s="9">
        <f>E31/D71</f>
        <v>3209407303.5714283</v>
      </c>
      <c r="E31" s="9">
        <f>Exhibit1!H30</f>
        <v>3414809371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3">
      <c r="A32">
        <f t="shared" si="2"/>
        <v>2015</v>
      </c>
      <c r="B32" s="9">
        <f>C32/B72</f>
        <v>2269931707.6590886</v>
      </c>
      <c r="C32" s="9">
        <f>D32/C72</f>
        <v>2982690263.8640428</v>
      </c>
      <c r="D32" s="9">
        <f>Exhibit1!H31</f>
        <v>3334647715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4" x14ac:dyDescent="0.3">
      <c r="A33">
        <v>2016</v>
      </c>
      <c r="B33" s="9">
        <f>C33/B73</f>
        <v>2361219476.7080746</v>
      </c>
      <c r="C33" s="9">
        <f>Exhibit1!H32</f>
        <v>3041250686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4" x14ac:dyDescent="0.3">
      <c r="A34">
        <v>2017</v>
      </c>
      <c r="B34" s="9">
        <f>Exhibit1!H33</f>
        <v>2457719010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1.0109999999999999</v>
      </c>
      <c r="AB39">
        <v>1.002</v>
      </c>
      <c r="AC39">
        <v>1.0049999999999999</v>
      </c>
    </row>
    <row r="40" spans="1:34" x14ac:dyDescent="0.3">
      <c r="A40">
        <f t="shared" ref="A40:A73" si="31">A39+1</f>
        <v>1983</v>
      </c>
      <c r="Z40">
        <v>1.004</v>
      </c>
      <c r="AA40">
        <v>1.0029999999999999</v>
      </c>
      <c r="AB40">
        <v>1.0029999999999999</v>
      </c>
      <c r="AC40">
        <v>1.0049999999999999</v>
      </c>
      <c r="AD40">
        <v>1.0029999999999999</v>
      </c>
      <c r="AE40">
        <v>1.0029999999999999</v>
      </c>
      <c r="AF40">
        <v>1.002</v>
      </c>
      <c r="AG40">
        <v>0.997</v>
      </c>
    </row>
    <row r="41" spans="1:34" x14ac:dyDescent="0.3">
      <c r="A41">
        <f t="shared" si="31"/>
        <v>1984</v>
      </c>
      <c r="Y41">
        <v>1.004</v>
      </c>
      <c r="Z41">
        <v>1.002</v>
      </c>
      <c r="AA41">
        <v>1.004</v>
      </c>
      <c r="AB41">
        <v>1.0029999999999999</v>
      </c>
      <c r="AC41">
        <v>1</v>
      </c>
      <c r="AD41">
        <v>1.004</v>
      </c>
      <c r="AE41">
        <v>0.999</v>
      </c>
      <c r="AF41">
        <v>0.999</v>
      </c>
      <c r="AG41">
        <v>1.0009999999999999</v>
      </c>
    </row>
    <row r="42" spans="1:34" x14ac:dyDescent="0.3">
      <c r="A42">
        <f t="shared" si="31"/>
        <v>1985</v>
      </c>
      <c r="X42">
        <v>1.0009999999999999</v>
      </c>
      <c r="Y42">
        <v>1.002</v>
      </c>
      <c r="Z42">
        <v>1.004</v>
      </c>
      <c r="AA42">
        <v>1.004</v>
      </c>
      <c r="AB42">
        <v>1.0029999999999999</v>
      </c>
      <c r="AC42">
        <v>1.004</v>
      </c>
      <c r="AD42">
        <v>1</v>
      </c>
      <c r="AE42">
        <v>0.999</v>
      </c>
      <c r="AF42">
        <v>0.999</v>
      </c>
      <c r="AG42">
        <v>1</v>
      </c>
    </row>
    <row r="43" spans="1:34" x14ac:dyDescent="0.3">
      <c r="A43">
        <f t="shared" si="31"/>
        <v>1986</v>
      </c>
      <c r="W43">
        <v>1.0029999999999999</v>
      </c>
      <c r="X43">
        <v>1.006</v>
      </c>
      <c r="Y43">
        <v>1.006</v>
      </c>
      <c r="Z43">
        <v>1.0049999999999999</v>
      </c>
      <c r="AA43">
        <v>1.0049999999999999</v>
      </c>
      <c r="AB43">
        <v>1.004</v>
      </c>
      <c r="AC43">
        <v>1.002</v>
      </c>
      <c r="AD43">
        <v>1.0009999999999999</v>
      </c>
      <c r="AE43">
        <v>0.998</v>
      </c>
      <c r="AF43">
        <v>1.004</v>
      </c>
    </row>
    <row r="44" spans="1:34" x14ac:dyDescent="0.3">
      <c r="A44">
        <f t="shared" si="31"/>
        <v>1987</v>
      </c>
      <c r="V44">
        <v>1.0049999999999999</v>
      </c>
      <c r="W44">
        <v>1.01</v>
      </c>
      <c r="X44">
        <v>0.999</v>
      </c>
      <c r="Y44">
        <v>1.006</v>
      </c>
      <c r="Z44">
        <v>1.0029999999999999</v>
      </c>
      <c r="AA44">
        <v>1.0049999999999999</v>
      </c>
      <c r="AB44">
        <v>1.0029999999999999</v>
      </c>
      <c r="AC44">
        <v>1.0009999999999999</v>
      </c>
      <c r="AD44">
        <v>0.999</v>
      </c>
      <c r="AE44">
        <v>1.0009999999999999</v>
      </c>
    </row>
    <row r="45" spans="1:34" x14ac:dyDescent="0.3">
      <c r="A45">
        <f t="shared" si="31"/>
        <v>1988</v>
      </c>
      <c r="U45">
        <v>1.006</v>
      </c>
      <c r="V45">
        <v>1.0049999999999999</v>
      </c>
      <c r="W45">
        <v>1.0049999999999999</v>
      </c>
      <c r="X45">
        <v>1.0009999999999999</v>
      </c>
      <c r="Y45">
        <v>1.0049999999999999</v>
      </c>
      <c r="Z45">
        <v>1.002</v>
      </c>
      <c r="AA45">
        <v>1.0029999999999999</v>
      </c>
      <c r="AB45">
        <v>1.002</v>
      </c>
      <c r="AC45">
        <v>1</v>
      </c>
      <c r="AD45">
        <v>0.998</v>
      </c>
    </row>
    <row r="46" spans="1:34" x14ac:dyDescent="0.3">
      <c r="A46">
        <f t="shared" si="31"/>
        <v>1989</v>
      </c>
      <c r="T46">
        <v>1.0049999999999999</v>
      </c>
      <c r="U46">
        <v>1.008</v>
      </c>
      <c r="V46">
        <v>1.0049999999999999</v>
      </c>
      <c r="W46">
        <v>1.006</v>
      </c>
      <c r="X46">
        <v>1.0069999999999999</v>
      </c>
      <c r="Y46">
        <v>1</v>
      </c>
      <c r="Z46">
        <v>1.002</v>
      </c>
      <c r="AA46">
        <v>0.999</v>
      </c>
      <c r="AB46" s="7">
        <v>0.999</v>
      </c>
      <c r="AC46">
        <v>1</v>
      </c>
    </row>
    <row r="47" spans="1:34" x14ac:dyDescent="0.3">
      <c r="A47">
        <f t="shared" si="31"/>
        <v>1990</v>
      </c>
      <c r="S47">
        <v>1.006</v>
      </c>
      <c r="T47">
        <v>1.008</v>
      </c>
      <c r="U47">
        <v>1.0049999999999999</v>
      </c>
      <c r="V47">
        <v>1.0029999999999999</v>
      </c>
      <c r="W47">
        <v>1.002</v>
      </c>
      <c r="X47">
        <v>1.004</v>
      </c>
      <c r="Y47">
        <v>0.997</v>
      </c>
      <c r="Z47">
        <v>1.0001</v>
      </c>
      <c r="AA47">
        <v>1.0009999999999999</v>
      </c>
      <c r="AB47">
        <v>0.999</v>
      </c>
    </row>
    <row r="48" spans="1:34" x14ac:dyDescent="0.3">
      <c r="A48">
        <f t="shared" si="31"/>
        <v>1991</v>
      </c>
      <c r="R48">
        <v>1.0069999999999999</v>
      </c>
      <c r="S48">
        <v>1.006</v>
      </c>
      <c r="T48">
        <v>1.0049999999999999</v>
      </c>
      <c r="U48">
        <v>1.002</v>
      </c>
      <c r="V48">
        <v>1.004</v>
      </c>
      <c r="W48">
        <v>1.0009999999999999</v>
      </c>
      <c r="X48">
        <v>1.0029999999999999</v>
      </c>
      <c r="Y48">
        <v>1.0009999999999999</v>
      </c>
      <c r="Z48">
        <v>0.999</v>
      </c>
      <c r="AA48">
        <v>0.999</v>
      </c>
    </row>
    <row r="49" spans="1:26" x14ac:dyDescent="0.3">
      <c r="A49">
        <f t="shared" si="31"/>
        <v>1992</v>
      </c>
      <c r="Q49">
        <v>1.006</v>
      </c>
      <c r="R49">
        <v>1.0089999999999999</v>
      </c>
      <c r="S49">
        <v>1.0009999999999999</v>
      </c>
      <c r="T49">
        <v>1.0029999999999999</v>
      </c>
      <c r="U49">
        <v>1.0049999999999999</v>
      </c>
      <c r="V49">
        <v>1.0029999999999999</v>
      </c>
      <c r="W49">
        <v>1.0029999999999999</v>
      </c>
      <c r="X49">
        <v>0.999</v>
      </c>
      <c r="Y49">
        <v>0.999</v>
      </c>
      <c r="Z49">
        <v>1.002</v>
      </c>
    </row>
    <row r="50" spans="1:26" x14ac:dyDescent="0.3">
      <c r="A50">
        <f t="shared" si="31"/>
        <v>1993</v>
      </c>
      <c r="P50">
        <v>1.0129999999999999</v>
      </c>
      <c r="Q50">
        <v>1.008</v>
      </c>
      <c r="R50">
        <v>1.0049999999999999</v>
      </c>
      <c r="S50">
        <v>1.0129999999999999</v>
      </c>
      <c r="T50">
        <v>1.0129999999999999</v>
      </c>
      <c r="U50">
        <v>1.0009999999999999</v>
      </c>
      <c r="V50">
        <v>1.0009999999999999</v>
      </c>
      <c r="W50">
        <v>0.999</v>
      </c>
      <c r="X50">
        <v>0.996</v>
      </c>
      <c r="Y50">
        <v>1.002</v>
      </c>
    </row>
    <row r="51" spans="1:26" x14ac:dyDescent="0.3">
      <c r="A51">
        <f t="shared" si="31"/>
        <v>1994</v>
      </c>
      <c r="O51">
        <v>1.008</v>
      </c>
      <c r="P51">
        <v>1.0209999999999999</v>
      </c>
      <c r="Q51">
        <v>1.0109999999999999</v>
      </c>
      <c r="R51">
        <v>1.0109999999999999</v>
      </c>
      <c r="S51">
        <v>1.0049999999999999</v>
      </c>
      <c r="T51">
        <v>1.006</v>
      </c>
      <c r="U51">
        <v>1.004</v>
      </c>
      <c r="V51">
        <v>1.0009999999999999</v>
      </c>
      <c r="W51">
        <v>0.996</v>
      </c>
      <c r="X51">
        <v>0.997</v>
      </c>
    </row>
    <row r="52" spans="1:26" x14ac:dyDescent="0.3">
      <c r="A52">
        <f t="shared" si="31"/>
        <v>1995</v>
      </c>
      <c r="N52">
        <v>1.0269999999999999</v>
      </c>
      <c r="O52">
        <v>1.016</v>
      </c>
      <c r="P52">
        <v>1.0049999999999999</v>
      </c>
      <c r="Q52">
        <v>1.01</v>
      </c>
      <c r="R52">
        <v>1.012</v>
      </c>
      <c r="S52">
        <v>0.996</v>
      </c>
      <c r="T52">
        <v>1.0069999999999999</v>
      </c>
      <c r="U52">
        <v>1</v>
      </c>
      <c r="V52">
        <v>0.997</v>
      </c>
      <c r="W52">
        <v>0.998</v>
      </c>
    </row>
    <row r="53" spans="1:26" x14ac:dyDescent="0.3">
      <c r="A53">
        <f t="shared" si="31"/>
        <v>1996</v>
      </c>
      <c r="M53">
        <v>1.02</v>
      </c>
      <c r="N53">
        <v>1.0149999999999999</v>
      </c>
      <c r="O53">
        <v>1.0129999999999999</v>
      </c>
      <c r="P53">
        <v>1.012</v>
      </c>
      <c r="Q53">
        <v>1.008</v>
      </c>
      <c r="R53">
        <v>1.0069999999999999</v>
      </c>
      <c r="S53">
        <v>1.0029999999999999</v>
      </c>
      <c r="T53">
        <v>1</v>
      </c>
      <c r="U53">
        <v>1.0009999999999999</v>
      </c>
      <c r="V53">
        <v>0.998</v>
      </c>
    </row>
    <row r="54" spans="1:26" x14ac:dyDescent="0.3">
      <c r="A54">
        <f t="shared" si="31"/>
        <v>1997</v>
      </c>
      <c r="L54">
        <v>1.0229999999999999</v>
      </c>
      <c r="M54">
        <v>1.018</v>
      </c>
      <c r="N54">
        <v>1.0089999999999999</v>
      </c>
      <c r="O54">
        <v>1.01</v>
      </c>
      <c r="P54">
        <v>1.0049999999999999</v>
      </c>
      <c r="Q54">
        <v>1.004</v>
      </c>
      <c r="R54">
        <v>1</v>
      </c>
      <c r="S54">
        <v>0.995</v>
      </c>
      <c r="T54">
        <v>0.997</v>
      </c>
      <c r="U54">
        <v>0.998</v>
      </c>
    </row>
    <row r="55" spans="1:26" x14ac:dyDescent="0.3">
      <c r="A55">
        <f t="shared" si="31"/>
        <v>1998</v>
      </c>
      <c r="K55">
        <v>1.0209999999999999</v>
      </c>
      <c r="L55">
        <v>1.02</v>
      </c>
      <c r="M55">
        <v>1.01</v>
      </c>
      <c r="N55">
        <v>1.01</v>
      </c>
      <c r="O55">
        <v>1.0129999999999999</v>
      </c>
      <c r="P55">
        <v>1.0069999999999999</v>
      </c>
      <c r="Q55">
        <v>1.012</v>
      </c>
      <c r="R55">
        <v>0.999</v>
      </c>
      <c r="S55">
        <v>1</v>
      </c>
      <c r="T55">
        <v>0.996</v>
      </c>
    </row>
    <row r="56" spans="1:26" x14ac:dyDescent="0.3">
      <c r="A56">
        <f t="shared" si="31"/>
        <v>1999</v>
      </c>
      <c r="J56">
        <v>1.028</v>
      </c>
      <c r="K56">
        <v>1.018</v>
      </c>
      <c r="L56" s="7">
        <v>1.0169999999999999</v>
      </c>
      <c r="M56">
        <v>1.014</v>
      </c>
      <c r="N56">
        <v>1.0089999999999999</v>
      </c>
      <c r="O56">
        <v>1.012</v>
      </c>
      <c r="P56">
        <v>1.0029999999999999</v>
      </c>
      <c r="Q56">
        <v>1</v>
      </c>
      <c r="R56">
        <v>0.998</v>
      </c>
      <c r="S56">
        <v>0.997</v>
      </c>
    </row>
    <row r="57" spans="1:26" x14ac:dyDescent="0.3">
      <c r="A57">
        <f t="shared" si="31"/>
        <v>2000</v>
      </c>
      <c r="I57">
        <v>1.022</v>
      </c>
      <c r="J57">
        <v>1.0189999999999999</v>
      </c>
      <c r="K57">
        <v>1.022</v>
      </c>
      <c r="L57">
        <v>1.016</v>
      </c>
      <c r="M57">
        <v>1.0169999999999999</v>
      </c>
      <c r="N57">
        <v>1.012</v>
      </c>
      <c r="O57">
        <v>1.0049999999999999</v>
      </c>
      <c r="P57">
        <v>0.998</v>
      </c>
      <c r="Q57">
        <v>0.995</v>
      </c>
      <c r="R57">
        <v>0.998</v>
      </c>
    </row>
    <row r="58" spans="1:26" x14ac:dyDescent="0.3">
      <c r="A58">
        <f t="shared" si="31"/>
        <v>2001</v>
      </c>
      <c r="H58">
        <v>1.0389999999999999</v>
      </c>
      <c r="I58">
        <v>1.0349999999999999</v>
      </c>
      <c r="J58">
        <v>1.03</v>
      </c>
      <c r="K58">
        <v>1.02</v>
      </c>
      <c r="L58">
        <v>1.018</v>
      </c>
      <c r="M58">
        <v>1.018</v>
      </c>
      <c r="N58">
        <v>1.006</v>
      </c>
      <c r="O58">
        <v>0.998</v>
      </c>
      <c r="P58">
        <v>0.999</v>
      </c>
      <c r="Q58">
        <v>0.996</v>
      </c>
    </row>
    <row r="59" spans="1:26" x14ac:dyDescent="0.3">
      <c r="A59">
        <f t="shared" si="31"/>
        <v>2002</v>
      </c>
      <c r="G59">
        <v>1.038</v>
      </c>
      <c r="H59">
        <v>1.034</v>
      </c>
      <c r="I59">
        <v>1.028</v>
      </c>
      <c r="J59">
        <v>1.0269999999999999</v>
      </c>
      <c r="K59">
        <v>1.02</v>
      </c>
      <c r="L59">
        <v>1.0129999999999999</v>
      </c>
      <c r="M59">
        <v>1.0069999999999999</v>
      </c>
      <c r="N59">
        <v>0.998</v>
      </c>
      <c r="O59">
        <v>0.999</v>
      </c>
      <c r="P59">
        <v>0.999</v>
      </c>
    </row>
    <row r="60" spans="1:26" x14ac:dyDescent="0.3">
      <c r="A60">
        <f t="shared" si="31"/>
        <v>2003</v>
      </c>
      <c r="F60">
        <v>1.0509999999999999</v>
      </c>
      <c r="G60">
        <v>1.0429999999999999</v>
      </c>
      <c r="H60">
        <v>1.04</v>
      </c>
      <c r="I60">
        <v>1.036</v>
      </c>
      <c r="J60">
        <v>1.0249999999999999</v>
      </c>
      <c r="K60">
        <v>1.0189999999999999</v>
      </c>
      <c r="L60">
        <v>1.0089999999999999</v>
      </c>
      <c r="M60">
        <v>1.0009999999999999</v>
      </c>
      <c r="N60">
        <v>0.999</v>
      </c>
      <c r="O60">
        <v>1</v>
      </c>
    </row>
    <row r="61" spans="1:26" x14ac:dyDescent="0.3">
      <c r="A61">
        <f t="shared" si="31"/>
        <v>2004</v>
      </c>
      <c r="E61">
        <v>1.0780000000000001</v>
      </c>
      <c r="F61">
        <v>1.056</v>
      </c>
      <c r="G61">
        <v>1.0620000000000001</v>
      </c>
      <c r="H61">
        <v>1.038</v>
      </c>
      <c r="I61">
        <v>1.032</v>
      </c>
      <c r="J61">
        <v>1.026</v>
      </c>
      <c r="K61">
        <v>1.008</v>
      </c>
      <c r="L61">
        <v>1.004</v>
      </c>
      <c r="M61">
        <v>0.999</v>
      </c>
      <c r="N61">
        <v>0.998</v>
      </c>
    </row>
    <row r="62" spans="1:26" x14ac:dyDescent="0.3">
      <c r="A62">
        <f t="shared" si="31"/>
        <v>2005</v>
      </c>
      <c r="D62">
        <v>1.077</v>
      </c>
      <c r="E62">
        <v>1.08</v>
      </c>
      <c r="F62">
        <v>1.0740000000000001</v>
      </c>
      <c r="G62">
        <v>1.0569999999999999</v>
      </c>
      <c r="H62">
        <v>1.04</v>
      </c>
      <c r="I62">
        <v>1.0269999999999999</v>
      </c>
      <c r="J62">
        <v>1.018</v>
      </c>
      <c r="K62">
        <v>1.0049999999999999</v>
      </c>
      <c r="L62">
        <v>1.0029999999999999</v>
      </c>
      <c r="M62">
        <v>1.004</v>
      </c>
    </row>
    <row r="63" spans="1:26" x14ac:dyDescent="0.3">
      <c r="A63">
        <f t="shared" si="31"/>
        <v>2006</v>
      </c>
      <c r="C63">
        <v>1.1639999999999999</v>
      </c>
      <c r="D63">
        <v>1.095</v>
      </c>
      <c r="E63">
        <v>1.0760000000000001</v>
      </c>
      <c r="F63">
        <v>1.0609999999999999</v>
      </c>
      <c r="G63">
        <v>1.0489999999999999</v>
      </c>
      <c r="H63">
        <v>1.0369999999999999</v>
      </c>
      <c r="I63">
        <v>1.018</v>
      </c>
      <c r="J63">
        <v>1.0149999999999999</v>
      </c>
      <c r="K63">
        <v>1.0029999999999999</v>
      </c>
      <c r="L63">
        <v>1.002</v>
      </c>
    </row>
    <row r="64" spans="1:26" x14ac:dyDescent="0.3">
      <c r="A64">
        <f t="shared" si="31"/>
        <v>2007</v>
      </c>
      <c r="B64">
        <v>1.357</v>
      </c>
      <c r="C64">
        <v>1.171</v>
      </c>
      <c r="D64">
        <v>1.1140000000000001</v>
      </c>
      <c r="E64">
        <v>1.0780000000000001</v>
      </c>
      <c r="F64">
        <v>1.069</v>
      </c>
      <c r="G64">
        <v>1.0409999999999999</v>
      </c>
      <c r="H64">
        <v>1.028</v>
      </c>
      <c r="I64">
        <v>1.0149999999999999</v>
      </c>
      <c r="J64">
        <v>1.0089999999999999</v>
      </c>
      <c r="K64">
        <v>1.0049999999999999</v>
      </c>
    </row>
    <row r="65" spans="1:10" x14ac:dyDescent="0.3">
      <c r="A65">
        <f t="shared" si="31"/>
        <v>2008</v>
      </c>
      <c r="B65">
        <v>1.3779999999999999</v>
      </c>
      <c r="C65">
        <v>1.1890000000000001</v>
      </c>
      <c r="D65">
        <v>1.1160000000000001</v>
      </c>
      <c r="E65">
        <v>1.087</v>
      </c>
      <c r="F65">
        <v>1.0580000000000001</v>
      </c>
      <c r="G65">
        <v>1.0349999999999999</v>
      </c>
      <c r="H65">
        <v>1.02</v>
      </c>
      <c r="I65">
        <v>1.0089999999999999</v>
      </c>
      <c r="J65">
        <v>1.0069999999999999</v>
      </c>
    </row>
    <row r="66" spans="1:10" x14ac:dyDescent="0.3">
      <c r="A66">
        <f t="shared" si="31"/>
        <v>2009</v>
      </c>
      <c r="B66">
        <v>1.431</v>
      </c>
      <c r="C66">
        <v>1.1819999999999999</v>
      </c>
      <c r="D66">
        <v>1.133</v>
      </c>
      <c r="E66">
        <v>1.08</v>
      </c>
      <c r="F66">
        <v>1.0489999999999999</v>
      </c>
      <c r="G66">
        <v>1.0249999999999999</v>
      </c>
      <c r="H66">
        <v>1.014</v>
      </c>
      <c r="I66">
        <v>1.0069999999999999</v>
      </c>
    </row>
    <row r="67" spans="1:10" x14ac:dyDescent="0.3">
      <c r="A67">
        <f t="shared" si="31"/>
        <v>2010</v>
      </c>
      <c r="B67">
        <v>1.431</v>
      </c>
      <c r="C67">
        <v>1.212</v>
      </c>
      <c r="D67">
        <v>1.117</v>
      </c>
      <c r="E67">
        <v>1.0680000000000001</v>
      </c>
      <c r="F67">
        <v>1.036</v>
      </c>
      <c r="G67">
        <v>1.0229999999999999</v>
      </c>
      <c r="H67">
        <v>1.0109999999999999</v>
      </c>
    </row>
    <row r="68" spans="1:10" x14ac:dyDescent="0.3">
      <c r="A68">
        <f t="shared" si="31"/>
        <v>2011</v>
      </c>
      <c r="B68">
        <v>1.452</v>
      </c>
      <c r="C68">
        <v>1.1850000000000001</v>
      </c>
      <c r="D68">
        <v>1.103</v>
      </c>
      <c r="E68">
        <v>1.0589999999999999</v>
      </c>
      <c r="F68">
        <v>1.0249999999999999</v>
      </c>
      <c r="G68">
        <v>1.0109999999999999</v>
      </c>
    </row>
    <row r="69" spans="1:10" x14ac:dyDescent="0.3">
      <c r="A69">
        <f t="shared" si="31"/>
        <v>2012</v>
      </c>
      <c r="B69">
        <v>1.391</v>
      </c>
      <c r="C69">
        <v>1.153</v>
      </c>
      <c r="D69">
        <v>1.0780000000000001</v>
      </c>
      <c r="E69">
        <v>1.0509999999999999</v>
      </c>
      <c r="F69">
        <v>1.0249999999999999</v>
      </c>
    </row>
    <row r="70" spans="1:10" x14ac:dyDescent="0.3">
      <c r="A70">
        <f t="shared" si="31"/>
        <v>2013</v>
      </c>
      <c r="B70">
        <v>1.353</v>
      </c>
      <c r="C70">
        <v>1.119</v>
      </c>
      <c r="D70">
        <v>1.077</v>
      </c>
      <c r="E70">
        <v>1.032</v>
      </c>
    </row>
    <row r="71" spans="1:10" x14ac:dyDescent="0.3">
      <c r="A71">
        <f t="shared" si="31"/>
        <v>2014</v>
      </c>
      <c r="B71">
        <v>1.325</v>
      </c>
      <c r="C71">
        <v>1.135</v>
      </c>
      <c r="D71">
        <v>1.0640000000000001</v>
      </c>
    </row>
    <row r="72" spans="1:10" x14ac:dyDescent="0.3">
      <c r="A72">
        <f t="shared" si="31"/>
        <v>2015</v>
      </c>
      <c r="B72">
        <v>1.3140000000000001</v>
      </c>
      <c r="C72">
        <v>1.1180000000000001</v>
      </c>
    </row>
    <row r="73" spans="1:10" x14ac:dyDescent="0.3">
      <c r="A73">
        <f t="shared" si="31"/>
        <v>2016</v>
      </c>
      <c r="B73">
        <v>1.288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6371-653E-4005-854C-AE8B0AA55F29}">
  <sheetPr>
    <pageSetUpPr fitToPage="1"/>
  </sheetPr>
  <dimension ref="A1:AH73"/>
  <sheetViews>
    <sheetView topLeftCell="A8" workbookViewId="0">
      <selection activeCell="B35" sqref="B35"/>
    </sheetView>
  </sheetViews>
  <sheetFormatPr defaultRowHeight="14.4" x14ac:dyDescent="0.3"/>
  <cols>
    <col min="1" max="33" width="6.6640625" customWidth="1"/>
  </cols>
  <sheetData>
    <row r="1" spans="1:33" x14ac:dyDescent="0.3">
      <c r="A1" t="s">
        <v>70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F11" si="1">X3/W43</f>
        <v>1367504034.6675928</v>
      </c>
      <c r="X3" s="14">
        <f t="shared" si="1"/>
        <v>1368871538.7022603</v>
      </c>
      <c r="Y3" s="14">
        <f t="shared" si="1"/>
        <v>1371609281.7796648</v>
      </c>
      <c r="Z3" s="14">
        <f t="shared" si="1"/>
        <v>1372980891.0614443</v>
      </c>
      <c r="AA3" s="14">
        <f t="shared" si="1"/>
        <v>1374353871.9525056</v>
      </c>
      <c r="AB3" s="14">
        <f t="shared" si="1"/>
        <v>1375728225.8244579</v>
      </c>
      <c r="AC3" s="14">
        <f t="shared" si="1"/>
        <v>1377103954.0502822</v>
      </c>
      <c r="AD3" s="14">
        <f t="shared" si="1"/>
        <v>1378481058.0043323</v>
      </c>
      <c r="AE3" s="14">
        <f t="shared" si="1"/>
        <v>1379859539.0623364</v>
      </c>
      <c r="AF3" s="14">
        <f t="shared" si="1"/>
        <v>1381239398.6013987</v>
      </c>
      <c r="AG3" s="14">
        <f>Exhibit1!C2</f>
        <v>1382620638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W4" si="3">W4/V44</f>
        <v>1489809712.1213293</v>
      </c>
      <c r="W4" s="14">
        <f t="shared" si="3"/>
        <v>1491299521.8334506</v>
      </c>
      <c r="X4" s="14">
        <f t="shared" si="1"/>
        <v>1492790821.3552837</v>
      </c>
      <c r="Y4" s="14">
        <f t="shared" si="1"/>
        <v>1494283612.1766388</v>
      </c>
      <c r="Z4" s="14">
        <f t="shared" si="1"/>
        <v>1495777895.7888153</v>
      </c>
      <c r="AA4" s="14">
        <f t="shared" si="1"/>
        <v>1498769451.5803928</v>
      </c>
      <c r="AB4" s="14">
        <f t="shared" si="1"/>
        <v>1500268221.0319731</v>
      </c>
      <c r="AC4" s="14">
        <f t="shared" si="1"/>
        <v>1501768489.253005</v>
      </c>
      <c r="AD4" s="14">
        <f t="shared" si="1"/>
        <v>1503270257.7422578</v>
      </c>
      <c r="AE4" s="14">
        <f t="shared" si="1"/>
        <v>1503270257.7422578</v>
      </c>
      <c r="AF4" s="14">
        <f>Exhibit1!C3</f>
        <v>1504773528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W5" si="4">V5/U45</f>
        <v>1683085716.7230349</v>
      </c>
      <c r="V5" s="14">
        <f t="shared" si="4"/>
        <v>1684768802.4397578</v>
      </c>
      <c r="W5" s="14">
        <f t="shared" si="4"/>
        <v>1686453571.2421975</v>
      </c>
      <c r="X5" s="14">
        <f t="shared" si="1"/>
        <v>1689826478.3846819</v>
      </c>
      <c r="Y5" s="14">
        <f t="shared" si="1"/>
        <v>1693206131.3414514</v>
      </c>
      <c r="Z5" s="14">
        <f t="shared" si="1"/>
        <v>1694899337.4727926</v>
      </c>
      <c r="AA5" s="14">
        <f t="shared" si="1"/>
        <v>1696594236.8102653</v>
      </c>
      <c r="AB5" s="14">
        <f t="shared" si="1"/>
        <v>1698290831.0470753</v>
      </c>
      <c r="AC5" s="14">
        <f t="shared" si="1"/>
        <v>1699989121.8781221</v>
      </c>
      <c r="AD5" s="14">
        <f t="shared" si="1"/>
        <v>1699989121.8781221</v>
      </c>
      <c r="AE5" s="14">
        <f>Exhibit1!C4</f>
        <v>1701689111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W6" si="5">U6/T46</f>
        <v>1915770945.5437324</v>
      </c>
      <c r="U6" s="14">
        <f t="shared" si="5"/>
        <v>1917686716.4892759</v>
      </c>
      <c r="V6" s="14">
        <f t="shared" si="5"/>
        <v>1919604403.205765</v>
      </c>
      <c r="W6" s="14">
        <f t="shared" si="5"/>
        <v>1921524007.6089706</v>
      </c>
      <c r="X6" s="14">
        <f t="shared" si="1"/>
        <v>1925367055.6241887</v>
      </c>
      <c r="Y6" s="14">
        <f t="shared" si="1"/>
        <v>1927292422.6798127</v>
      </c>
      <c r="Z6" s="14">
        <f t="shared" si="1"/>
        <v>1929219715.1024923</v>
      </c>
      <c r="AA6" s="14">
        <f t="shared" si="1"/>
        <v>1931148934.8175945</v>
      </c>
      <c r="AB6" s="14">
        <f t="shared" si="1"/>
        <v>1933080083.7524118</v>
      </c>
      <c r="AC6" s="14">
        <f t="shared" si="1"/>
        <v>1935013163.836164</v>
      </c>
      <c r="AD6" s="14">
        <f>Exhibit1!C5</f>
        <v>1936948177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W7" si="6">T7/S47</f>
        <v>1919602487.4348202</v>
      </c>
      <c r="T7" s="14">
        <f t="shared" si="6"/>
        <v>1921522089.9222548</v>
      </c>
      <c r="U7" s="14">
        <f t="shared" si="6"/>
        <v>1923443612.0121768</v>
      </c>
      <c r="V7" s="14">
        <f t="shared" si="6"/>
        <v>1925367055.6241887</v>
      </c>
      <c r="W7" s="14">
        <f t="shared" si="6"/>
        <v>1927292422.6798127</v>
      </c>
      <c r="X7" s="14">
        <f t="shared" si="1"/>
        <v>1929219715.1024923</v>
      </c>
      <c r="Y7" s="14">
        <f t="shared" si="1"/>
        <v>1931148934.8175945</v>
      </c>
      <c r="Z7" s="14">
        <f t="shared" si="1"/>
        <v>1933080083.7524118</v>
      </c>
      <c r="AA7" s="14">
        <f t="shared" si="1"/>
        <v>1935013163.836164</v>
      </c>
      <c r="AB7" s="14">
        <f t="shared" si="1"/>
        <v>1936948177</v>
      </c>
      <c r="AC7" s="14">
        <f>Exhibit1!C6</f>
        <v>1936948177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W8" si="7">S8/R48</f>
        <v>2438278949.5003433</v>
      </c>
      <c r="S8" s="14">
        <f t="shared" si="7"/>
        <v>2443155507.399344</v>
      </c>
      <c r="T8" s="14">
        <f t="shared" si="7"/>
        <v>2448041818.4141426</v>
      </c>
      <c r="U8" s="14">
        <f t="shared" si="7"/>
        <v>2450489860.2325563</v>
      </c>
      <c r="V8" s="14">
        <f t="shared" si="7"/>
        <v>2452940350.0927887</v>
      </c>
      <c r="W8" s="14">
        <f t="shared" si="7"/>
        <v>2457846230.7929745</v>
      </c>
      <c r="X8" s="14">
        <f t="shared" si="1"/>
        <v>2460304077.023767</v>
      </c>
      <c r="Y8" s="14">
        <f t="shared" si="1"/>
        <v>2462764381.1007905</v>
      </c>
      <c r="Z8" s="14">
        <f t="shared" si="1"/>
        <v>2465227145.4818912</v>
      </c>
      <c r="AA8" s="14">
        <f t="shared" si="1"/>
        <v>2467692372.6273727</v>
      </c>
      <c r="AB8" s="14">
        <f>Exhibit1!C7</f>
        <v>2470160065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W9" si="8">R9/Q49</f>
        <v>1953882272.9331689</v>
      </c>
      <c r="R9" s="14">
        <f t="shared" si="8"/>
        <v>1959743919.7519681</v>
      </c>
      <c r="S9" s="14">
        <f t="shared" si="8"/>
        <v>1961703663.6717198</v>
      </c>
      <c r="T9" s="14">
        <f t="shared" si="8"/>
        <v>1965627070.9990633</v>
      </c>
      <c r="U9" s="14">
        <f t="shared" si="8"/>
        <v>1969558325.1410613</v>
      </c>
      <c r="V9" s="14">
        <f t="shared" si="8"/>
        <v>1973497441.7913435</v>
      </c>
      <c r="W9" s="14">
        <f t="shared" si="8"/>
        <v>1977444436.674926</v>
      </c>
      <c r="X9" s="14">
        <f t="shared" si="1"/>
        <v>1979421881.1116006</v>
      </c>
      <c r="Y9" s="14">
        <f t="shared" si="1"/>
        <v>1981401302.992712</v>
      </c>
      <c r="Z9" s="14">
        <f t="shared" si="1"/>
        <v>1983382704.2957046</v>
      </c>
      <c r="AA9" s="14">
        <f>'indincd (2)'!A2:AG33</f>
        <v>1985366087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W10" si="9">Q10/P50</f>
        <v>1655959459.0190141</v>
      </c>
      <c r="Q10" s="14">
        <f t="shared" si="9"/>
        <v>1662583296.8550901</v>
      </c>
      <c r="R10" s="14">
        <f t="shared" si="9"/>
        <v>1665908463.4488003</v>
      </c>
      <c r="S10" s="14">
        <f t="shared" si="9"/>
        <v>1669240280.3756979</v>
      </c>
      <c r="T10" s="14">
        <f t="shared" si="9"/>
        <v>1674248001.2168248</v>
      </c>
      <c r="U10" s="14">
        <f t="shared" si="9"/>
        <v>1677596497.2192583</v>
      </c>
      <c r="V10" s="14">
        <f t="shared" si="9"/>
        <v>1680951690.2136967</v>
      </c>
      <c r="W10" s="14">
        <f t="shared" si="9"/>
        <v>1684313593.5941241</v>
      </c>
      <c r="X10" s="14">
        <f t="shared" si="1"/>
        <v>1685997907.1877179</v>
      </c>
      <c r="Y10" s="14">
        <f t="shared" si="1"/>
        <v>1687683905.0949054</v>
      </c>
      <c r="Z10" s="14">
        <f>Exhibit1!C9</f>
        <v>1689371589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W11" si="10">P11/O51</f>
        <v>1575593604.9097056</v>
      </c>
      <c r="P11" s="14">
        <f t="shared" si="10"/>
        <v>1583471572.9342539</v>
      </c>
      <c r="Q11" s="14">
        <f t="shared" si="10"/>
        <v>1588221987.6530566</v>
      </c>
      <c r="R11" s="14">
        <f t="shared" si="10"/>
        <v>1592986653.6160157</v>
      </c>
      <c r="S11" s="14">
        <f t="shared" si="10"/>
        <v>1599358600.2304797</v>
      </c>
      <c r="T11" s="14">
        <f t="shared" si="10"/>
        <v>1602557317.4309406</v>
      </c>
      <c r="U11" s="14">
        <f t="shared" si="10"/>
        <v>1607364989.3832333</v>
      </c>
      <c r="V11" s="14">
        <f t="shared" si="10"/>
        <v>1612187084.3513827</v>
      </c>
      <c r="W11" s="14">
        <f t="shared" si="10"/>
        <v>1615411458.5200856</v>
      </c>
      <c r="X11" s="14">
        <f t="shared" si="1"/>
        <v>1618642281.4371257</v>
      </c>
      <c r="Y11" s="14">
        <f>Exhibit1!C10</f>
        <v>1621879566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1558427638.0071168</v>
      </c>
      <c r="O12" s="14">
        <f t="shared" si="11"/>
        <v>1569336631.4731665</v>
      </c>
      <c r="P12" s="14">
        <f t="shared" si="11"/>
        <v>1578752651.2620056</v>
      </c>
      <c r="Q12" s="14">
        <f t="shared" si="11"/>
        <v>1585067661.8670535</v>
      </c>
      <c r="R12" s="14">
        <f t="shared" si="11"/>
        <v>1591407932.5145218</v>
      </c>
      <c r="S12" s="14">
        <f t="shared" si="11"/>
        <v>1599364972.1770942</v>
      </c>
      <c r="T12" s="14">
        <f t="shared" si="11"/>
        <v>1605762432.0658026</v>
      </c>
      <c r="U12" s="14">
        <f t="shared" si="11"/>
        <v>1610579719.3619998</v>
      </c>
      <c r="V12" s="14">
        <f t="shared" si="11"/>
        <v>1613800878.8007238</v>
      </c>
      <c r="W12" s="14">
        <f>X12/W52</f>
        <v>1618642281.4371257</v>
      </c>
      <c r="X12" s="14">
        <f>Exhibit1!C11</f>
        <v>1621879566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1853611889.5934176</v>
      </c>
      <c r="N13" s="14">
        <f t="shared" si="12"/>
        <v>1870294396.5997581</v>
      </c>
      <c r="O13" s="14">
        <f t="shared" si="12"/>
        <v>1883386457.3759563</v>
      </c>
      <c r="P13" s="14">
        <f t="shared" si="12"/>
        <v>1890920003.2054601</v>
      </c>
      <c r="Q13" s="14">
        <f t="shared" si="12"/>
        <v>1900374603.2214873</v>
      </c>
      <c r="R13" s="14">
        <f t="shared" si="12"/>
        <v>1907976101.6343732</v>
      </c>
      <c r="S13" s="14">
        <f t="shared" si="12"/>
        <v>1917515982.1425447</v>
      </c>
      <c r="T13" s="14">
        <f t="shared" si="12"/>
        <v>1925186046.071115</v>
      </c>
      <c r="U13" s="14">
        <f t="shared" si="12"/>
        <v>1930961604.2093282</v>
      </c>
      <c r="V13" s="14">
        <f>W13/V53</f>
        <v>1936754489.021956</v>
      </c>
      <c r="W13" s="14">
        <f>Exhibit1!C12</f>
        <v>1940627998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2183319840.7543774</v>
      </c>
      <c r="M14" s="14">
        <f t="shared" si="13"/>
        <v>2207336359.0026755</v>
      </c>
      <c r="N14" s="14">
        <f t="shared" si="13"/>
        <v>2222787713.5156941</v>
      </c>
      <c r="O14" s="14">
        <f t="shared" si="13"/>
        <v>2238347227.510304</v>
      </c>
      <c r="P14" s="14">
        <f t="shared" si="13"/>
        <v>2251777310.8753657</v>
      </c>
      <c r="Q14" s="14">
        <f t="shared" si="13"/>
        <v>2263036197.4297423</v>
      </c>
      <c r="R14" s="14">
        <f t="shared" si="13"/>
        <v>2274351378.4168906</v>
      </c>
      <c r="S14" s="14">
        <f t="shared" si="13"/>
        <v>2283448783.9305582</v>
      </c>
      <c r="T14" s="14">
        <f t="shared" si="13"/>
        <v>2290299130.2823496</v>
      </c>
      <c r="U14" s="14">
        <f>V14/U54</f>
        <v>2294879728.5429144</v>
      </c>
      <c r="V14" s="14">
        <f>Exhibit1!C13</f>
        <v>2299469488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2559290691.7917571</v>
      </c>
      <c r="L15" s="14">
        <f t="shared" si="14"/>
        <v>2600239342.8604255</v>
      </c>
      <c r="M15" s="14">
        <f t="shared" si="14"/>
        <v>2623641496.9461689</v>
      </c>
      <c r="N15" s="14">
        <f t="shared" si="14"/>
        <v>2647254270.418684</v>
      </c>
      <c r="O15" s="14">
        <f t="shared" si="14"/>
        <v>2668432304.5820336</v>
      </c>
      <c r="P15" s="14">
        <f t="shared" si="14"/>
        <v>2687111330.7141075</v>
      </c>
      <c r="Q15" s="14">
        <f t="shared" si="14"/>
        <v>2703233998.6983924</v>
      </c>
      <c r="R15" s="14">
        <f t="shared" si="14"/>
        <v>2719453402.6905828</v>
      </c>
      <c r="S15" s="14">
        <f t="shared" si="14"/>
        <v>2733050669.7040353</v>
      </c>
      <c r="T15" s="14">
        <f>U15/T55</f>
        <v>2743982872.3828516</v>
      </c>
      <c r="U15" s="14">
        <f>Exhibit1!C14</f>
        <v>2752214821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2790234013.0404472</v>
      </c>
      <c r="K16" s="14">
        <f t="shared" si="15"/>
        <v>2840458225.2751756</v>
      </c>
      <c r="L16" s="14">
        <f t="shared" si="15"/>
        <v>2880224640.429028</v>
      </c>
      <c r="M16" s="14">
        <f t="shared" si="15"/>
        <v>2909026886.8333182</v>
      </c>
      <c r="N16" s="14">
        <f t="shared" si="15"/>
        <v>2935208128.8148179</v>
      </c>
      <c r="O16" s="14">
        <f t="shared" si="15"/>
        <v>2958689793.8453364</v>
      </c>
      <c r="P16" s="14">
        <f t="shared" si="15"/>
        <v>2976441932.6084085</v>
      </c>
      <c r="Q16" s="14">
        <f t="shared" si="15"/>
        <v>2994300584.2040591</v>
      </c>
      <c r="R16" s="14">
        <f t="shared" si="15"/>
        <v>3009272087.1250792</v>
      </c>
      <c r="S16" s="14">
        <f>T16/S56</f>
        <v>3021309175.4735794</v>
      </c>
      <c r="T16" s="14">
        <f>Exhibit1!C15</f>
        <v>3030373103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3092500146.8093629</v>
      </c>
      <c r="J17" s="14">
        <f t="shared" si="16"/>
        <v>3160535150.0391688</v>
      </c>
      <c r="K17" s="14">
        <f t="shared" si="16"/>
        <v>3207943177.2897563</v>
      </c>
      <c r="L17" s="14">
        <f t="shared" si="16"/>
        <v>3246438495.4172335</v>
      </c>
      <c r="M17" s="14">
        <f t="shared" si="16"/>
        <v>3278902880.3714056</v>
      </c>
      <c r="N17" s="14">
        <f t="shared" si="16"/>
        <v>3308413006.2947478</v>
      </c>
      <c r="O17" s="14">
        <f t="shared" si="16"/>
        <v>3331571897.3388109</v>
      </c>
      <c r="P17" s="14">
        <f t="shared" si="16"/>
        <v>3354892900.620182</v>
      </c>
      <c r="Q17" s="14">
        <f t="shared" si="16"/>
        <v>3368312472.2226629</v>
      </c>
      <c r="R17" s="14">
        <f>S17/R57</f>
        <v>3381785722.1115537</v>
      </c>
      <c r="S17" s="14">
        <f>Exhibit1!C16</f>
        <v>3395312865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4212168939.0506058</v>
      </c>
      <c r="I18" s="14">
        <f t="shared" si="17"/>
        <v>4338534007.2221241</v>
      </c>
      <c r="J18" s="14">
        <f t="shared" si="17"/>
        <v>4433981755.381011</v>
      </c>
      <c r="K18" s="14">
        <f t="shared" si="17"/>
        <v>4504925463.4671068</v>
      </c>
      <c r="L18" s="14">
        <f t="shared" si="17"/>
        <v>4567994419.9556465</v>
      </c>
      <c r="M18" s="14">
        <f t="shared" si="17"/>
        <v>4618242358.5751581</v>
      </c>
      <c r="N18" s="14">
        <f t="shared" si="17"/>
        <v>4669043024.5194845</v>
      </c>
      <c r="O18" s="14">
        <f t="shared" si="17"/>
        <v>4706395368.7156401</v>
      </c>
      <c r="P18" s="14">
        <f t="shared" si="17"/>
        <v>4739340136.296649</v>
      </c>
      <c r="Q18" s="14">
        <f>R18/Q58</f>
        <v>4767776177.1144285</v>
      </c>
      <c r="R18" s="14">
        <f>Exhibit1!C17</f>
        <v>4791615058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4024878758.758697</v>
      </c>
      <c r="H19" s="14">
        <f t="shared" si="18"/>
        <v>4197948545.3853207</v>
      </c>
      <c r="I19" s="14">
        <f t="shared" si="18"/>
        <v>4315491104.6561098</v>
      </c>
      <c r="J19" s="14">
        <f t="shared" si="18"/>
        <v>4397485435.6445751</v>
      </c>
      <c r="K19" s="14">
        <f t="shared" si="18"/>
        <v>4476640173.4861774</v>
      </c>
      <c r="L19" s="14">
        <f t="shared" si="18"/>
        <v>4539313135.9149837</v>
      </c>
      <c r="M19" s="14">
        <f t="shared" si="18"/>
        <v>4593784893.5459633</v>
      </c>
      <c r="N19" s="14">
        <f t="shared" si="18"/>
        <v>4635128957.5878763</v>
      </c>
      <c r="O19" s="14">
        <f t="shared" si="18"/>
        <v>4667574860.2909908</v>
      </c>
      <c r="P19" s="14">
        <f>Q19/P59</f>
        <v>4695580309.4527369</v>
      </c>
      <c r="Q19" s="14">
        <f>Exhibit1!C18</f>
        <v>4719058211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>A19+1</f>
        <v>2003</v>
      </c>
      <c r="B20" s="14"/>
      <c r="C20" s="14"/>
      <c r="D20" s="14"/>
      <c r="E20" s="14"/>
      <c r="F20" s="14">
        <f t="shared" ref="F20:N20" si="19">G20/F60</f>
        <v>3533393392.0178828</v>
      </c>
      <c r="G20" s="14">
        <f t="shared" si="19"/>
        <v>3759530569.1070275</v>
      </c>
      <c r="H20" s="14">
        <f t="shared" si="19"/>
        <v>3906152261.3022013</v>
      </c>
      <c r="I20" s="14">
        <f t="shared" si="19"/>
        <v>4019430676.8799648</v>
      </c>
      <c r="J20" s="14">
        <f t="shared" si="19"/>
        <v>4119916443.8019638</v>
      </c>
      <c r="K20" s="14">
        <f t="shared" si="19"/>
        <v>4210554605.5656071</v>
      </c>
      <c r="L20" s="14">
        <f t="shared" si="19"/>
        <v>4294765697.6769195</v>
      </c>
      <c r="M20" s="14">
        <f t="shared" si="19"/>
        <v>4359187183.1420727</v>
      </c>
      <c r="N20" s="14">
        <f t="shared" si="19"/>
        <v>4402779054.9734936</v>
      </c>
      <c r="O20" s="14">
        <f>P20/O60</f>
        <v>4442404066.4682541</v>
      </c>
      <c r="P20" s="14">
        <f>Exhibit1!C19</f>
        <v>4477943299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M21" si="20">F21/E61</f>
        <v>2209213851.7134371</v>
      </c>
      <c r="F21" s="14">
        <f t="shared" si="20"/>
        <v>2434553664.5882077</v>
      </c>
      <c r="G21" s="14">
        <f t="shared" si="20"/>
        <v>2597668760.1156178</v>
      </c>
      <c r="H21" s="14">
        <f t="shared" si="20"/>
        <v>2714563854.3208203</v>
      </c>
      <c r="I21" s="14">
        <f t="shared" si="20"/>
        <v>2825860972.3479738</v>
      </c>
      <c r="J21" s="14">
        <f t="shared" si="20"/>
        <v>2921940245.407805</v>
      </c>
      <c r="K21" s="14">
        <f t="shared" si="20"/>
        <v>2997910691.7884078</v>
      </c>
      <c r="L21" s="14">
        <f t="shared" si="20"/>
        <v>3051873084.2405992</v>
      </c>
      <c r="M21" s="14">
        <f t="shared" si="20"/>
        <v>3094599307.4199677</v>
      </c>
      <c r="N21" s="14">
        <f>O21/N61</f>
        <v>3128639899.8015871</v>
      </c>
      <c r="O21" s="14">
        <f>Exhibit1!C20</f>
        <v>3153669019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L30" si="21">E22/D62</f>
        <v>1405049043.4311495</v>
      </c>
      <c r="E22" s="14">
        <f t="shared" si="21"/>
        <v>1686058852.1173792</v>
      </c>
      <c r="F22" s="14">
        <f t="shared" si="21"/>
        <v>1861408972.7375867</v>
      </c>
      <c r="G22" s="14">
        <f t="shared" si="21"/>
        <v>1997291827.7474306</v>
      </c>
      <c r="H22" s="14">
        <f t="shared" si="21"/>
        <v>2111137461.929034</v>
      </c>
      <c r="I22" s="14">
        <f t="shared" si="21"/>
        <v>2212472060.1016278</v>
      </c>
      <c r="J22" s="14">
        <f t="shared" si="21"/>
        <v>2294333526.325388</v>
      </c>
      <c r="K22" s="14">
        <f t="shared" si="21"/>
        <v>2351691864.4835224</v>
      </c>
      <c r="L22" s="14">
        <f t="shared" si="21"/>
        <v>2396374009.908709</v>
      </c>
      <c r="M22" s="14">
        <f>N22/M62</f>
        <v>2429923246.047431</v>
      </c>
      <c r="N22" s="14">
        <f>Exhibit1!C21</f>
        <v>2459082325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2" si="22">D23/C63</f>
        <v>996389127.68023038</v>
      </c>
      <c r="D23" s="14">
        <f t="shared" si="21"/>
        <v>1417861728.6889679</v>
      </c>
      <c r="E23" s="14">
        <f t="shared" si="21"/>
        <v>1697180489.2406948</v>
      </c>
      <c r="F23" s="14">
        <f t="shared" si="21"/>
        <v>1902539328.4388189</v>
      </c>
      <c r="G23" s="14">
        <f t="shared" si="21"/>
        <v>2064255171.3561184</v>
      </c>
      <c r="H23" s="14">
        <f t="shared" si="21"/>
        <v>2192238991.9801979</v>
      </c>
      <c r="I23" s="14">
        <f t="shared" si="21"/>
        <v>2290889746.6193066</v>
      </c>
      <c r="J23" s="14">
        <f t="shared" si="21"/>
        <v>2364198218.5111246</v>
      </c>
      <c r="K23" s="14">
        <f t="shared" si="21"/>
        <v>2425667372.1924138</v>
      </c>
      <c r="L23" s="14">
        <f>M23/L63</f>
        <v>2466903717.5196848</v>
      </c>
      <c r="M23" s="14">
        <f>Exhibit1!C22</f>
        <v>2506374177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463279175.85630018</v>
      </c>
      <c r="C24" s="14">
        <f t="shared" si="22"/>
        <v>1039135191.4456812</v>
      </c>
      <c r="D24" s="14">
        <f t="shared" si="21"/>
        <v>1492198134.9159982</v>
      </c>
      <c r="E24" s="14">
        <f t="shared" si="21"/>
        <v>1807051941.3832738</v>
      </c>
      <c r="F24" s="14">
        <f t="shared" si="21"/>
        <v>2036547537.9389496</v>
      </c>
      <c r="G24" s="14">
        <f t="shared" si="21"/>
        <v>2209654078.6637602</v>
      </c>
      <c r="H24" s="14">
        <f t="shared" si="21"/>
        <v>2344442977.4622493</v>
      </c>
      <c r="I24" s="14">
        <f t="shared" si="21"/>
        <v>2442909582.5156636</v>
      </c>
      <c r="J24" s="14">
        <f t="shared" si="21"/>
        <v>2521082689.1561651</v>
      </c>
      <c r="K24" s="14">
        <f>L24/K64</f>
        <v>2584109756.3850689</v>
      </c>
      <c r="L24" s="14">
        <f>Exhibit1!C23</f>
        <v>2630623732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464571399.97373265</v>
      </c>
      <c r="C25" s="14">
        <f t="shared" si="22"/>
        <v>1058758220.5401367</v>
      </c>
      <c r="D25" s="14">
        <f t="shared" si="21"/>
        <v>1554257067.7529206</v>
      </c>
      <c r="E25" s="14">
        <f t="shared" si="21"/>
        <v>1917953221.6071041</v>
      </c>
      <c r="F25" s="14">
        <f t="shared" si="21"/>
        <v>2171123046.8592415</v>
      </c>
      <c r="G25" s="14">
        <f t="shared" si="21"/>
        <v>2351326259.7485585</v>
      </c>
      <c r="H25" s="14">
        <f t="shared" si="21"/>
        <v>2478297877.774981</v>
      </c>
      <c r="I25" s="14">
        <f t="shared" si="21"/>
        <v>2577429792.8859801</v>
      </c>
      <c r="J25" s="14">
        <f>K25/J65</f>
        <v>2641865537.7081294</v>
      </c>
      <c r="K25" s="14">
        <f>Exhibit1!C24</f>
        <v>2697344714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420353502.06901032</v>
      </c>
      <c r="C26" s="14">
        <f t="shared" si="22"/>
        <v>995817446.40148556</v>
      </c>
      <c r="D26" s="14">
        <f t="shared" si="21"/>
        <v>1492730352.155827</v>
      </c>
      <c r="E26" s="14">
        <f t="shared" si="21"/>
        <v>1848000175.9689138</v>
      </c>
      <c r="F26" s="14">
        <f t="shared" si="21"/>
        <v>2097480199.7247171</v>
      </c>
      <c r="G26" s="14">
        <f t="shared" si="21"/>
        <v>2273668536.5015936</v>
      </c>
      <c r="H26" s="14">
        <f t="shared" si="21"/>
        <v>2400993974.5456829</v>
      </c>
      <c r="I26" s="14">
        <f>J26/I66</f>
        <v>2494632739.5529642</v>
      </c>
      <c r="J26" s="14">
        <f>Exhibit1!C25</f>
        <v>2566977089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431850149.45231014</v>
      </c>
      <c r="C27" s="14">
        <f t="shared" si="22"/>
        <v>1036008508.536092</v>
      </c>
      <c r="D27" s="14">
        <f t="shared" si="21"/>
        <v>1559192805.3468184</v>
      </c>
      <c r="E27" s="14">
        <f t="shared" si="21"/>
        <v>1933399078.630055</v>
      </c>
      <c r="F27" s="14">
        <f t="shared" si="21"/>
        <v>2182807559.7733321</v>
      </c>
      <c r="G27" s="14">
        <f t="shared" si="21"/>
        <v>2359614972.1149721</v>
      </c>
      <c r="H27" s="14">
        <f>I27/H67</f>
        <v>2484674565.6370654</v>
      </c>
      <c r="I27" s="14">
        <f>Exhibit1!C26</f>
        <v>2574122850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441341305.08657706</v>
      </c>
      <c r="C28" s="14">
        <f t="shared" si="22"/>
        <v>1073783395.2756419</v>
      </c>
      <c r="D28" s="14">
        <f t="shared" si="21"/>
        <v>1590273208.4032257</v>
      </c>
      <c r="E28" s="14">
        <f t="shared" si="21"/>
        <v>1951265226.710758</v>
      </c>
      <c r="F28" s="14">
        <f t="shared" si="21"/>
        <v>2202978440.9564457</v>
      </c>
      <c r="G28" s="14">
        <f>H28/G68</f>
        <v>2370404802.4691358</v>
      </c>
      <c r="H28" s="14">
        <f>Exhibit1!C27</f>
        <v>2496036257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 t="shared" si="2"/>
        <v>2012</v>
      </c>
      <c r="B29" s="14">
        <f t="shared" si="22"/>
        <v>471098007.85550553</v>
      </c>
      <c r="C29" s="14">
        <f t="shared" si="22"/>
        <v>1141941571.0417454</v>
      </c>
      <c r="D29" s="14">
        <f t="shared" si="21"/>
        <v>1686647700.4286582</v>
      </c>
      <c r="E29" s="14">
        <f t="shared" si="21"/>
        <v>2056023546.8225346</v>
      </c>
      <c r="F29" s="14">
        <f>G29/F69</f>
        <v>2306858419.534884</v>
      </c>
      <c r="G29" s="14">
        <f>Exhibit1!C28</f>
        <v>2479872801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509922076.66345578</v>
      </c>
      <c r="C30" s="14">
        <f t="shared" si="22"/>
        <v>1216164152.8423419</v>
      </c>
      <c r="D30" s="14">
        <f t="shared" si="21"/>
        <v>1812084587.7350895</v>
      </c>
      <c r="E30" s="14">
        <f>F30/E70</f>
        <v>2203494858.6858687</v>
      </c>
      <c r="F30" s="14">
        <f>Exhibit1!C29</f>
        <v>2448082788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533362358.03852254</v>
      </c>
      <c r="C31" s="14">
        <f t="shared" si="22"/>
        <v>1309404588.9845729</v>
      </c>
      <c r="D31" s="14">
        <f>E31/D71</f>
        <v>1965416288.0658436</v>
      </c>
      <c r="E31" s="14">
        <f>Exhibit1!C30</f>
        <v>2387980790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 t="shared" si="22"/>
        <v>577483184.35293794</v>
      </c>
      <c r="C32" s="14">
        <f>D32/C72</f>
        <v>1425228498.9830508</v>
      </c>
      <c r="D32" s="14">
        <f>Exhibit1!C31</f>
        <v>2102212036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v>2016</v>
      </c>
      <c r="B33" s="14">
        <f>C33/B73</f>
        <v>610594945.48481059</v>
      </c>
      <c r="C33" s="14">
        <f>Exhibit1!C32</f>
        <v>1467259654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f>Exhibit1!C33</f>
        <v>631246486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1.002</v>
      </c>
      <c r="AB39">
        <v>1.0009999999999999</v>
      </c>
      <c r="AC39">
        <v>1.0009999999999999</v>
      </c>
    </row>
    <row r="40" spans="1:34" x14ac:dyDescent="0.3">
      <c r="A40">
        <f t="shared" ref="A40:A73" si="23">A39+1</f>
        <v>1983</v>
      </c>
      <c r="Z40">
        <v>1.0009999999999999</v>
      </c>
      <c r="AA40">
        <v>1.0009999999999999</v>
      </c>
      <c r="AB40">
        <v>1.0009999999999999</v>
      </c>
      <c r="AC40">
        <v>1.0009999999999999</v>
      </c>
      <c r="AD40">
        <v>1.0009999999999999</v>
      </c>
      <c r="AE40">
        <v>1.0009999999999999</v>
      </c>
      <c r="AF40">
        <v>1.0009999999999999</v>
      </c>
      <c r="AG40">
        <v>1.0009999999999999</v>
      </c>
    </row>
    <row r="41" spans="1:34" x14ac:dyDescent="0.3">
      <c r="A41">
        <f t="shared" si="23"/>
        <v>1984</v>
      </c>
      <c r="Y41">
        <v>1.01</v>
      </c>
      <c r="Z41">
        <v>1.0009999999999999</v>
      </c>
      <c r="AA41">
        <v>1.0009999999999999</v>
      </c>
      <c r="AB41">
        <v>1.0009999999999999</v>
      </c>
      <c r="AC41">
        <v>1.0009999999999999</v>
      </c>
      <c r="AD41">
        <v>1.0009999999999999</v>
      </c>
      <c r="AE41">
        <v>1</v>
      </c>
      <c r="AF41">
        <v>1</v>
      </c>
      <c r="AG41">
        <v>1.0009999999999999</v>
      </c>
    </row>
    <row r="42" spans="1:34" x14ac:dyDescent="0.3">
      <c r="A42">
        <f t="shared" si="23"/>
        <v>1985</v>
      </c>
      <c r="X42">
        <v>1.0009999999999999</v>
      </c>
      <c r="Y42">
        <v>1.0009999999999999</v>
      </c>
      <c r="Z42">
        <v>1.0009999999999999</v>
      </c>
      <c r="AA42">
        <v>1.0009999999999999</v>
      </c>
      <c r="AB42">
        <v>1.002</v>
      </c>
      <c r="AC42">
        <v>1.0009999999999999</v>
      </c>
      <c r="AD42">
        <v>1.0009999999999999</v>
      </c>
      <c r="AE42">
        <v>1.0009999999999999</v>
      </c>
      <c r="AF42">
        <v>1.0009999999999999</v>
      </c>
      <c r="AG42">
        <v>1</v>
      </c>
    </row>
    <row r="43" spans="1:34" x14ac:dyDescent="0.3">
      <c r="A43">
        <f t="shared" si="23"/>
        <v>1986</v>
      </c>
      <c r="W43">
        <v>1.0009999999999999</v>
      </c>
      <c r="X43">
        <v>1.002</v>
      </c>
      <c r="Y43">
        <v>1.0009999999999999</v>
      </c>
      <c r="Z43">
        <v>1.0009999999999999</v>
      </c>
      <c r="AA43">
        <v>1.0009999999999999</v>
      </c>
      <c r="AB43">
        <v>1.0009999999999999</v>
      </c>
      <c r="AC43">
        <v>1.0009999999999999</v>
      </c>
      <c r="AD43">
        <v>1.0009999999999999</v>
      </c>
      <c r="AE43">
        <v>1.0009999999999999</v>
      </c>
      <c r="AF43">
        <v>1.0009999999999999</v>
      </c>
    </row>
    <row r="44" spans="1:34" x14ac:dyDescent="0.3">
      <c r="A44">
        <f t="shared" si="23"/>
        <v>1987</v>
      </c>
      <c r="V44">
        <v>1.0009999999999999</v>
      </c>
      <c r="W44">
        <v>1.0009999999999999</v>
      </c>
      <c r="X44">
        <v>1.0009999999999999</v>
      </c>
      <c r="Y44">
        <v>1.0009999999999999</v>
      </c>
      <c r="Z44">
        <v>1.002</v>
      </c>
      <c r="AA44">
        <v>1.0009999999999999</v>
      </c>
      <c r="AB44">
        <v>1.0009999999999999</v>
      </c>
      <c r="AC44">
        <v>1.0009999999999999</v>
      </c>
      <c r="AD44">
        <v>1</v>
      </c>
      <c r="AE44">
        <v>1.0009999999999999</v>
      </c>
    </row>
    <row r="45" spans="1:34" x14ac:dyDescent="0.3">
      <c r="A45">
        <f t="shared" si="23"/>
        <v>1988</v>
      </c>
      <c r="U45">
        <v>1.0009999999999999</v>
      </c>
      <c r="V45">
        <v>1.0009999999999999</v>
      </c>
      <c r="W45">
        <v>1.002</v>
      </c>
      <c r="X45">
        <v>1.002</v>
      </c>
      <c r="Y45">
        <v>1.0009999999999999</v>
      </c>
      <c r="Z45">
        <v>1.0009999999999999</v>
      </c>
      <c r="AA45">
        <v>1.0009999999999999</v>
      </c>
      <c r="AB45">
        <v>1.0009999999999999</v>
      </c>
      <c r="AC45">
        <v>1</v>
      </c>
      <c r="AD45">
        <v>1.0009999999999999</v>
      </c>
    </row>
    <row r="46" spans="1:34" x14ac:dyDescent="0.3">
      <c r="A46">
        <f t="shared" si="23"/>
        <v>1989</v>
      </c>
      <c r="T46">
        <v>1.0009999999999999</v>
      </c>
      <c r="U46">
        <v>1.0009999999999999</v>
      </c>
      <c r="V46">
        <v>1.0009999999999999</v>
      </c>
      <c r="W46">
        <v>1.002</v>
      </c>
      <c r="X46">
        <v>1.0009999999999999</v>
      </c>
      <c r="Y46">
        <v>1.0009999999999999</v>
      </c>
      <c r="Z46">
        <v>1.0009999999999999</v>
      </c>
      <c r="AA46">
        <v>1.0009999999999999</v>
      </c>
      <c r="AB46">
        <v>1.0009999999999999</v>
      </c>
      <c r="AC46">
        <v>1.0009999999999999</v>
      </c>
    </row>
    <row r="47" spans="1:34" x14ac:dyDescent="0.3">
      <c r="A47">
        <f t="shared" si="23"/>
        <v>1990</v>
      </c>
      <c r="S47">
        <v>1.0009999999999999</v>
      </c>
      <c r="T47">
        <v>1.0009999999999999</v>
      </c>
      <c r="U47">
        <v>1.0009999999999999</v>
      </c>
      <c r="V47">
        <v>1.0009999999999999</v>
      </c>
      <c r="W47">
        <v>1.0009999999999999</v>
      </c>
      <c r="X47">
        <v>1.0009999999999999</v>
      </c>
      <c r="Y47">
        <v>1.0009999999999999</v>
      </c>
      <c r="Z47">
        <v>1.0009999999999999</v>
      </c>
      <c r="AA47">
        <v>1.0009999999999999</v>
      </c>
      <c r="AB47">
        <v>1</v>
      </c>
    </row>
    <row r="48" spans="1:34" x14ac:dyDescent="0.3">
      <c r="A48">
        <f t="shared" si="23"/>
        <v>1991</v>
      </c>
      <c r="R48">
        <v>1.002</v>
      </c>
      <c r="S48">
        <v>1.002</v>
      </c>
      <c r="T48">
        <v>1.0009999999999999</v>
      </c>
      <c r="U48">
        <v>1.0009999999999999</v>
      </c>
      <c r="V48">
        <v>1.002</v>
      </c>
      <c r="W48">
        <v>1.0009999999999999</v>
      </c>
      <c r="X48">
        <v>1.0009999999999999</v>
      </c>
      <c r="Y48">
        <v>1.0009999999999999</v>
      </c>
      <c r="Z48">
        <v>1.0009999999999999</v>
      </c>
      <c r="AA48">
        <v>1.0009999999999999</v>
      </c>
    </row>
    <row r="49" spans="1:26" x14ac:dyDescent="0.3">
      <c r="A49">
        <f t="shared" si="23"/>
        <v>1992</v>
      </c>
      <c r="Q49">
        <v>1.0029999999999999</v>
      </c>
      <c r="R49">
        <v>1.0009999999999999</v>
      </c>
      <c r="S49">
        <v>1.002</v>
      </c>
      <c r="T49">
        <v>1.002</v>
      </c>
      <c r="U49">
        <v>1.002</v>
      </c>
      <c r="V49">
        <v>1.002</v>
      </c>
      <c r="W49">
        <v>1.0009999999999999</v>
      </c>
      <c r="X49">
        <v>1.0009999999999999</v>
      </c>
      <c r="Y49">
        <v>1.0009999999999999</v>
      </c>
      <c r="Z49">
        <v>1.0009999999999999</v>
      </c>
    </row>
    <row r="50" spans="1:26" x14ac:dyDescent="0.3">
      <c r="A50">
        <f t="shared" si="23"/>
        <v>1993</v>
      </c>
      <c r="P50">
        <v>1.004</v>
      </c>
      <c r="Q50">
        <v>1.002</v>
      </c>
      <c r="R50">
        <v>1.002</v>
      </c>
      <c r="S50">
        <v>1.0029999999999999</v>
      </c>
      <c r="T50">
        <v>1.002</v>
      </c>
      <c r="U50">
        <v>1.002</v>
      </c>
      <c r="V50">
        <v>1.002</v>
      </c>
      <c r="W50">
        <v>1.0009999999999999</v>
      </c>
      <c r="X50">
        <v>1.0009999999999999</v>
      </c>
      <c r="Y50">
        <v>1.0009999999999999</v>
      </c>
    </row>
    <row r="51" spans="1:26" x14ac:dyDescent="0.3">
      <c r="A51">
        <f t="shared" si="23"/>
        <v>1994</v>
      </c>
      <c r="O51">
        <v>1.0049999999999999</v>
      </c>
      <c r="P51">
        <v>1.0029999999999999</v>
      </c>
      <c r="Q51">
        <v>1.0029999999999999</v>
      </c>
      <c r="R51">
        <v>1.004</v>
      </c>
      <c r="S51">
        <v>1.002</v>
      </c>
      <c r="T51">
        <v>1.0029999999999999</v>
      </c>
      <c r="U51">
        <v>1.0029999999999999</v>
      </c>
      <c r="V51">
        <v>1.002</v>
      </c>
      <c r="W51">
        <v>1.002</v>
      </c>
      <c r="X51">
        <v>1.002</v>
      </c>
    </row>
    <row r="52" spans="1:26" x14ac:dyDescent="0.3">
      <c r="A52">
        <f t="shared" si="23"/>
        <v>1995</v>
      </c>
      <c r="N52">
        <v>1.0069999999999999</v>
      </c>
      <c r="O52">
        <v>1.006</v>
      </c>
      <c r="P52">
        <v>1.004</v>
      </c>
      <c r="Q52">
        <v>1.004</v>
      </c>
      <c r="R52">
        <v>1.0049999999999999</v>
      </c>
      <c r="S52">
        <v>1.004</v>
      </c>
      <c r="T52">
        <v>1.0029999999999999</v>
      </c>
      <c r="U52">
        <v>1.002</v>
      </c>
      <c r="V52">
        <v>1.0029999999999999</v>
      </c>
      <c r="W52">
        <v>1.002</v>
      </c>
    </row>
    <row r="53" spans="1:26" x14ac:dyDescent="0.3">
      <c r="A53">
        <f t="shared" si="23"/>
        <v>1996</v>
      </c>
      <c r="M53">
        <v>1.0089999999999999</v>
      </c>
      <c r="N53">
        <v>1.0069999999999999</v>
      </c>
      <c r="O53">
        <v>1.004</v>
      </c>
      <c r="P53">
        <v>1.0049999999999999</v>
      </c>
      <c r="Q53">
        <v>1.004</v>
      </c>
      <c r="R53">
        <v>1.0049999999999999</v>
      </c>
      <c r="S53">
        <v>1.004</v>
      </c>
      <c r="T53">
        <v>1.0029999999999999</v>
      </c>
      <c r="U53">
        <v>1.0029999999999999</v>
      </c>
      <c r="V53">
        <v>1.002</v>
      </c>
    </row>
    <row r="54" spans="1:26" x14ac:dyDescent="0.3">
      <c r="A54">
        <f t="shared" si="23"/>
        <v>1997</v>
      </c>
      <c r="L54">
        <v>1.0109999999999999</v>
      </c>
      <c r="M54">
        <v>1.0069999999999999</v>
      </c>
      <c r="N54">
        <v>1.0069999999999999</v>
      </c>
      <c r="O54">
        <v>1.006</v>
      </c>
      <c r="P54">
        <v>1.0049999999999999</v>
      </c>
      <c r="Q54">
        <v>1.0049999999999999</v>
      </c>
      <c r="R54">
        <v>1.004</v>
      </c>
      <c r="S54">
        <v>1.0029999999999999</v>
      </c>
      <c r="T54">
        <v>1.002</v>
      </c>
      <c r="U54">
        <v>1.002</v>
      </c>
    </row>
    <row r="55" spans="1:26" x14ac:dyDescent="0.3">
      <c r="A55">
        <f t="shared" si="23"/>
        <v>1998</v>
      </c>
      <c r="K55">
        <v>1.016</v>
      </c>
      <c r="L55">
        <v>1.0089999999999999</v>
      </c>
      <c r="M55">
        <v>1.0089999999999999</v>
      </c>
      <c r="N55">
        <v>1.008</v>
      </c>
      <c r="O55">
        <v>1.0069999999999999</v>
      </c>
      <c r="P55">
        <v>1.006</v>
      </c>
      <c r="Q55">
        <v>1.006</v>
      </c>
      <c r="R55">
        <v>1.0049999999999999</v>
      </c>
      <c r="S55">
        <v>1.004</v>
      </c>
      <c r="T55">
        <v>1.0029999999999999</v>
      </c>
    </row>
    <row r="56" spans="1:26" x14ac:dyDescent="0.3">
      <c r="A56">
        <f t="shared" si="23"/>
        <v>1999</v>
      </c>
      <c r="J56">
        <v>1.018</v>
      </c>
      <c r="K56">
        <v>1.014</v>
      </c>
      <c r="L56">
        <v>1.01</v>
      </c>
      <c r="M56">
        <v>1.0089999999999999</v>
      </c>
      <c r="N56">
        <v>1.008</v>
      </c>
      <c r="O56">
        <v>1.006</v>
      </c>
      <c r="P56">
        <v>1.006</v>
      </c>
      <c r="Q56">
        <v>1.0049999999999999</v>
      </c>
      <c r="R56">
        <v>1.004</v>
      </c>
      <c r="S56">
        <v>1.0029999999999999</v>
      </c>
    </row>
    <row r="57" spans="1:26" x14ac:dyDescent="0.3">
      <c r="A57">
        <f t="shared" si="23"/>
        <v>2000</v>
      </c>
      <c r="I57">
        <v>1.022</v>
      </c>
      <c r="J57">
        <v>1.0149999999999999</v>
      </c>
      <c r="K57">
        <v>1.012</v>
      </c>
      <c r="L57">
        <v>1.01</v>
      </c>
      <c r="M57">
        <v>1.0089999999999999</v>
      </c>
      <c r="N57">
        <v>1.0069999999999999</v>
      </c>
      <c r="O57">
        <v>1.0069999999999999</v>
      </c>
      <c r="P57">
        <v>1.004</v>
      </c>
      <c r="Q57">
        <v>1.004</v>
      </c>
      <c r="R57">
        <v>1.004</v>
      </c>
    </row>
    <row r="58" spans="1:26" x14ac:dyDescent="0.3">
      <c r="A58">
        <f t="shared" si="23"/>
        <v>2001</v>
      </c>
      <c r="H58">
        <v>1.03</v>
      </c>
      <c r="I58">
        <v>1.022</v>
      </c>
      <c r="J58">
        <v>1.016</v>
      </c>
      <c r="K58">
        <v>1.014</v>
      </c>
      <c r="L58">
        <v>1.0109999999999999</v>
      </c>
      <c r="M58">
        <v>1.0109999999999999</v>
      </c>
      <c r="N58">
        <v>1.008</v>
      </c>
      <c r="O58">
        <v>1.0069999999999999</v>
      </c>
      <c r="P58">
        <v>1.006</v>
      </c>
      <c r="Q58">
        <v>1.0049999999999999</v>
      </c>
    </row>
    <row r="59" spans="1:26" x14ac:dyDescent="0.3">
      <c r="A59">
        <f t="shared" si="23"/>
        <v>2002</v>
      </c>
      <c r="G59">
        <v>1.0429999999999999</v>
      </c>
      <c r="H59">
        <v>1.028</v>
      </c>
      <c r="I59">
        <v>1.0189999999999999</v>
      </c>
      <c r="J59">
        <v>1.018</v>
      </c>
      <c r="K59">
        <v>1.014</v>
      </c>
      <c r="L59">
        <v>1.012</v>
      </c>
      <c r="M59">
        <v>1.0089999999999999</v>
      </c>
      <c r="N59">
        <v>1.0069999999999999</v>
      </c>
      <c r="O59">
        <v>1.006</v>
      </c>
      <c r="P59">
        <v>1.0049999999999999</v>
      </c>
    </row>
    <row r="60" spans="1:26" x14ac:dyDescent="0.3">
      <c r="A60">
        <f t="shared" si="23"/>
        <v>2003</v>
      </c>
      <c r="F60">
        <v>1.0640000000000001</v>
      </c>
      <c r="G60">
        <v>1.0389999999999999</v>
      </c>
      <c r="H60">
        <v>1.0289999999999999</v>
      </c>
      <c r="I60">
        <v>1.0249999999999999</v>
      </c>
      <c r="J60">
        <v>1.022</v>
      </c>
      <c r="K60">
        <v>1.02</v>
      </c>
      <c r="L60">
        <v>1.0149999999999999</v>
      </c>
      <c r="M60">
        <v>1.01</v>
      </c>
      <c r="N60">
        <v>1.0089999999999999</v>
      </c>
      <c r="O60">
        <v>1.008</v>
      </c>
    </row>
    <row r="61" spans="1:26" x14ac:dyDescent="0.3">
      <c r="A61">
        <f t="shared" si="23"/>
        <v>2004</v>
      </c>
      <c r="E61">
        <v>1.1020000000000001</v>
      </c>
      <c r="F61">
        <v>1.0669999999999999</v>
      </c>
      <c r="G61">
        <v>1.0449999999999999</v>
      </c>
      <c r="H61">
        <v>1.0409999999999999</v>
      </c>
      <c r="I61">
        <v>1.034</v>
      </c>
      <c r="J61">
        <v>1.026</v>
      </c>
      <c r="K61">
        <v>1.018</v>
      </c>
      <c r="L61">
        <v>1.014</v>
      </c>
      <c r="M61">
        <v>1.0109999999999999</v>
      </c>
      <c r="N61">
        <v>1.008</v>
      </c>
    </row>
    <row r="62" spans="1:26" x14ac:dyDescent="0.3">
      <c r="A62">
        <f t="shared" si="23"/>
        <v>2005</v>
      </c>
      <c r="D62">
        <v>1.2</v>
      </c>
      <c r="E62">
        <v>1.1040000000000001</v>
      </c>
      <c r="F62">
        <v>1.073</v>
      </c>
      <c r="G62">
        <v>1.0569999999999999</v>
      </c>
      <c r="H62">
        <v>1.048</v>
      </c>
      <c r="I62">
        <v>1.0369999999999999</v>
      </c>
      <c r="J62">
        <v>1.0249999999999999</v>
      </c>
      <c r="K62">
        <v>1.0189999999999999</v>
      </c>
      <c r="L62">
        <v>1.014</v>
      </c>
      <c r="M62">
        <v>1.012</v>
      </c>
    </row>
    <row r="63" spans="1:26" x14ac:dyDescent="0.3">
      <c r="A63">
        <f t="shared" si="23"/>
        <v>2006</v>
      </c>
      <c r="C63">
        <v>1.423</v>
      </c>
      <c r="D63" s="7">
        <v>1.1970000000000001</v>
      </c>
      <c r="E63">
        <v>1.121</v>
      </c>
      <c r="F63">
        <v>1.085</v>
      </c>
      <c r="G63">
        <v>1.0620000000000001</v>
      </c>
      <c r="H63">
        <v>1.0449999999999999</v>
      </c>
      <c r="I63">
        <v>1.032</v>
      </c>
      <c r="J63">
        <v>1.026</v>
      </c>
      <c r="K63">
        <v>1.0169999999999999</v>
      </c>
      <c r="L63">
        <v>1.016</v>
      </c>
    </row>
    <row r="64" spans="1:26" x14ac:dyDescent="0.3">
      <c r="A64">
        <f t="shared" si="23"/>
        <v>2007</v>
      </c>
      <c r="B64">
        <v>2.2429999999999999</v>
      </c>
      <c r="C64">
        <v>1.4359999999999999</v>
      </c>
      <c r="D64">
        <v>1.2110000000000001</v>
      </c>
      <c r="E64">
        <v>1.127</v>
      </c>
      <c r="F64">
        <v>1.085</v>
      </c>
      <c r="G64">
        <v>1.0609999999999999</v>
      </c>
      <c r="H64">
        <v>1.042</v>
      </c>
      <c r="I64">
        <v>1.032</v>
      </c>
      <c r="J64">
        <v>1.0249999999999999</v>
      </c>
      <c r="K64">
        <v>1.018</v>
      </c>
    </row>
    <row r="65" spans="1:10" x14ac:dyDescent="0.3">
      <c r="A65">
        <f t="shared" si="23"/>
        <v>2008</v>
      </c>
      <c r="B65">
        <v>2.2789999999999999</v>
      </c>
      <c r="C65">
        <v>1.468</v>
      </c>
      <c r="D65">
        <v>1.234</v>
      </c>
      <c r="E65">
        <v>1.1319999999999999</v>
      </c>
      <c r="F65">
        <v>1.083</v>
      </c>
      <c r="G65">
        <v>1.054</v>
      </c>
      <c r="H65">
        <v>1.04</v>
      </c>
      <c r="I65">
        <v>1.0249999999999999</v>
      </c>
      <c r="J65">
        <v>1.0209999999999999</v>
      </c>
    </row>
    <row r="66" spans="1:10" x14ac:dyDescent="0.3">
      <c r="A66">
        <f t="shared" si="23"/>
        <v>2009</v>
      </c>
      <c r="B66">
        <v>2.3690000000000002</v>
      </c>
      <c r="C66">
        <v>1.4990000000000001</v>
      </c>
      <c r="D66">
        <v>1.238</v>
      </c>
      <c r="E66">
        <v>1.135</v>
      </c>
      <c r="F66">
        <v>1.0840000000000001</v>
      </c>
      <c r="G66">
        <v>1.056</v>
      </c>
      <c r="H66">
        <v>1.0389999999999999</v>
      </c>
      <c r="I66">
        <v>1.0289999999999999</v>
      </c>
    </row>
    <row r="67" spans="1:10" x14ac:dyDescent="0.3">
      <c r="A67">
        <f t="shared" si="23"/>
        <v>2010</v>
      </c>
      <c r="B67">
        <v>2.399</v>
      </c>
      <c r="C67">
        <v>1.5049999999999999</v>
      </c>
      <c r="D67">
        <v>1.24</v>
      </c>
      <c r="E67">
        <v>1.129</v>
      </c>
      <c r="F67">
        <v>1.081</v>
      </c>
      <c r="G67">
        <v>1.0529999999999999</v>
      </c>
      <c r="H67">
        <v>1.036</v>
      </c>
    </row>
    <row r="68" spans="1:10" x14ac:dyDescent="0.3">
      <c r="A68">
        <f t="shared" si="23"/>
        <v>2011</v>
      </c>
      <c r="B68">
        <v>2.4329999999999998</v>
      </c>
      <c r="C68">
        <v>1.4810000000000001</v>
      </c>
      <c r="D68">
        <v>1.2270000000000001</v>
      </c>
      <c r="E68">
        <v>1.129</v>
      </c>
      <c r="F68">
        <v>1.0760000000000001</v>
      </c>
      <c r="G68">
        <v>1.0529999999999999</v>
      </c>
    </row>
    <row r="69" spans="1:10" x14ac:dyDescent="0.3">
      <c r="A69">
        <f t="shared" si="23"/>
        <v>2012</v>
      </c>
      <c r="B69">
        <v>2.4239999999999999</v>
      </c>
      <c r="C69">
        <v>1.4770000000000001</v>
      </c>
      <c r="D69">
        <v>1.2190000000000001</v>
      </c>
      <c r="E69">
        <v>1.1220000000000001</v>
      </c>
      <c r="F69">
        <v>1.075</v>
      </c>
    </row>
    <row r="70" spans="1:10" x14ac:dyDescent="0.3">
      <c r="A70">
        <f t="shared" si="23"/>
        <v>2013</v>
      </c>
      <c r="B70">
        <v>2.3849999999999998</v>
      </c>
      <c r="C70">
        <v>1.49</v>
      </c>
      <c r="D70">
        <v>1.216</v>
      </c>
      <c r="E70">
        <v>1.111</v>
      </c>
    </row>
    <row r="71" spans="1:10" x14ac:dyDescent="0.3">
      <c r="A71">
        <f t="shared" si="23"/>
        <v>2014</v>
      </c>
      <c r="B71">
        <v>2.4550000000000001</v>
      </c>
      <c r="C71">
        <v>1.5009999999999999</v>
      </c>
      <c r="D71">
        <v>1.2150000000000001</v>
      </c>
    </row>
    <row r="72" spans="1:10" x14ac:dyDescent="0.3">
      <c r="A72">
        <f t="shared" si="23"/>
        <v>2015</v>
      </c>
      <c r="B72">
        <v>2.468</v>
      </c>
      <c r="C72">
        <v>1.4750000000000001</v>
      </c>
    </row>
    <row r="73" spans="1:10" x14ac:dyDescent="0.3">
      <c r="A73">
        <f t="shared" si="23"/>
        <v>2016</v>
      </c>
      <c r="B73">
        <v>2.403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D33B-79E8-4204-8283-55BA1AF2BF12}">
  <sheetPr>
    <pageSetUpPr fitToPage="1"/>
  </sheetPr>
  <dimension ref="A1:AH73"/>
  <sheetViews>
    <sheetView topLeftCell="A16" workbookViewId="0">
      <selection activeCell="B39" sqref="B39:AG73"/>
    </sheetView>
  </sheetViews>
  <sheetFormatPr defaultRowHeight="14.4" x14ac:dyDescent="0.3"/>
  <cols>
    <col min="1" max="33" width="6.6640625" customWidth="1"/>
  </cols>
  <sheetData>
    <row r="1" spans="1:33" x14ac:dyDescent="0.3">
      <c r="A1" t="s">
        <v>72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387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E3" si="1">X3/W43</f>
        <v>1379213792.9071672</v>
      </c>
      <c r="X3" s="14">
        <f t="shared" si="1"/>
        <v>1379213792.9071672</v>
      </c>
      <c r="Y3" s="14">
        <f t="shared" si="1"/>
        <v>1380593006.7000742</v>
      </c>
      <c r="Z3" s="14">
        <f t="shared" si="1"/>
        <v>1380593006.7000742</v>
      </c>
      <c r="AA3" s="14">
        <f t="shared" si="1"/>
        <v>1383354192.7134743</v>
      </c>
      <c r="AB3" s="14">
        <f t="shared" si="1"/>
        <v>1386120901.0989013</v>
      </c>
      <c r="AC3" s="14">
        <f t="shared" si="1"/>
        <v>1387507022</v>
      </c>
      <c r="AD3" s="14">
        <f t="shared" si="1"/>
        <v>1387507022</v>
      </c>
      <c r="AE3" s="14">
        <f t="shared" si="1"/>
        <v>1387507022</v>
      </c>
      <c r="AF3" s="14">
        <f>AG3/AF43</f>
        <v>1387507022</v>
      </c>
      <c r="AG3" s="14">
        <f>Exhibit1!E2</f>
        <v>1387507022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AE4" si="3">W4/V44</f>
        <v>1504389678.5663254</v>
      </c>
      <c r="W4" s="14">
        <f t="shared" si="3"/>
        <v>1504389678.5663254</v>
      </c>
      <c r="X4" s="14">
        <f t="shared" si="3"/>
        <v>1504389678.5663254</v>
      </c>
      <c r="Y4" s="14">
        <f t="shared" si="3"/>
        <v>1504389678.5663254</v>
      </c>
      <c r="Z4" s="14">
        <f t="shared" si="3"/>
        <v>1507398457.9234581</v>
      </c>
      <c r="AA4" s="14">
        <f t="shared" si="3"/>
        <v>1508905856.3813813</v>
      </c>
      <c r="AB4" s="14">
        <f t="shared" si="3"/>
        <v>1508905856.3813813</v>
      </c>
      <c r="AC4" s="14">
        <f t="shared" si="3"/>
        <v>1508905856.3813813</v>
      </c>
      <c r="AD4" s="14">
        <f t="shared" si="3"/>
        <v>1510414762.2377625</v>
      </c>
      <c r="AE4" s="14">
        <f t="shared" si="3"/>
        <v>1510414762.2377625</v>
      </c>
      <c r="AF4" s="14">
        <f>Exhibit1!E3</f>
        <v>1511925177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AD5" si="4">V5/U45</f>
        <v>1522391356.9812012</v>
      </c>
      <c r="V5" s="14">
        <f t="shared" si="4"/>
        <v>1523913748.3381822</v>
      </c>
      <c r="W5" s="14">
        <f t="shared" si="4"/>
        <v>1523913748.3381822</v>
      </c>
      <c r="X5" s="14">
        <f t="shared" si="4"/>
        <v>1526961575.8348587</v>
      </c>
      <c r="Y5" s="14">
        <f t="shared" si="4"/>
        <v>1530015498.9865284</v>
      </c>
      <c r="Z5" s="14">
        <f t="shared" si="4"/>
        <v>1531545514.4855146</v>
      </c>
      <c r="AA5" s="14">
        <f t="shared" si="4"/>
        <v>1531545514.4855146</v>
      </c>
      <c r="AB5" s="14">
        <f t="shared" si="4"/>
        <v>1531545514.4855146</v>
      </c>
      <c r="AC5" s="14">
        <f t="shared" si="4"/>
        <v>1531545514.4855146</v>
      </c>
      <c r="AD5" s="14">
        <f t="shared" si="4"/>
        <v>1533077060</v>
      </c>
      <c r="AE5" s="14">
        <f>Exhibit1!F4</f>
        <v>1533077060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AC6" si="5">U6/T46</f>
        <v>1778923100.4685261</v>
      </c>
      <c r="U6" s="14">
        <f t="shared" si="5"/>
        <v>1778923100.4685261</v>
      </c>
      <c r="V6" s="14">
        <f t="shared" si="5"/>
        <v>1780702023.5689945</v>
      </c>
      <c r="W6" s="14">
        <f t="shared" si="5"/>
        <v>1782482725.5925634</v>
      </c>
      <c r="X6" s="14">
        <f t="shared" si="5"/>
        <v>1784265208.3181558</v>
      </c>
      <c r="Y6" s="14">
        <f t="shared" si="5"/>
        <v>1784265208.3181558</v>
      </c>
      <c r="Z6" s="14">
        <f t="shared" si="5"/>
        <v>1784265208.3181558</v>
      </c>
      <c r="AA6" s="14">
        <f t="shared" si="5"/>
        <v>1784265208.3181558</v>
      </c>
      <c r="AB6" s="14">
        <f t="shared" si="5"/>
        <v>1786049473.5264738</v>
      </c>
      <c r="AC6" s="14">
        <f t="shared" si="5"/>
        <v>1787835523</v>
      </c>
      <c r="AD6" s="14">
        <f>Exhibit1!F5</f>
        <v>1787835523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AB7" si="6">T7/S47</f>
        <v>1940563316.4202273</v>
      </c>
      <c r="T7" s="14">
        <f t="shared" si="6"/>
        <v>1942503879.7366474</v>
      </c>
      <c r="U7" s="14">
        <f t="shared" si="6"/>
        <v>1942503879.7366474</v>
      </c>
      <c r="V7" s="14">
        <f t="shared" si="6"/>
        <v>1942503879.7366474</v>
      </c>
      <c r="W7" s="14">
        <f t="shared" si="6"/>
        <v>1944446383.6163838</v>
      </c>
      <c r="X7" s="14">
        <f t="shared" si="6"/>
        <v>1944446383.6163838</v>
      </c>
      <c r="Y7" s="14">
        <f t="shared" si="6"/>
        <v>1944446383.6163838</v>
      </c>
      <c r="Z7" s="14">
        <f t="shared" si="6"/>
        <v>1944446383.6163838</v>
      </c>
      <c r="AA7" s="14">
        <f t="shared" si="6"/>
        <v>1944446383.6163838</v>
      </c>
      <c r="AB7" s="14">
        <f t="shared" si="6"/>
        <v>1944446383.6163838</v>
      </c>
      <c r="AC7" s="14">
        <f>Exhibit1!E6</f>
        <v>1946390830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AA8" si="7">S8/R48</f>
        <v>2479973623.727972</v>
      </c>
      <c r="S8" s="14">
        <f t="shared" si="7"/>
        <v>2482453597.3516998</v>
      </c>
      <c r="T8" s="14">
        <f t="shared" si="7"/>
        <v>2484936050.9490514</v>
      </c>
      <c r="U8" s="14">
        <f t="shared" si="7"/>
        <v>2484936050.9490514</v>
      </c>
      <c r="V8" s="14">
        <f t="shared" si="7"/>
        <v>2484936050.9490514</v>
      </c>
      <c r="W8" s="14">
        <f t="shared" si="7"/>
        <v>2484936050.9490514</v>
      </c>
      <c r="X8" s="14">
        <f t="shared" si="7"/>
        <v>2487420987</v>
      </c>
      <c r="Y8" s="14">
        <f t="shared" si="7"/>
        <v>2487420987</v>
      </c>
      <c r="Z8" s="14">
        <f t="shared" si="7"/>
        <v>2487420987</v>
      </c>
      <c r="AA8" s="14">
        <f t="shared" si="7"/>
        <v>2487420987</v>
      </c>
      <c r="AB8" s="14">
        <f>Exhibit1!E7</f>
        <v>2487420987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Z9" si="8">R9/Q49</f>
        <v>1977444436.674926</v>
      </c>
      <c r="R9" s="14">
        <f t="shared" si="8"/>
        <v>1977444436.674926</v>
      </c>
      <c r="S9" s="14">
        <f t="shared" si="8"/>
        <v>1977444436.674926</v>
      </c>
      <c r="T9" s="14">
        <f t="shared" si="8"/>
        <v>1979421881.1116006</v>
      </c>
      <c r="U9" s="14">
        <f t="shared" si="8"/>
        <v>1981401302.992712</v>
      </c>
      <c r="V9" s="14">
        <f t="shared" si="8"/>
        <v>1983382704.2957046</v>
      </c>
      <c r="W9" s="14">
        <f t="shared" si="8"/>
        <v>1985366087</v>
      </c>
      <c r="X9" s="14">
        <f t="shared" si="8"/>
        <v>1985366087</v>
      </c>
      <c r="Y9" s="14">
        <f t="shared" si="8"/>
        <v>1985366087</v>
      </c>
      <c r="Z9" s="14">
        <f t="shared" si="8"/>
        <v>1985366087</v>
      </c>
      <c r="AA9" s="14">
        <f>Exhibit1!E8</f>
        <v>1985366087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Y10" si="9">Q10/P50</f>
        <v>1489789183.798399</v>
      </c>
      <c r="Q10" s="14">
        <f t="shared" si="9"/>
        <v>1492768762.1659958</v>
      </c>
      <c r="R10" s="14">
        <f t="shared" si="9"/>
        <v>1491275993.4038298</v>
      </c>
      <c r="S10" s="14">
        <f t="shared" si="9"/>
        <v>1491275993.4038298</v>
      </c>
      <c r="T10" s="14">
        <f t="shared" si="9"/>
        <v>1492767269.3972335</v>
      </c>
      <c r="U10" s="14">
        <f t="shared" si="9"/>
        <v>1494260036.6666305</v>
      </c>
      <c r="V10" s="14">
        <f t="shared" si="9"/>
        <v>1495754296.7032969</v>
      </c>
      <c r="W10" s="14">
        <f t="shared" si="9"/>
        <v>1497250051</v>
      </c>
      <c r="X10" s="14">
        <f t="shared" si="9"/>
        <v>1497250051</v>
      </c>
      <c r="Y10" s="14">
        <f t="shared" si="9"/>
        <v>1497250051</v>
      </c>
      <c r="Z10" s="14">
        <f>Exhibit1!F9</f>
        <v>1497250051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X11" si="10">P11/O51</f>
        <v>1633378313.0777049</v>
      </c>
      <c r="P11" s="14">
        <f t="shared" si="10"/>
        <v>1631744934.7646272</v>
      </c>
      <c r="Q11" s="14">
        <f t="shared" si="10"/>
        <v>1630113189.8298626</v>
      </c>
      <c r="R11" s="14">
        <f t="shared" si="10"/>
        <v>1631743303.0196922</v>
      </c>
      <c r="S11" s="14">
        <f t="shared" si="10"/>
        <v>1633375046.3227117</v>
      </c>
      <c r="T11" s="14">
        <f t="shared" si="10"/>
        <v>1636641796.4153571</v>
      </c>
      <c r="U11" s="14">
        <f t="shared" si="10"/>
        <v>1638278438.2117722</v>
      </c>
      <c r="V11" s="14">
        <f t="shared" si="10"/>
        <v>1639916716.6499839</v>
      </c>
      <c r="W11" s="14">
        <f t="shared" si="10"/>
        <v>1641556633.3666337</v>
      </c>
      <c r="X11" s="14">
        <f t="shared" si="10"/>
        <v>1643198190</v>
      </c>
      <c r="Y11" s="14">
        <f>Exhibit1!E10</f>
        <v>1643198190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1638845816.0792584</v>
      </c>
      <c r="O12" s="14">
        <f t="shared" si="11"/>
        <v>1643762353.5274961</v>
      </c>
      <c r="P12" s="14">
        <f t="shared" si="11"/>
        <v>1645406115.8810234</v>
      </c>
      <c r="Q12" s="14">
        <f t="shared" si="11"/>
        <v>1648696928.1127853</v>
      </c>
      <c r="R12" s="14">
        <f t="shared" si="11"/>
        <v>1650345625.0408978</v>
      </c>
      <c r="S12" s="14">
        <f t="shared" si="11"/>
        <v>1653646316.2909796</v>
      </c>
      <c r="T12" s="14">
        <f t="shared" si="11"/>
        <v>1651992669.9746885</v>
      </c>
      <c r="U12" s="14">
        <f t="shared" si="11"/>
        <v>1650340677.3047137</v>
      </c>
      <c r="V12" s="14">
        <f t="shared" si="11"/>
        <v>1651991017.9820182</v>
      </c>
      <c r="W12" s="14">
        <f>X12/W52</f>
        <v>1651991017.9820182</v>
      </c>
      <c r="X12" s="14">
        <f>Exhibit1!E11</f>
        <v>1653643009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1961613914.1356955</v>
      </c>
      <c r="N13" s="14">
        <f t="shared" si="12"/>
        <v>1965537141.9639668</v>
      </c>
      <c r="O13" s="14">
        <f t="shared" si="12"/>
        <v>1965537141.9639668</v>
      </c>
      <c r="P13" s="14">
        <f t="shared" si="12"/>
        <v>1963571604.8220029</v>
      </c>
      <c r="Q13" s="14">
        <f t="shared" si="12"/>
        <v>1967498748.031647</v>
      </c>
      <c r="R13" s="14">
        <f t="shared" si="12"/>
        <v>1969466246.7796783</v>
      </c>
      <c r="S13" s="14">
        <f t="shared" si="12"/>
        <v>1973405179.2732377</v>
      </c>
      <c r="T13" s="14">
        <f t="shared" si="12"/>
        <v>1975378584.4525108</v>
      </c>
      <c r="U13" s="14">
        <f t="shared" si="12"/>
        <v>1975378584.4525108</v>
      </c>
      <c r="V13" s="14">
        <f>W13/V53</f>
        <v>1977353963.0369632</v>
      </c>
      <c r="W13" s="14">
        <f>Exhibit1!E12</f>
        <v>1979331317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2318413433.519331</v>
      </c>
      <c r="M14" s="14">
        <f t="shared" si="13"/>
        <v>2325368673.8198886</v>
      </c>
      <c r="N14" s="14">
        <f t="shared" si="13"/>
        <v>2330019411.1675282</v>
      </c>
      <c r="O14" s="14">
        <f t="shared" si="13"/>
        <v>2337009469.4010305</v>
      </c>
      <c r="P14" s="14">
        <f t="shared" si="13"/>
        <v>2341683488.3398328</v>
      </c>
      <c r="Q14" s="14">
        <f t="shared" si="13"/>
        <v>2344025171.8281722</v>
      </c>
      <c r="R14" s="14">
        <f t="shared" si="13"/>
        <v>2346369197</v>
      </c>
      <c r="S14" s="14">
        <f t="shared" si="13"/>
        <v>2346369197</v>
      </c>
      <c r="T14" s="14">
        <f t="shared" si="13"/>
        <v>2346369197</v>
      </c>
      <c r="U14" s="14">
        <f>V14/U54</f>
        <v>2346369197</v>
      </c>
      <c r="V14" s="14">
        <f>Exhibit1!E13</f>
        <v>2346369197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2754653704.6893959</v>
      </c>
      <c r="L15" s="14">
        <f t="shared" si="14"/>
        <v>2760163012.0987749</v>
      </c>
      <c r="M15" s="14">
        <f t="shared" si="14"/>
        <v>2765683338.1229725</v>
      </c>
      <c r="N15" s="14">
        <f t="shared" si="14"/>
        <v>2776746071.4754643</v>
      </c>
      <c r="O15" s="14">
        <f t="shared" si="14"/>
        <v>2787853055.7613664</v>
      </c>
      <c r="P15" s="14">
        <f t="shared" si="14"/>
        <v>2787853055.7613664</v>
      </c>
      <c r="Q15" s="14">
        <f t="shared" si="14"/>
        <v>2796216614.9286504</v>
      </c>
      <c r="R15" s="14">
        <f t="shared" si="14"/>
        <v>2799012831.5435786</v>
      </c>
      <c r="S15" s="14">
        <f t="shared" si="14"/>
        <v>2804610857.206666</v>
      </c>
      <c r="T15" s="14">
        <f>U15/T55</f>
        <v>2810220078.9210792</v>
      </c>
      <c r="U15" s="14">
        <f>Exhibit1!E14</f>
        <v>2813030299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3015974985.6029797</v>
      </c>
      <c r="K16" s="14">
        <f t="shared" si="15"/>
        <v>3037086810.5022001</v>
      </c>
      <c r="L16" s="14">
        <f t="shared" si="15"/>
        <v>3049235157.7442088</v>
      </c>
      <c r="M16" s="14">
        <f t="shared" si="15"/>
        <v>3055333628.0596972</v>
      </c>
      <c r="N16" s="14">
        <f t="shared" si="15"/>
        <v>3067554962.5719361</v>
      </c>
      <c r="O16" s="14">
        <f t="shared" si="15"/>
        <v>3076757627.4596515</v>
      </c>
      <c r="P16" s="14">
        <f t="shared" si="15"/>
        <v>3082911142.714571</v>
      </c>
      <c r="Q16" s="14">
        <f t="shared" si="15"/>
        <v>3089076965</v>
      </c>
      <c r="R16" s="14">
        <f t="shared" si="15"/>
        <v>3089076965</v>
      </c>
      <c r="S16" s="14">
        <f>T16/S56</f>
        <v>3089076965</v>
      </c>
      <c r="T16" s="14">
        <f>Exhibit1!E15</f>
        <v>3089076965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3367831076.5432158</v>
      </c>
      <c r="J17" s="14">
        <f t="shared" si="16"/>
        <v>3391405894.0790181</v>
      </c>
      <c r="K17" s="14">
        <f t="shared" si="16"/>
        <v>3408362923.5494127</v>
      </c>
      <c r="L17" s="14">
        <f t="shared" si="16"/>
        <v>3421996375.2436104</v>
      </c>
      <c r="M17" s="14">
        <f t="shared" si="16"/>
        <v>3435684360.744585</v>
      </c>
      <c r="N17" s="14">
        <f t="shared" si="16"/>
        <v>3445991413.8268185</v>
      </c>
      <c r="O17" s="14">
        <f t="shared" si="16"/>
        <v>3452883396.6544719</v>
      </c>
      <c r="P17" s="14">
        <f t="shared" si="16"/>
        <v>3463242046.8444347</v>
      </c>
      <c r="Q17" s="14">
        <f t="shared" si="16"/>
        <v>3470168530.9381237</v>
      </c>
      <c r="R17" s="14">
        <f>S17/R57</f>
        <v>3470168530.9381237</v>
      </c>
      <c r="S17" s="14">
        <f>Exhibit1!E16</f>
        <v>3477108868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4666031226.6795931</v>
      </c>
      <c r="I18" s="14">
        <f t="shared" si="17"/>
        <v>4731355663.8531075</v>
      </c>
      <c r="J18" s="14">
        <f t="shared" si="17"/>
        <v>4764475153.5000792</v>
      </c>
      <c r="K18" s="14">
        <f t="shared" si="17"/>
        <v>4802590954.7280798</v>
      </c>
      <c r="L18" s="14">
        <f t="shared" si="17"/>
        <v>4836209091.4111757</v>
      </c>
      <c r="M18" s="14">
        <f t="shared" si="17"/>
        <v>4860390136.8682308</v>
      </c>
      <c r="N18" s="14">
        <f t="shared" si="17"/>
        <v>4884692087.5525713</v>
      </c>
      <c r="O18" s="14">
        <f t="shared" si="17"/>
        <v>4899346163.8152285</v>
      </c>
      <c r="P18" s="14">
        <f t="shared" si="17"/>
        <v>4904245509.979043</v>
      </c>
      <c r="Q18" s="14">
        <f>R18/Q58</f>
        <v>4914054000.9990015</v>
      </c>
      <c r="R18" s="14">
        <f>Exhibit1!E17</f>
        <v>4918968055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4520151863.6809473</v>
      </c>
      <c r="H19" s="14">
        <f t="shared" si="18"/>
        <v>4606034749.0908852</v>
      </c>
      <c r="I19" s="14">
        <f t="shared" si="18"/>
        <v>4652095096.5817938</v>
      </c>
      <c r="J19" s="14">
        <f t="shared" si="18"/>
        <v>4703268142.6441927</v>
      </c>
      <c r="K19" s="14">
        <f t="shared" si="18"/>
        <v>4745597555.92799</v>
      </c>
      <c r="L19" s="14">
        <f t="shared" si="18"/>
        <v>4774071141.2635584</v>
      </c>
      <c r="M19" s="14">
        <f t="shared" si="18"/>
        <v>4797941496.9698753</v>
      </c>
      <c r="N19" s="14">
        <f t="shared" si="18"/>
        <v>4807537379.9638147</v>
      </c>
      <c r="O19" s="14">
        <f t="shared" si="18"/>
        <v>4812344917.3437777</v>
      </c>
      <c r="P19" s="14">
        <f>Q19/P59</f>
        <v>4826781952.095808</v>
      </c>
      <c r="Q19" s="14">
        <f>Exhibit1!E18</f>
        <v>4836435516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>A19+1</f>
        <v>2003</v>
      </c>
      <c r="B20" s="14"/>
      <c r="C20" s="14"/>
      <c r="D20" s="14"/>
      <c r="E20" s="14"/>
      <c r="F20" s="14">
        <f t="shared" ref="F20:N20" si="19">G20/F60</f>
        <v>4133379372.9806442</v>
      </c>
      <c r="G20" s="14">
        <f t="shared" si="19"/>
        <v>4257380754.1700635</v>
      </c>
      <c r="H20" s="14">
        <f t="shared" si="19"/>
        <v>4334013607.7451248</v>
      </c>
      <c r="I20" s="14">
        <f t="shared" si="19"/>
        <v>4420693879.9000273</v>
      </c>
      <c r="J20" s="14">
        <f t="shared" si="19"/>
        <v>4491424981.9784279</v>
      </c>
      <c r="K20" s="14">
        <f t="shared" si="19"/>
        <v>4545322081.7621689</v>
      </c>
      <c r="L20" s="14">
        <f t="shared" si="19"/>
        <v>4581684658.4162664</v>
      </c>
      <c r="M20" s="14">
        <f t="shared" si="19"/>
        <v>4618338135.6835966</v>
      </c>
      <c r="N20" s="14">
        <f t="shared" si="19"/>
        <v>4627574811.9549637</v>
      </c>
      <c r="O20" s="14">
        <f>P20/O60</f>
        <v>4641457536.3908281</v>
      </c>
      <c r="P20" s="14">
        <f>Exhibit1!E19</f>
        <v>4655381909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M21" si="20">F21/E61</f>
        <v>2773802925.1563773</v>
      </c>
      <c r="F21" s="14">
        <f t="shared" si="20"/>
        <v>2890302648.0129452</v>
      </c>
      <c r="G21" s="14">
        <f t="shared" si="20"/>
        <v>2997243845.9894238</v>
      </c>
      <c r="H21" s="14">
        <f t="shared" si="20"/>
        <v>3075172185.9851489</v>
      </c>
      <c r="I21" s="14">
        <f t="shared" si="20"/>
        <v>3152051490.6347775</v>
      </c>
      <c r="J21" s="14">
        <f t="shared" si="20"/>
        <v>3199332262.9942989</v>
      </c>
      <c r="K21" s="14">
        <f t="shared" si="20"/>
        <v>3247322246.9392133</v>
      </c>
      <c r="L21" s="14">
        <f t="shared" si="20"/>
        <v>3270053502.6677876</v>
      </c>
      <c r="M21" s="14">
        <f t="shared" si="20"/>
        <v>3289673823.6837945</v>
      </c>
      <c r="N21" s="14">
        <f>O21/N61</f>
        <v>3299542845.1548457</v>
      </c>
      <c r="O21" s="14">
        <f>Exhibit1!E20</f>
        <v>3302842388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L30" si="21">E22/D62</f>
        <v>1934389142.0635846</v>
      </c>
      <c r="E22" s="14">
        <f t="shared" si="21"/>
        <v>2098812219.1389892</v>
      </c>
      <c r="F22" s="14">
        <f t="shared" si="21"/>
        <v>2231037388.9447455</v>
      </c>
      <c r="G22" s="14">
        <f t="shared" si="21"/>
        <v>2340358221.0030379</v>
      </c>
      <c r="H22" s="14">
        <f t="shared" si="21"/>
        <v>2431632191.6221561</v>
      </c>
      <c r="I22" s="14">
        <f t="shared" si="21"/>
        <v>2485128099.8378434</v>
      </c>
      <c r="J22" s="14">
        <f t="shared" si="21"/>
        <v>2524890149.4352489</v>
      </c>
      <c r="K22" s="14">
        <f t="shared" si="21"/>
        <v>2550139050.9296012</v>
      </c>
      <c r="L22" s="14">
        <f t="shared" si="21"/>
        <v>2562889746.1842489</v>
      </c>
      <c r="M22" s="14">
        <f>N22/M62</f>
        <v>2578267084.6613545</v>
      </c>
      <c r="N22" s="14">
        <f>Exhibit1!E21</f>
        <v>2588580153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2" si="22">D23/C63</f>
        <v>1760361498.8146951</v>
      </c>
      <c r="D23" s="14">
        <f t="shared" si="21"/>
        <v>1968084155.6748292</v>
      </c>
      <c r="E23" s="14">
        <f t="shared" si="21"/>
        <v>2164892571.2423124</v>
      </c>
      <c r="F23" s="14">
        <f t="shared" si="21"/>
        <v>2320764836.3717589</v>
      </c>
      <c r="G23" s="14">
        <f t="shared" si="21"/>
        <v>2439123843.0267186</v>
      </c>
      <c r="H23" s="14">
        <f t="shared" si="21"/>
        <v>2514736682.1605468</v>
      </c>
      <c r="I23" s="14">
        <f t="shared" si="21"/>
        <v>2565031415.8037577</v>
      </c>
      <c r="J23" s="14">
        <f t="shared" si="21"/>
        <v>2595811792.7934027</v>
      </c>
      <c r="K23" s="14">
        <f t="shared" si="21"/>
        <v>2616578287.1357498</v>
      </c>
      <c r="L23" s="14">
        <f>M23/L63</f>
        <v>2637510913.4328361</v>
      </c>
      <c r="M23" s="14">
        <f>Exhibit1!E22</f>
        <v>2650698468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1107793946.935292</v>
      </c>
      <c r="C24" s="14">
        <f t="shared" si="22"/>
        <v>1730374145.112926</v>
      </c>
      <c r="D24" s="14">
        <f t="shared" si="21"/>
        <v>2104134960.4573178</v>
      </c>
      <c r="E24" s="14">
        <f t="shared" si="21"/>
        <v>2322964996.3448792</v>
      </c>
      <c r="F24" s="14">
        <f t="shared" si="21"/>
        <v>2476280686.1036415</v>
      </c>
      <c r="G24" s="14">
        <f t="shared" si="21"/>
        <v>2587713316.9783053</v>
      </c>
      <c r="H24" s="14">
        <f t="shared" si="21"/>
        <v>2665344716.4876547</v>
      </c>
      <c r="I24" s="14">
        <f t="shared" si="21"/>
        <v>2723982300.2503834</v>
      </c>
      <c r="J24" s="14">
        <f t="shared" si="21"/>
        <v>2756670087.8533878</v>
      </c>
      <c r="K24" s="14">
        <f>L24/K64</f>
        <v>2781480118.6440682</v>
      </c>
      <c r="L24" s="14">
        <f>Exhibit1!E23</f>
        <v>2789824559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1089856814.9818456</v>
      </c>
      <c r="C25" s="14">
        <f t="shared" si="22"/>
        <v>1763388326.6406264</v>
      </c>
      <c r="D25" s="14">
        <f t="shared" si="21"/>
        <v>2195418466.6675801</v>
      </c>
      <c r="E25" s="14">
        <f t="shared" si="21"/>
        <v>2450087008.8010197</v>
      </c>
      <c r="F25" s="14">
        <f t="shared" si="21"/>
        <v>2604442490.3554835</v>
      </c>
      <c r="G25" s="14">
        <f t="shared" si="21"/>
        <v>2716433517.4407692</v>
      </c>
      <c r="H25" s="14">
        <f t="shared" si="21"/>
        <v>2784344355.3767881</v>
      </c>
      <c r="I25" s="14">
        <f t="shared" si="21"/>
        <v>2834462553.7735705</v>
      </c>
      <c r="J25" s="14">
        <f>K25/J65</f>
        <v>2865641641.8650794</v>
      </c>
      <c r="K25" s="14">
        <f>Exhibit1!E24</f>
        <v>2888566775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1018711995.5564713</v>
      </c>
      <c r="C26" s="14">
        <f t="shared" si="22"/>
        <v>1701249032.5793071</v>
      </c>
      <c r="D26" s="14">
        <f t="shared" si="21"/>
        <v>2097640057.1702857</v>
      </c>
      <c r="E26" s="14">
        <f t="shared" si="21"/>
        <v>2357747424.2594013</v>
      </c>
      <c r="F26" s="14">
        <f t="shared" si="21"/>
        <v>2515716501.6847811</v>
      </c>
      <c r="G26" s="14">
        <f t="shared" si="21"/>
        <v>2623892311.2572265</v>
      </c>
      <c r="H26" s="14">
        <f t="shared" si="21"/>
        <v>2678994049.7936277</v>
      </c>
      <c r="I26" s="14">
        <f>J26/I66</f>
        <v>2721857954.5903258</v>
      </c>
      <c r="J26" s="14">
        <f>Exhibit1!E25</f>
        <v>2757242108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1045943812.8386457</v>
      </c>
      <c r="C27" s="14">
        <f t="shared" si="22"/>
        <v>1741496448.3763452</v>
      </c>
      <c r="D27" s="14">
        <f t="shared" si="21"/>
        <v>2176870560.4704313</v>
      </c>
      <c r="E27" s="14">
        <f t="shared" si="21"/>
        <v>2420680063.2431197</v>
      </c>
      <c r="F27" s="14">
        <f t="shared" si="21"/>
        <v>2570762227.1641932</v>
      </c>
      <c r="G27" s="14">
        <f t="shared" si="21"/>
        <v>2665880429.5692682</v>
      </c>
      <c r="H27" s="14">
        <f>I27/H67</f>
        <v>2727195679.4493613</v>
      </c>
      <c r="I27" s="14">
        <f>Exhibit1!E26</f>
        <v>2773558006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1089134725.6122162</v>
      </c>
      <c r="C28" s="14">
        <f t="shared" si="22"/>
        <v>1804696240.3394423</v>
      </c>
      <c r="D28" s="14">
        <f t="shared" si="21"/>
        <v>2210752894.4158168</v>
      </c>
      <c r="E28" s="14">
        <f t="shared" si="21"/>
        <v>2451724959.9071407</v>
      </c>
      <c r="F28" s="14">
        <f t="shared" si="21"/>
        <v>2581666382.7822189</v>
      </c>
      <c r="G28" s="14">
        <f>H28/G68</f>
        <v>2664279707.03125</v>
      </c>
      <c r="H28" s="14">
        <f>Exhibit1!E27</f>
        <v>2728222420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 t="shared" si="2"/>
        <v>2012</v>
      </c>
      <c r="B29" s="14">
        <f t="shared" si="22"/>
        <v>1140992024.7272978</v>
      </c>
      <c r="C29" s="14">
        <f t="shared" si="22"/>
        <v>1896328745.0967689</v>
      </c>
      <c r="D29" s="14">
        <f t="shared" si="21"/>
        <v>2309728411.5278645</v>
      </c>
      <c r="E29" s="14">
        <f t="shared" si="21"/>
        <v>2524533153.7999558</v>
      </c>
      <c r="F29" s="14">
        <f>G29/F69</f>
        <v>2673480609.8741531</v>
      </c>
      <c r="G29" s="14">
        <f>Exhibit1!E28</f>
        <v>2761705470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1257034769.6640961</v>
      </c>
      <c r="C30" s="14">
        <f t="shared" si="22"/>
        <v>2016283770.5412104</v>
      </c>
      <c r="D30" s="14">
        <f t="shared" si="21"/>
        <v>2421556808.4199939</v>
      </c>
      <c r="E30" s="14">
        <f>F30/E70</f>
        <v>2646761591.6030531</v>
      </c>
      <c r="F30" s="14">
        <f>Exhibit1!E29</f>
        <v>2773806148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1313934195.9629376</v>
      </c>
      <c r="C31" s="14">
        <f t="shared" si="22"/>
        <v>2135143068.4397736</v>
      </c>
      <c r="D31" s="14">
        <f>E31/D71</f>
        <v>2613415115.7702827</v>
      </c>
      <c r="E31" s="14">
        <f>Exhibit1!E30</f>
        <v>2866916382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 t="shared" si="22"/>
        <v>1425363904.7335701</v>
      </c>
      <c r="C32" s="14">
        <f>D32/C72</f>
        <v>2323343164.7157192</v>
      </c>
      <c r="D32" s="14">
        <f>Exhibit1!E31</f>
        <v>2778718425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v>2016</v>
      </c>
      <c r="B33" s="14">
        <f>C33/B73</f>
        <v>1463075415.6813939</v>
      </c>
      <c r="C33" s="14">
        <f>Exhibit1!E32</f>
        <v>2351162193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f>Exhibit1!E33</f>
        <v>1523866932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>
        <v>1.0009999999999999</v>
      </c>
      <c r="AB39" s="8">
        <v>1</v>
      </c>
      <c r="AC39" s="8">
        <v>1.002</v>
      </c>
      <c r="AD39" s="8"/>
      <c r="AE39" s="8"/>
      <c r="AF39" s="8"/>
      <c r="AG39" s="8"/>
    </row>
    <row r="40" spans="1:34" x14ac:dyDescent="0.3">
      <c r="A40">
        <f t="shared" ref="A40:A73" si="23">A39+1</f>
        <v>1983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>
        <v>1</v>
      </c>
      <c r="AA40" s="8">
        <v>1</v>
      </c>
      <c r="AB40" s="8">
        <v>1.0009999999999999</v>
      </c>
      <c r="AC40" s="8">
        <v>1.0009999999999999</v>
      </c>
      <c r="AD40" s="8">
        <v>1.0009999999999999</v>
      </c>
      <c r="AE40" s="8">
        <v>1.0009999999999999</v>
      </c>
      <c r="AF40" s="8">
        <v>1</v>
      </c>
      <c r="AG40" s="8">
        <v>1.0009999999999999</v>
      </c>
    </row>
    <row r="41" spans="1:34" x14ac:dyDescent="0.3">
      <c r="A41">
        <f t="shared" si="23"/>
        <v>1984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</v>
      </c>
      <c r="Z41" s="8">
        <v>1.0009999999999999</v>
      </c>
      <c r="AA41" s="8">
        <v>1.0009999999999999</v>
      </c>
      <c r="AB41" s="8">
        <v>1</v>
      </c>
      <c r="AC41" s="8">
        <v>1.0009999999999999</v>
      </c>
      <c r="AD41" s="8">
        <v>1.0009999999999999</v>
      </c>
      <c r="AE41" s="8">
        <v>0.999</v>
      </c>
      <c r="AF41" s="8">
        <v>1</v>
      </c>
      <c r="AG41" s="8">
        <v>1</v>
      </c>
    </row>
    <row r="42" spans="1:34" x14ac:dyDescent="0.3">
      <c r="A42">
        <f t="shared" si="23"/>
        <v>1985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>
        <v>1</v>
      </c>
      <c r="Y42" s="8">
        <v>1</v>
      </c>
      <c r="Z42" s="8">
        <v>1.0009999999999999</v>
      </c>
      <c r="AA42" s="8">
        <v>1.0009999999999999</v>
      </c>
      <c r="AB42" s="8">
        <v>1.0009999999999999</v>
      </c>
      <c r="AC42" s="8">
        <v>1.0009999999999999</v>
      </c>
      <c r="AD42" s="8">
        <v>1</v>
      </c>
      <c r="AE42" s="8">
        <v>1</v>
      </c>
      <c r="AF42" s="8">
        <v>1</v>
      </c>
      <c r="AG42" s="8">
        <v>1</v>
      </c>
    </row>
    <row r="43" spans="1:34" x14ac:dyDescent="0.3">
      <c r="A43">
        <f t="shared" si="23"/>
        <v>1986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1</v>
      </c>
      <c r="X43" s="8">
        <v>1.0009999999999999</v>
      </c>
      <c r="Y43" s="8">
        <v>1</v>
      </c>
      <c r="Z43" s="8">
        <v>1.002</v>
      </c>
      <c r="AA43" s="8">
        <v>1.002</v>
      </c>
      <c r="AB43" s="8">
        <v>1.0009999999999999</v>
      </c>
      <c r="AC43" s="8">
        <v>1</v>
      </c>
      <c r="AD43" s="8">
        <v>1</v>
      </c>
      <c r="AE43" s="8">
        <v>1</v>
      </c>
      <c r="AF43" s="8">
        <v>1</v>
      </c>
      <c r="AG43" s="8"/>
    </row>
    <row r="44" spans="1:34" x14ac:dyDescent="0.3">
      <c r="A44">
        <f t="shared" si="23"/>
        <v>1987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>
        <v>1</v>
      </c>
      <c r="W44" s="8">
        <v>1</v>
      </c>
      <c r="X44" s="8">
        <v>1</v>
      </c>
      <c r="Y44" s="8">
        <v>1.002</v>
      </c>
      <c r="Z44" s="8">
        <v>1.0009999999999999</v>
      </c>
      <c r="AA44" s="8">
        <v>1</v>
      </c>
      <c r="AB44" s="8">
        <v>1</v>
      </c>
      <c r="AC44" s="8">
        <v>1.0009999999999999</v>
      </c>
      <c r="AD44" s="8">
        <v>1</v>
      </c>
      <c r="AE44" s="8">
        <v>1.0009999999999999</v>
      </c>
      <c r="AF44" s="8"/>
      <c r="AG44" s="8"/>
    </row>
    <row r="45" spans="1:34" x14ac:dyDescent="0.3">
      <c r="A45">
        <f t="shared" si="23"/>
        <v>1988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1.0009999999999999</v>
      </c>
      <c r="V45" s="8">
        <v>1</v>
      </c>
      <c r="W45" s="8">
        <v>1.002</v>
      </c>
      <c r="X45" s="8">
        <v>1.002</v>
      </c>
      <c r="Y45" s="8">
        <v>1.0009999999999999</v>
      </c>
      <c r="Z45" s="8">
        <v>1</v>
      </c>
      <c r="AA45" s="8">
        <v>1</v>
      </c>
      <c r="AB45" s="8">
        <v>1</v>
      </c>
      <c r="AC45" s="8">
        <v>1.0009999999999999</v>
      </c>
      <c r="AD45" s="8">
        <v>1</v>
      </c>
      <c r="AE45" s="8"/>
      <c r="AF45" s="8"/>
      <c r="AG45" s="8"/>
    </row>
    <row r="46" spans="1:34" x14ac:dyDescent="0.3">
      <c r="A46">
        <f t="shared" si="23"/>
        <v>1989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v>1</v>
      </c>
      <c r="U46" s="8">
        <v>1.0009999999999999</v>
      </c>
      <c r="V46" s="8">
        <v>1.0009999999999999</v>
      </c>
      <c r="W46" s="8">
        <v>1.0009999999999999</v>
      </c>
      <c r="X46" s="8">
        <v>1</v>
      </c>
      <c r="Y46" s="8">
        <v>1</v>
      </c>
      <c r="Z46" s="8">
        <v>1</v>
      </c>
      <c r="AA46" s="8">
        <v>1.0009999999999999</v>
      </c>
      <c r="AB46" s="8">
        <v>1.0009999999999999</v>
      </c>
      <c r="AC46" s="8">
        <v>1</v>
      </c>
      <c r="AD46" s="8"/>
      <c r="AE46" s="8"/>
      <c r="AF46" s="8"/>
      <c r="AG46" s="8"/>
    </row>
    <row r="47" spans="1:34" x14ac:dyDescent="0.3">
      <c r="A47">
        <f t="shared" si="23"/>
        <v>1990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1.0009999999999999</v>
      </c>
      <c r="T47" s="8">
        <v>1</v>
      </c>
      <c r="U47" s="8">
        <v>1</v>
      </c>
      <c r="V47" s="8">
        <v>1.0009999999999999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1.0009999999999999</v>
      </c>
      <c r="AC47" s="8"/>
      <c r="AD47" s="8"/>
      <c r="AE47" s="8"/>
      <c r="AF47" s="8"/>
      <c r="AG47" s="8"/>
    </row>
    <row r="48" spans="1:34" x14ac:dyDescent="0.3">
      <c r="A48">
        <f t="shared" si="23"/>
        <v>1991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1.0009999999999999</v>
      </c>
      <c r="S48" s="8">
        <v>1.0009999999999999</v>
      </c>
      <c r="T48" s="8">
        <v>1</v>
      </c>
      <c r="U48" s="8">
        <v>1</v>
      </c>
      <c r="V48" s="8">
        <v>1</v>
      </c>
      <c r="W48" s="8">
        <v>1.0009999999999999</v>
      </c>
      <c r="X48" s="8">
        <v>1</v>
      </c>
      <c r="Y48" s="8">
        <v>1</v>
      </c>
      <c r="Z48" s="8">
        <v>1</v>
      </c>
      <c r="AA48" s="8">
        <v>1</v>
      </c>
      <c r="AB48" s="8"/>
      <c r="AC48" s="8"/>
      <c r="AD48" s="8"/>
      <c r="AE48" s="8"/>
      <c r="AF48" s="8"/>
      <c r="AG48" s="8"/>
    </row>
    <row r="49" spans="1:33" x14ac:dyDescent="0.3">
      <c r="A49">
        <f t="shared" si="23"/>
        <v>1992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v>1</v>
      </c>
      <c r="R49" s="8">
        <v>1</v>
      </c>
      <c r="S49" s="8">
        <v>1.0009999999999999</v>
      </c>
      <c r="T49" s="8">
        <v>1.0009999999999999</v>
      </c>
      <c r="U49" s="8">
        <v>1.0009999999999999</v>
      </c>
      <c r="V49" s="8">
        <v>1.0009999999999999</v>
      </c>
      <c r="W49" s="8">
        <v>1</v>
      </c>
      <c r="X49" s="8">
        <v>1</v>
      </c>
      <c r="Y49" s="8">
        <v>1</v>
      </c>
      <c r="Z49" s="8">
        <v>1</v>
      </c>
      <c r="AA49" s="8"/>
      <c r="AB49" s="8"/>
      <c r="AC49" s="8"/>
      <c r="AD49" s="8"/>
      <c r="AE49" s="8"/>
      <c r="AF49" s="8"/>
      <c r="AG49" s="8"/>
    </row>
    <row r="50" spans="1:33" x14ac:dyDescent="0.3">
      <c r="A50">
        <f t="shared" si="23"/>
        <v>1993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v>1.002</v>
      </c>
      <c r="Q50" s="8">
        <v>0.999</v>
      </c>
      <c r="R50" s="8">
        <v>1</v>
      </c>
      <c r="S50" s="8">
        <v>1.0009999999999999</v>
      </c>
      <c r="T50" s="8">
        <v>1.0009999999999999</v>
      </c>
      <c r="U50" s="8">
        <v>1.0009999999999999</v>
      </c>
      <c r="V50" s="8">
        <v>1.0009999999999999</v>
      </c>
      <c r="W50" s="8">
        <v>1</v>
      </c>
      <c r="X50" s="8">
        <v>1</v>
      </c>
      <c r="Y50" s="8">
        <v>1</v>
      </c>
      <c r="Z50" s="8"/>
      <c r="AA50" s="8"/>
      <c r="AB50" s="8"/>
      <c r="AC50" s="8"/>
      <c r="AD50" s="8"/>
      <c r="AE50" s="8"/>
      <c r="AF50" s="8"/>
      <c r="AG50" s="8"/>
    </row>
    <row r="51" spans="1:33" x14ac:dyDescent="0.3">
      <c r="A51">
        <f t="shared" si="23"/>
        <v>1994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v>0.999</v>
      </c>
      <c r="P51" s="8">
        <v>0.999</v>
      </c>
      <c r="Q51" s="8">
        <v>1.0009999999999999</v>
      </c>
      <c r="R51" s="8">
        <v>1.0009999999999999</v>
      </c>
      <c r="S51" s="8">
        <v>1.002</v>
      </c>
      <c r="T51" s="8">
        <v>1.0009999999999999</v>
      </c>
      <c r="U51" s="8">
        <v>1.0009999999999999</v>
      </c>
      <c r="V51" s="8">
        <v>1.0009999999999999</v>
      </c>
      <c r="W51" s="8">
        <v>1.0009999999999999</v>
      </c>
      <c r="X51" s="8">
        <v>1</v>
      </c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3">
      <c r="A52">
        <f t="shared" si="23"/>
        <v>1995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>
        <v>1.0029999999999999</v>
      </c>
      <c r="O52" s="8">
        <v>1.0009999999999999</v>
      </c>
      <c r="P52" s="8">
        <v>1.002</v>
      </c>
      <c r="Q52" s="8">
        <v>1.0009999999999999</v>
      </c>
      <c r="R52" s="8">
        <v>1.002</v>
      </c>
      <c r="S52" s="8">
        <v>0.999</v>
      </c>
      <c r="T52" s="8">
        <v>0.999</v>
      </c>
      <c r="U52" s="8">
        <v>1.0009999999999999</v>
      </c>
      <c r="V52" s="8">
        <v>1</v>
      </c>
      <c r="W52" s="8">
        <v>1.0009999999999999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3">
      <c r="A53">
        <f t="shared" si="23"/>
        <v>1996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>
        <v>1.002</v>
      </c>
      <c r="N53" s="8">
        <v>1</v>
      </c>
      <c r="O53" s="8">
        <v>0.999</v>
      </c>
      <c r="P53" s="8">
        <v>1.002</v>
      </c>
      <c r="Q53" s="8">
        <v>1.0009999999999999</v>
      </c>
      <c r="R53" s="8">
        <v>1.002</v>
      </c>
      <c r="S53" s="8">
        <v>1.0009999999999999</v>
      </c>
      <c r="T53" s="8">
        <v>1</v>
      </c>
      <c r="U53" s="8">
        <v>1.0009999999999999</v>
      </c>
      <c r="V53" s="8">
        <v>1.0009999999999999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3">
      <c r="A54">
        <f t="shared" si="23"/>
        <v>1997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1.0029999999999999</v>
      </c>
      <c r="M54" s="8">
        <v>1.002</v>
      </c>
      <c r="N54" s="8">
        <v>1.0029999999999999</v>
      </c>
      <c r="O54" s="8">
        <v>1.002</v>
      </c>
      <c r="P54" s="8">
        <v>1.0009999999999999</v>
      </c>
      <c r="Q54" s="8">
        <v>1.0009999999999999</v>
      </c>
      <c r="R54" s="8">
        <v>1</v>
      </c>
      <c r="S54" s="8">
        <v>1</v>
      </c>
      <c r="T54" s="8">
        <v>1</v>
      </c>
      <c r="U54" s="8">
        <v>1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3">
      <c r="A55">
        <f t="shared" si="23"/>
        <v>1998</v>
      </c>
      <c r="B55" s="8"/>
      <c r="C55" s="8"/>
      <c r="D55" s="8"/>
      <c r="E55" s="8"/>
      <c r="F55" s="8"/>
      <c r="G55" s="8"/>
      <c r="H55" s="8"/>
      <c r="I55" s="8"/>
      <c r="J55" s="8"/>
      <c r="K55" s="8">
        <v>1.002</v>
      </c>
      <c r="L55" s="8">
        <v>1.002</v>
      </c>
      <c r="M55" s="8">
        <v>1.004</v>
      </c>
      <c r="N55" s="8">
        <v>1.004</v>
      </c>
      <c r="O55" s="8">
        <v>1</v>
      </c>
      <c r="P55" s="8">
        <v>1.0029999999999999</v>
      </c>
      <c r="Q55" s="8">
        <v>1.0009999999999999</v>
      </c>
      <c r="R55" s="8">
        <v>1.002</v>
      </c>
      <c r="S55" s="8">
        <v>1.002</v>
      </c>
      <c r="T55" s="8">
        <v>1.0009999999999999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3">
      <c r="A56">
        <f t="shared" si="23"/>
        <v>1999</v>
      </c>
      <c r="B56" s="8"/>
      <c r="C56" s="8"/>
      <c r="D56" s="8"/>
      <c r="E56" s="8"/>
      <c r="F56" s="8"/>
      <c r="G56" s="8"/>
      <c r="H56" s="8"/>
      <c r="I56" s="8"/>
      <c r="J56" s="8">
        <v>1.0069999999999999</v>
      </c>
      <c r="K56" s="8">
        <v>1.004</v>
      </c>
      <c r="L56" s="8">
        <v>1.002</v>
      </c>
      <c r="M56" s="8">
        <v>1.004</v>
      </c>
      <c r="N56" s="8">
        <v>1.0029999999999999</v>
      </c>
      <c r="O56" s="8">
        <v>1.002</v>
      </c>
      <c r="P56" s="8">
        <v>1.002</v>
      </c>
      <c r="Q56" s="8">
        <v>1</v>
      </c>
      <c r="R56" s="8">
        <v>1</v>
      </c>
      <c r="S56" s="8">
        <v>1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3">
      <c r="A57">
        <f t="shared" si="23"/>
        <v>2000</v>
      </c>
      <c r="B57" s="8"/>
      <c r="C57" s="8"/>
      <c r="D57" s="8"/>
      <c r="E57" s="8"/>
      <c r="F57" s="8"/>
      <c r="G57" s="8"/>
      <c r="H57" s="8"/>
      <c r="I57" s="8">
        <v>1.0069999999999999</v>
      </c>
      <c r="J57" s="8">
        <v>1.0049999999999999</v>
      </c>
      <c r="K57" s="8">
        <v>1.004</v>
      </c>
      <c r="L57" s="8">
        <v>1.004</v>
      </c>
      <c r="M57" s="8">
        <v>1.0029999999999999</v>
      </c>
      <c r="N57" s="8">
        <v>1.002</v>
      </c>
      <c r="O57" s="8">
        <v>1.0029999999999999</v>
      </c>
      <c r="P57" s="8">
        <v>1.002</v>
      </c>
      <c r="Q57" s="8">
        <v>1</v>
      </c>
      <c r="R57" s="8">
        <v>1.002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x14ac:dyDescent="0.3">
      <c r="A58">
        <f t="shared" si="23"/>
        <v>2001</v>
      </c>
      <c r="B58" s="8"/>
      <c r="C58" s="8"/>
      <c r="D58" s="8"/>
      <c r="E58" s="8"/>
      <c r="F58" s="8"/>
      <c r="G58" s="8"/>
      <c r="H58" s="8">
        <v>1.014</v>
      </c>
      <c r="I58" s="8">
        <v>1.0069999999999999</v>
      </c>
      <c r="J58" s="8">
        <v>1.008</v>
      </c>
      <c r="K58" s="8">
        <v>1.0069999999999999</v>
      </c>
      <c r="L58" s="8">
        <v>1.0049999999999999</v>
      </c>
      <c r="M58" s="8">
        <v>1.0049999999999999</v>
      </c>
      <c r="N58" s="8">
        <v>1.0029999999999999</v>
      </c>
      <c r="O58" s="8">
        <v>1.0009999999999999</v>
      </c>
      <c r="P58" s="8">
        <v>1.002</v>
      </c>
      <c r="Q58" s="8">
        <v>1.0009999999999999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3">
      <c r="A59">
        <f t="shared" si="23"/>
        <v>2002</v>
      </c>
      <c r="B59" s="8"/>
      <c r="C59" s="8"/>
      <c r="D59" s="8"/>
      <c r="E59" s="8"/>
      <c r="F59" s="8"/>
      <c r="G59" s="8">
        <v>1.0189999999999999</v>
      </c>
      <c r="H59" s="8">
        <v>1.01</v>
      </c>
      <c r="I59" s="8">
        <v>1.0109999999999999</v>
      </c>
      <c r="J59" s="8">
        <v>1.0089999999999999</v>
      </c>
      <c r="K59" s="8">
        <v>1.006</v>
      </c>
      <c r="L59" s="8">
        <v>1.0049999999999999</v>
      </c>
      <c r="M59" s="8">
        <v>1.002</v>
      </c>
      <c r="N59" s="8">
        <v>1.0009999999999999</v>
      </c>
      <c r="O59" s="8">
        <v>1.0029999999999999</v>
      </c>
      <c r="P59" s="8">
        <v>1.002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3">
      <c r="A60">
        <f t="shared" si="23"/>
        <v>2003</v>
      </c>
      <c r="B60" s="8"/>
      <c r="C60" s="8"/>
      <c r="D60" s="8"/>
      <c r="E60" s="8"/>
      <c r="F60" s="8">
        <v>1.03</v>
      </c>
      <c r="G60" s="8">
        <v>1.018</v>
      </c>
      <c r="H60" s="8">
        <v>1.02</v>
      </c>
      <c r="I60" s="8">
        <v>1.016</v>
      </c>
      <c r="J60" s="8">
        <v>1.012</v>
      </c>
      <c r="K60" s="8">
        <v>1.008</v>
      </c>
      <c r="L60" s="8">
        <v>1.008</v>
      </c>
      <c r="M60" s="8">
        <v>1.002</v>
      </c>
      <c r="N60" s="8">
        <v>1.0029999999999999</v>
      </c>
      <c r="O60" s="8">
        <v>1.0029999999999999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x14ac:dyDescent="0.3">
      <c r="A61">
        <f t="shared" si="23"/>
        <v>2004</v>
      </c>
      <c r="B61" s="8"/>
      <c r="C61" s="8"/>
      <c r="D61" s="8"/>
      <c r="E61" s="8">
        <v>1.042</v>
      </c>
      <c r="F61" s="8">
        <v>1.0369999999999999</v>
      </c>
      <c r="G61" s="8">
        <v>1.026</v>
      </c>
      <c r="H61" s="8">
        <v>1.0249999999999999</v>
      </c>
      <c r="I61" s="8">
        <v>1.0149999999999999</v>
      </c>
      <c r="J61" s="8">
        <v>1.0149999999999999</v>
      </c>
      <c r="K61" s="8">
        <v>1.0069999999999999</v>
      </c>
      <c r="L61" s="8">
        <v>1.006</v>
      </c>
      <c r="M61" s="8">
        <v>1.0029999999999999</v>
      </c>
      <c r="N61" s="8">
        <v>1.0009999999999999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x14ac:dyDescent="0.3">
      <c r="A62">
        <f t="shared" si="23"/>
        <v>2005</v>
      </c>
      <c r="B62" s="8"/>
      <c r="C62" s="8"/>
      <c r="D62" s="8">
        <v>1.085</v>
      </c>
      <c r="E62" s="8">
        <v>1.0629999999999999</v>
      </c>
      <c r="F62" s="8">
        <v>1.0489999999999999</v>
      </c>
      <c r="G62" s="8">
        <v>1.0389999999999999</v>
      </c>
      <c r="H62" s="8">
        <v>1.022</v>
      </c>
      <c r="I62" s="8">
        <v>1.016</v>
      </c>
      <c r="J62" s="8">
        <v>1.01</v>
      </c>
      <c r="K62" s="8">
        <v>1.0049999999999999</v>
      </c>
      <c r="L62" s="8">
        <v>1.006</v>
      </c>
      <c r="M62" s="8">
        <v>1.004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x14ac:dyDescent="0.3">
      <c r="A63">
        <f t="shared" si="23"/>
        <v>2006</v>
      </c>
      <c r="B63" s="8"/>
      <c r="C63" s="8">
        <v>1.1180000000000001</v>
      </c>
      <c r="D63" s="8">
        <v>1.1000000000000001</v>
      </c>
      <c r="E63" s="8">
        <v>1.0720000000000001</v>
      </c>
      <c r="F63" s="8">
        <v>1.0509999999999999</v>
      </c>
      <c r="G63" s="8">
        <v>1.0309999999999999</v>
      </c>
      <c r="H63" s="8">
        <v>1.02</v>
      </c>
      <c r="I63" s="8">
        <v>1.012</v>
      </c>
      <c r="J63" s="8">
        <v>1.008</v>
      </c>
      <c r="K63" s="8">
        <v>1.008</v>
      </c>
      <c r="L63" s="8">
        <v>1.0049999999999999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x14ac:dyDescent="0.3">
      <c r="A64">
        <f t="shared" si="23"/>
        <v>2007</v>
      </c>
      <c r="B64" s="8">
        <v>1.5620000000000001</v>
      </c>
      <c r="C64" s="8">
        <v>1.216</v>
      </c>
      <c r="D64" s="8">
        <v>1.1040000000000001</v>
      </c>
      <c r="E64" s="8">
        <v>1.0660000000000001</v>
      </c>
      <c r="F64" s="8">
        <v>1.0449999999999999</v>
      </c>
      <c r="G64" s="8">
        <v>1.03</v>
      </c>
      <c r="H64" s="8">
        <v>1.022</v>
      </c>
      <c r="I64" s="8">
        <v>1.012</v>
      </c>
      <c r="J64" s="8">
        <v>1.0089999999999999</v>
      </c>
      <c r="K64" s="8">
        <v>1.0029999999999999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x14ac:dyDescent="0.3">
      <c r="A65">
        <f t="shared" si="23"/>
        <v>2008</v>
      </c>
      <c r="B65" s="8">
        <v>1.6180000000000001</v>
      </c>
      <c r="C65" s="8">
        <v>1.2450000000000001</v>
      </c>
      <c r="D65" s="8">
        <v>1.1160000000000001</v>
      </c>
      <c r="E65" s="8">
        <v>1.0629999999999999</v>
      </c>
      <c r="F65" s="8">
        <v>1.0429999999999999</v>
      </c>
      <c r="G65" s="8">
        <v>1.0249999999999999</v>
      </c>
      <c r="H65" s="8">
        <v>1.018</v>
      </c>
      <c r="I65" s="8">
        <v>1.0109999999999999</v>
      </c>
      <c r="J65" s="8">
        <v>1.008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x14ac:dyDescent="0.3">
      <c r="A66">
        <f t="shared" si="23"/>
        <v>2009</v>
      </c>
      <c r="B66" s="8">
        <v>1.67</v>
      </c>
      <c r="C66" s="8">
        <v>1.2330000000000001</v>
      </c>
      <c r="D66" s="8">
        <v>1.1240000000000001</v>
      </c>
      <c r="E66" s="8">
        <v>1.0669999999999999</v>
      </c>
      <c r="F66" s="8">
        <v>1.0429999999999999</v>
      </c>
      <c r="G66" s="8">
        <v>1.0209999999999999</v>
      </c>
      <c r="H66" s="8">
        <v>1.016</v>
      </c>
      <c r="I66" s="8">
        <v>1.0129999999999999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x14ac:dyDescent="0.3">
      <c r="A67">
        <f t="shared" si="23"/>
        <v>2010</v>
      </c>
      <c r="B67" s="8">
        <v>1.665</v>
      </c>
      <c r="C67" s="8">
        <v>1.25</v>
      </c>
      <c r="D67" s="8">
        <v>1.1120000000000001</v>
      </c>
      <c r="E67" s="8">
        <v>1.0620000000000001</v>
      </c>
      <c r="F67" s="8">
        <v>1.0369999999999999</v>
      </c>
      <c r="G67" s="8">
        <v>1.0229999999999999</v>
      </c>
      <c r="H67" s="8">
        <v>1.0169999999999999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x14ac:dyDescent="0.3">
      <c r="A68">
        <f t="shared" si="23"/>
        <v>2011</v>
      </c>
      <c r="B68" s="8">
        <v>1.657</v>
      </c>
      <c r="C68" s="8">
        <v>1.2250000000000001</v>
      </c>
      <c r="D68" s="8">
        <v>1.109</v>
      </c>
      <c r="E68" s="8">
        <v>1.0529999999999999</v>
      </c>
      <c r="F68" s="8">
        <v>1.032</v>
      </c>
      <c r="G68" s="8">
        <v>1.024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x14ac:dyDescent="0.3">
      <c r="A69">
        <f t="shared" si="23"/>
        <v>2012</v>
      </c>
      <c r="B69" s="8">
        <v>1.6619999999999999</v>
      </c>
      <c r="C69" s="8">
        <v>1.218</v>
      </c>
      <c r="D69" s="8">
        <v>1.093</v>
      </c>
      <c r="E69" s="8">
        <v>1.0589999999999999</v>
      </c>
      <c r="F69" s="8">
        <v>1.0329999999999999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x14ac:dyDescent="0.3">
      <c r="A70">
        <f t="shared" si="23"/>
        <v>2013</v>
      </c>
      <c r="B70" s="8">
        <v>1.6040000000000001</v>
      </c>
      <c r="C70" s="8">
        <v>1.2010000000000001</v>
      </c>
      <c r="D70" s="8">
        <v>1.093</v>
      </c>
      <c r="E70" s="8">
        <v>1.048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x14ac:dyDescent="0.3">
      <c r="A71">
        <f t="shared" si="23"/>
        <v>2014</v>
      </c>
      <c r="B71" s="8">
        <v>1.625</v>
      </c>
      <c r="C71" s="8">
        <v>1.224</v>
      </c>
      <c r="D71" s="8">
        <v>1.097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x14ac:dyDescent="0.3">
      <c r="A72">
        <f t="shared" si="23"/>
        <v>2015</v>
      </c>
      <c r="B72" s="8">
        <v>1.63</v>
      </c>
      <c r="C72" s="8">
        <v>1.196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x14ac:dyDescent="0.3">
      <c r="A73">
        <f t="shared" si="23"/>
        <v>2016</v>
      </c>
      <c r="B73" s="8">
        <v>1.607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</sheetData>
  <printOptions horizontalCentered="1"/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0D0F-3A43-44AE-8B57-F81149DB790D}">
  <sheetPr>
    <pageSetUpPr fitToPage="1"/>
  </sheetPr>
  <dimension ref="A1:AH73"/>
  <sheetViews>
    <sheetView workbookViewId="0"/>
  </sheetViews>
  <sheetFormatPr defaultRowHeight="14.4" x14ac:dyDescent="0.3"/>
  <cols>
    <col min="1" max="33" width="6.6640625" customWidth="1"/>
  </cols>
  <sheetData>
    <row r="1" spans="1:33" x14ac:dyDescent="0.3">
      <c r="A1" t="s">
        <v>73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F11" si="1">X3/W43</f>
        <v>1082834229.8655577</v>
      </c>
      <c r="X3" s="14">
        <f t="shared" si="1"/>
        <v>1087165566.7850199</v>
      </c>
      <c r="Y3" s="14">
        <f t="shared" si="1"/>
        <v>1092601394.6189449</v>
      </c>
      <c r="Z3" s="14">
        <f t="shared" si="1"/>
        <v>1098064401.5920396</v>
      </c>
      <c r="AA3" s="14">
        <f t="shared" si="1"/>
        <v>1103554723.5999997</v>
      </c>
      <c r="AB3" s="14">
        <f t="shared" si="1"/>
        <v>1109072497.2179995</v>
      </c>
      <c r="AC3" s="14">
        <f t="shared" si="1"/>
        <v>1114617859.7040894</v>
      </c>
      <c r="AD3" s="14">
        <f t="shared" si="1"/>
        <v>1121305566.862314</v>
      </c>
      <c r="AE3" s="14">
        <f t="shared" si="1"/>
        <v>1125790789.1297631</v>
      </c>
      <c r="AF3" s="14">
        <f t="shared" si="1"/>
        <v>1132545533.8645418</v>
      </c>
      <c r="AG3" s="14">
        <f>Exhibit1!F2</f>
        <v>1137075716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W4" si="3">W4/V44</f>
        <v>1270847848.029397</v>
      </c>
      <c r="W4" s="14">
        <f t="shared" si="3"/>
        <v>1277202087.2695439</v>
      </c>
      <c r="X4" s="14">
        <f t="shared" si="1"/>
        <v>1283588097.7058914</v>
      </c>
      <c r="Y4" s="14">
        <f t="shared" si="1"/>
        <v>1290006038.1944206</v>
      </c>
      <c r="Z4" s="14">
        <f t="shared" si="1"/>
        <v>1296456068.3853924</v>
      </c>
      <c r="AA4" s="14">
        <f t="shared" si="1"/>
        <v>1302938348.7273192</v>
      </c>
      <c r="AB4" s="14">
        <f t="shared" si="1"/>
        <v>1310755978.8196831</v>
      </c>
      <c r="AC4" s="14">
        <f t="shared" si="1"/>
        <v>1317309758.7137814</v>
      </c>
      <c r="AD4" s="14">
        <f t="shared" si="1"/>
        <v>1321261687.9899225</v>
      </c>
      <c r="AE4" s="14">
        <f t="shared" si="1"/>
        <v>1325225473.0538921</v>
      </c>
      <c r="AF4" s="14">
        <f>Exhibit1!F3</f>
        <v>1327875924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W5" si="4">V5/U45</f>
        <v>1467234782.1327922</v>
      </c>
      <c r="V5" s="14">
        <f t="shared" si="4"/>
        <v>1474570956.0434561</v>
      </c>
      <c r="W5" s="14">
        <f t="shared" si="4"/>
        <v>1481943810.8236732</v>
      </c>
      <c r="X5" s="14">
        <f t="shared" si="1"/>
        <v>1490835473.6886153</v>
      </c>
      <c r="Y5" s="14">
        <f t="shared" si="1"/>
        <v>1499780486.5307469</v>
      </c>
      <c r="Z5" s="14">
        <f t="shared" si="1"/>
        <v>1505779608.4768698</v>
      </c>
      <c r="AA5" s="14">
        <f t="shared" si="1"/>
        <v>1513308506.519254</v>
      </c>
      <c r="AB5" s="14">
        <f t="shared" si="1"/>
        <v>1519361740.545331</v>
      </c>
      <c r="AC5" s="14">
        <f t="shared" si="1"/>
        <v>1523919825.7669668</v>
      </c>
      <c r="AD5" s="14">
        <f t="shared" si="1"/>
        <v>1528491585.2442675</v>
      </c>
      <c r="AE5" s="14">
        <f>Exhibit1!F4</f>
        <v>1533077060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W6" si="5">U6/T46</f>
        <v>1700873847.5950234</v>
      </c>
      <c r="U6" s="14">
        <f t="shared" si="5"/>
        <v>1711079090.6805935</v>
      </c>
      <c r="V6" s="14">
        <f t="shared" si="5"/>
        <v>1719634486.1339962</v>
      </c>
      <c r="W6" s="14">
        <f t="shared" si="5"/>
        <v>1728232658.564666</v>
      </c>
      <c r="X6" s="14">
        <f t="shared" si="1"/>
        <v>1742058519.8331833</v>
      </c>
      <c r="Y6" s="14">
        <f t="shared" si="1"/>
        <v>1752510870.9521823</v>
      </c>
      <c r="Z6" s="14">
        <f t="shared" si="1"/>
        <v>1763025936.1778953</v>
      </c>
      <c r="AA6" s="14">
        <f t="shared" si="1"/>
        <v>1771841065.8587847</v>
      </c>
      <c r="AB6" s="14">
        <f t="shared" si="1"/>
        <v>1777156589.0563607</v>
      </c>
      <c r="AC6" s="14">
        <f t="shared" si="1"/>
        <v>1782488058.8235297</v>
      </c>
      <c r="AD6" s="14">
        <f>Exhibit1!F5</f>
        <v>1787835523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W7" si="6">T7/S47</f>
        <v>1952962525.4091289</v>
      </c>
      <c r="T7" s="14">
        <f t="shared" si="6"/>
        <v>1962727338.0361743</v>
      </c>
      <c r="U7" s="14">
        <f t="shared" si="6"/>
        <v>1972540974.7263551</v>
      </c>
      <c r="V7" s="14">
        <f t="shared" si="6"/>
        <v>1982403679.5999866</v>
      </c>
      <c r="W7" s="14">
        <f t="shared" si="6"/>
        <v>1994298101.6775866</v>
      </c>
      <c r="X7" s="14">
        <f t="shared" si="1"/>
        <v>2002275294.0842969</v>
      </c>
      <c r="Y7" s="14">
        <f t="shared" si="1"/>
        <v>2010284395.2606342</v>
      </c>
      <c r="Z7" s="14">
        <f t="shared" si="1"/>
        <v>2018325532.8416767</v>
      </c>
      <c r="AA7" s="14">
        <f t="shared" si="1"/>
        <v>2024380509.4402015</v>
      </c>
      <c r="AB7" s="14">
        <f t="shared" si="1"/>
        <v>2028429270.4590819</v>
      </c>
      <c r="AC7" s="15">
        <f>Exhibit1!F6</f>
        <v>2032486129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W8" si="7">S8/R48</f>
        <v>2080073905.9282827</v>
      </c>
      <c r="S8" s="14">
        <f t="shared" si="7"/>
        <v>2092554349.3638525</v>
      </c>
      <c r="T8" s="14">
        <f t="shared" si="7"/>
        <v>2105109675.4600356</v>
      </c>
      <c r="U8" s="14">
        <f t="shared" si="7"/>
        <v>2117740333.5127957</v>
      </c>
      <c r="V8" s="14">
        <f t="shared" si="7"/>
        <v>2128329035.1803594</v>
      </c>
      <c r="W8" s="14">
        <f t="shared" si="7"/>
        <v>2141099009.3914416</v>
      </c>
      <c r="X8" s="14">
        <f t="shared" si="1"/>
        <v>2153945603.4477901</v>
      </c>
      <c r="Y8" s="14">
        <f t="shared" si="1"/>
        <v>2164715331.4650288</v>
      </c>
      <c r="Z8" s="14">
        <f t="shared" si="1"/>
        <v>2173374192.7908888</v>
      </c>
      <c r="AA8" s="14">
        <f t="shared" si="1"/>
        <v>2179894315.3692613</v>
      </c>
      <c r="AB8" s="14">
        <f>Exhibit1!F7</f>
        <v>2184254104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W9" si="8">R9/Q49</f>
        <v>1649283145.9585412</v>
      </c>
      <c r="R9" s="14">
        <f t="shared" si="8"/>
        <v>1665775977.4181266</v>
      </c>
      <c r="S9" s="14">
        <f t="shared" si="8"/>
        <v>1677436409.2600534</v>
      </c>
      <c r="T9" s="14">
        <f t="shared" si="8"/>
        <v>1689178464.1248736</v>
      </c>
      <c r="U9" s="14">
        <f t="shared" si="8"/>
        <v>1689178464.1248736</v>
      </c>
      <c r="V9" s="14">
        <f t="shared" si="8"/>
        <v>1701002713.3737476</v>
      </c>
      <c r="W9" s="14">
        <f t="shared" si="8"/>
        <v>1712909732.3673637</v>
      </c>
      <c r="X9" s="14">
        <f t="shared" si="1"/>
        <v>1721474281.0292003</v>
      </c>
      <c r="Y9" s="14">
        <f t="shared" si="1"/>
        <v>1730081652.4343462</v>
      </c>
      <c r="Z9" s="14">
        <f t="shared" si="1"/>
        <v>1738732060.6965177</v>
      </c>
      <c r="AA9" s="14">
        <f>Exhibit1!F8</f>
        <v>1747425721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W10" si="9">Q10/P50</f>
        <v>1360861091.5154793</v>
      </c>
      <c r="Q10" s="14">
        <f t="shared" si="9"/>
        <v>1377191424.6136651</v>
      </c>
      <c r="R10" s="14">
        <f t="shared" si="9"/>
        <v>1392340530.2844152</v>
      </c>
      <c r="S10" s="14">
        <f t="shared" si="9"/>
        <v>1407656276.1175437</v>
      </c>
      <c r="T10" s="14">
        <f t="shared" si="9"/>
        <v>1423140495.1548367</v>
      </c>
      <c r="U10" s="14">
        <f t="shared" si="9"/>
        <v>1435948759.6112301</v>
      </c>
      <c r="V10" s="14">
        <f t="shared" si="9"/>
        <v>1454616093.486176</v>
      </c>
      <c r="W10" s="14">
        <f t="shared" si="9"/>
        <v>1469162254.4210377</v>
      </c>
      <c r="X10" s="14">
        <f t="shared" si="1"/>
        <v>1480915552.4564059</v>
      </c>
      <c r="Y10" s="14">
        <f t="shared" si="1"/>
        <v>1488320130.2186878</v>
      </c>
      <c r="Z10" s="14">
        <f>Exhibit1!F9</f>
        <v>1497250051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W11" si="10">P11/O51</f>
        <v>1312191780.1895735</v>
      </c>
      <c r="P11" s="14">
        <f t="shared" si="10"/>
        <v>1333186848.6726067</v>
      </c>
      <c r="Q11" s="14">
        <f t="shared" si="10"/>
        <v>1349185090.856678</v>
      </c>
      <c r="R11" s="14">
        <f t="shared" si="10"/>
        <v>1366724497.0378146</v>
      </c>
      <c r="S11" s="14">
        <f t="shared" si="10"/>
        <v>1379025017.5111549</v>
      </c>
      <c r="T11" s="14">
        <f t="shared" si="10"/>
        <v>1391436242.6687551</v>
      </c>
      <c r="U11" s="14">
        <f t="shared" si="10"/>
        <v>1408133477.58078</v>
      </c>
      <c r="V11" s="14">
        <f t="shared" si="10"/>
        <v>1422214812.3565879</v>
      </c>
      <c r="W11" s="14">
        <f t="shared" si="10"/>
        <v>1433592530.8554406</v>
      </c>
      <c r="X11" s="14">
        <f t="shared" si="1"/>
        <v>1445061271.1022842</v>
      </c>
      <c r="Y11" s="14">
        <f>Exhibit1!F10</f>
        <v>1455176700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V12" si="11">O12/N52</f>
        <v>1393122688.8968921</v>
      </c>
      <c r="O12" s="14">
        <f t="shared" si="11"/>
        <v>1419592019.9859328</v>
      </c>
      <c r="P12" s="14">
        <f t="shared" si="11"/>
        <v>1445144676.3456798</v>
      </c>
      <c r="Q12" s="14">
        <f t="shared" si="11"/>
        <v>1469712135.8435562</v>
      </c>
      <c r="R12" s="14">
        <f t="shared" si="11"/>
        <v>1488818393.6095223</v>
      </c>
      <c r="S12" s="14">
        <f t="shared" si="11"/>
        <v>1506684214.3328366</v>
      </c>
      <c r="T12" s="14">
        <f t="shared" si="11"/>
        <v>1530791161.762162</v>
      </c>
      <c r="U12" s="14">
        <f t="shared" si="11"/>
        <v>1550691446.8650699</v>
      </c>
      <c r="V12" s="14">
        <f t="shared" si="11"/>
        <v>1567749052.7805855</v>
      </c>
      <c r="W12" s="14">
        <f>X12/W52</f>
        <v>1588129790.466733</v>
      </c>
      <c r="X12" s="14">
        <f>Exhibit1!F11</f>
        <v>1599246699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U13" si="12">N13/M53</f>
        <v>1471598696.7775927</v>
      </c>
      <c r="N13" s="14">
        <f t="shared" si="12"/>
        <v>1505445466.803477</v>
      </c>
      <c r="O13" s="14">
        <f t="shared" si="12"/>
        <v>1538565267.0731535</v>
      </c>
      <c r="P13" s="14">
        <f t="shared" si="12"/>
        <v>1560105180.8121777</v>
      </c>
      <c r="Q13" s="14">
        <f t="shared" si="12"/>
        <v>1581946653.3435481</v>
      </c>
      <c r="R13" s="14">
        <f t="shared" si="12"/>
        <v>1604093906.4903576</v>
      </c>
      <c r="S13" s="14">
        <f t="shared" si="12"/>
        <v>1626551221.1812227</v>
      </c>
      <c r="T13" s="14">
        <f t="shared" si="12"/>
        <v>1649322938.2777598</v>
      </c>
      <c r="U13" s="14">
        <f t="shared" si="12"/>
        <v>1665816167.6605375</v>
      </c>
      <c r="V13" s="14">
        <f>W13/V53</f>
        <v>1677476880.834161</v>
      </c>
      <c r="W13" s="14">
        <f>Exhibit1!F12</f>
        <v>1689219219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T14" si="13">M14/L54</f>
        <v>1723226858.0746748</v>
      </c>
      <c r="M14" s="14">
        <f t="shared" si="13"/>
        <v>1766307529.5265415</v>
      </c>
      <c r="N14" s="14">
        <f t="shared" si="13"/>
        <v>1801633680.1170723</v>
      </c>
      <c r="O14" s="14">
        <f t="shared" si="13"/>
        <v>1835864720.0392966</v>
      </c>
      <c r="P14" s="14">
        <f t="shared" si="13"/>
        <v>1861566826.1198468</v>
      </c>
      <c r="Q14" s="14">
        <f t="shared" si="13"/>
        <v>1887628761.6855247</v>
      </c>
      <c r="R14" s="14">
        <f t="shared" si="13"/>
        <v>1915943193.1108074</v>
      </c>
      <c r="S14" s="14">
        <f t="shared" si="13"/>
        <v>1940850454.6212478</v>
      </c>
      <c r="T14" s="14">
        <f t="shared" si="13"/>
        <v>1960258959.1674602</v>
      </c>
      <c r="U14" s="14">
        <f>V14/U54</f>
        <v>1972020512.9224651</v>
      </c>
      <c r="V14" s="14">
        <f>Exhibit1!F13</f>
        <v>1983852636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S15" si="14">L15/K55</f>
        <v>2172038189.8294182</v>
      </c>
      <c r="L15" s="14">
        <f t="shared" si="14"/>
        <v>2241543411.9039598</v>
      </c>
      <c r="M15" s="14">
        <f t="shared" si="14"/>
        <v>2302065084.0253663</v>
      </c>
      <c r="N15" s="14">
        <f t="shared" si="14"/>
        <v>2350408450.7898989</v>
      </c>
      <c r="O15" s="14">
        <f t="shared" si="14"/>
        <v>2390365394.4533267</v>
      </c>
      <c r="P15" s="14">
        <f t="shared" si="14"/>
        <v>2435782336.9479399</v>
      </c>
      <c r="Q15" s="14">
        <f t="shared" si="14"/>
        <v>2479626419.0130029</v>
      </c>
      <c r="R15" s="14">
        <f t="shared" si="14"/>
        <v>2521780068.1362238</v>
      </c>
      <c r="S15" s="14">
        <f t="shared" si="14"/>
        <v>2554563209.0219946</v>
      </c>
      <c r="T15" s="14">
        <f>U15/T55</f>
        <v>2580108841.1122146</v>
      </c>
      <c r="U15" s="14">
        <f>Exhibit1!F14</f>
        <v>2598169603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R16" si="15">K16/J56</f>
        <v>2454045319.9501643</v>
      </c>
      <c r="K16" s="14">
        <f t="shared" si="15"/>
        <v>2539936906.1484199</v>
      </c>
      <c r="L16" s="14">
        <f t="shared" si="15"/>
        <v>2616135013.3328724</v>
      </c>
      <c r="M16" s="14">
        <f t="shared" si="15"/>
        <v>2681538388.666194</v>
      </c>
      <c r="N16" s="14">
        <f t="shared" si="15"/>
        <v>2735169156.439518</v>
      </c>
      <c r="O16" s="14">
        <f t="shared" si="15"/>
        <v>2778931862.9425502</v>
      </c>
      <c r="P16" s="14">
        <f t="shared" si="15"/>
        <v>2828952636.4755163</v>
      </c>
      <c r="Q16" s="14">
        <f t="shared" si="15"/>
        <v>2879873783.9320755</v>
      </c>
      <c r="R16" s="14">
        <f t="shared" si="15"/>
        <v>2920192016.9071245</v>
      </c>
      <c r="S16" s="14">
        <f>T16/S56</f>
        <v>2955234321.1100101</v>
      </c>
      <c r="T16" s="14">
        <f>Exhibit1!F15</f>
        <v>2981831430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Q17" si="16">J17/I57</f>
        <v>2891151600.1755481</v>
      </c>
      <c r="J17" s="14">
        <f t="shared" si="16"/>
        <v>2998124209.3820429</v>
      </c>
      <c r="K17" s="14">
        <f t="shared" si="16"/>
        <v>3088067935.6635041</v>
      </c>
      <c r="L17" s="14">
        <f t="shared" si="16"/>
        <v>3168357701.9907551</v>
      </c>
      <c r="M17" s="14">
        <f t="shared" si="16"/>
        <v>3238061571.4345517</v>
      </c>
      <c r="N17" s="14">
        <f t="shared" si="16"/>
        <v>3302822802.8632426</v>
      </c>
      <c r="O17" s="14">
        <f t="shared" si="16"/>
        <v>3372182081.7233706</v>
      </c>
      <c r="P17" s="14">
        <f t="shared" si="16"/>
        <v>3426136995.0309443</v>
      </c>
      <c r="Q17" s="14">
        <f t="shared" si="16"/>
        <v>3467250638.9713159</v>
      </c>
      <c r="R17" s="14">
        <f>S17/R57</f>
        <v>3505390396</v>
      </c>
      <c r="S17" s="14">
        <f>Exhibit1!F16</f>
        <v>3505390396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P18" si="17">I18/H58</f>
        <v>4119670771.7399559</v>
      </c>
      <c r="I18" s="14">
        <f t="shared" si="17"/>
        <v>4309175627.239994</v>
      </c>
      <c r="J18" s="14">
        <f t="shared" si="17"/>
        <v>4468615125.4478731</v>
      </c>
      <c r="K18" s="14">
        <f t="shared" si="17"/>
        <v>4616079424.5876522</v>
      </c>
      <c r="L18" s="14">
        <f t="shared" si="17"/>
        <v>4736097489.6269312</v>
      </c>
      <c r="M18" s="14">
        <f t="shared" si="17"/>
        <v>4840291634.3987236</v>
      </c>
      <c r="N18" s="14">
        <f t="shared" si="17"/>
        <v>4966139216.8930902</v>
      </c>
      <c r="O18" s="14">
        <f t="shared" si="17"/>
        <v>5060495862.0140581</v>
      </c>
      <c r="P18" s="14">
        <f t="shared" si="17"/>
        <v>5146524291.6682968</v>
      </c>
      <c r="Q18" s="14">
        <f>R18/Q58</f>
        <v>5208282583.1683168</v>
      </c>
      <c r="R18" s="14">
        <f>Exhibit1!F17</f>
        <v>5260365409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O19" si="18">H19/G59</f>
        <v>4165055469.7012835</v>
      </c>
      <c r="H19" s="14">
        <f t="shared" si="18"/>
        <v>4385803409.5954514</v>
      </c>
      <c r="I19" s="14">
        <f t="shared" si="18"/>
        <v>4574392956.2080555</v>
      </c>
      <c r="J19" s="14">
        <f t="shared" si="18"/>
        <v>4720773530.8067131</v>
      </c>
      <c r="K19" s="14">
        <f t="shared" si="18"/>
        <v>4848234416.1384935</v>
      </c>
      <c r="L19" s="14">
        <f t="shared" si="18"/>
        <v>4964592042.1258173</v>
      </c>
      <c r="M19" s="14">
        <f t="shared" si="18"/>
        <v>5093671435.2210884</v>
      </c>
      <c r="N19" s="14">
        <f t="shared" si="18"/>
        <v>5185357521.055068</v>
      </c>
      <c r="O19" s="14">
        <f t="shared" si="18"/>
        <v>5263137883.8708935</v>
      </c>
      <c r="P19" s="14">
        <f>Q19/P59</f>
        <v>5321032400.5934725</v>
      </c>
      <c r="Q19" s="14">
        <f>Exhibit1!F18</f>
        <v>5379563757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 t="shared" si="2"/>
        <v>2003</v>
      </c>
      <c r="B20" s="14"/>
      <c r="C20" s="14"/>
      <c r="D20" s="14"/>
      <c r="E20" s="14"/>
      <c r="F20" s="14">
        <f t="shared" ref="F20:N20" si="19">G20/F60</f>
        <v>3559113411.8878803</v>
      </c>
      <c r="G20" s="14">
        <f t="shared" si="19"/>
        <v>3808251350.7200322</v>
      </c>
      <c r="H20" s="14">
        <f t="shared" si="19"/>
        <v>4017705175.0096335</v>
      </c>
      <c r="I20" s="14">
        <f t="shared" si="19"/>
        <v>4198501907.885067</v>
      </c>
      <c r="J20" s="14">
        <f t="shared" si="19"/>
        <v>4337052470.845274</v>
      </c>
      <c r="K20" s="14">
        <f t="shared" si="19"/>
        <v>4462826992.4997864</v>
      </c>
      <c r="L20" s="14">
        <f t="shared" si="19"/>
        <v>4610100283.2522793</v>
      </c>
      <c r="M20" s="14">
        <f t="shared" si="19"/>
        <v>4725352790.3335857</v>
      </c>
      <c r="N20" s="14">
        <f t="shared" si="19"/>
        <v>4810409140.5595903</v>
      </c>
      <c r="O20" s="14">
        <f>P20/O60</f>
        <v>4882565277.667984</v>
      </c>
      <c r="P20" s="14">
        <f>Exhibit1!F19</f>
        <v>4941156061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M21" si="20">F21/E61</f>
        <v>2476317996.8326144</v>
      </c>
      <c r="F21" s="14">
        <f t="shared" si="20"/>
        <v>2775952474.4493608</v>
      </c>
      <c r="G21" s="14">
        <f t="shared" si="20"/>
        <v>3014684387.2520061</v>
      </c>
      <c r="H21" s="14">
        <f t="shared" si="20"/>
        <v>3213653556.8106384</v>
      </c>
      <c r="I21" s="14">
        <f t="shared" si="20"/>
        <v>3364695273.9807382</v>
      </c>
      <c r="J21" s="14">
        <f t="shared" si="20"/>
        <v>3495918389.6659865</v>
      </c>
      <c r="K21" s="14">
        <f t="shared" si="20"/>
        <v>3639251043.6422915</v>
      </c>
      <c r="L21" s="14">
        <f t="shared" si="20"/>
        <v>3752067825.9952021</v>
      </c>
      <c r="M21" s="14">
        <f t="shared" si="20"/>
        <v>3834613318.1670966</v>
      </c>
      <c r="N21" s="14">
        <f>O21/N61</f>
        <v>3899801744.5759368</v>
      </c>
      <c r="O21" s="14">
        <f>Exhibit1!F20</f>
        <v>3954398969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L30" si="21">E22/D62</f>
        <v>1850192383.915736</v>
      </c>
      <c r="E22" s="14">
        <f t="shared" si="21"/>
        <v>2207279514.0114732</v>
      </c>
      <c r="F22" s="14">
        <f t="shared" si="21"/>
        <v>2478774894.2348843</v>
      </c>
      <c r="G22" s="14">
        <f t="shared" si="21"/>
        <v>2704343409.6102586</v>
      </c>
      <c r="H22" s="14">
        <f t="shared" si="21"/>
        <v>2874717044.4157047</v>
      </c>
      <c r="I22" s="14">
        <f t="shared" si="21"/>
        <v>3027077047.7697368</v>
      </c>
      <c r="J22" s="14">
        <f t="shared" si="21"/>
        <v>3181457977.2059932</v>
      </c>
      <c r="K22" s="14">
        <f t="shared" si="21"/>
        <v>3299171922.3626146</v>
      </c>
      <c r="L22" s="14">
        <f t="shared" si="21"/>
        <v>3394847908.1111302</v>
      </c>
      <c r="M22" s="14">
        <f>N22/M62</f>
        <v>3462744866.2733531</v>
      </c>
      <c r="N22" s="14">
        <f>Exhibit1!F21</f>
        <v>3521611529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2" si="22">D23/C63</f>
        <v>1446790310.6099508</v>
      </c>
      <c r="D23" s="14">
        <f t="shared" si="21"/>
        <v>1941592596.8385541</v>
      </c>
      <c r="E23" s="14">
        <f t="shared" si="21"/>
        <v>2322144745.8189106</v>
      </c>
      <c r="F23" s="14">
        <f t="shared" si="21"/>
        <v>2614734983.7920933</v>
      </c>
      <c r="G23" s="14">
        <f t="shared" si="21"/>
        <v>2836987457.4144211</v>
      </c>
      <c r="H23" s="14">
        <f t="shared" si="21"/>
        <v>3018554654.6889443</v>
      </c>
      <c r="I23" s="14">
        <f t="shared" si="21"/>
        <v>3190612270.0062141</v>
      </c>
      <c r="J23" s="14">
        <f t="shared" si="21"/>
        <v>3318236760.8064628</v>
      </c>
      <c r="K23" s="14">
        <f t="shared" si="21"/>
        <v>3424420337.1522698</v>
      </c>
      <c r="L23" s="14">
        <f>M23/L63</f>
        <v>3503182004.9067717</v>
      </c>
      <c r="M23" s="14">
        <f>Exhibit1!F22</f>
        <v>3569742463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838201696.94865561</v>
      </c>
      <c r="C24" s="14">
        <f t="shared" si="22"/>
        <v>1551511341.0519614</v>
      </c>
      <c r="D24" s="14">
        <f t="shared" si="21"/>
        <v>2097643333.102252</v>
      </c>
      <c r="E24" s="14">
        <f t="shared" si="21"/>
        <v>2523464929.7220092</v>
      </c>
      <c r="F24" s="14">
        <f t="shared" si="21"/>
        <v>2826280721.2886505</v>
      </c>
      <c r="G24" s="14">
        <f t="shared" si="21"/>
        <v>3086298547.6472068</v>
      </c>
      <c r="H24" s="14">
        <f t="shared" si="21"/>
        <v>3330116132.9113359</v>
      </c>
      <c r="I24" s="14">
        <f t="shared" si="21"/>
        <v>3499952055.6898141</v>
      </c>
      <c r="J24" s="14">
        <f t="shared" si="21"/>
        <v>3632950233.8060269</v>
      </c>
      <c r="K24" s="14">
        <f>L24/K64</f>
        <v>3734672840.3525958</v>
      </c>
      <c r="L24" s="14">
        <f>Exhibit1!F23</f>
        <v>3813100970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873802401.06985855</v>
      </c>
      <c r="C25" s="14">
        <f t="shared" si="22"/>
        <v>1595563184.3535619</v>
      </c>
      <c r="D25" s="14">
        <f t="shared" si="21"/>
        <v>2168370367.5364904</v>
      </c>
      <c r="E25" s="14">
        <f t="shared" si="21"/>
        <v>2619391403.9840803</v>
      </c>
      <c r="F25" s="14">
        <f t="shared" si="21"/>
        <v>2970389852.1179466</v>
      </c>
      <c r="G25" s="14">
        <f t="shared" si="21"/>
        <v>3261488057.6255054</v>
      </c>
      <c r="H25" s="14">
        <f t="shared" si="21"/>
        <v>3480007757.486414</v>
      </c>
      <c r="I25" s="14">
        <f t="shared" si="21"/>
        <v>3643568122.088275</v>
      </c>
      <c r="J25" s="14">
        <f>K25/J65</f>
        <v>3763805870.1171875</v>
      </c>
      <c r="K25" s="14">
        <f>Exhibit1!F24</f>
        <v>3854137211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804197654.61397433</v>
      </c>
      <c r="C26" s="14">
        <f t="shared" si="22"/>
        <v>1508674800.0558157</v>
      </c>
      <c r="D26" s="14">
        <f t="shared" si="21"/>
        <v>2089514598.0773046</v>
      </c>
      <c r="E26" s="14">
        <f t="shared" si="21"/>
        <v>2551297324.252389</v>
      </c>
      <c r="F26" s="14">
        <f t="shared" si="21"/>
        <v>2933991922.8902473</v>
      </c>
      <c r="G26" s="14">
        <f t="shared" si="21"/>
        <v>3212721155.5648208</v>
      </c>
      <c r="H26" s="14">
        <f t="shared" si="21"/>
        <v>3411909867.2098398</v>
      </c>
      <c r="I26" s="14">
        <f>J26/I66</f>
        <v>3555210081.6326532</v>
      </c>
      <c r="J26" s="14">
        <f>Exhibit1!F25</f>
        <v>3658311174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822383629.64887905</v>
      </c>
      <c r="C27" s="14">
        <f t="shared" si="22"/>
        <v>1583910870.7037411</v>
      </c>
      <c r="D27" s="14">
        <f t="shared" si="21"/>
        <v>2220643040.726645</v>
      </c>
      <c r="E27" s="14">
        <f t="shared" si="21"/>
        <v>2746935441.37886</v>
      </c>
      <c r="F27" s="14">
        <f t="shared" si="21"/>
        <v>3112277855.0822482</v>
      </c>
      <c r="G27" s="14">
        <f t="shared" si="21"/>
        <v>3383046028.4744039</v>
      </c>
      <c r="H27" s="14">
        <f>I27/H67</f>
        <v>3586028790.1828685</v>
      </c>
      <c r="I27" s="14">
        <f>Exhibit1!F26</f>
        <v>3725883913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772119776.97168553</v>
      </c>
      <c r="C28" s="14">
        <f t="shared" si="22"/>
        <v>1511038403.5335886</v>
      </c>
      <c r="D28" s="14">
        <f t="shared" si="21"/>
        <v>2116964803.3505578</v>
      </c>
      <c r="E28" s="14">
        <f t="shared" si="21"/>
        <v>2576346165.677629</v>
      </c>
      <c r="F28" s="14">
        <f t="shared" si="21"/>
        <v>2913847513.3813982</v>
      </c>
      <c r="G28" s="14">
        <f>H28/G68</f>
        <v>3152783009.478673</v>
      </c>
      <c r="H28" s="14">
        <f>Exhibit1!F27</f>
        <v>3326186075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>A28+1</f>
        <v>2012</v>
      </c>
      <c r="B29" s="14">
        <f t="shared" si="22"/>
        <v>771089391.99210012</v>
      </c>
      <c r="C29" s="14">
        <f t="shared" si="22"/>
        <v>1529070264.3203347</v>
      </c>
      <c r="D29" s="14">
        <f t="shared" si="21"/>
        <v>2137640229.5198278</v>
      </c>
      <c r="E29" s="14">
        <f t="shared" si="21"/>
        <v>2592957598.4075513</v>
      </c>
      <c r="F29" s="14">
        <f>G29/F69</f>
        <v>2924856171.0037174</v>
      </c>
      <c r="G29" s="14">
        <f>Exhibit1!F28</f>
        <v>3147145240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809867801.22102058</v>
      </c>
      <c r="C30" s="14">
        <f t="shared" si="22"/>
        <v>1570333666.567559</v>
      </c>
      <c r="D30" s="14">
        <f t="shared" si="21"/>
        <v>2182763796.5289068</v>
      </c>
      <c r="E30" s="14">
        <f>F30/E70</f>
        <v>2632413138.6138616</v>
      </c>
      <c r="F30" s="14">
        <f>Exhibit1!F29</f>
        <v>2924610997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833863770.45521653</v>
      </c>
      <c r="C31" s="14">
        <f t="shared" si="22"/>
        <v>1614360259.601299</v>
      </c>
      <c r="D31" s="14">
        <f>E31/D71</f>
        <v>2239117680.0670018</v>
      </c>
      <c r="E31" s="14">
        <f>Exhibit1!F30</f>
        <v>2673506510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 t="shared" si="22"/>
        <v>868974129.46558785</v>
      </c>
      <c r="C32" s="14">
        <f>D32/C72</f>
        <v>1698844423.1052244</v>
      </c>
      <c r="D32" s="14">
        <f>Exhibit1!F31</f>
        <v>2308729571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f>A32+1</f>
        <v>2016</v>
      </c>
      <c r="B33" s="14">
        <f>C33/B73</f>
        <v>934987620.79999995</v>
      </c>
      <c r="C33" s="14">
        <f>Exhibit1!F32</f>
        <v>1753101789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v>989228228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4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AA39">
        <v>1.01</v>
      </c>
      <c r="AB39">
        <v>1.0049999999999999</v>
      </c>
      <c r="AC39">
        <v>1.006</v>
      </c>
    </row>
    <row r="40" spans="1:34" x14ac:dyDescent="0.3">
      <c r="A40">
        <f t="shared" ref="A40:A73" si="23">A39+1</f>
        <v>1983</v>
      </c>
      <c r="Z40">
        <v>1.004</v>
      </c>
      <c r="AA40">
        <v>1.0049999999999999</v>
      </c>
      <c r="AB40">
        <v>1.004</v>
      </c>
      <c r="AC40">
        <v>1.004</v>
      </c>
      <c r="AD40">
        <v>1.004</v>
      </c>
      <c r="AE40">
        <v>1.004</v>
      </c>
      <c r="AF40">
        <v>1.0029999999999999</v>
      </c>
      <c r="AG40">
        <v>1.0029999999999999</v>
      </c>
    </row>
    <row r="41" spans="1:34" x14ac:dyDescent="0.3">
      <c r="A41">
        <f t="shared" si="23"/>
        <v>1984</v>
      </c>
      <c r="Y41">
        <v>1.0029999999999999</v>
      </c>
      <c r="Z41">
        <v>1.0029999999999999</v>
      </c>
      <c r="AA41">
        <v>1.004</v>
      </c>
      <c r="AB41">
        <v>1.004</v>
      </c>
      <c r="AC41">
        <v>1.0029999999999999</v>
      </c>
      <c r="AD41">
        <v>1.0029999999999999</v>
      </c>
      <c r="AE41">
        <v>1.002</v>
      </c>
      <c r="AF41">
        <v>1.0029999999999999</v>
      </c>
      <c r="AG41">
        <v>1.002</v>
      </c>
    </row>
    <row r="42" spans="1:34" x14ac:dyDescent="0.3">
      <c r="A42">
        <f t="shared" si="23"/>
        <v>1985</v>
      </c>
      <c r="X42">
        <v>1.004</v>
      </c>
      <c r="Y42">
        <v>1.004</v>
      </c>
      <c r="Z42">
        <v>1.0029999999999999</v>
      </c>
      <c r="AA42">
        <v>1.004</v>
      </c>
      <c r="AB42">
        <v>1.004</v>
      </c>
      <c r="AC42">
        <v>1.0029999999999999</v>
      </c>
      <c r="AD42">
        <v>1.0029999999999999</v>
      </c>
      <c r="AE42">
        <v>1.002</v>
      </c>
      <c r="AF42">
        <v>1.0029999999999999</v>
      </c>
      <c r="AG42">
        <v>1.002</v>
      </c>
    </row>
    <row r="43" spans="1:34" x14ac:dyDescent="0.3">
      <c r="A43">
        <f t="shared" si="23"/>
        <v>1986</v>
      </c>
      <c r="W43">
        <v>1.004</v>
      </c>
      <c r="X43">
        <v>1.0049999999999999</v>
      </c>
      <c r="Y43">
        <v>1.0049999999999999</v>
      </c>
      <c r="Z43">
        <v>1.0049999999999999</v>
      </c>
      <c r="AA43">
        <v>1.0049999999999999</v>
      </c>
      <c r="AB43">
        <v>1.0049999999999999</v>
      </c>
      <c r="AC43">
        <v>1.006</v>
      </c>
      <c r="AD43">
        <v>1.004</v>
      </c>
      <c r="AE43">
        <v>1.006</v>
      </c>
      <c r="AF43">
        <v>1.004</v>
      </c>
    </row>
    <row r="44" spans="1:34" x14ac:dyDescent="0.3">
      <c r="A44">
        <f t="shared" si="23"/>
        <v>1987</v>
      </c>
      <c r="V44" s="7">
        <v>1.0049999999999999</v>
      </c>
      <c r="W44">
        <v>1.0049999999999999</v>
      </c>
      <c r="X44">
        <v>1.0049999999999999</v>
      </c>
      <c r="Y44">
        <v>1.0049999999999999</v>
      </c>
      <c r="Z44">
        <v>1.0049999999999999</v>
      </c>
      <c r="AA44">
        <v>1.006</v>
      </c>
      <c r="AB44">
        <v>1.0049999999999999</v>
      </c>
      <c r="AC44">
        <v>1.0029999999999999</v>
      </c>
      <c r="AD44">
        <v>1.0029999999999999</v>
      </c>
      <c r="AE44">
        <v>1.002</v>
      </c>
    </row>
    <row r="45" spans="1:34" x14ac:dyDescent="0.3">
      <c r="A45">
        <f t="shared" si="23"/>
        <v>1988</v>
      </c>
      <c r="U45">
        <v>1.0049999999999999</v>
      </c>
      <c r="V45">
        <v>1.0049999999999999</v>
      </c>
      <c r="W45">
        <v>1.006</v>
      </c>
      <c r="X45">
        <v>1.006</v>
      </c>
      <c r="Y45">
        <v>1.004</v>
      </c>
      <c r="Z45">
        <v>1.0049999999999999</v>
      </c>
      <c r="AA45">
        <v>1.004</v>
      </c>
      <c r="AB45">
        <v>1.0029999999999999</v>
      </c>
      <c r="AC45">
        <v>1.0029999999999999</v>
      </c>
      <c r="AD45">
        <v>1.0029999999999999</v>
      </c>
    </row>
    <row r="46" spans="1:34" x14ac:dyDescent="0.3">
      <c r="A46">
        <f t="shared" si="23"/>
        <v>1989</v>
      </c>
      <c r="T46">
        <v>1.006</v>
      </c>
      <c r="U46">
        <v>1.0049999999999999</v>
      </c>
      <c r="V46">
        <v>1.0049999999999999</v>
      </c>
      <c r="W46">
        <v>1.008</v>
      </c>
      <c r="X46">
        <v>1.006</v>
      </c>
      <c r="Y46">
        <v>1.006</v>
      </c>
      <c r="Z46">
        <v>1.0049999999999999</v>
      </c>
      <c r="AA46">
        <v>1.0029999999999999</v>
      </c>
      <c r="AB46">
        <v>1.0029999999999999</v>
      </c>
      <c r="AC46">
        <v>1.0029999999999999</v>
      </c>
    </row>
    <row r="47" spans="1:34" x14ac:dyDescent="0.3">
      <c r="A47">
        <f t="shared" si="23"/>
        <v>1990</v>
      </c>
      <c r="S47">
        <v>1.0049999999999999</v>
      </c>
      <c r="T47">
        <v>1.0049999999999999</v>
      </c>
      <c r="U47">
        <v>1.0049999999999999</v>
      </c>
      <c r="V47">
        <v>1.006</v>
      </c>
      <c r="W47">
        <v>1.004</v>
      </c>
      <c r="X47">
        <v>1.004</v>
      </c>
      <c r="Y47">
        <v>1.004</v>
      </c>
      <c r="Z47">
        <v>1.0029999999999999</v>
      </c>
      <c r="AA47">
        <v>1.002</v>
      </c>
      <c r="AB47">
        <v>1.002</v>
      </c>
    </row>
    <row r="48" spans="1:34" x14ac:dyDescent="0.3">
      <c r="A48">
        <f t="shared" si="23"/>
        <v>1991</v>
      </c>
      <c r="R48">
        <v>1.006</v>
      </c>
      <c r="S48">
        <v>1.006</v>
      </c>
      <c r="T48">
        <v>1.006</v>
      </c>
      <c r="U48">
        <v>1.0049999999999999</v>
      </c>
      <c r="V48">
        <v>1.006</v>
      </c>
      <c r="W48">
        <v>1.006</v>
      </c>
      <c r="X48">
        <v>1.0049999999999999</v>
      </c>
      <c r="Y48">
        <v>1.004</v>
      </c>
      <c r="Z48">
        <v>1.0029999999999999</v>
      </c>
      <c r="AA48">
        <v>1.002</v>
      </c>
    </row>
    <row r="49" spans="1:26" x14ac:dyDescent="0.3">
      <c r="A49">
        <f t="shared" si="23"/>
        <v>1992</v>
      </c>
      <c r="Q49">
        <v>1.01</v>
      </c>
      <c r="R49">
        <v>1.0069999999999999</v>
      </c>
      <c r="S49">
        <v>1.0069999999999999</v>
      </c>
      <c r="T49">
        <v>1</v>
      </c>
      <c r="U49">
        <v>1.0069999999999999</v>
      </c>
      <c r="V49">
        <v>1.0069999999999999</v>
      </c>
      <c r="W49">
        <v>1.0049999999999999</v>
      </c>
      <c r="X49">
        <v>1.0049999999999999</v>
      </c>
      <c r="Y49">
        <v>1.0049999999999999</v>
      </c>
      <c r="Z49">
        <v>1.0049999999999999</v>
      </c>
    </row>
    <row r="50" spans="1:26" x14ac:dyDescent="0.3">
      <c r="A50">
        <f t="shared" si="23"/>
        <v>1993</v>
      </c>
      <c r="P50">
        <v>1.012</v>
      </c>
      <c r="Q50">
        <v>1.0109999999999999</v>
      </c>
      <c r="R50">
        <v>1.0109999999999999</v>
      </c>
      <c r="S50">
        <v>1.0109999999999999</v>
      </c>
      <c r="T50">
        <v>1.0089999999999999</v>
      </c>
      <c r="U50">
        <v>1.0129999999999999</v>
      </c>
      <c r="V50">
        <v>1.01</v>
      </c>
      <c r="W50">
        <v>1.008</v>
      </c>
      <c r="X50">
        <v>1.0049999999999999</v>
      </c>
      <c r="Y50">
        <v>1.006</v>
      </c>
    </row>
    <row r="51" spans="1:26" x14ac:dyDescent="0.3">
      <c r="A51">
        <f t="shared" si="23"/>
        <v>1994</v>
      </c>
      <c r="O51">
        <v>1.016</v>
      </c>
      <c r="P51">
        <v>1.012</v>
      </c>
      <c r="Q51">
        <v>1.0129999999999999</v>
      </c>
      <c r="R51">
        <v>1.0089999999999999</v>
      </c>
      <c r="S51">
        <v>1.0089999999999999</v>
      </c>
      <c r="T51">
        <v>1.012</v>
      </c>
      <c r="U51">
        <v>1.01</v>
      </c>
      <c r="V51">
        <v>1.008</v>
      </c>
      <c r="W51">
        <v>1.008</v>
      </c>
      <c r="X51">
        <v>1.0069999999999999</v>
      </c>
    </row>
    <row r="52" spans="1:26" x14ac:dyDescent="0.3">
      <c r="A52">
        <f t="shared" si="23"/>
        <v>1995</v>
      </c>
      <c r="N52">
        <v>1.0189999999999999</v>
      </c>
      <c r="O52">
        <v>1.018</v>
      </c>
      <c r="P52">
        <v>1.0169999999999999</v>
      </c>
      <c r="Q52">
        <v>1.0129999999999999</v>
      </c>
      <c r="R52">
        <v>1.012</v>
      </c>
      <c r="S52">
        <v>1.016</v>
      </c>
      <c r="T52">
        <v>1.0129999999999999</v>
      </c>
      <c r="U52">
        <v>1.0109999999999999</v>
      </c>
      <c r="V52">
        <v>1.0129999999999999</v>
      </c>
      <c r="W52">
        <v>1.0069999999999999</v>
      </c>
    </row>
    <row r="53" spans="1:26" x14ac:dyDescent="0.3">
      <c r="A53">
        <f t="shared" si="23"/>
        <v>1996</v>
      </c>
      <c r="M53">
        <v>1.0229999999999999</v>
      </c>
      <c r="N53">
        <v>1.022</v>
      </c>
      <c r="O53">
        <v>1.014</v>
      </c>
      <c r="P53">
        <v>1.014</v>
      </c>
      <c r="Q53">
        <v>1.014</v>
      </c>
      <c r="R53">
        <v>1.014</v>
      </c>
      <c r="S53">
        <v>1.014</v>
      </c>
      <c r="T53">
        <v>1.01</v>
      </c>
      <c r="U53">
        <v>1.0069999999999999</v>
      </c>
      <c r="V53">
        <v>1.0069999999999999</v>
      </c>
    </row>
    <row r="54" spans="1:26" x14ac:dyDescent="0.3">
      <c r="A54">
        <f t="shared" si="23"/>
        <v>1997</v>
      </c>
      <c r="L54">
        <v>1.0249999999999999</v>
      </c>
      <c r="M54">
        <v>1.02</v>
      </c>
      <c r="N54">
        <v>1.0189999999999999</v>
      </c>
      <c r="O54">
        <v>1.014</v>
      </c>
      <c r="P54">
        <v>1.014</v>
      </c>
      <c r="Q54">
        <v>1.0149999999999999</v>
      </c>
      <c r="R54">
        <v>1.0129999999999999</v>
      </c>
      <c r="S54">
        <v>1.01</v>
      </c>
      <c r="T54">
        <v>1.006</v>
      </c>
      <c r="U54">
        <v>1.006</v>
      </c>
    </row>
    <row r="55" spans="1:26" x14ac:dyDescent="0.3">
      <c r="A55">
        <f t="shared" si="23"/>
        <v>1998</v>
      </c>
      <c r="K55">
        <v>1.032</v>
      </c>
      <c r="L55">
        <v>1.0269999999999999</v>
      </c>
      <c r="M55">
        <v>1.0209999999999999</v>
      </c>
      <c r="N55">
        <v>1.0169999999999999</v>
      </c>
      <c r="O55">
        <v>1.0189999999999999</v>
      </c>
      <c r="P55">
        <v>1.018</v>
      </c>
      <c r="Q55">
        <v>1.0169999999999999</v>
      </c>
      <c r="R55">
        <v>1.0129999999999999</v>
      </c>
      <c r="S55">
        <v>1.01</v>
      </c>
      <c r="T55">
        <v>1.0069999999999999</v>
      </c>
    </row>
    <row r="56" spans="1:26" x14ac:dyDescent="0.3">
      <c r="A56">
        <f t="shared" si="23"/>
        <v>1999</v>
      </c>
      <c r="J56">
        <v>1.0349999999999999</v>
      </c>
      <c r="K56">
        <v>1.03</v>
      </c>
      <c r="L56">
        <v>1.0249999999999999</v>
      </c>
      <c r="M56">
        <v>1.02</v>
      </c>
      <c r="N56">
        <v>1.016</v>
      </c>
      <c r="O56">
        <v>1.018</v>
      </c>
      <c r="P56">
        <v>1.018</v>
      </c>
      <c r="Q56">
        <v>1.014</v>
      </c>
      <c r="R56">
        <v>1.012</v>
      </c>
      <c r="S56">
        <v>1.0089999999999999</v>
      </c>
    </row>
    <row r="57" spans="1:26" x14ac:dyDescent="0.3">
      <c r="A57">
        <f t="shared" si="23"/>
        <v>2000</v>
      </c>
      <c r="I57">
        <v>1.0369999999999999</v>
      </c>
      <c r="J57">
        <v>1.03</v>
      </c>
      <c r="K57">
        <v>1.026</v>
      </c>
      <c r="L57">
        <v>1.022</v>
      </c>
      <c r="M57">
        <v>1.02</v>
      </c>
      <c r="N57">
        <v>1.0209999999999999</v>
      </c>
      <c r="O57">
        <v>1.016</v>
      </c>
      <c r="P57">
        <v>1.012</v>
      </c>
      <c r="Q57">
        <v>1.0109999999999999</v>
      </c>
      <c r="R57">
        <v>1</v>
      </c>
    </row>
    <row r="58" spans="1:26" x14ac:dyDescent="0.3">
      <c r="A58">
        <f t="shared" si="23"/>
        <v>2001</v>
      </c>
      <c r="H58">
        <v>1.046</v>
      </c>
      <c r="I58">
        <v>1.0369999999999999</v>
      </c>
      <c r="J58">
        <v>1.0329999999999999</v>
      </c>
      <c r="K58">
        <v>1.026</v>
      </c>
      <c r="L58">
        <v>1.022</v>
      </c>
      <c r="M58">
        <v>1.026</v>
      </c>
      <c r="N58">
        <v>1.0189999999999999</v>
      </c>
      <c r="O58">
        <v>1.0169999999999999</v>
      </c>
      <c r="P58">
        <v>1.012</v>
      </c>
      <c r="Q58">
        <v>1.01</v>
      </c>
    </row>
    <row r="59" spans="1:26" x14ac:dyDescent="0.3">
      <c r="A59">
        <f t="shared" si="23"/>
        <v>2002</v>
      </c>
      <c r="G59">
        <v>1.0529999999999999</v>
      </c>
      <c r="H59">
        <v>1.0429999999999999</v>
      </c>
      <c r="I59">
        <v>1.032</v>
      </c>
      <c r="J59">
        <v>1.0269999999999999</v>
      </c>
      <c r="K59">
        <v>1.024</v>
      </c>
      <c r="L59">
        <v>1.026</v>
      </c>
      <c r="M59">
        <v>1.018</v>
      </c>
      <c r="N59">
        <v>1.0149999999999999</v>
      </c>
      <c r="O59">
        <v>1.0109999999999999</v>
      </c>
      <c r="P59">
        <v>1.0109999999999999</v>
      </c>
    </row>
    <row r="60" spans="1:26" x14ac:dyDescent="0.3">
      <c r="A60">
        <f t="shared" si="23"/>
        <v>2003</v>
      </c>
      <c r="F60">
        <v>1.07</v>
      </c>
      <c r="G60">
        <v>1.0549999999999999</v>
      </c>
      <c r="H60">
        <v>1.0449999999999999</v>
      </c>
      <c r="I60">
        <v>1.0329999999999999</v>
      </c>
      <c r="J60">
        <v>1.0289999999999999</v>
      </c>
      <c r="K60">
        <v>1.0329999999999999</v>
      </c>
      <c r="L60">
        <v>1.0249999999999999</v>
      </c>
      <c r="M60">
        <v>1.018</v>
      </c>
      <c r="N60">
        <v>1.0149999999999999</v>
      </c>
      <c r="O60">
        <v>1.012</v>
      </c>
    </row>
    <row r="61" spans="1:26" x14ac:dyDescent="0.3">
      <c r="A61">
        <f t="shared" si="23"/>
        <v>2004</v>
      </c>
      <c r="E61">
        <v>1.121</v>
      </c>
      <c r="F61">
        <v>1.0860000000000001</v>
      </c>
      <c r="G61">
        <v>1.0660000000000001</v>
      </c>
      <c r="H61">
        <v>1.0469999999999999</v>
      </c>
      <c r="I61">
        <v>1.0389999999999999</v>
      </c>
      <c r="J61">
        <v>1.0409999999999999</v>
      </c>
      <c r="K61">
        <v>1.0309999999999999</v>
      </c>
      <c r="L61">
        <v>1.022</v>
      </c>
      <c r="M61">
        <v>1.0169999999999999</v>
      </c>
      <c r="N61">
        <v>1.014</v>
      </c>
    </row>
    <row r="62" spans="1:26" x14ac:dyDescent="0.3">
      <c r="A62">
        <f t="shared" si="23"/>
        <v>2005</v>
      </c>
      <c r="D62">
        <v>1.1930000000000001</v>
      </c>
      <c r="E62">
        <v>1.123</v>
      </c>
      <c r="F62">
        <v>1.091</v>
      </c>
      <c r="G62">
        <v>1.0629999999999999</v>
      </c>
      <c r="H62">
        <v>1.0529999999999999</v>
      </c>
      <c r="I62">
        <v>1.0509999999999999</v>
      </c>
      <c r="J62">
        <v>1.0369999999999999</v>
      </c>
      <c r="K62">
        <v>1.0289999999999999</v>
      </c>
      <c r="L62">
        <v>1.02</v>
      </c>
      <c r="M62">
        <v>1.0169999999999999</v>
      </c>
    </row>
    <row r="63" spans="1:26" x14ac:dyDescent="0.3">
      <c r="A63">
        <f t="shared" si="23"/>
        <v>2006</v>
      </c>
      <c r="C63">
        <v>1.3420000000000001</v>
      </c>
      <c r="D63">
        <v>1.196</v>
      </c>
      <c r="E63">
        <v>1.1259999999999999</v>
      </c>
      <c r="F63">
        <v>1.085</v>
      </c>
      <c r="G63">
        <v>1.0640000000000001</v>
      </c>
      <c r="H63">
        <v>1.0569999999999999</v>
      </c>
      <c r="I63">
        <v>1.04</v>
      </c>
      <c r="J63">
        <v>1.032</v>
      </c>
      <c r="K63">
        <v>1.0229999999999999</v>
      </c>
      <c r="L63">
        <v>1.0189999999999999</v>
      </c>
    </row>
    <row r="64" spans="1:26" x14ac:dyDescent="0.3">
      <c r="A64">
        <f t="shared" si="23"/>
        <v>2007</v>
      </c>
      <c r="B64">
        <v>1.851</v>
      </c>
      <c r="C64">
        <v>1.3520000000000001</v>
      </c>
      <c r="D64">
        <v>1.2030000000000001</v>
      </c>
      <c r="E64">
        <v>1.1200000000000001</v>
      </c>
      <c r="F64">
        <v>1.0920000000000001</v>
      </c>
      <c r="G64">
        <v>1.079</v>
      </c>
      <c r="H64">
        <v>1.0509999999999999</v>
      </c>
      <c r="I64">
        <v>1.038</v>
      </c>
      <c r="J64">
        <v>1.028</v>
      </c>
      <c r="K64">
        <v>1.0209999999999999</v>
      </c>
    </row>
    <row r="65" spans="1:10" x14ac:dyDescent="0.3">
      <c r="A65">
        <f t="shared" si="23"/>
        <v>2008</v>
      </c>
      <c r="B65">
        <v>1.8260000000000001</v>
      </c>
      <c r="C65">
        <v>1.359</v>
      </c>
      <c r="D65">
        <v>1.208</v>
      </c>
      <c r="E65">
        <v>1.1339999999999999</v>
      </c>
      <c r="F65">
        <v>1.0980000000000001</v>
      </c>
      <c r="G65">
        <v>1.0669999999999999</v>
      </c>
      <c r="H65">
        <v>1.0469999999999999</v>
      </c>
      <c r="I65">
        <v>1.0329999999999999</v>
      </c>
      <c r="J65">
        <v>1.024</v>
      </c>
    </row>
    <row r="66" spans="1:10" x14ac:dyDescent="0.3">
      <c r="A66">
        <f t="shared" si="23"/>
        <v>2009</v>
      </c>
      <c r="B66">
        <v>1.8759999999999999</v>
      </c>
      <c r="C66">
        <v>1.385</v>
      </c>
      <c r="D66">
        <v>1.2210000000000001</v>
      </c>
      <c r="E66">
        <v>1.1499999999999999</v>
      </c>
      <c r="F66">
        <v>1.095</v>
      </c>
      <c r="G66">
        <v>1.0620000000000001</v>
      </c>
      <c r="H66">
        <v>1.042</v>
      </c>
      <c r="I66">
        <v>1.0289999999999999</v>
      </c>
    </row>
    <row r="67" spans="1:10" x14ac:dyDescent="0.3">
      <c r="A67">
        <f t="shared" si="23"/>
        <v>2010</v>
      </c>
      <c r="B67">
        <v>1.9259999999999999</v>
      </c>
      <c r="C67">
        <v>1.4019999999999999</v>
      </c>
      <c r="D67">
        <v>1.2370000000000001</v>
      </c>
      <c r="E67">
        <v>1.133</v>
      </c>
      <c r="F67">
        <v>1.087</v>
      </c>
      <c r="G67">
        <v>1.06</v>
      </c>
      <c r="H67">
        <v>1.0389999999999999</v>
      </c>
    </row>
    <row r="68" spans="1:10" x14ac:dyDescent="0.3">
      <c r="A68">
        <f t="shared" si="23"/>
        <v>2011</v>
      </c>
      <c r="B68">
        <v>1.9570000000000001</v>
      </c>
      <c r="C68">
        <v>1.401</v>
      </c>
      <c r="D68">
        <v>1.2170000000000001</v>
      </c>
      <c r="E68">
        <v>1.131</v>
      </c>
      <c r="F68">
        <v>1.0820000000000001</v>
      </c>
      <c r="G68">
        <v>1.0549999999999999</v>
      </c>
    </row>
    <row r="69" spans="1:10" x14ac:dyDescent="0.3">
      <c r="A69">
        <f t="shared" si="23"/>
        <v>2012</v>
      </c>
      <c r="B69">
        <v>1.9830000000000001</v>
      </c>
      <c r="C69">
        <v>1.3979999999999999</v>
      </c>
      <c r="D69">
        <v>1.2130000000000001</v>
      </c>
      <c r="E69">
        <v>1.1279999999999999</v>
      </c>
      <c r="F69">
        <v>1.0760000000000001</v>
      </c>
    </row>
    <row r="70" spans="1:10" x14ac:dyDescent="0.3">
      <c r="A70">
        <f t="shared" si="23"/>
        <v>2013</v>
      </c>
      <c r="B70">
        <v>1.9390000000000001</v>
      </c>
      <c r="C70">
        <v>1.39</v>
      </c>
      <c r="D70">
        <v>1.206</v>
      </c>
      <c r="E70">
        <v>1.111</v>
      </c>
    </row>
    <row r="71" spans="1:10" x14ac:dyDescent="0.3">
      <c r="A71">
        <f t="shared" si="23"/>
        <v>2014</v>
      </c>
      <c r="B71">
        <v>1.9359999999999999</v>
      </c>
      <c r="C71">
        <v>1.387</v>
      </c>
      <c r="D71">
        <v>1.194</v>
      </c>
    </row>
    <row r="72" spans="1:10" x14ac:dyDescent="0.3">
      <c r="A72">
        <f t="shared" si="23"/>
        <v>2015</v>
      </c>
      <c r="B72">
        <v>1.9550000000000001</v>
      </c>
      <c r="C72">
        <v>1.359</v>
      </c>
    </row>
    <row r="73" spans="1:10" x14ac:dyDescent="0.3">
      <c r="A73">
        <f t="shared" si="23"/>
        <v>2016</v>
      </c>
      <c r="B73">
        <v>1.875</v>
      </c>
    </row>
  </sheetData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CDDB-8953-48F2-96F3-A85A2BE91D60}">
  <sheetPr>
    <pageSetUpPr fitToPage="1"/>
  </sheetPr>
  <dimension ref="A1:AH73"/>
  <sheetViews>
    <sheetView topLeftCell="A49" workbookViewId="0">
      <selection activeCell="X48" sqref="X48"/>
    </sheetView>
  </sheetViews>
  <sheetFormatPr defaultRowHeight="14.4" x14ac:dyDescent="0.3"/>
  <cols>
    <col min="1" max="33" width="6.6640625" customWidth="1"/>
  </cols>
  <sheetData>
    <row r="1" spans="1:33" x14ac:dyDescent="0.3">
      <c r="A1" t="s">
        <v>71</v>
      </c>
    </row>
    <row r="2" spans="1:33" x14ac:dyDescent="0.3">
      <c r="A2" s="11" t="s">
        <v>74</v>
      </c>
      <c r="B2">
        <v>15</v>
      </c>
      <c r="C2">
        <f>B2+12</f>
        <v>27</v>
      </c>
      <c r="D2">
        <f t="shared" ref="D2:AF2" si="0">C2+12</f>
        <v>39</v>
      </c>
      <c r="E2">
        <f t="shared" si="0"/>
        <v>51</v>
      </c>
      <c r="F2">
        <f t="shared" si="0"/>
        <v>63</v>
      </c>
      <c r="G2">
        <f t="shared" si="0"/>
        <v>75</v>
      </c>
      <c r="H2">
        <f t="shared" si="0"/>
        <v>87</v>
      </c>
      <c r="I2">
        <f t="shared" si="0"/>
        <v>99</v>
      </c>
      <c r="J2">
        <f t="shared" si="0"/>
        <v>111</v>
      </c>
      <c r="K2">
        <f t="shared" si="0"/>
        <v>123</v>
      </c>
      <c r="L2">
        <f t="shared" si="0"/>
        <v>135</v>
      </c>
      <c r="M2">
        <f t="shared" si="0"/>
        <v>147</v>
      </c>
      <c r="N2">
        <f t="shared" si="0"/>
        <v>159</v>
      </c>
      <c r="O2">
        <f t="shared" si="0"/>
        <v>171</v>
      </c>
      <c r="P2">
        <f t="shared" si="0"/>
        <v>183</v>
      </c>
      <c r="Q2">
        <f t="shared" si="0"/>
        <v>195</v>
      </c>
      <c r="R2">
        <f t="shared" si="0"/>
        <v>207</v>
      </c>
      <c r="S2">
        <f t="shared" si="0"/>
        <v>219</v>
      </c>
      <c r="T2">
        <f t="shared" si="0"/>
        <v>231</v>
      </c>
      <c r="U2">
        <f t="shared" si="0"/>
        <v>243</v>
      </c>
      <c r="V2">
        <f t="shared" si="0"/>
        <v>255</v>
      </c>
      <c r="W2">
        <f t="shared" si="0"/>
        <v>267</v>
      </c>
      <c r="X2">
        <f t="shared" si="0"/>
        <v>279</v>
      </c>
      <c r="Y2">
        <f t="shared" si="0"/>
        <v>291</v>
      </c>
      <c r="Z2">
        <f t="shared" si="0"/>
        <v>303</v>
      </c>
      <c r="AA2">
        <f t="shared" si="0"/>
        <v>315</v>
      </c>
      <c r="AB2">
        <f t="shared" si="0"/>
        <v>327</v>
      </c>
      <c r="AC2">
        <f t="shared" si="0"/>
        <v>339</v>
      </c>
      <c r="AD2">
        <f t="shared" si="0"/>
        <v>351</v>
      </c>
      <c r="AE2">
        <f t="shared" si="0"/>
        <v>363</v>
      </c>
      <c r="AF2">
        <f t="shared" si="0"/>
        <v>375</v>
      </c>
      <c r="AG2">
        <v>389</v>
      </c>
    </row>
    <row r="3" spans="1:33" x14ac:dyDescent="0.3">
      <c r="A3">
        <v>1986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f t="shared" ref="W3:AE3" si="1">X3/W43</f>
        <v>1130620582.2142148</v>
      </c>
      <c r="X3" s="14">
        <f t="shared" si="1"/>
        <v>1134012443.9608574</v>
      </c>
      <c r="Y3" s="14">
        <f t="shared" si="1"/>
        <v>1140816518.6246226</v>
      </c>
      <c r="Z3" s="14">
        <f t="shared" si="1"/>
        <v>1147661417.7363703</v>
      </c>
      <c r="AA3" s="14">
        <f t="shared" si="1"/>
        <v>1153399724.825052</v>
      </c>
      <c r="AB3" s="14">
        <f t="shared" si="1"/>
        <v>1159166723.4491773</v>
      </c>
      <c r="AC3" s="14">
        <f t="shared" si="1"/>
        <v>1163803390.3429739</v>
      </c>
      <c r="AD3" s="14">
        <f t="shared" si="1"/>
        <v>1166130997.1236598</v>
      </c>
      <c r="AE3" s="14">
        <f t="shared" si="1"/>
        <v>1167297128.1207833</v>
      </c>
      <c r="AF3" s="14">
        <f>AG3/AF43</f>
        <v>1164962533.8645418</v>
      </c>
      <c r="AG3" s="14">
        <f>Exhibit1!H2</f>
        <v>1169622384</v>
      </c>
    </row>
    <row r="4" spans="1:33" x14ac:dyDescent="0.3">
      <c r="A4">
        <f t="shared" ref="A4:A32" si="2">A3+1</f>
        <v>1987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>
        <f t="shared" ref="V4:AE4" si="3">W4/V44</f>
        <v>1330058550.3112576</v>
      </c>
      <c r="W4" s="14">
        <f t="shared" si="3"/>
        <v>1336708843.0628138</v>
      </c>
      <c r="X4" s="14">
        <f t="shared" si="3"/>
        <v>1350075931.4934418</v>
      </c>
      <c r="Y4" s="14">
        <f t="shared" si="3"/>
        <v>1348725855.5619483</v>
      </c>
      <c r="Z4" s="14">
        <f t="shared" si="3"/>
        <v>1356818210.6953199</v>
      </c>
      <c r="AA4" s="14">
        <f t="shared" si="3"/>
        <v>1360888665.3274057</v>
      </c>
      <c r="AB4" s="14">
        <f t="shared" si="3"/>
        <v>1367693108.6540425</v>
      </c>
      <c r="AC4" s="14">
        <f t="shared" si="3"/>
        <v>1371796187.9800045</v>
      </c>
      <c r="AD4" s="14">
        <f t="shared" si="3"/>
        <v>1373167984.1679845</v>
      </c>
      <c r="AE4" s="14">
        <f t="shared" si="3"/>
        <v>1371794816.1838164</v>
      </c>
      <c r="AF4" s="14">
        <f>Exhibit1!H3</f>
        <v>1373166611</v>
      </c>
      <c r="AG4" s="14"/>
    </row>
    <row r="5" spans="1:33" x14ac:dyDescent="0.3">
      <c r="A5">
        <f t="shared" si="2"/>
        <v>1988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>
        <f t="shared" ref="U5:AD5" si="4">V5/U45</f>
        <v>1532631564.7013986</v>
      </c>
      <c r="V5" s="14">
        <f t="shared" si="4"/>
        <v>1541827354.089607</v>
      </c>
      <c r="W5" s="14">
        <f t="shared" si="4"/>
        <v>1549536490.860055</v>
      </c>
      <c r="X5" s="14">
        <f t="shared" si="4"/>
        <v>1557284173.3143551</v>
      </c>
      <c r="Y5" s="14">
        <f t="shared" si="4"/>
        <v>1558841457.4876692</v>
      </c>
      <c r="Z5" s="14">
        <f t="shared" si="4"/>
        <v>1566635664.7751074</v>
      </c>
      <c r="AA5" s="14">
        <f t="shared" si="4"/>
        <v>1569768936.1046576</v>
      </c>
      <c r="AB5" s="14">
        <f t="shared" si="4"/>
        <v>1574478242.9129715</v>
      </c>
      <c r="AC5" s="14">
        <f t="shared" si="4"/>
        <v>1577627199.3987975</v>
      </c>
      <c r="AD5" s="14">
        <f t="shared" si="4"/>
        <v>1577627199.3987975</v>
      </c>
      <c r="AE5" s="14">
        <f>Exhibit1!H4</f>
        <v>1574471945</v>
      </c>
      <c r="AF5" s="14"/>
      <c r="AG5" s="14"/>
    </row>
    <row r="6" spans="1:33" x14ac:dyDescent="0.3">
      <c r="A6">
        <f t="shared" si="2"/>
        <v>1989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>
        <f t="shared" ref="T6:AC6" si="5">U6/T46</f>
        <v>1788999158.3308899</v>
      </c>
      <c r="U6" s="14">
        <f t="shared" si="5"/>
        <v>1797944154.1225443</v>
      </c>
      <c r="V6" s="14">
        <f t="shared" si="5"/>
        <v>1812327707.3555245</v>
      </c>
      <c r="W6" s="14">
        <f t="shared" si="5"/>
        <v>1821389345.892302</v>
      </c>
      <c r="X6" s="14">
        <f t="shared" si="5"/>
        <v>1832317681.9676559</v>
      </c>
      <c r="Y6" s="14">
        <f t="shared" si="5"/>
        <v>1845143905.7414293</v>
      </c>
      <c r="Z6" s="14">
        <f t="shared" si="5"/>
        <v>1845143905.7414293</v>
      </c>
      <c r="AA6" s="14">
        <f t="shared" si="5"/>
        <v>1848834193.5529122</v>
      </c>
      <c r="AB6" s="14">
        <f t="shared" si="5"/>
        <v>1846985359.3593593</v>
      </c>
      <c r="AC6" s="14">
        <f t="shared" si="5"/>
        <v>1845138374</v>
      </c>
      <c r="AD6" s="14">
        <f>Exhibit1!H5</f>
        <v>1845138374</v>
      </c>
      <c r="AE6" s="14"/>
      <c r="AF6" s="14"/>
      <c r="AG6" s="14"/>
    </row>
    <row r="7" spans="1:33" x14ac:dyDescent="0.3">
      <c r="A7">
        <f t="shared" si="2"/>
        <v>1990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 t="shared" ref="S7:AB7" si="6">T7/S47</f>
        <v>2038483269.8302283</v>
      </c>
      <c r="T7" s="14">
        <f t="shared" si="6"/>
        <v>2050714169.4492097</v>
      </c>
      <c r="U7" s="14">
        <f t="shared" si="6"/>
        <v>2067119882.8048034</v>
      </c>
      <c r="V7" s="14">
        <f t="shared" si="6"/>
        <v>2077455482.2188272</v>
      </c>
      <c r="W7" s="14">
        <f t="shared" si="6"/>
        <v>2083687848.6654835</v>
      </c>
      <c r="X7" s="14">
        <f t="shared" si="6"/>
        <v>2087855224.3628144</v>
      </c>
      <c r="Y7" s="14">
        <f t="shared" si="6"/>
        <v>2096206645.2602656</v>
      </c>
      <c r="Z7" s="14">
        <f t="shared" si="6"/>
        <v>2089918025.3244848</v>
      </c>
      <c r="AA7" s="14">
        <f t="shared" si="6"/>
        <v>2090127017.1270173</v>
      </c>
      <c r="AB7" s="14">
        <f t="shared" si="6"/>
        <v>2092217144.1441441</v>
      </c>
      <c r="AC7" s="14">
        <f>Exhibit1!H6</f>
        <v>2090124927</v>
      </c>
      <c r="AD7" s="14"/>
      <c r="AE7" s="14"/>
      <c r="AF7" s="14"/>
      <c r="AG7" s="14"/>
    </row>
    <row r="8" spans="1:33" x14ac:dyDescent="0.3">
      <c r="A8">
        <f t="shared" si="2"/>
        <v>1991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f t="shared" ref="R8:AA8" si="7">S8/R48</f>
        <v>2190637573.6832643</v>
      </c>
      <c r="S8" s="14">
        <f t="shared" si="7"/>
        <v>2205972036.6990471</v>
      </c>
      <c r="T8" s="14">
        <f t="shared" si="7"/>
        <v>2219207868.9192414</v>
      </c>
      <c r="U8" s="14">
        <f t="shared" si="7"/>
        <v>2230303908.2638373</v>
      </c>
      <c r="V8" s="14">
        <f t="shared" si="7"/>
        <v>2234764516.0803652</v>
      </c>
      <c r="W8" s="14">
        <f t="shared" si="7"/>
        <v>2243703574.1446867</v>
      </c>
      <c r="X8" s="14">
        <f t="shared" si="7"/>
        <v>2245947277.7188311</v>
      </c>
      <c r="Y8" s="14">
        <f t="shared" si="7"/>
        <v>2252685119.5519872</v>
      </c>
      <c r="Z8" s="14">
        <f t="shared" si="7"/>
        <v>2254937804.6715388</v>
      </c>
      <c r="AA8" s="14">
        <f t="shared" si="7"/>
        <v>2252682866.8668671</v>
      </c>
      <c r="AB8" s="14">
        <f>Exhibit1!H7</f>
        <v>2250430184</v>
      </c>
      <c r="AC8" s="14"/>
      <c r="AD8" s="14"/>
      <c r="AE8" s="14"/>
      <c r="AF8" s="14"/>
      <c r="AG8" s="14"/>
    </row>
    <row r="9" spans="1:33" x14ac:dyDescent="0.3">
      <c r="A9">
        <f t="shared" si="2"/>
        <v>1992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>
        <f t="shared" ref="Q9:Z9" si="8">R9/Q49</f>
        <v>1761057913.2233491</v>
      </c>
      <c r="R9" s="14">
        <f t="shared" si="8"/>
        <v>1771624260.7026892</v>
      </c>
      <c r="S9" s="14">
        <f t="shared" si="8"/>
        <v>1787568879.0490131</v>
      </c>
      <c r="T9" s="14">
        <f t="shared" si="8"/>
        <v>1789356447.928062</v>
      </c>
      <c r="U9" s="14">
        <f t="shared" si="8"/>
        <v>1794724517.2718461</v>
      </c>
      <c r="V9" s="14">
        <f t="shared" si="8"/>
        <v>1803698139.8582051</v>
      </c>
      <c r="W9" s="14">
        <f t="shared" si="8"/>
        <v>1809109234.2777796</v>
      </c>
      <c r="X9" s="14">
        <f t="shared" si="8"/>
        <v>1814536561.9806128</v>
      </c>
      <c r="Y9" s="14">
        <f t="shared" si="8"/>
        <v>1812722025.418632</v>
      </c>
      <c r="Z9" s="14">
        <f t="shared" si="8"/>
        <v>1810909303.3932135</v>
      </c>
      <c r="AA9" s="14">
        <f>Exhibit1!H8</f>
        <v>1814531122</v>
      </c>
      <c r="AB9" s="14"/>
      <c r="AC9" s="14"/>
      <c r="AD9" s="14"/>
      <c r="AE9" s="14"/>
      <c r="AF9" s="14"/>
      <c r="AG9" s="14"/>
    </row>
    <row r="10" spans="1:33" x14ac:dyDescent="0.3">
      <c r="A10">
        <f t="shared" si="2"/>
        <v>1993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ref="P10:Y11" si="9">Q10/P50</f>
        <v>1502969761.9522679</v>
      </c>
      <c r="Q10" s="14">
        <f t="shared" si="9"/>
        <v>1522508368.8576472</v>
      </c>
      <c r="R10" s="14">
        <f t="shared" si="9"/>
        <v>1534688435.8085084</v>
      </c>
      <c r="S10" s="14">
        <f t="shared" si="9"/>
        <v>1542361877.9875507</v>
      </c>
      <c r="T10" s="14">
        <f t="shared" si="9"/>
        <v>1562412582.4013886</v>
      </c>
      <c r="U10" s="14">
        <f t="shared" si="9"/>
        <v>1582723945.9726067</v>
      </c>
      <c r="V10" s="14">
        <f t="shared" si="9"/>
        <v>1584306669.9185791</v>
      </c>
      <c r="W10" s="14">
        <f t="shared" si="9"/>
        <v>1585890976.5884974</v>
      </c>
      <c r="X10" s="14">
        <f t="shared" si="9"/>
        <v>1584305085.6119089</v>
      </c>
      <c r="Y10" s="14">
        <f t="shared" si="9"/>
        <v>1577967865.2694612</v>
      </c>
      <c r="Z10" s="14">
        <f>Exhibit1!H9</f>
        <v>1581123801</v>
      </c>
      <c r="AA10" s="14"/>
      <c r="AB10" s="14"/>
      <c r="AC10" s="14"/>
      <c r="AD10" s="14"/>
      <c r="AE10" s="14"/>
      <c r="AF10" s="14"/>
      <c r="AG10" s="14"/>
    </row>
    <row r="11" spans="1:33" x14ac:dyDescent="0.3">
      <c r="A11">
        <f t="shared" si="2"/>
        <v>1994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>
        <f t="shared" ref="O11:V11" si="10">P11/O51</f>
        <v>1460000520.6504211</v>
      </c>
      <c r="P11" s="14">
        <f t="shared" si="10"/>
        <v>1471680524.8156245</v>
      </c>
      <c r="Q11" s="14">
        <f t="shared" si="10"/>
        <v>1502585815.8367524</v>
      </c>
      <c r="R11" s="14">
        <f t="shared" si="10"/>
        <v>1519114259.8109565</v>
      </c>
      <c r="S11" s="14">
        <f t="shared" si="10"/>
        <v>1535824516.6688769</v>
      </c>
      <c r="T11" s="14">
        <f t="shared" si="10"/>
        <v>1543503639.2522211</v>
      </c>
      <c r="U11" s="14">
        <f t="shared" si="10"/>
        <v>1552764661.0877345</v>
      </c>
      <c r="V11" s="14">
        <f t="shared" si="10"/>
        <v>1558975719.7320855</v>
      </c>
      <c r="W11" s="14">
        <f>X11/W51</f>
        <v>1560534695.4518173</v>
      </c>
      <c r="X11" s="14">
        <f t="shared" si="9"/>
        <v>1554292556.6700101</v>
      </c>
      <c r="Y11" s="14">
        <f>Exhibit1!H10</f>
        <v>1549629679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3">
      <c r="A12">
        <f t="shared" si="2"/>
        <v>1995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f t="shared" ref="N12:U12" si="11">O12/N52</f>
        <v>1601107420.1748931</v>
      </c>
      <c r="O12" s="14">
        <f t="shared" si="11"/>
        <v>1644337320.5196152</v>
      </c>
      <c r="P12" s="14">
        <f t="shared" si="11"/>
        <v>1670646717.647929</v>
      </c>
      <c r="Q12" s="14">
        <f t="shared" si="11"/>
        <v>1678999951.2361684</v>
      </c>
      <c r="R12" s="14">
        <f t="shared" si="11"/>
        <v>1695789950.7485301</v>
      </c>
      <c r="S12" s="14">
        <f t="shared" si="11"/>
        <v>1716139430.1575124</v>
      </c>
      <c r="T12" s="14">
        <f t="shared" si="11"/>
        <v>1709274872.4368823</v>
      </c>
      <c r="U12" s="14">
        <f t="shared" si="11"/>
        <v>1721239796.5439403</v>
      </c>
      <c r="V12" s="14">
        <f>W12/V52</f>
        <v>1721239796.5439403</v>
      </c>
      <c r="W12" s="14">
        <f>X12/W52</f>
        <v>1716076077.1543086</v>
      </c>
      <c r="X12" s="14">
        <f>Exhibit1!H11</f>
        <v>1712643925</v>
      </c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3">
      <c r="A13">
        <f t="shared" si="2"/>
        <v>1996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f t="shared" ref="M13:T13" si="12">N13/M53</f>
        <v>1683691068.6652935</v>
      </c>
      <c r="N13" s="14">
        <f t="shared" si="12"/>
        <v>1717364890.0385993</v>
      </c>
      <c r="O13" s="14">
        <f t="shared" si="12"/>
        <v>1743125363.389178</v>
      </c>
      <c r="P13" s="14">
        <f t="shared" si="12"/>
        <v>1765785993.1132371</v>
      </c>
      <c r="Q13" s="14">
        <f t="shared" si="12"/>
        <v>1786975425.030596</v>
      </c>
      <c r="R13" s="14">
        <f t="shared" si="12"/>
        <v>1801271228.4308407</v>
      </c>
      <c r="S13" s="14">
        <f t="shared" si="12"/>
        <v>1813880127.0298564</v>
      </c>
      <c r="T13" s="14">
        <f t="shared" si="12"/>
        <v>1819321767.4109459</v>
      </c>
      <c r="U13" s="14">
        <f>V13/U53</f>
        <v>1819321767.4109459</v>
      </c>
      <c r="V13" s="14">
        <f>W13/V53</f>
        <v>1821141089.1783566</v>
      </c>
      <c r="W13" s="14">
        <f>Exhibit1!H12</f>
        <v>1817498807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x14ac:dyDescent="0.3">
      <c r="A14">
        <f t="shared" si="2"/>
        <v>1997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f t="shared" ref="L14:S14" si="13">M14/L54</f>
        <v>2014881708.6747944</v>
      </c>
      <c r="M14" s="14">
        <f t="shared" si="13"/>
        <v>2061223987.9743145</v>
      </c>
      <c r="N14" s="14">
        <f t="shared" si="13"/>
        <v>2098326019.7578521</v>
      </c>
      <c r="O14" s="14">
        <f t="shared" si="13"/>
        <v>2117210953.9356725</v>
      </c>
      <c r="P14" s="14">
        <f t="shared" si="13"/>
        <v>2138383063.4750292</v>
      </c>
      <c r="Q14" s="14">
        <f t="shared" si="13"/>
        <v>2149074978.7924042</v>
      </c>
      <c r="R14" s="14">
        <f t="shared" si="13"/>
        <v>2157671278.7075739</v>
      </c>
      <c r="S14" s="14">
        <f t="shared" si="13"/>
        <v>2157671278.7075739</v>
      </c>
      <c r="T14" s="14">
        <f>U14/T54</f>
        <v>2146882922.3140361</v>
      </c>
      <c r="U14" s="14">
        <f>V14/U54</f>
        <v>2140442273.5470941</v>
      </c>
      <c r="V14" s="14">
        <f>Exhibit1!H13</f>
        <v>2136161389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3">
      <c r="A15">
        <f t="shared" si="2"/>
        <v>1998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f t="shared" ref="K15:R15" si="14">L15/K55</f>
        <v>2603991319.6858296</v>
      </c>
      <c r="L15" s="14">
        <f t="shared" si="14"/>
        <v>2658675137.3992319</v>
      </c>
      <c r="M15" s="14">
        <f t="shared" si="14"/>
        <v>2711848640.1472168</v>
      </c>
      <c r="N15" s="14">
        <f t="shared" si="14"/>
        <v>2738967126.5486889</v>
      </c>
      <c r="O15" s="14">
        <f t="shared" si="14"/>
        <v>2766356797.8141756</v>
      </c>
      <c r="P15" s="14">
        <f t="shared" si="14"/>
        <v>2802319436.1857595</v>
      </c>
      <c r="Q15" s="14">
        <f t="shared" si="14"/>
        <v>2821935672.2390594</v>
      </c>
      <c r="R15" s="14">
        <f t="shared" si="14"/>
        <v>2855798900.3059282</v>
      </c>
      <c r="S15" s="14">
        <f>T15/S55</f>
        <v>2852943101.4056225</v>
      </c>
      <c r="T15" s="14">
        <f>U15/T55</f>
        <v>2852943101.4056225</v>
      </c>
      <c r="U15" s="14">
        <f>Exhibit1!H14</f>
        <v>2841531329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x14ac:dyDescent="0.3">
      <c r="A16">
        <f t="shared" si="2"/>
        <v>1999</v>
      </c>
      <c r="B16" s="14"/>
      <c r="C16" s="14"/>
      <c r="D16" s="14"/>
      <c r="E16" s="14"/>
      <c r="F16" s="14"/>
      <c r="G16" s="14"/>
      <c r="H16" s="14"/>
      <c r="I16" s="14"/>
      <c r="J16" s="14">
        <f t="shared" ref="J16:Q16" si="15">K16/J56</f>
        <v>2906953026.6400962</v>
      </c>
      <c r="K16" s="14">
        <f t="shared" si="15"/>
        <v>2988347711.3860188</v>
      </c>
      <c r="L16" s="14">
        <f t="shared" si="15"/>
        <v>3042137970.1909671</v>
      </c>
      <c r="M16" s="14">
        <f t="shared" si="15"/>
        <v>3093854315.6842132</v>
      </c>
      <c r="N16" s="14">
        <f t="shared" si="15"/>
        <v>3137168276.1037922</v>
      </c>
      <c r="O16" s="14">
        <f t="shared" si="15"/>
        <v>3165402790.588726</v>
      </c>
      <c r="P16" s="14">
        <f t="shared" si="15"/>
        <v>3203387624.0757909</v>
      </c>
      <c r="Q16" s="14">
        <f t="shared" si="15"/>
        <v>3212997786.9480181</v>
      </c>
      <c r="R16" s="14">
        <f>S16/R56</f>
        <v>3212997786.9480181</v>
      </c>
      <c r="S16" s="14">
        <f>T16/S56</f>
        <v>3206571791.3741221</v>
      </c>
      <c r="T16" s="14">
        <f>Exhibit1!H15</f>
        <v>3196952076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3">
      <c r="A17">
        <f t="shared" si="2"/>
        <v>2000</v>
      </c>
      <c r="B17" s="14"/>
      <c r="C17" s="14"/>
      <c r="D17" s="14"/>
      <c r="E17" s="14"/>
      <c r="F17" s="14"/>
      <c r="G17" s="14"/>
      <c r="H17" s="14"/>
      <c r="I17" s="14">
        <f t="shared" ref="I17:P17" si="16">J17/I57</f>
        <v>3400318651.3976698</v>
      </c>
      <c r="J17" s="14">
        <f t="shared" si="16"/>
        <v>3475125661.7284188</v>
      </c>
      <c r="K17" s="14">
        <f t="shared" si="16"/>
        <v>3541153049.3012586</v>
      </c>
      <c r="L17" s="14">
        <f t="shared" si="16"/>
        <v>3619058416.3858862</v>
      </c>
      <c r="M17" s="14">
        <f t="shared" si="16"/>
        <v>3676963351.0480604</v>
      </c>
      <c r="N17" s="14">
        <f t="shared" si="16"/>
        <v>3739471728.0158772</v>
      </c>
      <c r="O17" s="14">
        <f t="shared" si="16"/>
        <v>3784345388.752068</v>
      </c>
      <c r="P17" s="14">
        <f t="shared" si="16"/>
        <v>3803267115.695828</v>
      </c>
      <c r="Q17" s="14">
        <f>R17/Q57</f>
        <v>3795660581.4644365</v>
      </c>
      <c r="R17" s="14">
        <f>S17/R57</f>
        <v>3776682278.5571141</v>
      </c>
      <c r="S17" s="14">
        <f>Exhibit1!H16</f>
        <v>3769128914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x14ac:dyDescent="0.3">
      <c r="A18">
        <f t="shared" si="2"/>
        <v>2001</v>
      </c>
      <c r="B18" s="14"/>
      <c r="C18" s="14"/>
      <c r="D18" s="14"/>
      <c r="E18" s="14"/>
      <c r="F18" s="14"/>
      <c r="G18" s="14"/>
      <c r="H18" s="14">
        <f t="shared" ref="H18:O18" si="17">I18/H58</f>
        <v>4869540612.9921637</v>
      </c>
      <c r="I18" s="14">
        <f t="shared" si="17"/>
        <v>5059452696.8988581</v>
      </c>
      <c r="J18" s="14">
        <f t="shared" si="17"/>
        <v>5236533541.2903175</v>
      </c>
      <c r="K18" s="14">
        <f t="shared" si="17"/>
        <v>5393629547.529027</v>
      </c>
      <c r="L18" s="14">
        <f t="shared" si="17"/>
        <v>5501502138.4796076</v>
      </c>
      <c r="M18" s="14">
        <f t="shared" si="17"/>
        <v>5600529176.9722404</v>
      </c>
      <c r="N18" s="14">
        <f t="shared" si="17"/>
        <v>5701338702.1577406</v>
      </c>
      <c r="O18" s="14">
        <f t="shared" si="17"/>
        <v>5735546734.3706875</v>
      </c>
      <c r="P18" s="14">
        <f>Q18/P58</f>
        <v>5724075640.9019461</v>
      </c>
      <c r="Q18" s="14">
        <f>R18/Q58</f>
        <v>5718351565.2610445</v>
      </c>
      <c r="R18" s="14">
        <f>Exhibit1!H17</f>
        <v>5695478159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3">
      <c r="A19">
        <f t="shared" si="2"/>
        <v>2002</v>
      </c>
      <c r="B19" s="14"/>
      <c r="C19" s="14"/>
      <c r="D19" s="14"/>
      <c r="E19" s="14"/>
      <c r="F19" s="14"/>
      <c r="G19" s="14">
        <f t="shared" ref="G19:N19" si="18">H19/G59</f>
        <v>4922200888.0244589</v>
      </c>
      <c r="H19" s="14">
        <f t="shared" si="18"/>
        <v>5109244521.7693882</v>
      </c>
      <c r="I19" s="14">
        <f t="shared" si="18"/>
        <v>5282958835.5095472</v>
      </c>
      <c r="J19" s="14">
        <f t="shared" si="18"/>
        <v>5430881682.9038143</v>
      </c>
      <c r="K19" s="14">
        <f t="shared" si="18"/>
        <v>5577515488.3422165</v>
      </c>
      <c r="L19" s="14">
        <f t="shared" si="18"/>
        <v>5689065798.1090612</v>
      </c>
      <c r="M19" s="14">
        <f t="shared" si="18"/>
        <v>5763023653.484479</v>
      </c>
      <c r="N19" s="14">
        <f t="shared" si="18"/>
        <v>5803364819.0588694</v>
      </c>
      <c r="O19" s="14">
        <f>P19/O59</f>
        <v>5791758089.4207516</v>
      </c>
      <c r="P19" s="14">
        <f>Q19/P59</f>
        <v>5785966331.3313313</v>
      </c>
      <c r="Q19" s="14">
        <f>Exhibit1!H18</f>
        <v>5780180365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x14ac:dyDescent="0.3">
      <c r="A20">
        <f>A19+1</f>
        <v>2003</v>
      </c>
      <c r="B20" s="14"/>
      <c r="C20" s="14"/>
      <c r="D20" s="14"/>
      <c r="E20" s="14"/>
      <c r="F20" s="14">
        <f t="shared" ref="F20:M20" si="19">G20/F60</f>
        <v>4305429631.8445349</v>
      </c>
      <c r="G20" s="14">
        <f t="shared" si="19"/>
        <v>4525006543.0686054</v>
      </c>
      <c r="H20" s="14">
        <f t="shared" si="19"/>
        <v>4719581824.4205551</v>
      </c>
      <c r="I20" s="14">
        <f t="shared" si="19"/>
        <v>4908365097.397377</v>
      </c>
      <c r="J20" s="14">
        <f t="shared" si="19"/>
        <v>5085066240.9036827</v>
      </c>
      <c r="K20" s="14">
        <f t="shared" si="19"/>
        <v>5212192896.9262743</v>
      </c>
      <c r="L20" s="14">
        <f t="shared" si="19"/>
        <v>5311224561.9678726</v>
      </c>
      <c r="M20" s="14">
        <f t="shared" si="19"/>
        <v>5359025583.0255833</v>
      </c>
      <c r="N20" s="14">
        <f>O20/N60</f>
        <v>5364384608.6086082</v>
      </c>
      <c r="O20" s="14">
        <f>P20/O60</f>
        <v>5359020224</v>
      </c>
      <c r="P20" s="14">
        <f>Exhibit1!H19</f>
        <v>5359020224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3">
      <c r="A21">
        <f t="shared" si="2"/>
        <v>2004</v>
      </c>
      <c r="B21" s="14"/>
      <c r="C21" s="14"/>
      <c r="D21" s="14"/>
      <c r="E21" s="14">
        <f t="shared" ref="E21:L21" si="20">F21/E61</f>
        <v>3222359706.5772438</v>
      </c>
      <c r="F21" s="14">
        <f t="shared" si="20"/>
        <v>3473703763.690269</v>
      </c>
      <c r="G21" s="14">
        <f t="shared" si="20"/>
        <v>3668231174.4569244</v>
      </c>
      <c r="H21" s="14">
        <f t="shared" si="20"/>
        <v>3895661507.2732539</v>
      </c>
      <c r="I21" s="14">
        <f t="shared" si="20"/>
        <v>4043696644.5496378</v>
      </c>
      <c r="J21" s="14">
        <f t="shared" si="20"/>
        <v>4173094937.1752262</v>
      </c>
      <c r="K21" s="14">
        <f t="shared" si="20"/>
        <v>4281595405.5417824</v>
      </c>
      <c r="L21" s="14">
        <f t="shared" si="20"/>
        <v>4315848168.7861166</v>
      </c>
      <c r="M21" s="14">
        <f>N21/M61</f>
        <v>4333111561.4612608</v>
      </c>
      <c r="N21" s="14">
        <f>O21/N61</f>
        <v>4328778449.8997993</v>
      </c>
      <c r="O21" s="14">
        <f>Exhibit1!H20</f>
        <v>4320120893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x14ac:dyDescent="0.3">
      <c r="A22">
        <f t="shared" si="2"/>
        <v>2005</v>
      </c>
      <c r="B22" s="14"/>
      <c r="C22" s="14"/>
      <c r="D22" s="14">
        <f t="shared" ref="D22:K29" si="21">E22/D62</f>
        <v>2671543455.7772732</v>
      </c>
      <c r="E22" s="14">
        <f t="shared" si="21"/>
        <v>2877252301.8721232</v>
      </c>
      <c r="F22" s="14">
        <f t="shared" si="21"/>
        <v>3107432486.0218935</v>
      </c>
      <c r="G22" s="14">
        <f t="shared" si="21"/>
        <v>3337382489.987514</v>
      </c>
      <c r="H22" s="14">
        <f t="shared" si="21"/>
        <v>3527613291.9168019</v>
      </c>
      <c r="I22" s="14">
        <f t="shared" si="21"/>
        <v>3668717823.5934739</v>
      </c>
      <c r="J22" s="14">
        <f t="shared" si="21"/>
        <v>3767773204.8304973</v>
      </c>
      <c r="K22" s="14">
        <f t="shared" si="21"/>
        <v>3835593122.517446</v>
      </c>
      <c r="L22" s="14">
        <f>M22/L62</f>
        <v>3854771088.130033</v>
      </c>
      <c r="M22" s="14">
        <f>N22/M62</f>
        <v>3866335401.3944225</v>
      </c>
      <c r="N22" s="14">
        <f>Exhibit1!H21</f>
        <v>3881800743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3">
      <c r="A23">
        <f t="shared" si="2"/>
        <v>2006</v>
      </c>
      <c r="B23" s="14"/>
      <c r="C23" s="14">
        <f t="shared" ref="B23:C31" si="22">D23/C63</f>
        <v>2397465647.088305</v>
      </c>
      <c r="D23" s="14">
        <f t="shared" si="21"/>
        <v>2790650013.2107868</v>
      </c>
      <c r="E23" s="14">
        <f t="shared" si="21"/>
        <v>3055761764.4658113</v>
      </c>
      <c r="F23" s="14">
        <f t="shared" si="21"/>
        <v>3287999658.5652132</v>
      </c>
      <c r="G23" s="14">
        <f t="shared" si="21"/>
        <v>3488567637.7376909</v>
      </c>
      <c r="H23" s="14">
        <f t="shared" si="21"/>
        <v>3659507451.9868374</v>
      </c>
      <c r="I23" s="14">
        <f t="shared" si="21"/>
        <v>3794909227.71035</v>
      </c>
      <c r="J23" s="14">
        <f t="shared" si="21"/>
        <v>3863217593.8091364</v>
      </c>
      <c r="K23" s="14">
        <f>L23/K63</f>
        <v>3921165857.7162728</v>
      </c>
      <c r="L23" s="14">
        <f>M23/L63</f>
        <v>3932929355.2894211</v>
      </c>
      <c r="M23" s="14">
        <f>Exhibit1!H22</f>
        <v>3940795214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x14ac:dyDescent="0.3">
      <c r="A24">
        <f t="shared" si="2"/>
        <v>2007</v>
      </c>
      <c r="B24" s="14">
        <f t="shared" si="22"/>
        <v>1891021773.1354129</v>
      </c>
      <c r="C24" s="14">
        <f t="shared" si="22"/>
        <v>2566116546.1447554</v>
      </c>
      <c r="D24" s="14">
        <f t="shared" si="21"/>
        <v>3004922475.5355086</v>
      </c>
      <c r="E24" s="14">
        <f t="shared" si="21"/>
        <v>3347483637.7465568</v>
      </c>
      <c r="F24" s="14">
        <f t="shared" si="21"/>
        <v>3608587361.4907885</v>
      </c>
      <c r="G24" s="14">
        <f t="shared" si="21"/>
        <v>3857579889.4336529</v>
      </c>
      <c r="H24" s="14">
        <f t="shared" si="21"/>
        <v>4015740664.9004326</v>
      </c>
      <c r="I24" s="14">
        <f t="shared" si="21"/>
        <v>4128181403.5176449</v>
      </c>
      <c r="J24" s="14">
        <f>K24/J64</f>
        <v>4190104124.5704093</v>
      </c>
      <c r="K24" s="14">
        <f>L24/K64</f>
        <v>4227815061.6915426</v>
      </c>
      <c r="L24" s="14">
        <f>Exhibit1!H23</f>
        <v>4248954137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3">
      <c r="A25">
        <f t="shared" si="2"/>
        <v>2008</v>
      </c>
      <c r="B25" s="14">
        <f t="shared" si="22"/>
        <v>1906629757.1705046</v>
      </c>
      <c r="C25" s="14">
        <f t="shared" si="22"/>
        <v>2627335805.3809552</v>
      </c>
      <c r="D25" s="14">
        <f t="shared" si="21"/>
        <v>3123902272.5979557</v>
      </c>
      <c r="E25" s="14">
        <f t="shared" si="21"/>
        <v>3486274936.2193189</v>
      </c>
      <c r="F25" s="14">
        <f t="shared" si="21"/>
        <v>3789580855.6703997</v>
      </c>
      <c r="G25" s="14">
        <f t="shared" si="21"/>
        <v>4009376545.299283</v>
      </c>
      <c r="H25" s="14">
        <f t="shared" si="21"/>
        <v>4149704724.3847575</v>
      </c>
      <c r="I25" s="14">
        <f>J25/I65</f>
        <v>4232698818.8724527</v>
      </c>
      <c r="J25" s="14">
        <f>K25/J65</f>
        <v>4270793108.2423043</v>
      </c>
      <c r="K25" s="14">
        <f>Exhibit1!H24</f>
        <v>4300688660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x14ac:dyDescent="0.3">
      <c r="A26">
        <f t="shared" si="2"/>
        <v>2009</v>
      </c>
      <c r="B26" s="14">
        <f t="shared" si="22"/>
        <v>1804476375.9144726</v>
      </c>
      <c r="C26" s="14">
        <f t="shared" si="22"/>
        <v>2582205693.9336104</v>
      </c>
      <c r="D26" s="14">
        <f t="shared" si="21"/>
        <v>3052167130.2295275</v>
      </c>
      <c r="E26" s="14">
        <f t="shared" si="21"/>
        <v>3458105358.5500546</v>
      </c>
      <c r="F26" s="14">
        <f t="shared" si="21"/>
        <v>3734753787.2340593</v>
      </c>
      <c r="G26" s="14">
        <f t="shared" si="21"/>
        <v>3917756722.8085279</v>
      </c>
      <c r="H26" s="14">
        <f>I26/H66</f>
        <v>4015700640.8787408</v>
      </c>
      <c r="I26" s="14">
        <f>J26/I66</f>
        <v>4071920449.8510432</v>
      </c>
      <c r="J26" s="14">
        <f>Exhibit1!H25</f>
        <v>4100423893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3">
      <c r="A27">
        <f t="shared" si="2"/>
        <v>2010</v>
      </c>
      <c r="B27" s="14">
        <f t="shared" si="22"/>
        <v>1872565897.2270577</v>
      </c>
      <c r="C27" s="14">
        <f t="shared" si="22"/>
        <v>2679641798.9319196</v>
      </c>
      <c r="D27" s="14">
        <f t="shared" si="21"/>
        <v>3247725860.3054862</v>
      </c>
      <c r="E27" s="14">
        <f t="shared" si="21"/>
        <v>3627709785.9612279</v>
      </c>
      <c r="F27" s="14">
        <f t="shared" si="21"/>
        <v>3874394051.4065914</v>
      </c>
      <c r="G27" s="14">
        <f>H27/G67</f>
        <v>4013872237.2572289</v>
      </c>
      <c r="H27" s="14">
        <f>I27/H67</f>
        <v>4106191298.7141447</v>
      </c>
      <c r="I27" s="14">
        <f>Exhibit1!H26</f>
        <v>4151359403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>
        <f t="shared" si="2"/>
        <v>2011</v>
      </c>
      <c r="B28" s="14">
        <f t="shared" si="22"/>
        <v>1831514776.10729</v>
      </c>
      <c r="C28" s="14">
        <f t="shared" si="22"/>
        <v>2659359454.9077849</v>
      </c>
      <c r="D28" s="14">
        <f t="shared" si="21"/>
        <v>3151340954.0657253</v>
      </c>
      <c r="E28" s="14">
        <f t="shared" si="21"/>
        <v>3475929072.3344951</v>
      </c>
      <c r="F28" s="14">
        <f>G28/F68</f>
        <v>3681008887.6022301</v>
      </c>
      <c r="G28" s="14">
        <f>H28/G68</f>
        <v>3773034109.7922854</v>
      </c>
      <c r="H28" s="14">
        <f>Exhibit1!H27</f>
        <v>3814537485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A29">
        <f t="shared" si="2"/>
        <v>2012</v>
      </c>
      <c r="B29" s="14">
        <f t="shared" si="22"/>
        <v>1982626093.493299</v>
      </c>
      <c r="C29" s="14">
        <f t="shared" si="22"/>
        <v>2757832896.0491791</v>
      </c>
      <c r="D29" s="14">
        <f t="shared" si="21"/>
        <v>3179781329.1447034</v>
      </c>
      <c r="E29" s="14">
        <f>F29/E69</f>
        <v>3427804272.8179903</v>
      </c>
      <c r="F29" s="14">
        <f>G29/F69</f>
        <v>3602622290.7317076</v>
      </c>
      <c r="G29" s="14">
        <f>Exhibit1!H28</f>
        <v>3692687848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A30">
        <f t="shared" si="2"/>
        <v>2013</v>
      </c>
      <c r="B30" s="14">
        <f t="shared" si="22"/>
        <v>2100739344.1236906</v>
      </c>
      <c r="C30" s="14">
        <f t="shared" si="22"/>
        <v>2842300332.5993533</v>
      </c>
      <c r="D30" s="14">
        <f>E30/D70</f>
        <v>3180534072.1786761</v>
      </c>
      <c r="E30" s="14">
        <f>F30/E70</f>
        <v>3425435195.736434</v>
      </c>
      <c r="F30" s="14">
        <f>Exhibit1!H29</f>
        <v>3535049122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A31">
        <f t="shared" si="2"/>
        <v>2014</v>
      </c>
      <c r="B31" s="14">
        <f t="shared" si="22"/>
        <v>2134091798.5679851</v>
      </c>
      <c r="C31" s="14">
        <f>D31/C71</f>
        <v>2827671633.1025801</v>
      </c>
      <c r="D31" s="14">
        <f>E31/D71</f>
        <v>3209407303.5714283</v>
      </c>
      <c r="E31" s="14">
        <f>Exhibit1!H30</f>
        <v>3414809371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A32">
        <f t="shared" si="2"/>
        <v>2015</v>
      </c>
      <c r="B32" s="14">
        <f>C32/B72</f>
        <v>2269931707.6590886</v>
      </c>
      <c r="C32" s="14">
        <f>D32/C72</f>
        <v>2982690263.8640428</v>
      </c>
      <c r="D32" s="14">
        <f>Exhibit1!H31</f>
        <v>3334647715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3">
      <c r="A33">
        <v>2016</v>
      </c>
      <c r="B33" s="14">
        <f>C33/B73</f>
        <v>2361219476.7080746</v>
      </c>
      <c r="C33" s="14">
        <f>Exhibit1!H32</f>
        <v>3041250686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4" x14ac:dyDescent="0.3">
      <c r="A34">
        <v>2017</v>
      </c>
      <c r="B34" s="14">
        <f>Exhibit1!H33</f>
        <v>2457719010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8" spans="1:34" x14ac:dyDescent="0.3"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38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63</v>
      </c>
      <c r="X38" t="s">
        <v>21</v>
      </c>
      <c r="Y38" t="s">
        <v>22</v>
      </c>
      <c r="Z38" t="s">
        <v>23</v>
      </c>
      <c r="AA38" t="s">
        <v>24</v>
      </c>
      <c r="AB38" t="s">
        <v>25</v>
      </c>
      <c r="AC38" t="s">
        <v>26</v>
      </c>
      <c r="AD38" t="s">
        <v>27</v>
      </c>
      <c r="AE38" t="s">
        <v>28</v>
      </c>
      <c r="AF38" t="s">
        <v>29</v>
      </c>
      <c r="AG38" t="s">
        <v>30</v>
      </c>
      <c r="AH38" t="s">
        <v>31</v>
      </c>
    </row>
    <row r="39" spans="1:34" x14ac:dyDescent="0.3">
      <c r="A39">
        <v>1982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>
        <v>1.0109999999999999</v>
      </c>
      <c r="AB39" s="8">
        <v>1.002</v>
      </c>
      <c r="AC39" s="8">
        <v>1.0049999999999999</v>
      </c>
      <c r="AD39" s="8"/>
      <c r="AE39" s="8"/>
      <c r="AF39" s="8"/>
      <c r="AG39" s="8"/>
    </row>
    <row r="40" spans="1:34" x14ac:dyDescent="0.3">
      <c r="A40">
        <f t="shared" ref="A40:A73" si="23">A39+1</f>
        <v>1983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>
        <v>1.004</v>
      </c>
      <c r="AA40" s="8">
        <v>1.0029999999999999</v>
      </c>
      <c r="AB40" s="8">
        <v>1.0029999999999999</v>
      </c>
      <c r="AC40" s="8">
        <v>1.0049999999999999</v>
      </c>
      <c r="AD40" s="8">
        <v>1.0029999999999999</v>
      </c>
      <c r="AE40" s="8">
        <v>1.0029999999999999</v>
      </c>
      <c r="AF40" s="8">
        <v>1.002</v>
      </c>
      <c r="AG40" s="8">
        <v>0.997</v>
      </c>
    </row>
    <row r="41" spans="1:34" x14ac:dyDescent="0.3">
      <c r="A41">
        <f t="shared" si="23"/>
        <v>1984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1.004</v>
      </c>
      <c r="Z41" s="8">
        <v>1.002</v>
      </c>
      <c r="AA41" s="8">
        <v>1.004</v>
      </c>
      <c r="AB41" s="8">
        <v>1.0029999999999999</v>
      </c>
      <c r="AC41" s="8">
        <v>1</v>
      </c>
      <c r="AD41" s="8">
        <v>1.004</v>
      </c>
      <c r="AE41" s="8">
        <v>0.999</v>
      </c>
      <c r="AF41" s="8">
        <v>0.999</v>
      </c>
      <c r="AG41" s="8">
        <v>1.0009999999999999</v>
      </c>
    </row>
    <row r="42" spans="1:34" x14ac:dyDescent="0.3">
      <c r="A42">
        <f t="shared" si="23"/>
        <v>1985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>
        <v>1.0009999999999999</v>
      </c>
      <c r="Y42" s="8">
        <v>1.002</v>
      </c>
      <c r="Z42" s="8">
        <v>1.004</v>
      </c>
      <c r="AA42" s="8">
        <v>1.004</v>
      </c>
      <c r="AB42" s="8">
        <v>1.0029999999999999</v>
      </c>
      <c r="AC42" s="8">
        <v>1.004</v>
      </c>
      <c r="AD42" s="8">
        <v>1</v>
      </c>
      <c r="AE42" s="8">
        <v>0.999</v>
      </c>
      <c r="AF42" s="8">
        <v>0.999</v>
      </c>
      <c r="AG42" s="8">
        <v>1</v>
      </c>
    </row>
    <row r="43" spans="1:34" x14ac:dyDescent="0.3">
      <c r="A43">
        <f t="shared" si="23"/>
        <v>1986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1.0029999999999999</v>
      </c>
      <c r="X43" s="8">
        <v>1.006</v>
      </c>
      <c r="Y43" s="8">
        <v>1.006</v>
      </c>
      <c r="Z43" s="8">
        <v>1.0049999999999999</v>
      </c>
      <c r="AA43" s="8">
        <v>1.0049999999999999</v>
      </c>
      <c r="AB43" s="8">
        <v>1.004</v>
      </c>
      <c r="AC43" s="8">
        <v>1.002</v>
      </c>
      <c r="AD43" s="8">
        <v>1.0009999999999999</v>
      </c>
      <c r="AE43" s="8">
        <v>0.998</v>
      </c>
      <c r="AF43" s="8">
        <v>1.004</v>
      </c>
      <c r="AG43" s="8"/>
    </row>
    <row r="44" spans="1:34" x14ac:dyDescent="0.3">
      <c r="A44">
        <f t="shared" si="23"/>
        <v>1987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>
        <v>1.0049999999999999</v>
      </c>
      <c r="W44" s="8">
        <v>1.01</v>
      </c>
      <c r="X44" s="8">
        <v>0.999</v>
      </c>
      <c r="Y44" s="8">
        <v>1.006</v>
      </c>
      <c r="Z44" s="8">
        <v>1.0029999999999999</v>
      </c>
      <c r="AA44" s="8">
        <v>1.0049999999999999</v>
      </c>
      <c r="AB44" s="8">
        <v>1.0029999999999999</v>
      </c>
      <c r="AC44" s="8">
        <v>1.0009999999999999</v>
      </c>
      <c r="AD44" s="8">
        <v>0.999</v>
      </c>
      <c r="AE44" s="8">
        <v>1.0009999999999999</v>
      </c>
      <c r="AF44" s="8"/>
      <c r="AG44" s="8"/>
    </row>
    <row r="45" spans="1:34" x14ac:dyDescent="0.3">
      <c r="A45">
        <f t="shared" si="23"/>
        <v>1988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1.006</v>
      </c>
      <c r="V45" s="8">
        <v>1.0049999999999999</v>
      </c>
      <c r="W45" s="8">
        <v>1.0049999999999999</v>
      </c>
      <c r="X45" s="8">
        <v>1.0009999999999999</v>
      </c>
      <c r="Y45" s="8">
        <v>1.0049999999999999</v>
      </c>
      <c r="Z45" s="8">
        <v>1.002</v>
      </c>
      <c r="AA45" s="8">
        <v>1.0029999999999999</v>
      </c>
      <c r="AB45" s="8">
        <v>1.002</v>
      </c>
      <c r="AC45" s="8">
        <v>1</v>
      </c>
      <c r="AD45" s="8">
        <v>0.998</v>
      </c>
      <c r="AE45" s="8"/>
      <c r="AF45" s="8"/>
      <c r="AG45" s="8"/>
    </row>
    <row r="46" spans="1:34" x14ac:dyDescent="0.3">
      <c r="A46">
        <f t="shared" si="23"/>
        <v>1989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v>1.0049999999999999</v>
      </c>
      <c r="U46" s="8">
        <v>1.008</v>
      </c>
      <c r="V46" s="8">
        <v>1.0049999999999999</v>
      </c>
      <c r="W46" s="8">
        <v>1.006</v>
      </c>
      <c r="X46" s="8">
        <v>1.0069999999999999</v>
      </c>
      <c r="Y46" s="8">
        <v>1</v>
      </c>
      <c r="Z46" s="8">
        <v>1.002</v>
      </c>
      <c r="AA46" s="8">
        <v>0.999</v>
      </c>
      <c r="AB46" s="8">
        <v>0.999</v>
      </c>
      <c r="AC46" s="8">
        <v>1</v>
      </c>
      <c r="AD46" s="8"/>
      <c r="AE46" s="8"/>
      <c r="AF46" s="8"/>
      <c r="AG46" s="8"/>
    </row>
    <row r="47" spans="1:34" x14ac:dyDescent="0.3">
      <c r="A47">
        <f t="shared" si="23"/>
        <v>1990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1.006</v>
      </c>
      <c r="T47" s="8">
        <v>1.008</v>
      </c>
      <c r="U47" s="8">
        <v>1.0049999999999999</v>
      </c>
      <c r="V47" s="8">
        <v>1.0029999999999999</v>
      </c>
      <c r="W47" s="8">
        <v>1.002</v>
      </c>
      <c r="X47" s="8">
        <v>1.004</v>
      </c>
      <c r="Y47" s="8">
        <v>0.997</v>
      </c>
      <c r="Z47" s="8">
        <v>1.0001</v>
      </c>
      <c r="AA47" s="8">
        <v>1.0009999999999999</v>
      </c>
      <c r="AB47" s="8">
        <v>0.999</v>
      </c>
      <c r="AC47" s="8"/>
      <c r="AD47" s="8"/>
      <c r="AE47" s="8"/>
      <c r="AF47" s="8"/>
      <c r="AG47" s="8"/>
    </row>
    <row r="48" spans="1:34" x14ac:dyDescent="0.3">
      <c r="A48">
        <f t="shared" si="23"/>
        <v>1991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1.0069999999999999</v>
      </c>
      <c r="S48" s="8">
        <v>1.006</v>
      </c>
      <c r="T48" s="8">
        <v>1.0049999999999999</v>
      </c>
      <c r="U48" s="8">
        <v>1.002</v>
      </c>
      <c r="V48" s="8">
        <v>1.004</v>
      </c>
      <c r="W48" s="8">
        <v>1.0009999999999999</v>
      </c>
      <c r="X48" s="8">
        <v>1.0029999999999999</v>
      </c>
      <c r="Y48" s="8">
        <v>1.0009999999999999</v>
      </c>
      <c r="Z48" s="8">
        <v>0.999</v>
      </c>
      <c r="AA48" s="8">
        <v>0.999</v>
      </c>
      <c r="AB48" s="8"/>
      <c r="AC48" s="8"/>
      <c r="AD48" s="8"/>
      <c r="AE48" s="8"/>
      <c r="AF48" s="8"/>
      <c r="AG48" s="8"/>
    </row>
    <row r="49" spans="1:33" x14ac:dyDescent="0.3">
      <c r="A49">
        <f t="shared" si="23"/>
        <v>1992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v>1.006</v>
      </c>
      <c r="R49" s="8">
        <v>1.0089999999999999</v>
      </c>
      <c r="S49" s="8">
        <v>1.0009999999999999</v>
      </c>
      <c r="T49" s="8">
        <v>1.0029999999999999</v>
      </c>
      <c r="U49" s="8">
        <v>1.0049999999999999</v>
      </c>
      <c r="V49" s="8">
        <v>1.0029999999999999</v>
      </c>
      <c r="W49" s="8">
        <v>1.0029999999999999</v>
      </c>
      <c r="X49" s="8">
        <v>0.999</v>
      </c>
      <c r="Y49" s="8">
        <v>0.999</v>
      </c>
      <c r="Z49" s="8">
        <v>1.002</v>
      </c>
      <c r="AA49" s="8"/>
      <c r="AB49" s="8"/>
      <c r="AC49" s="8"/>
      <c r="AD49" s="8"/>
      <c r="AE49" s="8"/>
      <c r="AF49" s="8"/>
      <c r="AG49" s="8"/>
    </row>
    <row r="50" spans="1:33" x14ac:dyDescent="0.3">
      <c r="A50">
        <f t="shared" si="23"/>
        <v>1993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v>1.0129999999999999</v>
      </c>
      <c r="Q50" s="8">
        <v>1.008</v>
      </c>
      <c r="R50" s="8">
        <v>1.0049999999999999</v>
      </c>
      <c r="S50" s="8">
        <v>1.0129999999999999</v>
      </c>
      <c r="T50" s="8">
        <v>1.0129999999999999</v>
      </c>
      <c r="U50" s="8">
        <v>1.0009999999999999</v>
      </c>
      <c r="V50" s="8">
        <v>1.0009999999999999</v>
      </c>
      <c r="W50" s="8">
        <v>0.999</v>
      </c>
      <c r="X50" s="8">
        <v>0.996</v>
      </c>
      <c r="Y50" s="8">
        <v>1.002</v>
      </c>
      <c r="Z50" s="8"/>
      <c r="AA50" s="8"/>
      <c r="AB50" s="8"/>
      <c r="AC50" s="8"/>
      <c r="AD50" s="8"/>
      <c r="AE50" s="8"/>
      <c r="AF50" s="8"/>
      <c r="AG50" s="8"/>
    </row>
    <row r="51" spans="1:33" x14ac:dyDescent="0.3">
      <c r="A51">
        <f t="shared" si="23"/>
        <v>1994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v>1.008</v>
      </c>
      <c r="P51" s="8">
        <v>1.0209999999999999</v>
      </c>
      <c r="Q51" s="8">
        <v>1.0109999999999999</v>
      </c>
      <c r="R51" s="8">
        <v>1.0109999999999999</v>
      </c>
      <c r="S51" s="8">
        <v>1.0049999999999999</v>
      </c>
      <c r="T51" s="8">
        <v>1.006</v>
      </c>
      <c r="U51" s="8">
        <v>1.004</v>
      </c>
      <c r="V51" s="8">
        <v>1.0009999999999999</v>
      </c>
      <c r="W51" s="8">
        <v>0.996</v>
      </c>
      <c r="X51" s="8">
        <v>0.997</v>
      </c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3">
      <c r="A52">
        <f t="shared" si="23"/>
        <v>1995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>
        <v>1.0269999999999999</v>
      </c>
      <c r="O52" s="8">
        <v>1.016</v>
      </c>
      <c r="P52" s="8">
        <v>1.0049999999999999</v>
      </c>
      <c r="Q52" s="8">
        <v>1.01</v>
      </c>
      <c r="R52" s="8">
        <v>1.012</v>
      </c>
      <c r="S52" s="8">
        <v>0.996</v>
      </c>
      <c r="T52" s="8">
        <v>1.0069999999999999</v>
      </c>
      <c r="U52" s="8">
        <v>1</v>
      </c>
      <c r="V52" s="8">
        <v>0.997</v>
      </c>
      <c r="W52" s="8">
        <v>0.998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3">
      <c r="A53">
        <f t="shared" si="23"/>
        <v>1996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>
        <v>1.02</v>
      </c>
      <c r="N53" s="8">
        <v>1.0149999999999999</v>
      </c>
      <c r="O53" s="8">
        <v>1.0129999999999999</v>
      </c>
      <c r="P53" s="8">
        <v>1.012</v>
      </c>
      <c r="Q53" s="8">
        <v>1.008</v>
      </c>
      <c r="R53" s="8">
        <v>1.0069999999999999</v>
      </c>
      <c r="S53" s="8">
        <v>1.0029999999999999</v>
      </c>
      <c r="T53" s="8">
        <v>1</v>
      </c>
      <c r="U53" s="8">
        <v>1.0009999999999999</v>
      </c>
      <c r="V53" s="8">
        <v>0.998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3">
      <c r="A54">
        <f t="shared" si="23"/>
        <v>1997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1.0229999999999999</v>
      </c>
      <c r="M54" s="8">
        <v>1.018</v>
      </c>
      <c r="N54" s="8">
        <v>1.0089999999999999</v>
      </c>
      <c r="O54" s="8">
        <v>1.01</v>
      </c>
      <c r="P54" s="8">
        <v>1.0049999999999999</v>
      </c>
      <c r="Q54" s="8">
        <v>1.004</v>
      </c>
      <c r="R54" s="8">
        <v>1</v>
      </c>
      <c r="S54" s="8">
        <v>0.995</v>
      </c>
      <c r="T54" s="8">
        <v>0.997</v>
      </c>
      <c r="U54" s="8">
        <v>0.998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3">
      <c r="A55">
        <f t="shared" si="23"/>
        <v>1998</v>
      </c>
      <c r="B55" s="8"/>
      <c r="C55" s="8"/>
      <c r="D55" s="8"/>
      <c r="E55" s="8"/>
      <c r="F55" s="8"/>
      <c r="G55" s="8"/>
      <c r="H55" s="8"/>
      <c r="I55" s="8"/>
      <c r="J55" s="8"/>
      <c r="K55" s="8">
        <v>1.0209999999999999</v>
      </c>
      <c r="L55" s="8">
        <v>1.02</v>
      </c>
      <c r="M55" s="8">
        <v>1.01</v>
      </c>
      <c r="N55" s="8">
        <v>1.01</v>
      </c>
      <c r="O55" s="8">
        <v>1.0129999999999999</v>
      </c>
      <c r="P55" s="8">
        <v>1.0069999999999999</v>
      </c>
      <c r="Q55" s="8">
        <v>1.012</v>
      </c>
      <c r="R55" s="8">
        <v>0.999</v>
      </c>
      <c r="S55" s="8">
        <v>1</v>
      </c>
      <c r="T55" s="8">
        <v>0.996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3">
      <c r="A56">
        <f t="shared" si="23"/>
        <v>1999</v>
      </c>
      <c r="B56" s="8"/>
      <c r="C56" s="8"/>
      <c r="D56" s="8"/>
      <c r="E56" s="8"/>
      <c r="F56" s="8"/>
      <c r="G56" s="8"/>
      <c r="H56" s="8"/>
      <c r="I56" s="8"/>
      <c r="J56" s="8">
        <v>1.028</v>
      </c>
      <c r="K56" s="8">
        <v>1.018</v>
      </c>
      <c r="L56" s="8">
        <v>1.0169999999999999</v>
      </c>
      <c r="M56" s="8">
        <v>1.014</v>
      </c>
      <c r="N56" s="8">
        <v>1.0089999999999999</v>
      </c>
      <c r="O56" s="8">
        <v>1.012</v>
      </c>
      <c r="P56" s="8">
        <v>1.0029999999999999</v>
      </c>
      <c r="Q56" s="8">
        <v>1</v>
      </c>
      <c r="R56" s="8">
        <v>0.998</v>
      </c>
      <c r="S56" s="8">
        <v>0.997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3">
      <c r="A57">
        <f t="shared" si="23"/>
        <v>2000</v>
      </c>
      <c r="B57" s="8"/>
      <c r="C57" s="8"/>
      <c r="D57" s="8"/>
      <c r="E57" s="8"/>
      <c r="F57" s="8"/>
      <c r="G57" s="8"/>
      <c r="H57" s="8"/>
      <c r="I57" s="8">
        <v>1.022</v>
      </c>
      <c r="J57" s="8">
        <v>1.0189999999999999</v>
      </c>
      <c r="K57" s="8">
        <v>1.022</v>
      </c>
      <c r="L57" s="8">
        <v>1.016</v>
      </c>
      <c r="M57" s="8">
        <v>1.0169999999999999</v>
      </c>
      <c r="N57" s="8">
        <v>1.012</v>
      </c>
      <c r="O57" s="8">
        <v>1.0049999999999999</v>
      </c>
      <c r="P57" s="8">
        <v>0.998</v>
      </c>
      <c r="Q57" s="8">
        <v>0.995</v>
      </c>
      <c r="R57" s="8">
        <v>0.998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x14ac:dyDescent="0.3">
      <c r="A58">
        <f t="shared" si="23"/>
        <v>2001</v>
      </c>
      <c r="B58" s="8"/>
      <c r="C58" s="8"/>
      <c r="D58" s="8"/>
      <c r="E58" s="8"/>
      <c r="F58" s="8"/>
      <c r="G58" s="8"/>
      <c r="H58" s="8">
        <v>1.0389999999999999</v>
      </c>
      <c r="I58" s="8">
        <v>1.0349999999999999</v>
      </c>
      <c r="J58" s="8">
        <v>1.03</v>
      </c>
      <c r="K58" s="8">
        <v>1.02</v>
      </c>
      <c r="L58" s="8">
        <v>1.018</v>
      </c>
      <c r="M58" s="8">
        <v>1.018</v>
      </c>
      <c r="N58" s="8">
        <v>1.006</v>
      </c>
      <c r="O58" s="8">
        <v>0.998</v>
      </c>
      <c r="P58" s="8">
        <v>0.999</v>
      </c>
      <c r="Q58" s="8">
        <v>0.996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3">
      <c r="A59">
        <f t="shared" si="23"/>
        <v>2002</v>
      </c>
      <c r="B59" s="8"/>
      <c r="C59" s="8"/>
      <c r="D59" s="8"/>
      <c r="E59" s="8"/>
      <c r="F59" s="8"/>
      <c r="G59" s="8">
        <v>1.038</v>
      </c>
      <c r="H59" s="8">
        <v>1.034</v>
      </c>
      <c r="I59" s="8">
        <v>1.028</v>
      </c>
      <c r="J59" s="8">
        <v>1.0269999999999999</v>
      </c>
      <c r="K59" s="8">
        <v>1.02</v>
      </c>
      <c r="L59" s="8">
        <v>1.0129999999999999</v>
      </c>
      <c r="M59" s="8">
        <v>1.0069999999999999</v>
      </c>
      <c r="N59" s="8">
        <v>0.998</v>
      </c>
      <c r="O59" s="8">
        <v>0.999</v>
      </c>
      <c r="P59" s="8">
        <v>0.999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3">
      <c r="A60">
        <f t="shared" si="23"/>
        <v>2003</v>
      </c>
      <c r="B60" s="8"/>
      <c r="C60" s="8"/>
      <c r="D60" s="8"/>
      <c r="E60" s="8"/>
      <c r="F60" s="8">
        <v>1.0509999999999999</v>
      </c>
      <c r="G60" s="8">
        <v>1.0429999999999999</v>
      </c>
      <c r="H60" s="8">
        <v>1.04</v>
      </c>
      <c r="I60" s="8">
        <v>1.036</v>
      </c>
      <c r="J60" s="8">
        <v>1.0249999999999999</v>
      </c>
      <c r="K60" s="8">
        <v>1.0189999999999999</v>
      </c>
      <c r="L60" s="8">
        <v>1.0089999999999999</v>
      </c>
      <c r="M60" s="8">
        <v>1.0009999999999999</v>
      </c>
      <c r="N60" s="8">
        <v>0.999</v>
      </c>
      <c r="O60" s="8">
        <v>1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x14ac:dyDescent="0.3">
      <c r="A61">
        <f t="shared" si="23"/>
        <v>2004</v>
      </c>
      <c r="B61" s="8"/>
      <c r="C61" s="8"/>
      <c r="D61" s="8"/>
      <c r="E61" s="8">
        <v>1.0780000000000001</v>
      </c>
      <c r="F61" s="8">
        <v>1.056</v>
      </c>
      <c r="G61" s="8">
        <v>1.0620000000000001</v>
      </c>
      <c r="H61" s="8">
        <v>1.038</v>
      </c>
      <c r="I61" s="8">
        <v>1.032</v>
      </c>
      <c r="J61" s="8">
        <v>1.026</v>
      </c>
      <c r="K61" s="8">
        <v>1.008</v>
      </c>
      <c r="L61" s="8">
        <v>1.004</v>
      </c>
      <c r="M61" s="8">
        <v>0.999</v>
      </c>
      <c r="N61" s="8">
        <v>0.998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x14ac:dyDescent="0.3">
      <c r="A62">
        <f t="shared" si="23"/>
        <v>2005</v>
      </c>
      <c r="B62" s="8"/>
      <c r="C62" s="8"/>
      <c r="D62" s="8">
        <v>1.077</v>
      </c>
      <c r="E62" s="8">
        <v>1.08</v>
      </c>
      <c r="F62" s="8">
        <v>1.0740000000000001</v>
      </c>
      <c r="G62" s="8">
        <v>1.0569999999999999</v>
      </c>
      <c r="H62" s="8">
        <v>1.04</v>
      </c>
      <c r="I62" s="8">
        <v>1.0269999999999999</v>
      </c>
      <c r="J62" s="8">
        <v>1.018</v>
      </c>
      <c r="K62" s="8">
        <v>1.0049999999999999</v>
      </c>
      <c r="L62" s="8">
        <v>1.0029999999999999</v>
      </c>
      <c r="M62" s="8">
        <v>1.004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x14ac:dyDescent="0.3">
      <c r="A63">
        <f t="shared" si="23"/>
        <v>2006</v>
      </c>
      <c r="B63" s="8"/>
      <c r="C63" s="8">
        <v>1.1639999999999999</v>
      </c>
      <c r="D63" s="8">
        <v>1.095</v>
      </c>
      <c r="E63" s="8">
        <v>1.0760000000000001</v>
      </c>
      <c r="F63" s="8">
        <v>1.0609999999999999</v>
      </c>
      <c r="G63" s="8">
        <v>1.0489999999999999</v>
      </c>
      <c r="H63" s="8">
        <v>1.0369999999999999</v>
      </c>
      <c r="I63" s="8">
        <v>1.018</v>
      </c>
      <c r="J63" s="8">
        <v>1.0149999999999999</v>
      </c>
      <c r="K63" s="8">
        <v>1.0029999999999999</v>
      </c>
      <c r="L63" s="8">
        <v>1.002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x14ac:dyDescent="0.3">
      <c r="A64">
        <f t="shared" si="23"/>
        <v>2007</v>
      </c>
      <c r="B64" s="8">
        <v>1.357</v>
      </c>
      <c r="C64" s="8">
        <v>1.171</v>
      </c>
      <c r="D64" s="8">
        <v>1.1140000000000001</v>
      </c>
      <c r="E64" s="8">
        <v>1.0780000000000001</v>
      </c>
      <c r="F64" s="8">
        <v>1.069</v>
      </c>
      <c r="G64" s="8">
        <v>1.0409999999999999</v>
      </c>
      <c r="H64" s="8">
        <v>1.028</v>
      </c>
      <c r="I64" s="8">
        <v>1.0149999999999999</v>
      </c>
      <c r="J64" s="8">
        <v>1.0089999999999999</v>
      </c>
      <c r="K64" s="8">
        <v>1.0049999999999999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x14ac:dyDescent="0.3">
      <c r="A65">
        <f t="shared" si="23"/>
        <v>2008</v>
      </c>
      <c r="B65" s="8">
        <v>1.3779999999999999</v>
      </c>
      <c r="C65" s="8">
        <v>1.1890000000000001</v>
      </c>
      <c r="D65" s="8">
        <v>1.1160000000000001</v>
      </c>
      <c r="E65" s="8">
        <v>1.087</v>
      </c>
      <c r="F65" s="8">
        <v>1.0580000000000001</v>
      </c>
      <c r="G65" s="8">
        <v>1.0349999999999999</v>
      </c>
      <c r="H65" s="8">
        <v>1.02</v>
      </c>
      <c r="I65" s="8">
        <v>1.0089999999999999</v>
      </c>
      <c r="J65" s="8">
        <v>1.0069999999999999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x14ac:dyDescent="0.3">
      <c r="A66">
        <f t="shared" si="23"/>
        <v>2009</v>
      </c>
      <c r="B66" s="8">
        <v>1.431</v>
      </c>
      <c r="C66" s="8">
        <v>1.1819999999999999</v>
      </c>
      <c r="D66" s="8">
        <v>1.133</v>
      </c>
      <c r="E66" s="8">
        <v>1.08</v>
      </c>
      <c r="F66" s="8">
        <v>1.0489999999999999</v>
      </c>
      <c r="G66" s="8">
        <v>1.0249999999999999</v>
      </c>
      <c r="H66" s="8">
        <v>1.014</v>
      </c>
      <c r="I66" s="8">
        <v>1.0069999999999999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x14ac:dyDescent="0.3">
      <c r="A67">
        <f t="shared" si="23"/>
        <v>2010</v>
      </c>
      <c r="B67" s="8">
        <v>1.431</v>
      </c>
      <c r="C67" s="8">
        <v>1.212</v>
      </c>
      <c r="D67" s="8">
        <v>1.117</v>
      </c>
      <c r="E67" s="8">
        <v>1.0680000000000001</v>
      </c>
      <c r="F67" s="8">
        <v>1.036</v>
      </c>
      <c r="G67" s="8">
        <v>1.0229999999999999</v>
      </c>
      <c r="H67" s="8">
        <v>1.0109999999999999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x14ac:dyDescent="0.3">
      <c r="A68">
        <f t="shared" si="23"/>
        <v>2011</v>
      </c>
      <c r="B68" s="8">
        <v>1.452</v>
      </c>
      <c r="C68" s="8">
        <v>1.1850000000000001</v>
      </c>
      <c r="D68" s="8">
        <v>1.103</v>
      </c>
      <c r="E68" s="8">
        <v>1.0589999999999999</v>
      </c>
      <c r="F68" s="8">
        <v>1.0249999999999999</v>
      </c>
      <c r="G68" s="8">
        <v>1.0109999999999999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x14ac:dyDescent="0.3">
      <c r="A69">
        <f t="shared" si="23"/>
        <v>2012</v>
      </c>
      <c r="B69" s="8">
        <v>1.391</v>
      </c>
      <c r="C69" s="8">
        <v>1.153</v>
      </c>
      <c r="D69" s="8">
        <v>1.0780000000000001</v>
      </c>
      <c r="E69" s="8">
        <v>1.0509999999999999</v>
      </c>
      <c r="F69" s="8">
        <v>1.0249999999999999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x14ac:dyDescent="0.3">
      <c r="A70">
        <f t="shared" si="23"/>
        <v>2013</v>
      </c>
      <c r="B70" s="8">
        <v>1.353</v>
      </c>
      <c r="C70" s="8">
        <v>1.119</v>
      </c>
      <c r="D70" s="8">
        <v>1.077</v>
      </c>
      <c r="E70" s="8">
        <v>1.032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x14ac:dyDescent="0.3">
      <c r="A71">
        <f t="shared" si="23"/>
        <v>2014</v>
      </c>
      <c r="B71" s="8">
        <v>1.325</v>
      </c>
      <c r="C71" s="8">
        <v>1.135</v>
      </c>
      <c r="D71" s="8">
        <v>1.0640000000000001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x14ac:dyDescent="0.3">
      <c r="A72">
        <f t="shared" si="23"/>
        <v>2015</v>
      </c>
      <c r="B72" s="8">
        <v>1.3140000000000001</v>
      </c>
      <c r="C72" s="8">
        <v>1.1180000000000001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x14ac:dyDescent="0.3">
      <c r="A73">
        <f t="shared" si="23"/>
        <v>2016</v>
      </c>
      <c r="B73" s="8">
        <v>1.288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</sheetData>
  <printOptions horizontalCentered="1"/>
  <pageMargins left="0.7" right="0.7" top="0.75" bottom="0.75" header="0.3" footer="0.3"/>
  <pageSetup scale="47" orientation="landscape" r:id="rId1"/>
  <headerFooter>
    <oddFooter>&amp;L&amp;F
&amp;A&amp;C&amp;P of &amp;N&amp;Rprinted on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Exhibit1</vt:lpstr>
      <vt:lpstr>indpaid</vt:lpstr>
      <vt:lpstr>indincd</vt:lpstr>
      <vt:lpstr>medpaid</vt:lpstr>
      <vt:lpstr>medincd</vt:lpstr>
      <vt:lpstr>indpaid (2)</vt:lpstr>
      <vt:lpstr>indincd (2)</vt:lpstr>
      <vt:lpstr>medpaid (2)</vt:lpstr>
      <vt:lpstr>medincd (2)</vt:lpstr>
      <vt:lpstr>inc ind tri</vt:lpstr>
      <vt:lpstr>inc med tri</vt:lpstr>
      <vt:lpstr>paid ind tri</vt:lpstr>
      <vt:lpstr>paid med tri</vt:lpstr>
      <vt:lpstr>combined paid</vt:lpstr>
      <vt:lpstr>combined inc</vt:lpstr>
      <vt:lpstr>combined paid (2)</vt:lpstr>
      <vt:lpstr>combined inc (2)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Connan Houser</dc:creator>
  <cp:lastModifiedBy>Dan Murphy</cp:lastModifiedBy>
  <cp:lastPrinted>2019-08-20T20:50:57Z</cp:lastPrinted>
  <dcterms:created xsi:type="dcterms:W3CDTF">2018-07-02T17:21:28Z</dcterms:created>
  <dcterms:modified xsi:type="dcterms:W3CDTF">2019-08-20T20:58:17Z</dcterms:modified>
</cp:coreProperties>
</file>