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103" i="1"/>
  <c r="L102" i="1"/>
  <c r="L101" i="1"/>
  <c r="L100" i="1"/>
  <c r="L99" i="1"/>
  <c r="B51" i="1"/>
  <c r="B52" i="1"/>
  <c r="C44" i="1" s="1"/>
  <c r="D44" i="1" s="1"/>
  <c r="B78" i="1"/>
  <c r="B79" i="1"/>
  <c r="C75" i="1" s="1"/>
  <c r="D75" i="1" s="1"/>
  <c r="B13" i="1"/>
  <c r="B14" i="1"/>
  <c r="B25" i="1"/>
  <c r="B26" i="1"/>
  <c r="C19" i="1" s="1"/>
  <c r="D19" i="1" s="1"/>
  <c r="B38" i="1"/>
  <c r="B39" i="1"/>
  <c r="C31" i="1" s="1"/>
  <c r="D31" i="1" s="1"/>
  <c r="B60" i="1"/>
  <c r="B61" i="1"/>
  <c r="C57" i="1" s="1"/>
  <c r="D57" i="1" s="1"/>
  <c r="B69" i="1"/>
  <c r="B70" i="1"/>
  <c r="C67" i="1" s="1"/>
  <c r="D67" i="1" s="1"/>
  <c r="L70" i="1"/>
  <c r="M67" i="1" s="1"/>
  <c r="N67" i="1" s="1"/>
  <c r="L69" i="1"/>
  <c r="G70" i="1"/>
  <c r="H68" i="1" s="1"/>
  <c r="I68" i="1" s="1"/>
  <c r="G69" i="1"/>
  <c r="L61" i="1"/>
  <c r="M58" i="1" s="1"/>
  <c r="N58" i="1" s="1"/>
  <c r="L60" i="1"/>
  <c r="G61" i="1"/>
  <c r="H59" i="1" s="1"/>
  <c r="I59" i="1" s="1"/>
  <c r="G60" i="1"/>
  <c r="L39" i="1"/>
  <c r="M37" i="1" s="1"/>
  <c r="N37" i="1" s="1"/>
  <c r="L38" i="1"/>
  <c r="G39" i="1"/>
  <c r="H37" i="1" s="1"/>
  <c r="I37" i="1" s="1"/>
  <c r="G38" i="1"/>
  <c r="L26" i="1"/>
  <c r="M23" i="1" s="1"/>
  <c r="N23" i="1" s="1"/>
  <c r="L25" i="1"/>
  <c r="G26" i="1"/>
  <c r="H24" i="1" s="1"/>
  <c r="I24" i="1" s="1"/>
  <c r="G25" i="1"/>
  <c r="C49" i="1" l="1"/>
  <c r="D49" i="1" s="1"/>
  <c r="C47" i="1"/>
  <c r="D47" i="1" s="1"/>
  <c r="C45" i="1"/>
  <c r="D45" i="1" s="1"/>
  <c r="D51" i="1" s="1"/>
  <c r="B53" i="1" s="1"/>
  <c r="C50" i="1"/>
  <c r="D50" i="1" s="1"/>
  <c r="C48" i="1"/>
  <c r="D48" i="1" s="1"/>
  <c r="C46" i="1"/>
  <c r="D46" i="1" s="1"/>
  <c r="C76" i="1"/>
  <c r="D76" i="1" s="1"/>
  <c r="C77" i="1"/>
  <c r="D77" i="1" s="1"/>
  <c r="D78" i="1" s="1"/>
  <c r="B80" i="1" s="1"/>
  <c r="C36" i="1"/>
  <c r="D36" i="1" s="1"/>
  <c r="C68" i="1"/>
  <c r="D68" i="1" s="1"/>
  <c r="C66" i="1"/>
  <c r="D66" i="1" s="1"/>
  <c r="C58" i="1"/>
  <c r="D58" i="1" s="1"/>
  <c r="C34" i="1"/>
  <c r="D34" i="1" s="1"/>
  <c r="C32" i="1"/>
  <c r="D32" i="1" s="1"/>
  <c r="C24" i="1"/>
  <c r="D24" i="1" s="1"/>
  <c r="C22" i="1"/>
  <c r="D22" i="1" s="1"/>
  <c r="C20" i="1"/>
  <c r="D20" i="1" s="1"/>
  <c r="C18" i="1"/>
  <c r="D18" i="1" s="1"/>
  <c r="C59" i="1"/>
  <c r="D59" i="1" s="1"/>
  <c r="C37" i="1"/>
  <c r="D37" i="1" s="1"/>
  <c r="C35" i="1"/>
  <c r="D35" i="1" s="1"/>
  <c r="C33" i="1"/>
  <c r="D33" i="1" s="1"/>
  <c r="C23" i="1"/>
  <c r="D23" i="1" s="1"/>
  <c r="C21" i="1"/>
  <c r="D21" i="1" s="1"/>
  <c r="M66" i="1"/>
  <c r="N66" i="1" s="1"/>
  <c r="M68" i="1"/>
  <c r="N68" i="1" s="1"/>
  <c r="H66" i="1"/>
  <c r="I66" i="1" s="1"/>
  <c r="H67" i="1"/>
  <c r="I67" i="1" s="1"/>
  <c r="M57" i="1"/>
  <c r="N57" i="1" s="1"/>
  <c r="M59" i="1"/>
  <c r="N59" i="1" s="1"/>
  <c r="H57" i="1"/>
  <c r="I57" i="1" s="1"/>
  <c r="H58" i="1"/>
  <c r="I58" i="1" s="1"/>
  <c r="M31" i="1"/>
  <c r="N31" i="1" s="1"/>
  <c r="M33" i="1"/>
  <c r="N33" i="1" s="1"/>
  <c r="M32" i="1"/>
  <c r="N32" i="1" s="1"/>
  <c r="M34" i="1"/>
  <c r="N34" i="1" s="1"/>
  <c r="M36" i="1"/>
  <c r="N36" i="1" s="1"/>
  <c r="M35" i="1"/>
  <c r="N35" i="1" s="1"/>
  <c r="H34" i="1"/>
  <c r="I34" i="1" s="1"/>
  <c r="H32" i="1"/>
  <c r="I32" i="1" s="1"/>
  <c r="H36" i="1"/>
  <c r="I36" i="1" s="1"/>
  <c r="H31" i="1"/>
  <c r="I31" i="1" s="1"/>
  <c r="H33" i="1"/>
  <c r="I33" i="1" s="1"/>
  <c r="H35" i="1"/>
  <c r="I35" i="1" s="1"/>
  <c r="M18" i="1"/>
  <c r="N18" i="1" s="1"/>
  <c r="M20" i="1"/>
  <c r="N20" i="1" s="1"/>
  <c r="M22" i="1"/>
  <c r="N22" i="1" s="1"/>
  <c r="M24" i="1"/>
  <c r="N24" i="1" s="1"/>
  <c r="M19" i="1"/>
  <c r="N19" i="1" s="1"/>
  <c r="M21" i="1"/>
  <c r="N21" i="1" s="1"/>
  <c r="H23" i="1"/>
  <c r="I23" i="1" s="1"/>
  <c r="H19" i="1"/>
  <c r="I19" i="1" s="1"/>
  <c r="H21" i="1"/>
  <c r="I21" i="1" s="1"/>
  <c r="H18" i="1"/>
  <c r="I18" i="1" s="1"/>
  <c r="H20" i="1"/>
  <c r="I20" i="1" s="1"/>
  <c r="H22" i="1"/>
  <c r="I22" i="1" s="1"/>
  <c r="D69" i="1" l="1"/>
  <c r="B71" i="1" s="1"/>
  <c r="D38" i="1"/>
  <c r="B40" i="1" s="1"/>
  <c r="D60" i="1"/>
  <c r="B62" i="1" s="1"/>
  <c r="D25" i="1"/>
  <c r="B27" i="1" s="1"/>
  <c r="N69" i="1"/>
  <c r="L71" i="1" s="1"/>
  <c r="N60" i="1"/>
  <c r="L62" i="1" s="1"/>
  <c r="I69" i="1"/>
  <c r="G71" i="1" s="1"/>
  <c r="I60" i="1"/>
  <c r="G62" i="1" s="1"/>
  <c r="N38" i="1"/>
  <c r="L40" i="1" s="1"/>
  <c r="I38" i="1"/>
  <c r="G40" i="1" s="1"/>
  <c r="N25" i="1"/>
  <c r="L27" i="1" s="1"/>
  <c r="I25" i="1"/>
  <c r="G27" i="1" s="1"/>
</calcChain>
</file>

<file path=xl/sharedStrings.xml><?xml version="1.0" encoding="utf-8"?>
<sst xmlns="http://schemas.openxmlformats.org/spreadsheetml/2006/main" count="243" uniqueCount="44">
  <si>
    <t>tanggal</t>
  </si>
  <si>
    <t>location</t>
  </si>
  <si>
    <t>pm10</t>
  </si>
  <si>
    <t>pm25</t>
  </si>
  <si>
    <t>so2</t>
  </si>
  <si>
    <t>co</t>
  </si>
  <si>
    <t>o3</t>
  </si>
  <si>
    <t>no2</t>
  </si>
  <si>
    <t>max</t>
  </si>
  <si>
    <t>critical</t>
  </si>
  <si>
    <t>categori</t>
  </si>
  <si>
    <t>DKI1 (Bunderan HI)</t>
  </si>
  <si>
    <t>PM25</t>
  </si>
  <si>
    <t>SEDANG</t>
  </si>
  <si>
    <t>TIDAK SEHAT</t>
  </si>
  <si>
    <t>Total Co</t>
  </si>
  <si>
    <t>Total No2</t>
  </si>
  <si>
    <t>pm10(Sedang)</t>
  </si>
  <si>
    <t>x</t>
  </si>
  <si>
    <t>x - mean</t>
  </si>
  <si>
    <t>(x-mean)^2</t>
  </si>
  <si>
    <t>jumlah</t>
  </si>
  <si>
    <t>mean</t>
  </si>
  <si>
    <t>varian</t>
  </si>
  <si>
    <t>pm25(Sedang)</t>
  </si>
  <si>
    <t>so2(Sedang)</t>
  </si>
  <si>
    <t>co(Sedang)</t>
  </si>
  <si>
    <t>o3(Sedang)</t>
  </si>
  <si>
    <t>no2(Sedang)</t>
  </si>
  <si>
    <t>max(Sedang)</t>
  </si>
  <si>
    <t>max(Tidak Sehat)</t>
  </si>
  <si>
    <t>pm10(Tidak Sehat)</t>
  </si>
  <si>
    <t>pm25(Tidak Sehat)</t>
  </si>
  <si>
    <t>so2(Tidak Sehat)</t>
  </si>
  <si>
    <t>co(Tidak Sehat)</t>
  </si>
  <si>
    <t>o3(Tidak Sehat)</t>
  </si>
  <si>
    <t>no2(Tidak Sehat)</t>
  </si>
  <si>
    <t>SELEKSI DATA</t>
  </si>
  <si>
    <t>?</t>
  </si>
  <si>
    <t>Euclidean</t>
  </si>
  <si>
    <t>Rank</t>
  </si>
  <si>
    <t>KNN = 5 ?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</si>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</sst>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1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/>
    <xf numFmtId="0" fontId="7" fillId="2" borderId="6" xfId="1" applyFont="1" applyBorder="1" applyAlignment="1">
      <alignment horizontal="center"/>
    </xf>
    <xf numFmtId="0" fontId="7" fillId="2" borderId="7" xfId="1" applyFont="1" applyBorder="1" applyAlignment="1">
      <alignment horizontal="center"/>
    </xf>
    <xf numFmtId="0" fontId="7" fillId="2" borderId="8" xfId="1" applyFont="1" applyBorder="1" applyAlignment="1">
      <alignment horizontal="center"/>
    </xf>
    <xf numFmtId="0" fontId="7" fillId="2" borderId="4" xfId="1" applyFont="1" applyBorder="1" applyAlignment="1"/>
    <xf numFmtId="0" fontId="7" fillId="2" borderId="3" xfId="1" applyFont="1" applyBorder="1"/>
    <xf numFmtId="0" fontId="3" fillId="3" borderId="7" xfId="2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7" fillId="5" borderId="3" xfId="4" applyFont="1" applyBorder="1"/>
    <xf numFmtId="0" fontId="5" fillId="5" borderId="3" xfId="4" applyFont="1" applyBorder="1"/>
    <xf numFmtId="0" fontId="5" fillId="5" borderId="3" xfId="4" applyFont="1" applyBorder="1" applyAlignment="1">
      <alignment horizontal="center"/>
    </xf>
    <xf numFmtId="0" fontId="5" fillId="7" borderId="6" xfId="6" applyFont="1" applyBorder="1" applyAlignment="1">
      <alignment horizontal="center"/>
    </xf>
    <xf numFmtId="0" fontId="5" fillId="7" borderId="7" xfId="6" applyFont="1" applyBorder="1" applyAlignment="1">
      <alignment horizontal="center"/>
    </xf>
    <xf numFmtId="0" fontId="5" fillId="7" borderId="8" xfId="6" applyFont="1" applyBorder="1" applyAlignment="1">
      <alignment horizontal="center"/>
    </xf>
    <xf numFmtId="0" fontId="5" fillId="7" borderId="4" xfId="6" applyFont="1" applyBorder="1" applyAlignment="1"/>
    <xf numFmtId="0" fontId="5" fillId="7" borderId="3" xfId="6" applyFont="1" applyBorder="1"/>
    <xf numFmtId="0" fontId="5" fillId="6" borderId="3" xfId="5" applyFont="1" applyBorder="1"/>
    <xf numFmtId="0" fontId="5" fillId="6" borderId="6" xfId="5" applyFont="1" applyBorder="1" applyAlignment="1">
      <alignment horizontal="center"/>
    </xf>
    <xf numFmtId="0" fontId="5" fillId="6" borderId="7" xfId="5" applyFont="1" applyBorder="1" applyAlignment="1">
      <alignment horizontal="center"/>
    </xf>
    <xf numFmtId="0" fontId="5" fillId="6" borderId="8" xfId="5" applyFont="1" applyBorder="1" applyAlignment="1">
      <alignment horizontal="center"/>
    </xf>
    <xf numFmtId="0" fontId="5" fillId="6" borderId="4" xfId="5" applyFont="1" applyBorder="1"/>
    <xf numFmtId="0" fontId="5" fillId="6" borderId="9" xfId="5" applyFont="1" applyBorder="1" applyAlignment="1">
      <alignment horizontal="center"/>
    </xf>
    <xf numFmtId="0" fontId="5" fillId="6" borderId="10" xfId="5" applyFont="1" applyBorder="1" applyAlignment="1">
      <alignment horizontal="center"/>
    </xf>
    <xf numFmtId="0" fontId="5" fillId="6" borderId="11" xfId="5" applyFont="1" applyBorder="1" applyAlignment="1">
      <alignment horizontal="center"/>
    </xf>
    <xf numFmtId="0" fontId="7" fillId="2" borderId="6" xfId="1" applyFont="1" applyBorder="1"/>
    <xf numFmtId="0" fontId="0" fillId="0" borderId="6" xfId="0" applyBorder="1"/>
    <xf numFmtId="0" fontId="0" fillId="0" borderId="9" xfId="0" applyBorder="1"/>
    <xf numFmtId="0" fontId="5" fillId="5" borderId="6" xfId="4" applyFont="1" applyBorder="1"/>
    <xf numFmtId="0" fontId="5" fillId="5" borderId="6" xfId="4" applyFont="1" applyBorder="1" applyAlignment="1">
      <alignment horizontal="center"/>
    </xf>
    <xf numFmtId="0" fontId="5" fillId="7" borderId="6" xfId="6" applyFont="1" applyBorder="1"/>
    <xf numFmtId="0" fontId="5" fillId="6" borderId="6" xfId="5" applyFont="1" applyBorder="1"/>
    <xf numFmtId="0" fontId="7" fillId="2" borderId="12" xfId="1" applyFont="1" applyBorder="1" applyAlignment="1">
      <alignment horizontal="center"/>
    </xf>
    <xf numFmtId="0" fontId="7" fillId="2" borderId="13" xfId="1" applyFont="1" applyBorder="1" applyAlignment="1">
      <alignment horizontal="center"/>
    </xf>
    <xf numFmtId="0" fontId="7" fillId="2" borderId="14" xfId="1" applyFont="1" applyBorder="1" applyAlignment="1">
      <alignment horizontal="center"/>
    </xf>
    <xf numFmtId="0" fontId="3" fillId="3" borderId="6" xfId="2" applyBorder="1" applyAlignment="1"/>
    <xf numFmtId="0" fontId="3" fillId="3" borderId="7" xfId="2" applyBorder="1" applyAlignment="1"/>
    <xf numFmtId="0" fontId="3" fillId="3" borderId="5" xfId="2" applyBorder="1" applyAlignment="1"/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0" fillId="0" borderId="14" xfId="0" applyBorder="1"/>
    <xf numFmtId="0" fontId="3" fillId="3" borderId="11" xfId="2" applyBorder="1" applyAlignment="1"/>
    <xf numFmtId="0" fontId="7" fillId="3" borderId="6" xfId="2" applyFont="1" applyBorder="1" applyAlignment="1">
      <alignment horizontal="center"/>
    </xf>
    <xf numFmtId="14" fontId="6" fillId="4" borderId="3" xfId="3" applyNumberFormat="1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4" fillId="4" borderId="3" xfId="3" applyBorder="1"/>
  </cellXfs>
  <cellStyles count="7">
    <cellStyle name="20% - Accent1" xfId="5" builtinId="30"/>
    <cellStyle name="40% - Accent1" xfId="6" builtinId="31"/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topLeftCell="A87" zoomScaleNormal="100" workbookViewId="0">
      <selection activeCell="N111" sqref="N111"/>
    </sheetView>
  </sheetViews>
  <sheetFormatPr defaultRowHeight="15" x14ac:dyDescent="0.25"/>
  <cols>
    <col min="1" max="1" width="11" customWidth="1"/>
    <col min="2" max="2" width="19.28515625" customWidth="1"/>
    <col min="3" max="3" width="7" customWidth="1"/>
    <col min="4" max="5" width="6.85546875" customWidth="1"/>
    <col min="6" max="7" width="6.42578125" customWidth="1"/>
    <col min="8" max="8" width="6.7109375" customWidth="1"/>
    <col min="9" max="9" width="7.140625" customWidth="1"/>
    <col min="11" max="11" width="12.42578125" customWidth="1"/>
    <col min="12" max="12" width="10.5703125" customWidth="1"/>
    <col min="14" max="14" width="10.71093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5" x14ac:dyDescent="0.25">
      <c r="A2" s="3">
        <v>44378</v>
      </c>
      <c r="B2" s="2" t="s">
        <v>11</v>
      </c>
      <c r="C2" s="2">
        <v>55</v>
      </c>
      <c r="D2" s="2">
        <v>76</v>
      </c>
      <c r="E2" s="2">
        <v>27</v>
      </c>
      <c r="F2" s="2">
        <v>14</v>
      </c>
      <c r="G2" s="2">
        <v>20</v>
      </c>
      <c r="H2" s="2">
        <v>31</v>
      </c>
      <c r="I2" s="2">
        <v>76</v>
      </c>
      <c r="J2" s="2" t="s">
        <v>12</v>
      </c>
      <c r="K2" s="2" t="s">
        <v>13</v>
      </c>
    </row>
    <row r="3" spans="1:15" x14ac:dyDescent="0.25">
      <c r="A3" s="3">
        <v>44379</v>
      </c>
      <c r="B3" s="2" t="s">
        <v>11</v>
      </c>
      <c r="C3" s="2">
        <v>55</v>
      </c>
      <c r="D3" s="2">
        <v>70</v>
      </c>
      <c r="E3" s="2">
        <v>33</v>
      </c>
      <c r="F3" s="2">
        <v>16</v>
      </c>
      <c r="G3" s="2">
        <v>14</v>
      </c>
      <c r="H3" s="2">
        <v>30</v>
      </c>
      <c r="I3" s="2">
        <v>70</v>
      </c>
      <c r="J3" s="2" t="s">
        <v>12</v>
      </c>
      <c r="K3" s="2" t="s">
        <v>13</v>
      </c>
    </row>
    <row r="4" spans="1:15" x14ac:dyDescent="0.25">
      <c r="A4" s="3">
        <v>44380</v>
      </c>
      <c r="B4" s="2" t="s">
        <v>11</v>
      </c>
      <c r="C4" s="2">
        <v>58</v>
      </c>
      <c r="D4" s="2">
        <v>81</v>
      </c>
      <c r="E4" s="2">
        <v>33</v>
      </c>
      <c r="F4" s="2">
        <v>12</v>
      </c>
      <c r="G4" s="2">
        <v>19</v>
      </c>
      <c r="H4" s="2">
        <v>25</v>
      </c>
      <c r="I4" s="2">
        <v>81</v>
      </c>
      <c r="J4" s="2" t="s">
        <v>12</v>
      </c>
      <c r="K4" s="2" t="s">
        <v>13</v>
      </c>
    </row>
    <row r="5" spans="1:15" x14ac:dyDescent="0.25">
      <c r="A5" s="3">
        <v>44381</v>
      </c>
      <c r="B5" s="2" t="s">
        <v>11</v>
      </c>
      <c r="C5" s="2">
        <v>68</v>
      </c>
      <c r="D5" s="2">
        <v>102</v>
      </c>
      <c r="E5" s="2">
        <v>27</v>
      </c>
      <c r="F5" s="2">
        <v>11</v>
      </c>
      <c r="G5" s="2">
        <v>27</v>
      </c>
      <c r="H5" s="2">
        <v>22</v>
      </c>
      <c r="I5" s="2">
        <v>102</v>
      </c>
      <c r="J5" s="2" t="s">
        <v>12</v>
      </c>
      <c r="K5" s="2" t="s">
        <v>14</v>
      </c>
    </row>
    <row r="6" spans="1:15" x14ac:dyDescent="0.25">
      <c r="A6" s="3">
        <v>44382</v>
      </c>
      <c r="B6" s="2" t="s">
        <v>11</v>
      </c>
      <c r="C6" s="2">
        <v>71</v>
      </c>
      <c r="D6" s="2">
        <v>106</v>
      </c>
      <c r="E6" s="2">
        <v>28</v>
      </c>
      <c r="F6" s="2">
        <v>12</v>
      </c>
      <c r="G6" s="2">
        <v>34</v>
      </c>
      <c r="H6" s="2">
        <v>25</v>
      </c>
      <c r="I6" s="2">
        <v>106</v>
      </c>
      <c r="J6" s="2" t="s">
        <v>12</v>
      </c>
      <c r="K6" s="2" t="s">
        <v>14</v>
      </c>
    </row>
    <row r="7" spans="1:15" x14ac:dyDescent="0.25">
      <c r="A7" s="3">
        <v>44383</v>
      </c>
      <c r="B7" s="2" t="s">
        <v>11</v>
      </c>
      <c r="C7" s="2">
        <v>56</v>
      </c>
      <c r="D7" s="2">
        <v>74</v>
      </c>
      <c r="E7" s="2">
        <v>26</v>
      </c>
      <c r="F7" s="2">
        <v>9</v>
      </c>
      <c r="G7" s="2">
        <v>29</v>
      </c>
      <c r="H7" s="2">
        <v>29</v>
      </c>
      <c r="I7" s="2">
        <v>74</v>
      </c>
      <c r="J7" s="2" t="s">
        <v>12</v>
      </c>
      <c r="K7" s="2" t="s">
        <v>13</v>
      </c>
    </row>
    <row r="8" spans="1:15" x14ac:dyDescent="0.25">
      <c r="A8" s="3">
        <v>44384</v>
      </c>
      <c r="B8" s="2" t="s">
        <v>11</v>
      </c>
      <c r="C8" s="2">
        <v>64</v>
      </c>
      <c r="D8" s="2">
        <v>86</v>
      </c>
      <c r="E8" s="2">
        <v>34</v>
      </c>
      <c r="F8" s="2">
        <v>10</v>
      </c>
      <c r="G8" s="2">
        <v>22</v>
      </c>
      <c r="H8" s="2">
        <v>27</v>
      </c>
      <c r="I8" s="2">
        <v>86</v>
      </c>
      <c r="J8" s="2" t="s">
        <v>12</v>
      </c>
      <c r="K8" s="2" t="s">
        <v>13</v>
      </c>
    </row>
    <row r="9" spans="1:15" x14ac:dyDescent="0.25">
      <c r="A9" s="3">
        <v>44385</v>
      </c>
      <c r="B9" s="2" t="s">
        <v>11</v>
      </c>
      <c r="C9" s="2">
        <v>68</v>
      </c>
      <c r="D9" s="2">
        <v>94</v>
      </c>
      <c r="E9" s="2">
        <v>32</v>
      </c>
      <c r="F9" s="2">
        <v>10</v>
      </c>
      <c r="G9" s="2">
        <v>26</v>
      </c>
      <c r="H9" s="2">
        <v>26</v>
      </c>
      <c r="I9" s="2">
        <v>94</v>
      </c>
      <c r="J9" s="2" t="s">
        <v>12</v>
      </c>
      <c r="K9" s="2" t="s">
        <v>13</v>
      </c>
    </row>
    <row r="10" spans="1:15" x14ac:dyDescent="0.25">
      <c r="A10" s="3">
        <v>44386</v>
      </c>
      <c r="B10" s="2" t="s">
        <v>11</v>
      </c>
      <c r="C10" s="2">
        <v>70</v>
      </c>
      <c r="D10" s="2">
        <v>101</v>
      </c>
      <c r="E10" s="2">
        <v>33</v>
      </c>
      <c r="F10" s="2">
        <v>9</v>
      </c>
      <c r="G10" s="2">
        <v>28</v>
      </c>
      <c r="H10" s="2">
        <v>25</v>
      </c>
      <c r="I10" s="2">
        <v>101</v>
      </c>
      <c r="J10" s="2" t="s">
        <v>12</v>
      </c>
      <c r="K10" s="2" t="s">
        <v>14</v>
      </c>
    </row>
    <row r="11" spans="1:15" x14ac:dyDescent="0.25">
      <c r="A11" s="3">
        <v>44387</v>
      </c>
      <c r="B11" s="2" t="s">
        <v>11</v>
      </c>
      <c r="C11" s="2">
        <v>64</v>
      </c>
      <c r="D11" s="2">
        <v>83</v>
      </c>
      <c r="E11" s="2">
        <v>35</v>
      </c>
      <c r="F11" s="2">
        <v>7</v>
      </c>
      <c r="G11" s="2">
        <v>24</v>
      </c>
      <c r="H11" s="2">
        <v>23</v>
      </c>
      <c r="I11" s="2">
        <v>83</v>
      </c>
      <c r="J11" s="2" t="s">
        <v>12</v>
      </c>
      <c r="K11" s="2" t="s">
        <v>13</v>
      </c>
    </row>
    <row r="13" spans="1:15" x14ac:dyDescent="0.25">
      <c r="A13" t="s">
        <v>15</v>
      </c>
      <c r="B13">
        <f>SUM(F2:F11)</f>
        <v>110</v>
      </c>
    </row>
    <row r="14" spans="1:15" x14ac:dyDescent="0.25">
      <c r="A14" t="s">
        <v>16</v>
      </c>
      <c r="B14">
        <f>SUM(H2:H11)</f>
        <v>263</v>
      </c>
    </row>
    <row r="15" spans="1:15" x14ac:dyDescent="0.25">
      <c r="A15" s="46" t="s">
        <v>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45"/>
    </row>
    <row r="16" spans="1:15" x14ac:dyDescent="0.25">
      <c r="A16" s="36" t="s">
        <v>17</v>
      </c>
      <c r="B16" s="37"/>
      <c r="C16" s="37"/>
      <c r="D16" s="38"/>
      <c r="F16" s="36" t="s">
        <v>24</v>
      </c>
      <c r="G16" s="37"/>
      <c r="H16" s="37"/>
      <c r="I16" s="38"/>
      <c r="K16" s="36" t="s">
        <v>25</v>
      </c>
      <c r="L16" s="37"/>
      <c r="M16" s="37"/>
      <c r="N16" s="37"/>
      <c r="O16" s="41"/>
    </row>
    <row r="17" spans="1:15" x14ac:dyDescent="0.25">
      <c r="A17" s="8"/>
      <c r="B17" s="9" t="s">
        <v>18</v>
      </c>
      <c r="C17" s="9" t="s">
        <v>19</v>
      </c>
      <c r="D17" s="9" t="s">
        <v>20</v>
      </c>
      <c r="F17" s="8"/>
      <c r="G17" s="9" t="s">
        <v>18</v>
      </c>
      <c r="H17" s="9" t="s">
        <v>19</v>
      </c>
      <c r="I17" s="9" t="s">
        <v>20</v>
      </c>
      <c r="K17" s="8"/>
      <c r="L17" s="9" t="s">
        <v>18</v>
      </c>
      <c r="M17" s="9" t="s">
        <v>19</v>
      </c>
      <c r="N17" s="29" t="s">
        <v>20</v>
      </c>
      <c r="O17" s="41"/>
    </row>
    <row r="18" spans="1:15" x14ac:dyDescent="0.25">
      <c r="A18" s="4"/>
      <c r="B18" s="2">
        <v>55</v>
      </c>
      <c r="C18" s="1">
        <f>(B18-B26)</f>
        <v>-5</v>
      </c>
      <c r="D18" s="1">
        <f>(C18)^2</f>
        <v>25</v>
      </c>
      <c r="F18" s="4"/>
      <c r="G18" s="2">
        <v>76</v>
      </c>
      <c r="H18" s="1">
        <f>(G18-G26)</f>
        <v>-4.5714285714285694</v>
      </c>
      <c r="I18" s="1">
        <f>(H18)^2</f>
        <v>20.89795918367345</v>
      </c>
      <c r="K18" s="4"/>
      <c r="L18" s="2">
        <v>27</v>
      </c>
      <c r="M18" s="1">
        <f>(L18-L26)</f>
        <v>-4.428571428571427</v>
      </c>
      <c r="N18" s="30">
        <f>(M18)^2</f>
        <v>19.612244897959169</v>
      </c>
      <c r="O18" s="41"/>
    </row>
    <row r="19" spans="1:15" x14ac:dyDescent="0.25">
      <c r="A19" s="4"/>
      <c r="B19" s="2">
        <v>55</v>
      </c>
      <c r="C19" s="1">
        <f>B19-B26</f>
        <v>-5</v>
      </c>
      <c r="D19" s="1">
        <f>(C19)^2</f>
        <v>25</v>
      </c>
      <c r="F19" s="4"/>
      <c r="G19" s="2">
        <v>70</v>
      </c>
      <c r="H19" s="1">
        <f>G19-G26</f>
        <v>-10.571428571428569</v>
      </c>
      <c r="I19" s="1">
        <f>(H19)^2</f>
        <v>111.75510204081628</v>
      </c>
      <c r="K19" s="4"/>
      <c r="L19" s="2">
        <v>33</v>
      </c>
      <c r="M19" s="1">
        <f>L19-L26</f>
        <v>1.571428571428573</v>
      </c>
      <c r="N19" s="30">
        <f>(M19)^2</f>
        <v>2.4693877551020456</v>
      </c>
      <c r="O19" s="41"/>
    </row>
    <row r="20" spans="1:15" x14ac:dyDescent="0.25">
      <c r="A20" s="4"/>
      <c r="B20" s="2">
        <v>58</v>
      </c>
      <c r="C20" s="1">
        <f>B20-B26</f>
        <v>-2</v>
      </c>
      <c r="D20" s="1">
        <f>(C20)^2</f>
        <v>4</v>
      </c>
      <c r="F20" s="4"/>
      <c r="G20" s="2">
        <v>81</v>
      </c>
      <c r="H20" s="1">
        <f>G20-G26</f>
        <v>0.4285714285714306</v>
      </c>
      <c r="I20" s="1">
        <f>(H20)^2</f>
        <v>0.18367346938775683</v>
      </c>
      <c r="K20" s="4"/>
      <c r="L20" s="2">
        <v>33</v>
      </c>
      <c r="M20" s="1">
        <f>L20-L26</f>
        <v>1.571428571428573</v>
      </c>
      <c r="N20" s="30">
        <f>(M20)^2</f>
        <v>2.4693877551020456</v>
      </c>
      <c r="O20" s="41"/>
    </row>
    <row r="21" spans="1:15" x14ac:dyDescent="0.25">
      <c r="A21" s="4"/>
      <c r="B21" s="2">
        <v>56</v>
      </c>
      <c r="C21" s="1">
        <f>B21-B26</f>
        <v>-4</v>
      </c>
      <c r="D21" s="1">
        <f t="shared" ref="D21:D24" si="0">(C21)^2</f>
        <v>16</v>
      </c>
      <c r="F21" s="4"/>
      <c r="G21" s="2">
        <v>74</v>
      </c>
      <c r="H21" s="1">
        <f>G21-G26</f>
        <v>-6.5714285714285694</v>
      </c>
      <c r="I21" s="1">
        <f t="shared" ref="I21:I24" si="1">(H21)^2</f>
        <v>43.183673469387728</v>
      </c>
      <c r="K21" s="4"/>
      <c r="L21" s="2">
        <v>26</v>
      </c>
      <c r="M21" s="1">
        <f>L21-L26</f>
        <v>-5.428571428571427</v>
      </c>
      <c r="N21" s="30">
        <f t="shared" ref="N21:N24" si="2">(M21)^2</f>
        <v>29.469387755102023</v>
      </c>
      <c r="O21" s="41"/>
    </row>
    <row r="22" spans="1:15" x14ac:dyDescent="0.25">
      <c r="A22" s="4"/>
      <c r="B22" s="2">
        <v>64</v>
      </c>
      <c r="C22" s="1">
        <f>B22-B26</f>
        <v>4</v>
      </c>
      <c r="D22" s="1">
        <f t="shared" si="0"/>
        <v>16</v>
      </c>
      <c r="F22" s="4"/>
      <c r="G22" s="2">
        <v>86</v>
      </c>
      <c r="H22" s="1">
        <f>G22-G26</f>
        <v>5.4285714285714306</v>
      </c>
      <c r="I22" s="1">
        <f t="shared" si="1"/>
        <v>29.469387755102062</v>
      </c>
      <c r="K22" s="4"/>
      <c r="L22" s="2">
        <v>34</v>
      </c>
      <c r="M22" s="1">
        <f>L22-L26</f>
        <v>2.571428571428573</v>
      </c>
      <c r="N22" s="30">
        <f t="shared" si="2"/>
        <v>6.6122448979591919</v>
      </c>
      <c r="O22" s="41"/>
    </row>
    <row r="23" spans="1:15" x14ac:dyDescent="0.25">
      <c r="A23" s="4"/>
      <c r="B23" s="2">
        <v>68</v>
      </c>
      <c r="C23" s="1">
        <f>B23-B26</f>
        <v>8</v>
      </c>
      <c r="D23" s="1">
        <f t="shared" si="0"/>
        <v>64</v>
      </c>
      <c r="F23" s="4"/>
      <c r="G23" s="2">
        <v>94</v>
      </c>
      <c r="H23" s="1">
        <f>G23-G26</f>
        <v>13.428571428571431</v>
      </c>
      <c r="I23" s="1">
        <f t="shared" si="1"/>
        <v>180.32653061224497</v>
      </c>
      <c r="K23" s="4"/>
      <c r="L23" s="2">
        <v>32</v>
      </c>
      <c r="M23" s="1">
        <f>L23-L26</f>
        <v>0.57142857142857295</v>
      </c>
      <c r="N23" s="30">
        <f t="shared" si="2"/>
        <v>0.32653061224489971</v>
      </c>
      <c r="O23" s="41"/>
    </row>
    <row r="24" spans="1:15" x14ac:dyDescent="0.25">
      <c r="A24" s="4"/>
      <c r="B24" s="11">
        <v>64</v>
      </c>
      <c r="C24" s="12">
        <f>B24-B26</f>
        <v>4</v>
      </c>
      <c r="D24" s="12">
        <f t="shared" si="0"/>
        <v>16</v>
      </c>
      <c r="F24" s="4"/>
      <c r="G24" s="11">
        <v>83</v>
      </c>
      <c r="H24" s="12">
        <f>G24-G26</f>
        <v>2.4285714285714306</v>
      </c>
      <c r="I24" s="12">
        <f t="shared" si="1"/>
        <v>5.8979591836734793</v>
      </c>
      <c r="K24" s="4"/>
      <c r="L24" s="11">
        <v>35</v>
      </c>
      <c r="M24" s="12">
        <f>L24-L26</f>
        <v>3.571428571428573</v>
      </c>
      <c r="N24" s="31">
        <f t="shared" si="2"/>
        <v>12.755102040816338</v>
      </c>
      <c r="O24" s="41"/>
    </row>
    <row r="25" spans="1:15" x14ac:dyDescent="0.25">
      <c r="A25" s="13" t="s">
        <v>21</v>
      </c>
      <c r="B25" s="14">
        <f>SUM(B18:B24)</f>
        <v>420</v>
      </c>
      <c r="C25" s="14"/>
      <c r="D25" s="14">
        <f>SUM(D18:D24)</f>
        <v>166</v>
      </c>
      <c r="F25" s="13" t="s">
        <v>21</v>
      </c>
      <c r="G25" s="14">
        <f>SUM(G18:G24)</f>
        <v>564</v>
      </c>
      <c r="H25" s="14"/>
      <c r="I25" s="14">
        <f>SUM(I18:I24)</f>
        <v>391.71428571428578</v>
      </c>
      <c r="K25" s="13" t="s">
        <v>21</v>
      </c>
      <c r="L25" s="14">
        <f>SUM(L18:L24)</f>
        <v>220</v>
      </c>
      <c r="M25" s="14"/>
      <c r="N25" s="32">
        <f>SUM(N18:N24)</f>
        <v>73.714285714285708</v>
      </c>
      <c r="O25" s="41"/>
    </row>
    <row r="26" spans="1:15" x14ac:dyDescent="0.25">
      <c r="A26" s="13" t="s">
        <v>22</v>
      </c>
      <c r="B26" s="14">
        <f>AVERAGE(B18:B24)</f>
        <v>60</v>
      </c>
      <c r="C26" s="14"/>
      <c r="D26" s="14"/>
      <c r="F26" s="13" t="s">
        <v>22</v>
      </c>
      <c r="G26" s="14">
        <f>AVERAGE(G18:G24)</f>
        <v>80.571428571428569</v>
      </c>
      <c r="H26" s="14"/>
      <c r="I26" s="14"/>
      <c r="K26" s="13" t="s">
        <v>22</v>
      </c>
      <c r="L26" s="14">
        <f>AVERAGE(L18:L24)</f>
        <v>31.428571428571427</v>
      </c>
      <c r="M26" s="14"/>
      <c r="N26" s="32"/>
      <c r="O26" s="41"/>
    </row>
    <row r="27" spans="1:15" x14ac:dyDescent="0.25">
      <c r="A27" s="13" t="s">
        <v>23</v>
      </c>
      <c r="B27" s="15">
        <f>(D25)/7-1</f>
        <v>22.714285714285715</v>
      </c>
      <c r="C27" s="15"/>
      <c r="D27" s="15"/>
      <c r="F27" s="13" t="s">
        <v>23</v>
      </c>
      <c r="G27" s="15">
        <f>(I25)/7-1</f>
        <v>54.959183673469397</v>
      </c>
      <c r="H27" s="15"/>
      <c r="I27" s="15"/>
      <c r="K27" s="13" t="s">
        <v>23</v>
      </c>
      <c r="L27" s="15">
        <f>(N25)/7-1</f>
        <v>9.5306122448979576</v>
      </c>
      <c r="M27" s="15"/>
      <c r="N27" s="33"/>
      <c r="O27" s="41"/>
    </row>
    <row r="28" spans="1:15" x14ac:dyDescent="0.25">
      <c r="O28" s="41"/>
    </row>
    <row r="29" spans="1:15" x14ac:dyDescent="0.25">
      <c r="A29" s="5" t="s">
        <v>26</v>
      </c>
      <c r="B29" s="6"/>
      <c r="C29" s="6"/>
      <c r="D29" s="7"/>
      <c r="F29" s="5" t="s">
        <v>27</v>
      </c>
      <c r="G29" s="6"/>
      <c r="H29" s="6"/>
      <c r="I29" s="7"/>
      <c r="K29" s="5" t="s">
        <v>28</v>
      </c>
      <c r="L29" s="6"/>
      <c r="M29" s="6"/>
      <c r="N29" s="6"/>
      <c r="O29" s="41"/>
    </row>
    <row r="30" spans="1:15" x14ac:dyDescent="0.25">
      <c r="A30" s="8"/>
      <c r="B30" s="9" t="s">
        <v>18</v>
      </c>
      <c r="C30" s="9" t="s">
        <v>19</v>
      </c>
      <c r="D30" s="9" t="s">
        <v>20</v>
      </c>
      <c r="F30" s="8"/>
      <c r="G30" s="9" t="s">
        <v>18</v>
      </c>
      <c r="H30" s="9" t="s">
        <v>19</v>
      </c>
      <c r="I30" s="9" t="s">
        <v>20</v>
      </c>
      <c r="K30" s="8"/>
      <c r="L30" s="9" t="s">
        <v>18</v>
      </c>
      <c r="M30" s="9" t="s">
        <v>19</v>
      </c>
      <c r="N30" s="29" t="s">
        <v>20</v>
      </c>
      <c r="O30" s="41"/>
    </row>
    <row r="31" spans="1:15" x14ac:dyDescent="0.25">
      <c r="A31" s="4"/>
      <c r="B31" s="2">
        <v>14</v>
      </c>
      <c r="C31" s="1">
        <f>(B31-B39)</f>
        <v>2.8571428571428577</v>
      </c>
      <c r="D31" s="1">
        <f>(C31)^2</f>
        <v>8.1632653061224527</v>
      </c>
      <c r="F31" s="4"/>
      <c r="G31" s="2">
        <v>20</v>
      </c>
      <c r="H31" s="1">
        <f>(G31-G39)</f>
        <v>-2</v>
      </c>
      <c r="I31" s="1">
        <f>(H31)^2</f>
        <v>4</v>
      </c>
      <c r="K31" s="4"/>
      <c r="L31" s="2">
        <v>31</v>
      </c>
      <c r="M31" s="1">
        <f>(L31-L39)</f>
        <v>3.7142857142857153</v>
      </c>
      <c r="N31" s="30">
        <f>(M31)^2</f>
        <v>13.795918367346946</v>
      </c>
      <c r="O31" s="41"/>
    </row>
    <row r="32" spans="1:15" x14ac:dyDescent="0.25">
      <c r="A32" s="4"/>
      <c r="B32" s="2">
        <v>16</v>
      </c>
      <c r="C32" s="1">
        <f>B32-B39</f>
        <v>4.8571428571428577</v>
      </c>
      <c r="D32" s="1">
        <f>(C32)^2</f>
        <v>23.591836734693882</v>
      </c>
      <c r="F32" s="4"/>
      <c r="G32" s="2">
        <v>14</v>
      </c>
      <c r="H32" s="1">
        <f>G32-G39</f>
        <v>-8</v>
      </c>
      <c r="I32" s="1">
        <f>(H32)^2</f>
        <v>64</v>
      </c>
      <c r="K32" s="4"/>
      <c r="L32" s="2">
        <v>30</v>
      </c>
      <c r="M32" s="1">
        <f>L32-L39</f>
        <v>2.7142857142857153</v>
      </c>
      <c r="N32" s="30">
        <f>(M32)^2</f>
        <v>7.3673469387755155</v>
      </c>
      <c r="O32" s="41"/>
    </row>
    <row r="33" spans="1:15" x14ac:dyDescent="0.25">
      <c r="A33" s="4"/>
      <c r="B33" s="2">
        <v>12</v>
      </c>
      <c r="C33" s="1">
        <f>B33-B39</f>
        <v>0.85714285714285765</v>
      </c>
      <c r="D33" s="1">
        <f>(C33)^2</f>
        <v>0.73469387755102122</v>
      </c>
      <c r="F33" s="4"/>
      <c r="G33" s="2">
        <v>19</v>
      </c>
      <c r="H33" s="1">
        <f>G33-G39</f>
        <v>-3</v>
      </c>
      <c r="I33" s="1">
        <f>(H33)^2</f>
        <v>9</v>
      </c>
      <c r="K33" s="4"/>
      <c r="L33" s="2">
        <v>25</v>
      </c>
      <c r="M33" s="1">
        <f>L33-L39</f>
        <v>-2.2857142857142847</v>
      </c>
      <c r="N33" s="30">
        <f>(M33)^2</f>
        <v>5.2244897959183625</v>
      </c>
      <c r="O33" s="41"/>
    </row>
    <row r="34" spans="1:15" x14ac:dyDescent="0.25">
      <c r="A34" s="4"/>
      <c r="B34" s="2">
        <v>9</v>
      </c>
      <c r="C34" s="1">
        <f>B34-B39</f>
        <v>-2.1428571428571423</v>
      </c>
      <c r="D34" s="1">
        <f t="shared" ref="D34:D37" si="3">(C34)^2</f>
        <v>4.5918367346938753</v>
      </c>
      <c r="F34" s="4"/>
      <c r="G34" s="2">
        <v>29</v>
      </c>
      <c r="H34" s="1">
        <f>G34-G39</f>
        <v>7</v>
      </c>
      <c r="I34" s="1">
        <f t="shared" ref="I34:I37" si="4">(H34)^2</f>
        <v>49</v>
      </c>
      <c r="K34" s="4"/>
      <c r="L34" s="2">
        <v>29</v>
      </c>
      <c r="M34" s="1">
        <f>L34-L39</f>
        <v>1.7142857142857153</v>
      </c>
      <c r="N34" s="30">
        <f t="shared" ref="N34:N37" si="5">(M34)^2</f>
        <v>2.9387755102040849</v>
      </c>
      <c r="O34" s="41"/>
    </row>
    <row r="35" spans="1:15" x14ac:dyDescent="0.25">
      <c r="A35" s="4"/>
      <c r="B35" s="2">
        <v>10</v>
      </c>
      <c r="C35" s="1">
        <f>B35-B39</f>
        <v>-1.1428571428571423</v>
      </c>
      <c r="D35" s="1">
        <f t="shared" si="3"/>
        <v>1.3061224489795906</v>
      </c>
      <c r="F35" s="4"/>
      <c r="G35" s="2">
        <v>22</v>
      </c>
      <c r="H35" s="1">
        <f>G35-G39</f>
        <v>0</v>
      </c>
      <c r="I35" s="1">
        <f t="shared" si="4"/>
        <v>0</v>
      </c>
      <c r="K35" s="4"/>
      <c r="L35" s="2">
        <v>27</v>
      </c>
      <c r="M35" s="1">
        <f>L35-L39</f>
        <v>-0.2857142857142847</v>
      </c>
      <c r="N35" s="30">
        <f t="shared" si="5"/>
        <v>8.1632653061223914E-2</v>
      </c>
      <c r="O35" s="41"/>
    </row>
    <row r="36" spans="1:15" x14ac:dyDescent="0.25">
      <c r="A36" s="4"/>
      <c r="B36" s="2">
        <v>10</v>
      </c>
      <c r="C36" s="1">
        <f>B36-B39</f>
        <v>-1.1428571428571423</v>
      </c>
      <c r="D36" s="1">
        <f t="shared" si="3"/>
        <v>1.3061224489795906</v>
      </c>
      <c r="F36" s="4"/>
      <c r="G36" s="2">
        <v>26</v>
      </c>
      <c r="H36" s="1">
        <f>G36-G39</f>
        <v>4</v>
      </c>
      <c r="I36" s="1">
        <f t="shared" si="4"/>
        <v>16</v>
      </c>
      <c r="K36" s="4"/>
      <c r="L36" s="2">
        <v>26</v>
      </c>
      <c r="M36" s="1">
        <f>L36-L39</f>
        <v>-1.2857142857142847</v>
      </c>
      <c r="N36" s="30">
        <f t="shared" si="5"/>
        <v>1.6530612244897933</v>
      </c>
      <c r="O36" s="41"/>
    </row>
    <row r="37" spans="1:15" x14ac:dyDescent="0.25">
      <c r="A37" s="4"/>
      <c r="B37" s="11">
        <v>7</v>
      </c>
      <c r="C37" s="12">
        <f>B37-B39</f>
        <v>-4.1428571428571423</v>
      </c>
      <c r="D37" s="12">
        <f t="shared" si="3"/>
        <v>17.163265306122444</v>
      </c>
      <c r="F37" s="4"/>
      <c r="G37" s="11">
        <v>24</v>
      </c>
      <c r="H37" s="12">
        <f>G37-G39</f>
        <v>2</v>
      </c>
      <c r="I37" s="12">
        <f t="shared" si="4"/>
        <v>4</v>
      </c>
      <c r="K37" s="4"/>
      <c r="L37" s="11">
        <v>23</v>
      </c>
      <c r="M37" s="12">
        <f>L37-L39</f>
        <v>-4.2857142857142847</v>
      </c>
      <c r="N37" s="31">
        <f t="shared" si="5"/>
        <v>18.367346938775501</v>
      </c>
      <c r="O37" s="41"/>
    </row>
    <row r="38" spans="1:15" x14ac:dyDescent="0.25">
      <c r="A38" s="14" t="s">
        <v>21</v>
      </c>
      <c r="B38" s="14">
        <f>SUM(B31:B37)</f>
        <v>78</v>
      </c>
      <c r="C38" s="14"/>
      <c r="D38" s="14">
        <f>SUM(D31:D37)</f>
        <v>56.857142857142861</v>
      </c>
      <c r="F38" s="14" t="s">
        <v>21</v>
      </c>
      <c r="G38" s="14">
        <f>SUM(G31:G37)</f>
        <v>154</v>
      </c>
      <c r="H38" s="14"/>
      <c r="I38" s="14">
        <f>SUM(I31:I37)</f>
        <v>146</v>
      </c>
      <c r="K38" s="14" t="s">
        <v>21</v>
      </c>
      <c r="L38" s="14">
        <f>SUM(L31:L37)</f>
        <v>191</v>
      </c>
      <c r="M38" s="14"/>
      <c r="N38" s="32">
        <f>SUM(N31:N37)</f>
        <v>49.428571428571431</v>
      </c>
      <c r="O38" s="41"/>
    </row>
    <row r="39" spans="1:15" x14ac:dyDescent="0.25">
      <c r="A39" s="14" t="s">
        <v>22</v>
      </c>
      <c r="B39" s="14">
        <f>AVERAGE(B31:B37)</f>
        <v>11.142857142857142</v>
      </c>
      <c r="C39" s="14"/>
      <c r="D39" s="14"/>
      <c r="F39" s="14" t="s">
        <v>22</v>
      </c>
      <c r="G39" s="14">
        <f>AVERAGE(G31:G37)</f>
        <v>22</v>
      </c>
      <c r="H39" s="14"/>
      <c r="I39" s="14"/>
      <c r="K39" s="14" t="s">
        <v>22</v>
      </c>
      <c r="L39" s="14">
        <f>AVERAGE(L31:L37)</f>
        <v>27.285714285714285</v>
      </c>
      <c r="M39" s="14"/>
      <c r="N39" s="32"/>
      <c r="O39" s="41"/>
    </row>
    <row r="40" spans="1:15" x14ac:dyDescent="0.25">
      <c r="A40" s="14" t="s">
        <v>23</v>
      </c>
      <c r="B40" s="15">
        <f>(D38)/7-1</f>
        <v>7.1224489795918373</v>
      </c>
      <c r="C40" s="15"/>
      <c r="D40" s="15"/>
      <c r="F40" s="14" t="s">
        <v>23</v>
      </c>
      <c r="G40" s="15">
        <f>(I38)/7-1</f>
        <v>19.857142857142858</v>
      </c>
      <c r="H40" s="15"/>
      <c r="I40" s="15"/>
      <c r="K40" s="14" t="s">
        <v>23</v>
      </c>
      <c r="L40" s="15">
        <f>(N38)/7-1</f>
        <v>6.0612244897959187</v>
      </c>
      <c r="M40" s="15"/>
      <c r="N40" s="33"/>
      <c r="O40" s="41"/>
    </row>
    <row r="41" spans="1:15" x14ac:dyDescent="0.25">
      <c r="O41" s="41"/>
    </row>
    <row r="42" spans="1:15" x14ac:dyDescent="0.25">
      <c r="A42" s="5" t="s">
        <v>29</v>
      </c>
      <c r="B42" s="6"/>
      <c r="C42" s="6"/>
      <c r="D42" s="7"/>
      <c r="O42" s="41"/>
    </row>
    <row r="43" spans="1:15" x14ac:dyDescent="0.25">
      <c r="A43" s="8"/>
      <c r="B43" s="9" t="s">
        <v>18</v>
      </c>
      <c r="C43" s="9" t="s">
        <v>19</v>
      </c>
      <c r="D43" s="9" t="s">
        <v>20</v>
      </c>
      <c r="O43" s="41"/>
    </row>
    <row r="44" spans="1:15" x14ac:dyDescent="0.25">
      <c r="A44" s="4"/>
      <c r="B44" s="2">
        <v>76</v>
      </c>
      <c r="C44" s="1">
        <f>(B44-B52)</f>
        <v>-4.5714285714285694</v>
      </c>
      <c r="D44" s="1">
        <f>(C44)^2</f>
        <v>20.89795918367345</v>
      </c>
      <c r="O44" s="41"/>
    </row>
    <row r="45" spans="1:15" x14ac:dyDescent="0.25">
      <c r="A45" s="4"/>
      <c r="B45" s="2">
        <v>70</v>
      </c>
      <c r="C45" s="1">
        <f>B45-B52</f>
        <v>-10.571428571428569</v>
      </c>
      <c r="D45" s="1">
        <f>(C45)^2</f>
        <v>111.75510204081628</v>
      </c>
      <c r="O45" s="41"/>
    </row>
    <row r="46" spans="1:15" x14ac:dyDescent="0.25">
      <c r="A46" s="4"/>
      <c r="B46" s="2">
        <v>81</v>
      </c>
      <c r="C46" s="1">
        <f>B46-B52</f>
        <v>0.4285714285714306</v>
      </c>
      <c r="D46" s="1">
        <f>(C46)^2</f>
        <v>0.18367346938775683</v>
      </c>
      <c r="O46" s="41"/>
    </row>
    <row r="47" spans="1:15" x14ac:dyDescent="0.25">
      <c r="A47" s="4"/>
      <c r="B47" s="2">
        <v>74</v>
      </c>
      <c r="C47" s="1">
        <f>B47-B52</f>
        <v>-6.5714285714285694</v>
      </c>
      <c r="D47" s="1">
        <f t="shared" ref="D47:D50" si="6">(C47)^2</f>
        <v>43.183673469387728</v>
      </c>
      <c r="O47" s="41"/>
    </row>
    <row r="48" spans="1:15" x14ac:dyDescent="0.25">
      <c r="A48" s="4"/>
      <c r="B48" s="2">
        <v>86</v>
      </c>
      <c r="C48" s="1">
        <f>B48-B52</f>
        <v>5.4285714285714306</v>
      </c>
      <c r="D48" s="1">
        <f t="shared" si="6"/>
        <v>29.469387755102062</v>
      </c>
      <c r="O48" s="41"/>
    </row>
    <row r="49" spans="1:15" x14ac:dyDescent="0.25">
      <c r="A49" s="4"/>
      <c r="B49" s="2">
        <v>94</v>
      </c>
      <c r="C49" s="1">
        <f>B49-B52</f>
        <v>13.428571428571431</v>
      </c>
      <c r="D49" s="1">
        <f t="shared" si="6"/>
        <v>180.32653061224497</v>
      </c>
      <c r="O49" s="41"/>
    </row>
    <row r="50" spans="1:15" x14ac:dyDescent="0.25">
      <c r="A50" s="4"/>
      <c r="B50" s="11">
        <v>83</v>
      </c>
      <c r="C50" s="12">
        <f>B50-B52</f>
        <v>2.4285714285714306</v>
      </c>
      <c r="D50" s="12">
        <f t="shared" si="6"/>
        <v>5.8979591836734793</v>
      </c>
      <c r="O50" s="41"/>
    </row>
    <row r="51" spans="1:15" x14ac:dyDescent="0.25">
      <c r="A51" s="14" t="s">
        <v>21</v>
      </c>
      <c r="B51" s="14">
        <f>SUM(B44:B50)</f>
        <v>564</v>
      </c>
      <c r="C51" s="14"/>
      <c r="D51" s="14">
        <f>SUM(D44:D50)</f>
        <v>391.71428571428578</v>
      </c>
      <c r="O51" s="41"/>
    </row>
    <row r="52" spans="1:15" x14ac:dyDescent="0.25">
      <c r="A52" s="14" t="s">
        <v>22</v>
      </c>
      <c r="B52" s="14">
        <f>AVERAGE(B44:B50)</f>
        <v>80.571428571428569</v>
      </c>
      <c r="C52" s="14"/>
      <c r="D52" s="14"/>
      <c r="O52" s="41"/>
    </row>
    <row r="53" spans="1:15" x14ac:dyDescent="0.25">
      <c r="A53" s="14" t="s">
        <v>23</v>
      </c>
      <c r="B53" s="15">
        <f>(D51)/7-1</f>
        <v>54.959183673469397</v>
      </c>
      <c r="C53" s="15"/>
      <c r="D53" s="15"/>
      <c r="O53" s="41"/>
    </row>
    <row r="54" spans="1:15" x14ac:dyDescent="0.25">
      <c r="O54" s="41"/>
    </row>
    <row r="55" spans="1:15" x14ac:dyDescent="0.25">
      <c r="A55" s="16" t="s">
        <v>31</v>
      </c>
      <c r="B55" s="17"/>
      <c r="C55" s="17"/>
      <c r="D55" s="18"/>
      <c r="F55" s="16" t="s">
        <v>32</v>
      </c>
      <c r="G55" s="17"/>
      <c r="H55" s="17"/>
      <c r="I55" s="18"/>
      <c r="K55" s="16" t="s">
        <v>33</v>
      </c>
      <c r="L55" s="17"/>
      <c r="M55" s="17"/>
      <c r="N55" s="17"/>
      <c r="O55" s="41"/>
    </row>
    <row r="56" spans="1:15" x14ac:dyDescent="0.25">
      <c r="A56" s="19"/>
      <c r="B56" s="20" t="s">
        <v>18</v>
      </c>
      <c r="C56" s="20" t="s">
        <v>19</v>
      </c>
      <c r="D56" s="20" t="s">
        <v>20</v>
      </c>
      <c r="F56" s="19"/>
      <c r="G56" s="20" t="s">
        <v>18</v>
      </c>
      <c r="H56" s="20" t="s">
        <v>19</v>
      </c>
      <c r="I56" s="20" t="s">
        <v>20</v>
      </c>
      <c r="K56" s="19"/>
      <c r="L56" s="20" t="s">
        <v>18</v>
      </c>
      <c r="M56" s="20" t="s">
        <v>19</v>
      </c>
      <c r="N56" s="34" t="s">
        <v>20</v>
      </c>
      <c r="O56" s="41"/>
    </row>
    <row r="57" spans="1:15" x14ac:dyDescent="0.25">
      <c r="A57" s="4"/>
      <c r="B57" s="2">
        <v>68</v>
      </c>
      <c r="C57" s="1">
        <f>(B57-B61)</f>
        <v>-1.6666666666666714</v>
      </c>
      <c r="D57" s="1">
        <f>(C57)^2</f>
        <v>2.7777777777777937</v>
      </c>
      <c r="F57" s="4"/>
      <c r="G57" s="2">
        <v>68</v>
      </c>
      <c r="H57" s="1">
        <f>(G57-G61)</f>
        <v>-1.6666666666666714</v>
      </c>
      <c r="I57" s="1">
        <f>(H57)^2</f>
        <v>2.7777777777777937</v>
      </c>
      <c r="K57" s="4"/>
      <c r="L57" s="2">
        <v>102</v>
      </c>
      <c r="M57" s="1">
        <f>(L57-L61)</f>
        <v>-1</v>
      </c>
      <c r="N57" s="30">
        <f>(M57)^2</f>
        <v>1</v>
      </c>
      <c r="O57" s="41"/>
    </row>
    <row r="58" spans="1:15" x14ac:dyDescent="0.25">
      <c r="A58" s="4"/>
      <c r="B58" s="2">
        <v>71</v>
      </c>
      <c r="C58" s="1">
        <f>B58-B61</f>
        <v>1.3333333333333286</v>
      </c>
      <c r="D58" s="1">
        <f>(C58)^2</f>
        <v>1.7777777777777652</v>
      </c>
      <c r="F58" s="4"/>
      <c r="G58" s="2">
        <v>71</v>
      </c>
      <c r="H58" s="1">
        <f>G58-G61</f>
        <v>1.3333333333333286</v>
      </c>
      <c r="I58" s="1">
        <f>(H58)^2</f>
        <v>1.7777777777777652</v>
      </c>
      <c r="K58" s="4"/>
      <c r="L58" s="2">
        <v>106</v>
      </c>
      <c r="M58" s="1">
        <f>L58-L61</f>
        <v>3</v>
      </c>
      <c r="N58" s="30">
        <f>(M58)^2</f>
        <v>9</v>
      </c>
      <c r="O58" s="41"/>
    </row>
    <row r="59" spans="1:15" x14ac:dyDescent="0.25">
      <c r="A59" s="4"/>
      <c r="B59" s="2">
        <v>70</v>
      </c>
      <c r="C59" s="1">
        <f>B59-B61</f>
        <v>0.3333333333333286</v>
      </c>
      <c r="D59" s="1">
        <f>(C59)^2</f>
        <v>0.11111111111110795</v>
      </c>
      <c r="F59" s="4"/>
      <c r="G59" s="2">
        <v>70</v>
      </c>
      <c r="H59" s="1">
        <f>G59-G61</f>
        <v>0.3333333333333286</v>
      </c>
      <c r="I59" s="1">
        <f>(H59)^2</f>
        <v>0.11111111111110795</v>
      </c>
      <c r="K59" s="4"/>
      <c r="L59" s="2">
        <v>101</v>
      </c>
      <c r="M59" s="1">
        <f>L59-L61</f>
        <v>-2</v>
      </c>
      <c r="N59" s="30">
        <f>(M59)^2</f>
        <v>4</v>
      </c>
      <c r="O59" s="41"/>
    </row>
    <row r="60" spans="1:15" x14ac:dyDescent="0.25">
      <c r="A60" s="21" t="s">
        <v>21</v>
      </c>
      <c r="B60" s="21">
        <f>SUM(B57:B59)</f>
        <v>209</v>
      </c>
      <c r="C60" s="21"/>
      <c r="D60" s="21">
        <f>SUM(D57:D59)</f>
        <v>4.666666666666667</v>
      </c>
      <c r="F60" s="21" t="s">
        <v>21</v>
      </c>
      <c r="G60" s="21">
        <f>SUM(G57:G59)</f>
        <v>209</v>
      </c>
      <c r="H60" s="21"/>
      <c r="I60" s="21">
        <f>SUM(I57:I59)</f>
        <v>4.666666666666667</v>
      </c>
      <c r="K60" s="21" t="s">
        <v>21</v>
      </c>
      <c r="L60" s="21">
        <f>SUM(L57:L59)</f>
        <v>309</v>
      </c>
      <c r="M60" s="21"/>
      <c r="N60" s="35">
        <f>SUM(N57:N59)</f>
        <v>14</v>
      </c>
      <c r="O60" s="41"/>
    </row>
    <row r="61" spans="1:15" x14ac:dyDescent="0.25">
      <c r="A61" s="21" t="s">
        <v>22</v>
      </c>
      <c r="B61" s="21">
        <f>AVERAGE(B57:B59)</f>
        <v>69.666666666666671</v>
      </c>
      <c r="C61" s="21"/>
      <c r="D61" s="21"/>
      <c r="F61" s="21" t="s">
        <v>22</v>
      </c>
      <c r="G61" s="21">
        <f>AVERAGE(G57:G59)</f>
        <v>69.666666666666671</v>
      </c>
      <c r="H61" s="21"/>
      <c r="I61" s="21"/>
      <c r="K61" s="21" t="s">
        <v>22</v>
      </c>
      <c r="L61" s="21">
        <f>AVERAGE(L57:L59)</f>
        <v>103</v>
      </c>
      <c r="M61" s="21"/>
      <c r="N61" s="35"/>
      <c r="O61" s="41"/>
    </row>
    <row r="62" spans="1:15" x14ac:dyDescent="0.25">
      <c r="A62" s="21" t="s">
        <v>23</v>
      </c>
      <c r="B62" s="22">
        <f>(D60)/7-1</f>
        <v>-0.33333333333333326</v>
      </c>
      <c r="C62" s="23"/>
      <c r="D62" s="24"/>
      <c r="F62" s="21" t="s">
        <v>23</v>
      </c>
      <c r="G62" s="22">
        <f>(I60)/7-1</f>
        <v>-0.33333333333333326</v>
      </c>
      <c r="H62" s="23"/>
      <c r="I62" s="24"/>
      <c r="K62" s="21" t="s">
        <v>23</v>
      </c>
      <c r="L62" s="22">
        <f>(N60)/7-1</f>
        <v>1</v>
      </c>
      <c r="M62" s="23"/>
      <c r="N62" s="23"/>
      <c r="O62" s="41"/>
    </row>
    <row r="63" spans="1:15" x14ac:dyDescent="0.25">
      <c r="O63" s="41"/>
    </row>
    <row r="64" spans="1:15" x14ac:dyDescent="0.25">
      <c r="A64" s="16" t="s">
        <v>34</v>
      </c>
      <c r="B64" s="17"/>
      <c r="C64" s="17"/>
      <c r="D64" s="18"/>
      <c r="F64" s="16" t="s">
        <v>35</v>
      </c>
      <c r="G64" s="17"/>
      <c r="H64" s="17"/>
      <c r="I64" s="18"/>
      <c r="K64" s="16" t="s">
        <v>36</v>
      </c>
      <c r="L64" s="17"/>
      <c r="M64" s="17"/>
      <c r="N64" s="17"/>
      <c r="O64" s="41"/>
    </row>
    <row r="65" spans="1:15" x14ac:dyDescent="0.25">
      <c r="A65" s="19"/>
      <c r="B65" s="20" t="s">
        <v>18</v>
      </c>
      <c r="C65" s="20" t="s">
        <v>19</v>
      </c>
      <c r="D65" s="20" t="s">
        <v>20</v>
      </c>
      <c r="F65" s="19"/>
      <c r="G65" s="20" t="s">
        <v>18</v>
      </c>
      <c r="H65" s="20" t="s">
        <v>19</v>
      </c>
      <c r="I65" s="20" t="s">
        <v>20</v>
      </c>
      <c r="K65" s="19"/>
      <c r="L65" s="20" t="s">
        <v>18</v>
      </c>
      <c r="M65" s="20" t="s">
        <v>19</v>
      </c>
      <c r="N65" s="34" t="s">
        <v>20</v>
      </c>
      <c r="O65" s="41"/>
    </row>
    <row r="66" spans="1:15" x14ac:dyDescent="0.25">
      <c r="A66" s="4"/>
      <c r="B66" s="2">
        <v>27</v>
      </c>
      <c r="C66" s="1">
        <f>(B66-B70)</f>
        <v>-2.3333333333333321</v>
      </c>
      <c r="D66" s="1">
        <f>(C66)^2</f>
        <v>5.4444444444444393</v>
      </c>
      <c r="F66" s="4"/>
      <c r="G66" s="2">
        <v>27</v>
      </c>
      <c r="H66" s="1">
        <f>(G66-G70)</f>
        <v>-2.6666666666666679</v>
      </c>
      <c r="I66" s="1">
        <f>(H66)^2</f>
        <v>7.1111111111111178</v>
      </c>
      <c r="K66" s="4"/>
      <c r="L66" s="2">
        <v>22</v>
      </c>
      <c r="M66" s="1">
        <f>(L66-L70)</f>
        <v>-2</v>
      </c>
      <c r="N66" s="30">
        <f>(M66)^2</f>
        <v>4</v>
      </c>
      <c r="O66" s="41"/>
    </row>
    <row r="67" spans="1:15" x14ac:dyDescent="0.25">
      <c r="A67" s="4"/>
      <c r="B67" s="2">
        <v>28</v>
      </c>
      <c r="C67" s="1">
        <f>B67-B70</f>
        <v>-1.3333333333333321</v>
      </c>
      <c r="D67" s="1">
        <f>(C67)^2</f>
        <v>1.7777777777777746</v>
      </c>
      <c r="F67" s="4"/>
      <c r="G67" s="2">
        <v>34</v>
      </c>
      <c r="H67" s="1">
        <f>G67-G70</f>
        <v>4.3333333333333321</v>
      </c>
      <c r="I67" s="1">
        <f>(H67)^2</f>
        <v>18.777777777777768</v>
      </c>
      <c r="K67" s="4"/>
      <c r="L67" s="2">
        <v>25</v>
      </c>
      <c r="M67" s="1">
        <f>L67-L70</f>
        <v>1</v>
      </c>
      <c r="N67" s="30">
        <f>(M67)^2</f>
        <v>1</v>
      </c>
      <c r="O67" s="41"/>
    </row>
    <row r="68" spans="1:15" x14ac:dyDescent="0.25">
      <c r="A68" s="4"/>
      <c r="B68" s="2">
        <v>33</v>
      </c>
      <c r="C68" s="1">
        <f>B68-B70</f>
        <v>3.6666666666666679</v>
      </c>
      <c r="D68" s="1">
        <f>(C68)^2</f>
        <v>13.444444444444454</v>
      </c>
      <c r="F68" s="4"/>
      <c r="G68" s="2">
        <v>28</v>
      </c>
      <c r="H68" s="1">
        <f>G68-G70</f>
        <v>-1.6666666666666679</v>
      </c>
      <c r="I68" s="1">
        <f>(H68)^2</f>
        <v>2.7777777777777817</v>
      </c>
      <c r="K68" s="4"/>
      <c r="L68" s="2">
        <v>25</v>
      </c>
      <c r="M68" s="1">
        <f>L68-L70</f>
        <v>1</v>
      </c>
      <c r="N68" s="30">
        <f>(M68)^2</f>
        <v>1</v>
      </c>
      <c r="O68" s="41"/>
    </row>
    <row r="69" spans="1:15" x14ac:dyDescent="0.25">
      <c r="A69" s="21" t="s">
        <v>21</v>
      </c>
      <c r="B69" s="21">
        <f>SUM(B66:B68)</f>
        <v>88</v>
      </c>
      <c r="C69" s="21"/>
      <c r="D69" s="21">
        <f>SUM(D66:D68)</f>
        <v>20.666666666666668</v>
      </c>
      <c r="F69" s="21" t="s">
        <v>21</v>
      </c>
      <c r="G69" s="21">
        <f>SUM(G66:G68)</f>
        <v>89</v>
      </c>
      <c r="H69" s="21"/>
      <c r="I69" s="21">
        <f>SUM(I66:I68)</f>
        <v>28.666666666666668</v>
      </c>
      <c r="K69" s="21" t="s">
        <v>21</v>
      </c>
      <c r="L69" s="21">
        <f>SUM(L66:L68)</f>
        <v>72</v>
      </c>
      <c r="M69" s="21"/>
      <c r="N69" s="35">
        <f>SUM(N66:N68)</f>
        <v>6</v>
      </c>
      <c r="O69" s="41"/>
    </row>
    <row r="70" spans="1:15" x14ac:dyDescent="0.25">
      <c r="A70" s="21" t="s">
        <v>22</v>
      </c>
      <c r="B70" s="21">
        <f>AVERAGE(B66:B68)</f>
        <v>29.333333333333332</v>
      </c>
      <c r="C70" s="21"/>
      <c r="D70" s="21"/>
      <c r="F70" s="21" t="s">
        <v>22</v>
      </c>
      <c r="G70" s="21">
        <f>AVERAGE(G66:G68)</f>
        <v>29.666666666666668</v>
      </c>
      <c r="H70" s="21"/>
      <c r="I70" s="21"/>
      <c r="K70" s="21" t="s">
        <v>22</v>
      </c>
      <c r="L70" s="21">
        <f>AVERAGE(L66:L68)</f>
        <v>24</v>
      </c>
      <c r="M70" s="21"/>
      <c r="N70" s="35"/>
      <c r="O70" s="41"/>
    </row>
    <row r="71" spans="1:15" x14ac:dyDescent="0.25">
      <c r="A71" s="21" t="s">
        <v>23</v>
      </c>
      <c r="B71" s="22">
        <f>(D69)/7-1</f>
        <v>1.9523809523809526</v>
      </c>
      <c r="C71" s="23"/>
      <c r="D71" s="24"/>
      <c r="F71" s="21" t="s">
        <v>23</v>
      </c>
      <c r="G71" s="22">
        <f>(I69)/7-1</f>
        <v>3.0952380952380958</v>
      </c>
      <c r="H71" s="23"/>
      <c r="I71" s="24"/>
      <c r="K71" s="21" t="s">
        <v>23</v>
      </c>
      <c r="L71" s="22">
        <f>(N69)/7-1</f>
        <v>-0.1428571428571429</v>
      </c>
      <c r="M71" s="23"/>
      <c r="N71" s="23"/>
      <c r="O71" s="41"/>
    </row>
    <row r="72" spans="1:15" x14ac:dyDescent="0.25">
      <c r="O72" s="41"/>
    </row>
    <row r="73" spans="1:15" x14ac:dyDescent="0.25">
      <c r="A73" s="16" t="s">
        <v>30</v>
      </c>
      <c r="B73" s="17"/>
      <c r="C73" s="17"/>
      <c r="D73" s="18"/>
      <c r="O73" s="41"/>
    </row>
    <row r="74" spans="1:15" x14ac:dyDescent="0.25">
      <c r="A74" s="19"/>
      <c r="B74" s="20" t="s">
        <v>18</v>
      </c>
      <c r="C74" s="20" t="s">
        <v>19</v>
      </c>
      <c r="D74" s="20" t="s">
        <v>20</v>
      </c>
      <c r="O74" s="41"/>
    </row>
    <row r="75" spans="1:15" x14ac:dyDescent="0.25">
      <c r="A75" s="4"/>
      <c r="B75" s="2">
        <v>102</v>
      </c>
      <c r="C75" s="1">
        <f>(B75-B79)</f>
        <v>-1</v>
      </c>
      <c r="D75" s="1">
        <f>(C75)^2</f>
        <v>1</v>
      </c>
      <c r="O75" s="41"/>
    </row>
    <row r="76" spans="1:15" x14ac:dyDescent="0.25">
      <c r="A76" s="4"/>
      <c r="B76" s="2">
        <v>106</v>
      </c>
      <c r="C76" s="1">
        <f>B76-B79</f>
        <v>3</v>
      </c>
      <c r="D76" s="1">
        <f>(C76)^2</f>
        <v>9</v>
      </c>
      <c r="O76" s="41"/>
    </row>
    <row r="77" spans="1:15" x14ac:dyDescent="0.25">
      <c r="A77" s="4"/>
      <c r="B77" s="2">
        <v>101</v>
      </c>
      <c r="C77" s="1">
        <f>B77-B79</f>
        <v>-2</v>
      </c>
      <c r="D77" s="1">
        <f>(C77)^2</f>
        <v>4</v>
      </c>
      <c r="O77" s="41"/>
    </row>
    <row r="78" spans="1:15" x14ac:dyDescent="0.25">
      <c r="A78" s="21" t="s">
        <v>21</v>
      </c>
      <c r="B78" s="21">
        <f>SUM(B75:B77)</f>
        <v>309</v>
      </c>
      <c r="C78" s="21"/>
      <c r="D78" s="21">
        <f>SUM(D75:D77)</f>
        <v>14</v>
      </c>
      <c r="O78" s="41"/>
    </row>
    <row r="79" spans="1:15" x14ac:dyDescent="0.25">
      <c r="A79" s="21" t="s">
        <v>22</v>
      </c>
      <c r="B79" s="21">
        <f>AVERAGE(B75:B77)</f>
        <v>103</v>
      </c>
      <c r="C79" s="21"/>
      <c r="D79" s="21"/>
      <c r="O79" s="41"/>
    </row>
    <row r="80" spans="1:15" x14ac:dyDescent="0.25">
      <c r="A80" s="25" t="s">
        <v>23</v>
      </c>
      <c r="B80" s="26">
        <f>(D78)/7-1</f>
        <v>1</v>
      </c>
      <c r="C80" s="27"/>
      <c r="D80" s="28"/>
      <c r="N80" s="44"/>
      <c r="O80" s="41"/>
    </row>
    <row r="81" spans="1:15" x14ac:dyDescent="0.25">
      <c r="A81" s="39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2"/>
      <c r="O81" s="43"/>
    </row>
    <row r="85" spans="1:15" x14ac:dyDescent="0.25">
      <c r="A85" s="49" t="s">
        <v>0</v>
      </c>
      <c r="B85" s="49" t="s">
        <v>1</v>
      </c>
      <c r="C85" s="49" t="s">
        <v>2</v>
      </c>
      <c r="D85" s="49" t="s">
        <v>3</v>
      </c>
      <c r="E85" s="49" t="s">
        <v>4</v>
      </c>
      <c r="F85" s="49" t="s">
        <v>5</v>
      </c>
      <c r="G85" s="49" t="s">
        <v>6</v>
      </c>
      <c r="H85" s="49" t="s">
        <v>7</v>
      </c>
      <c r="I85" s="49" t="s">
        <v>8</v>
      </c>
      <c r="J85" s="49" t="s">
        <v>9</v>
      </c>
      <c r="K85" s="49" t="s">
        <v>10</v>
      </c>
    </row>
    <row r="86" spans="1:15" x14ac:dyDescent="0.25">
      <c r="A86" s="3">
        <v>44378</v>
      </c>
      <c r="B86" s="2" t="s">
        <v>11</v>
      </c>
      <c r="C86" s="2">
        <v>55</v>
      </c>
      <c r="D86" s="2">
        <v>76</v>
      </c>
      <c r="E86" s="2">
        <v>27</v>
      </c>
      <c r="F86" s="2">
        <v>14</v>
      </c>
      <c r="G86" s="2">
        <v>20</v>
      </c>
      <c r="H86" s="2">
        <v>31</v>
      </c>
      <c r="I86" s="2">
        <v>76</v>
      </c>
      <c r="J86" s="2" t="s">
        <v>12</v>
      </c>
      <c r="K86" s="2" t="s">
        <v>13</v>
      </c>
    </row>
    <row r="87" spans="1:15" x14ac:dyDescent="0.25">
      <c r="A87" s="3">
        <v>44379</v>
      </c>
      <c r="B87" s="2" t="s">
        <v>11</v>
      </c>
      <c r="C87" s="2">
        <v>55</v>
      </c>
      <c r="D87" s="2">
        <v>70</v>
      </c>
      <c r="E87" s="2">
        <v>33</v>
      </c>
      <c r="F87" s="2">
        <v>16</v>
      </c>
      <c r="G87" s="2">
        <v>14</v>
      </c>
      <c r="H87" s="2">
        <v>30</v>
      </c>
      <c r="I87" s="2">
        <v>70</v>
      </c>
      <c r="J87" s="2" t="s">
        <v>12</v>
      </c>
      <c r="K87" s="2" t="s">
        <v>13</v>
      </c>
    </row>
    <row r="88" spans="1:15" x14ac:dyDescent="0.25">
      <c r="A88" s="3">
        <v>44380</v>
      </c>
      <c r="B88" s="2" t="s">
        <v>11</v>
      </c>
      <c r="C88" s="2">
        <v>58</v>
      </c>
      <c r="D88" s="2">
        <v>81</v>
      </c>
      <c r="E88" s="2">
        <v>33</v>
      </c>
      <c r="F88" s="2">
        <v>12</v>
      </c>
      <c r="G88" s="2">
        <v>19</v>
      </c>
      <c r="H88" s="2">
        <v>25</v>
      </c>
      <c r="I88" s="2">
        <v>81</v>
      </c>
      <c r="J88" s="2" t="s">
        <v>12</v>
      </c>
      <c r="K88" s="2" t="s">
        <v>13</v>
      </c>
    </row>
    <row r="89" spans="1:15" x14ac:dyDescent="0.25">
      <c r="A89" s="3">
        <v>44381</v>
      </c>
      <c r="B89" s="2" t="s">
        <v>11</v>
      </c>
      <c r="C89" s="2">
        <v>68</v>
      </c>
      <c r="D89" s="2">
        <v>102</v>
      </c>
      <c r="E89" s="2">
        <v>27</v>
      </c>
      <c r="F89" s="2">
        <v>11</v>
      </c>
      <c r="G89" s="2">
        <v>27</v>
      </c>
      <c r="H89" s="2">
        <v>22</v>
      </c>
      <c r="I89" s="2">
        <v>102</v>
      </c>
      <c r="J89" s="2" t="s">
        <v>12</v>
      </c>
      <c r="K89" s="2" t="s">
        <v>14</v>
      </c>
    </row>
    <row r="90" spans="1:15" x14ac:dyDescent="0.25">
      <c r="A90" s="3">
        <v>44382</v>
      </c>
      <c r="B90" s="2" t="s">
        <v>11</v>
      </c>
      <c r="C90" s="2">
        <v>71</v>
      </c>
      <c r="D90" s="2">
        <v>106</v>
      </c>
      <c r="E90" s="2">
        <v>28</v>
      </c>
      <c r="F90" s="2">
        <v>12</v>
      </c>
      <c r="G90" s="2">
        <v>34</v>
      </c>
      <c r="H90" s="2">
        <v>25</v>
      </c>
      <c r="I90" s="2">
        <v>106</v>
      </c>
      <c r="J90" s="2" t="s">
        <v>12</v>
      </c>
      <c r="K90" s="2" t="s">
        <v>14</v>
      </c>
    </row>
    <row r="91" spans="1:15" x14ac:dyDescent="0.25">
      <c r="A91" s="3">
        <v>44383</v>
      </c>
      <c r="B91" s="2" t="s">
        <v>11</v>
      </c>
      <c r="C91" s="2">
        <v>56</v>
      </c>
      <c r="D91" s="2">
        <v>74</v>
      </c>
      <c r="E91" s="2">
        <v>26</v>
      </c>
      <c r="F91" s="2">
        <v>9</v>
      </c>
      <c r="G91" s="2">
        <v>29</v>
      </c>
      <c r="H91" s="2">
        <v>29</v>
      </c>
      <c r="I91" s="2">
        <v>74</v>
      </c>
      <c r="J91" s="2" t="s">
        <v>12</v>
      </c>
      <c r="K91" s="2" t="s">
        <v>13</v>
      </c>
    </row>
    <row r="92" spans="1:15" x14ac:dyDescent="0.25">
      <c r="A92" s="3">
        <v>44384</v>
      </c>
      <c r="B92" s="2" t="s">
        <v>11</v>
      </c>
      <c r="C92" s="2">
        <v>64</v>
      </c>
      <c r="D92" s="2">
        <v>86</v>
      </c>
      <c r="E92" s="2">
        <v>34</v>
      </c>
      <c r="F92" s="2">
        <v>10</v>
      </c>
      <c r="G92" s="2">
        <v>22</v>
      </c>
      <c r="H92" s="2">
        <v>27</v>
      </c>
      <c r="I92" s="2">
        <v>86</v>
      </c>
      <c r="J92" s="2" t="s">
        <v>12</v>
      </c>
      <c r="K92" s="2" t="s">
        <v>13</v>
      </c>
    </row>
    <row r="93" spans="1:15" x14ac:dyDescent="0.25">
      <c r="A93" s="3">
        <v>44385</v>
      </c>
      <c r="B93" s="2" t="s">
        <v>11</v>
      </c>
      <c r="C93" s="2">
        <v>68</v>
      </c>
      <c r="D93" s="2">
        <v>94</v>
      </c>
      <c r="E93" s="2">
        <v>32</v>
      </c>
      <c r="F93" s="2">
        <v>10</v>
      </c>
      <c r="G93" s="2">
        <v>26</v>
      </c>
      <c r="H93" s="2">
        <v>26</v>
      </c>
      <c r="I93" s="2">
        <v>94</v>
      </c>
      <c r="J93" s="2" t="s">
        <v>12</v>
      </c>
      <c r="K93" s="2" t="s">
        <v>13</v>
      </c>
    </row>
    <row r="94" spans="1:15" x14ac:dyDescent="0.25">
      <c r="A94" s="3">
        <v>44386</v>
      </c>
      <c r="B94" s="2" t="s">
        <v>11</v>
      </c>
      <c r="C94" s="2">
        <v>70</v>
      </c>
      <c r="D94" s="2">
        <v>101</v>
      </c>
      <c r="E94" s="2">
        <v>33</v>
      </c>
      <c r="F94" s="2">
        <v>9</v>
      </c>
      <c r="G94" s="2">
        <v>28</v>
      </c>
      <c r="H94" s="2">
        <v>25</v>
      </c>
      <c r="I94" s="2">
        <v>101</v>
      </c>
      <c r="J94" s="2" t="s">
        <v>12</v>
      </c>
      <c r="K94" s="2" t="s">
        <v>14</v>
      </c>
    </row>
    <row r="95" spans="1:15" x14ac:dyDescent="0.25">
      <c r="A95" s="3">
        <v>44387</v>
      </c>
      <c r="B95" s="2" t="s">
        <v>11</v>
      </c>
      <c r="C95" s="2">
        <v>64</v>
      </c>
      <c r="D95" s="2">
        <v>83</v>
      </c>
      <c r="E95" s="2">
        <v>35</v>
      </c>
      <c r="F95" s="2">
        <v>7</v>
      </c>
      <c r="G95" s="2">
        <v>24</v>
      </c>
      <c r="H95" s="2">
        <v>23</v>
      </c>
      <c r="I95" s="2">
        <v>83</v>
      </c>
      <c r="J95" s="2" t="s">
        <v>12</v>
      </c>
      <c r="K95" s="2" t="s">
        <v>13</v>
      </c>
    </row>
    <row r="96" spans="1:15" x14ac:dyDescent="0.25">
      <c r="A96" s="47">
        <v>44388</v>
      </c>
      <c r="B96" s="48" t="s">
        <v>11</v>
      </c>
      <c r="C96" s="48">
        <v>58</v>
      </c>
      <c r="D96" s="48">
        <v>90</v>
      </c>
      <c r="E96" s="48">
        <v>30</v>
      </c>
      <c r="F96" s="48">
        <v>9</v>
      </c>
      <c r="G96" s="48">
        <v>19</v>
      </c>
      <c r="H96" s="48">
        <v>21</v>
      </c>
      <c r="I96" s="48">
        <v>78</v>
      </c>
      <c r="J96" s="48" t="s">
        <v>12</v>
      </c>
      <c r="K96" s="48" t="s">
        <v>38</v>
      </c>
    </row>
    <row r="98" spans="1:14" x14ac:dyDescent="0.25">
      <c r="A98" s="49" t="s">
        <v>0</v>
      </c>
      <c r="B98" s="49" t="s">
        <v>1</v>
      </c>
      <c r="C98" s="49" t="s">
        <v>2</v>
      </c>
      <c r="D98" s="49" t="s">
        <v>3</v>
      </c>
      <c r="E98" s="49" t="s">
        <v>4</v>
      </c>
      <c r="F98" s="49" t="s">
        <v>5</v>
      </c>
      <c r="G98" s="49" t="s">
        <v>6</v>
      </c>
      <c r="H98" s="49" t="s">
        <v>7</v>
      </c>
      <c r="I98" s="49" t="s">
        <v>8</v>
      </c>
      <c r="J98" s="49" t="s">
        <v>9</v>
      </c>
      <c r="K98" s="49" t="s">
        <v>10</v>
      </c>
      <c r="L98" s="49" t="s">
        <v>39</v>
      </c>
      <c r="M98" s="49" t="s">
        <v>40</v>
      </c>
      <c r="N98" s="49" t="s">
        <v>41</v>
      </c>
    </row>
    <row r="99" spans="1:14" x14ac:dyDescent="0.25">
      <c r="A99" s="3">
        <v>44378</v>
      </c>
      <c r="B99" s="2" t="s">
        <v>11</v>
      </c>
      <c r="C99" s="2">
        <v>55</v>
      </c>
      <c r="D99" s="2">
        <v>76</v>
      </c>
      <c r="E99" s="2">
        <v>27</v>
      </c>
      <c r="F99" s="2">
        <v>14</v>
      </c>
      <c r="G99" s="2">
        <v>20</v>
      </c>
      <c r="H99" s="2">
        <v>31</v>
      </c>
      <c r="I99" s="2">
        <v>76</v>
      </c>
      <c r="J99" s="2" t="s">
        <v>12</v>
      </c>
      <c r="K99" s="2" t="s">
        <v>13</v>
      </c>
      <c r="L99" s="1">
        <f>SQRT((C96-C99)^2+(D96-D99)^2+(E96-E99)^2+(F96-F99)^2+(G96-G99)^2+(H96-H99)^2+(I96-I99)^2)</f>
        <v>18.547236990991408</v>
      </c>
      <c r="M99" s="1">
        <v>4</v>
      </c>
      <c r="N99" s="1" t="s">
        <v>42</v>
      </c>
    </row>
    <row r="100" spans="1:14" x14ac:dyDescent="0.25">
      <c r="A100" s="3">
        <v>44379</v>
      </c>
      <c r="B100" s="2" t="s">
        <v>11</v>
      </c>
      <c r="C100" s="2">
        <v>55</v>
      </c>
      <c r="D100" s="2">
        <v>70</v>
      </c>
      <c r="E100" s="2">
        <v>33</v>
      </c>
      <c r="F100" s="2">
        <v>16</v>
      </c>
      <c r="G100" s="2">
        <v>14</v>
      </c>
      <c r="H100" s="2">
        <v>30</v>
      </c>
      <c r="I100" s="2">
        <v>70</v>
      </c>
      <c r="J100" s="2" t="s">
        <v>12</v>
      </c>
      <c r="K100" s="2" t="s">
        <v>13</v>
      </c>
      <c r="L100" s="1">
        <f>SQRT((C96-C100)^2+(D96-D100)^2+(E96-E100)^2+(F96-F100)^2+(G96-G100)^2+(H96-H100)^2+(I96-I100)^2)</f>
        <v>25.238858928247925</v>
      </c>
      <c r="M100" s="1">
        <v>7</v>
      </c>
      <c r="N100" s="1" t="s">
        <v>43</v>
      </c>
    </row>
    <row r="101" spans="1:14" x14ac:dyDescent="0.25">
      <c r="A101" s="3">
        <v>44380</v>
      </c>
      <c r="B101" s="2" t="s">
        <v>11</v>
      </c>
      <c r="C101" s="2">
        <v>58</v>
      </c>
      <c r="D101" s="2">
        <v>81</v>
      </c>
      <c r="E101" s="2">
        <v>33</v>
      </c>
      <c r="F101" s="2">
        <v>12</v>
      </c>
      <c r="G101" s="2">
        <v>19</v>
      </c>
      <c r="H101" s="2">
        <v>25</v>
      </c>
      <c r="I101" s="2">
        <v>81</v>
      </c>
      <c r="J101" s="2" t="s">
        <v>12</v>
      </c>
      <c r="K101" s="2" t="s">
        <v>13</v>
      </c>
      <c r="L101" s="1">
        <f>SQRT((C96-C101)^2+(D96-D101)^2+(E96-E101)^2+(F96-F101)^2+(G96-G101)^2+(H96-H101)^2+(I96-I101)^2)</f>
        <v>11.135528725660043</v>
      </c>
      <c r="M101" s="1">
        <v>1</v>
      </c>
      <c r="N101" s="1" t="s">
        <v>42</v>
      </c>
    </row>
    <row r="102" spans="1:14" x14ac:dyDescent="0.25">
      <c r="A102" s="3">
        <v>44381</v>
      </c>
      <c r="B102" s="2" t="s">
        <v>11</v>
      </c>
      <c r="C102" s="2">
        <v>68</v>
      </c>
      <c r="D102" s="2">
        <v>102</v>
      </c>
      <c r="E102" s="2">
        <v>27</v>
      </c>
      <c r="F102" s="2">
        <v>11</v>
      </c>
      <c r="G102" s="2">
        <v>27</v>
      </c>
      <c r="H102" s="2">
        <v>22</v>
      </c>
      <c r="I102" s="2">
        <v>102</v>
      </c>
      <c r="J102" s="2" t="s">
        <v>12</v>
      </c>
      <c r="K102" s="2" t="s">
        <v>14</v>
      </c>
      <c r="L102" s="1">
        <f>SQRT((C96-C102)^2+(D96-D102)^2+(E96-E102)^2+(F96-F102)^2+(G96-G102)^2+(H96-H102)^2+(I96-I102)^2)</f>
        <v>29.966648127543394</v>
      </c>
      <c r="M102" s="1">
        <v>8</v>
      </c>
      <c r="N102" s="1" t="s">
        <v>43</v>
      </c>
    </row>
    <row r="103" spans="1:14" x14ac:dyDescent="0.25">
      <c r="A103" s="3">
        <v>44382</v>
      </c>
      <c r="B103" s="2" t="s">
        <v>11</v>
      </c>
      <c r="C103" s="2">
        <v>71</v>
      </c>
      <c r="D103" s="2">
        <v>106</v>
      </c>
      <c r="E103" s="2">
        <v>28</v>
      </c>
      <c r="F103" s="2">
        <v>12</v>
      </c>
      <c r="G103" s="2">
        <v>34</v>
      </c>
      <c r="H103" s="2">
        <v>25</v>
      </c>
      <c r="I103" s="2">
        <v>106</v>
      </c>
      <c r="J103" s="2" t="s">
        <v>12</v>
      </c>
      <c r="K103" s="2" t="s">
        <v>14</v>
      </c>
      <c r="L103" s="1">
        <f>SQRT((C96-C103)^2+(D96-D103)^2+(E96-E103)^2+(F96-F103)^2+(G96-G103)^2+(H96-H103)^2+(I96-I103)^2)</f>
        <v>38.249182997810557</v>
      </c>
      <c r="M103" s="1">
        <v>10</v>
      </c>
      <c r="N103" s="1" t="s">
        <v>43</v>
      </c>
    </row>
    <row r="104" spans="1:14" x14ac:dyDescent="0.25">
      <c r="A104" s="3">
        <v>44383</v>
      </c>
      <c r="B104" s="2" t="s">
        <v>11</v>
      </c>
      <c r="C104" s="2">
        <v>56</v>
      </c>
      <c r="D104" s="2">
        <v>74</v>
      </c>
      <c r="E104" s="2">
        <v>26</v>
      </c>
      <c r="F104" s="2">
        <v>9</v>
      </c>
      <c r="G104" s="2">
        <v>29</v>
      </c>
      <c r="H104" s="2">
        <v>29</v>
      </c>
      <c r="I104" s="2">
        <v>74</v>
      </c>
      <c r="J104" s="2" t="s">
        <v>12</v>
      </c>
      <c r="K104" s="2" t="s">
        <v>13</v>
      </c>
      <c r="L104" s="1">
        <f>SQRT((C96-C104)^2+(D96-D104)^2+(E96-E104)^2+(F96-F104)^2+(G96-G104)^2+(H96-H104)^2+(I96-I104)^2)</f>
        <v>21.354156504062622</v>
      </c>
      <c r="M104" s="1">
        <v>6</v>
      </c>
      <c r="N104" s="1" t="s">
        <v>43</v>
      </c>
    </row>
    <row r="105" spans="1:14" x14ac:dyDescent="0.25">
      <c r="A105" s="3">
        <v>44384</v>
      </c>
      <c r="B105" s="2" t="s">
        <v>11</v>
      </c>
      <c r="C105" s="2">
        <v>64</v>
      </c>
      <c r="D105" s="2">
        <v>86</v>
      </c>
      <c r="E105" s="2">
        <v>34</v>
      </c>
      <c r="F105" s="2">
        <v>10</v>
      </c>
      <c r="G105" s="2">
        <v>22</v>
      </c>
      <c r="H105" s="2">
        <v>27</v>
      </c>
      <c r="I105" s="2">
        <v>86</v>
      </c>
      <c r="J105" s="2" t="s">
        <v>12</v>
      </c>
      <c r="K105" s="2" t="s">
        <v>13</v>
      </c>
      <c r="L105" s="1">
        <f>SQRT((C96-C105)^2+(D96-D105)^2+(E96-E105)^2+(F96-F105)^2+(G96-G105)^2+(H96-H105)^2+(I96-I105)^2)</f>
        <v>13.341664064126334</v>
      </c>
      <c r="M105" s="1">
        <v>3</v>
      </c>
      <c r="N105" s="1" t="s">
        <v>42</v>
      </c>
    </row>
    <row r="106" spans="1:14" x14ac:dyDescent="0.25">
      <c r="A106" s="3">
        <v>44385</v>
      </c>
      <c r="B106" s="2" t="s">
        <v>11</v>
      </c>
      <c r="C106" s="2">
        <v>68</v>
      </c>
      <c r="D106" s="2">
        <v>94</v>
      </c>
      <c r="E106" s="2">
        <v>32</v>
      </c>
      <c r="F106" s="2">
        <v>10</v>
      </c>
      <c r="G106" s="2">
        <v>26</v>
      </c>
      <c r="H106" s="2">
        <v>26</v>
      </c>
      <c r="I106" s="2">
        <v>94</v>
      </c>
      <c r="J106" s="2" t="s">
        <v>12</v>
      </c>
      <c r="K106" s="2" t="s">
        <v>13</v>
      </c>
      <c r="L106" s="1">
        <f>SQRT((C96-C106)^2+(D96-D106)^2+(E96-E106)^2+(F96-F106)^2+(G96-G106)^2+(H96-H106)^2+(I96-I106)^2)</f>
        <v>21.236760581595302</v>
      </c>
      <c r="M106" s="1">
        <v>5</v>
      </c>
      <c r="N106" s="1" t="s">
        <v>42</v>
      </c>
    </row>
    <row r="107" spans="1:14" x14ac:dyDescent="0.25">
      <c r="A107" s="3">
        <v>44386</v>
      </c>
      <c r="B107" s="2" t="s">
        <v>11</v>
      </c>
      <c r="C107" s="2">
        <v>70</v>
      </c>
      <c r="D107" s="2">
        <v>101</v>
      </c>
      <c r="E107" s="2">
        <v>33</v>
      </c>
      <c r="F107" s="2">
        <v>9</v>
      </c>
      <c r="G107" s="2">
        <v>28</v>
      </c>
      <c r="H107" s="2">
        <v>25</v>
      </c>
      <c r="I107" s="2">
        <v>101</v>
      </c>
      <c r="J107" s="2" t="s">
        <v>12</v>
      </c>
      <c r="K107" s="2" t="s">
        <v>14</v>
      </c>
      <c r="L107" s="1">
        <f>SQRT((C96-C107)^2+(D96-D107)^2+(E96-E107)^2+(F96-F107)^2+(G96-G107)^2+(H96-H107)^2+(I96-I107)^2)</f>
        <v>30</v>
      </c>
      <c r="M107" s="1">
        <v>9</v>
      </c>
      <c r="N107" s="1" t="s">
        <v>43</v>
      </c>
    </row>
    <row r="108" spans="1:14" x14ac:dyDescent="0.25">
      <c r="A108" s="3">
        <v>44387</v>
      </c>
      <c r="B108" s="2" t="s">
        <v>11</v>
      </c>
      <c r="C108" s="2">
        <v>64</v>
      </c>
      <c r="D108" s="2">
        <v>83</v>
      </c>
      <c r="E108" s="2">
        <v>35</v>
      </c>
      <c r="F108" s="2">
        <v>7</v>
      </c>
      <c r="G108" s="2">
        <v>24</v>
      </c>
      <c r="H108" s="2">
        <v>23</v>
      </c>
      <c r="I108" s="2">
        <v>83</v>
      </c>
      <c r="J108" s="2" t="s">
        <v>12</v>
      </c>
      <c r="K108" s="2" t="s">
        <v>13</v>
      </c>
      <c r="L108" s="1">
        <f>SQRT((C96-C108)^2+(D96-D108)^2+(E96-E108)^2+(F96-F108)^2+(G96-G108)^2+(H96-H108)^2+(I96-I108)^2)</f>
        <v>12.961481396815721</v>
      </c>
      <c r="M108" s="1">
        <v>2</v>
      </c>
      <c r="N108" s="1" t="s">
        <v>42</v>
      </c>
    </row>
    <row r="109" spans="1:14" x14ac:dyDescent="0.25">
      <c r="A109" s="47">
        <v>44388</v>
      </c>
      <c r="B109" s="48" t="s">
        <v>11</v>
      </c>
      <c r="C109" s="48">
        <v>58</v>
      </c>
      <c r="D109" s="48">
        <v>90</v>
      </c>
      <c r="E109" s="48">
        <v>30</v>
      </c>
      <c r="F109" s="48">
        <v>9</v>
      </c>
      <c r="G109" s="48">
        <v>19</v>
      </c>
      <c r="H109" s="48">
        <v>21</v>
      </c>
      <c r="I109" s="48">
        <v>78</v>
      </c>
      <c r="J109" s="48" t="s">
        <v>12</v>
      </c>
      <c r="K109" s="48" t="s">
        <v>38</v>
      </c>
      <c r="L109" s="50"/>
      <c r="M109" s="50"/>
      <c r="N109" s="50"/>
    </row>
  </sheetData>
  <mergeCells count="30">
    <mergeCell ref="N81:O81"/>
    <mergeCell ref="A73:D73"/>
    <mergeCell ref="B80:D80"/>
    <mergeCell ref="B71:D71"/>
    <mergeCell ref="A64:D64"/>
    <mergeCell ref="A15:N15"/>
    <mergeCell ref="K55:N55"/>
    <mergeCell ref="L62:N62"/>
    <mergeCell ref="F64:I64"/>
    <mergeCell ref="G71:I71"/>
    <mergeCell ref="K64:N64"/>
    <mergeCell ref="L71:N71"/>
    <mergeCell ref="A42:D42"/>
    <mergeCell ref="B53:D53"/>
    <mergeCell ref="A55:D55"/>
    <mergeCell ref="B62:D62"/>
    <mergeCell ref="F55:I55"/>
    <mergeCell ref="G62:I62"/>
    <mergeCell ref="A29:D29"/>
    <mergeCell ref="B40:D40"/>
    <mergeCell ref="F29:I29"/>
    <mergeCell ref="G40:I40"/>
    <mergeCell ref="K29:N29"/>
    <mergeCell ref="L40:N40"/>
    <mergeCell ref="A16:D16"/>
    <mergeCell ref="B27:D27"/>
    <mergeCell ref="F16:I16"/>
    <mergeCell ref="G27:I27"/>
    <mergeCell ref="K16:N16"/>
    <mergeCell ref="L27:N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MyWindows</dc:creator>
  <cp:lastModifiedBy>MyWindows</cp:lastModifiedBy>
  <dcterms:created xsi:type="dcterms:W3CDTF">2022-01-09T15:31:30Z</dcterms:created>
  <dcterms:modified xsi:type="dcterms:W3CDTF">2022-01-10T00:24:59Z</dcterms:modified>
</cp:coreProperties>
</file>