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Y 81-82\Fuel Reports\"/>
    </mc:Choice>
  </mc:AlternateContent>
  <xr:revisionPtr revIDLastSave="0" documentId="13_ncr:1_{F6E935CC-9359-4925-A9D1-36388B95C15B}" xr6:coauthVersionLast="47" xr6:coauthVersionMax="47" xr10:uidLastSave="{00000000-0000-0000-0000-000000000000}"/>
  <bookViews>
    <workbookView xWindow="-120" yWindow="-120" windowWidth="20730" windowHeight="11160" firstSheet="32" activeTab="47" xr2:uid="{00000000-000D-0000-FFFF-FFFF00000000}"/>
  </bookViews>
  <sheets>
    <sheet name="Template Sheet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9" sheetId="18" r:id="rId18"/>
    <sheet name="21" sheetId="19" r:id="rId19"/>
    <sheet name="20" sheetId="20" r:id="rId20"/>
    <sheet name="22" sheetId="21" r:id="rId21"/>
    <sheet name="23" sheetId="22" r:id="rId22"/>
    <sheet name="24" sheetId="23" r:id="rId23"/>
    <sheet name="25" sheetId="24" r:id="rId24"/>
    <sheet name="26" sheetId="25" r:id="rId25"/>
    <sheet name="27" sheetId="26" r:id="rId26"/>
    <sheet name="28" sheetId="27" r:id="rId27"/>
    <sheet name="29" sheetId="28" r:id="rId28"/>
    <sheet name="30" sheetId="29" r:id="rId29"/>
    <sheet name="31" sheetId="30" r:id="rId30"/>
    <sheet name="32" sheetId="31" r:id="rId31"/>
    <sheet name="33" sheetId="32" r:id="rId32"/>
    <sheet name="34" sheetId="33" r:id="rId33"/>
    <sheet name="35" sheetId="34" r:id="rId34"/>
    <sheet name="Overview" sheetId="35" state="hidden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</sheets>
  <definedNames>
    <definedName name="_xlnm.Print_Area" localSheetId="36">'37'!$A$1:$S$161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7" i="48" l="1"/>
  <c r="F166" i="48"/>
  <c r="F167" i="48" s="1"/>
  <c r="B171" i="48"/>
  <c r="B170" i="48"/>
  <c r="B168" i="48"/>
  <c r="B166" i="48"/>
  <c r="B165" i="48"/>
  <c r="B160" i="48"/>
  <c r="B159" i="48"/>
  <c r="O154" i="48"/>
  <c r="O155" i="48" s="1"/>
  <c r="M154" i="48"/>
  <c r="M155" i="48" s="1"/>
  <c r="K154" i="48"/>
  <c r="K155" i="48" s="1"/>
  <c r="I154" i="48"/>
  <c r="I155" i="48" s="1"/>
  <c r="G154" i="48"/>
  <c r="G155" i="48" s="1"/>
  <c r="E154" i="48"/>
  <c r="E155" i="48" s="1"/>
  <c r="C154" i="48"/>
  <c r="C155" i="48" s="1"/>
  <c r="R152" i="48"/>
  <c r="Q152" i="48"/>
  <c r="R151" i="48"/>
  <c r="Q151" i="48"/>
  <c r="R150" i="48"/>
  <c r="Q150" i="48"/>
  <c r="R149" i="48"/>
  <c r="Q149" i="48"/>
  <c r="R148" i="48"/>
  <c r="Q148" i="48"/>
  <c r="R147" i="48"/>
  <c r="Q147" i="48"/>
  <c r="R146" i="48"/>
  <c r="Q146" i="48"/>
  <c r="R145" i="48"/>
  <c r="Q145" i="48"/>
  <c r="R144" i="48"/>
  <c r="Q144" i="48"/>
  <c r="R143" i="48"/>
  <c r="Q143" i="48"/>
  <c r="R142" i="48"/>
  <c r="Q142" i="48"/>
  <c r="R141" i="48"/>
  <c r="Q141" i="48"/>
  <c r="R140" i="48"/>
  <c r="Q140" i="48"/>
  <c r="R139" i="48"/>
  <c r="Q139" i="48"/>
  <c r="R138" i="48"/>
  <c r="Q138" i="48"/>
  <c r="R137" i="48"/>
  <c r="Q137" i="48"/>
  <c r="R136" i="48"/>
  <c r="Q136" i="48"/>
  <c r="R135" i="48"/>
  <c r="Q135" i="48"/>
  <c r="R134" i="48"/>
  <c r="Q134" i="48"/>
  <c r="R133" i="48"/>
  <c r="Q133" i="48"/>
  <c r="R132" i="48"/>
  <c r="Q132" i="48"/>
  <c r="R131" i="48"/>
  <c r="Q131" i="48"/>
  <c r="R130" i="48"/>
  <c r="Q130" i="48"/>
  <c r="R129" i="48"/>
  <c r="Q129" i="48"/>
  <c r="R128" i="48"/>
  <c r="Q128" i="48"/>
  <c r="R127" i="48"/>
  <c r="Q127" i="48"/>
  <c r="R126" i="48"/>
  <c r="Q126" i="48"/>
  <c r="R125" i="48"/>
  <c r="Q125" i="48"/>
  <c r="R124" i="48"/>
  <c r="Q124" i="48"/>
  <c r="R123" i="48"/>
  <c r="Q123" i="48"/>
  <c r="R122" i="48"/>
  <c r="Q122" i="48"/>
  <c r="R121" i="48"/>
  <c r="Q121" i="48"/>
  <c r="R120" i="48"/>
  <c r="Q120" i="48"/>
  <c r="R119" i="48"/>
  <c r="Q119" i="48"/>
  <c r="R118" i="48"/>
  <c r="Q118" i="48"/>
  <c r="R117" i="48"/>
  <c r="Q117" i="48"/>
  <c r="R116" i="48"/>
  <c r="Q116" i="48"/>
  <c r="R115" i="48"/>
  <c r="Q115" i="48"/>
  <c r="R114" i="48"/>
  <c r="Q114" i="48"/>
  <c r="R113" i="48"/>
  <c r="Q113" i="48"/>
  <c r="R112" i="48"/>
  <c r="Q112" i="48"/>
  <c r="R111" i="48"/>
  <c r="Q111" i="48"/>
  <c r="R110" i="48"/>
  <c r="Q110" i="48"/>
  <c r="R109" i="48"/>
  <c r="Q109" i="48"/>
  <c r="R108" i="48"/>
  <c r="Q108" i="48"/>
  <c r="R107" i="48"/>
  <c r="Q107" i="48"/>
  <c r="R106" i="48"/>
  <c r="Q106" i="48"/>
  <c r="R105" i="48"/>
  <c r="Q105" i="48"/>
  <c r="R104" i="48"/>
  <c r="Q104" i="48"/>
  <c r="R103" i="48"/>
  <c r="Q103" i="48"/>
  <c r="R102" i="48"/>
  <c r="Q102" i="48"/>
  <c r="R101" i="48"/>
  <c r="Q101" i="48"/>
  <c r="R100" i="48"/>
  <c r="Q100" i="48"/>
  <c r="R99" i="48"/>
  <c r="Q99" i="48"/>
  <c r="R98" i="48"/>
  <c r="Q98" i="48"/>
  <c r="R97" i="48"/>
  <c r="Q97" i="48"/>
  <c r="R96" i="48"/>
  <c r="Q96" i="48"/>
  <c r="R95" i="48"/>
  <c r="Q95" i="48"/>
  <c r="R94" i="48"/>
  <c r="Q94" i="48"/>
  <c r="R93" i="48"/>
  <c r="Q93" i="48"/>
  <c r="R92" i="48"/>
  <c r="Q92" i="48"/>
  <c r="R91" i="48"/>
  <c r="Q91" i="48"/>
  <c r="R90" i="48"/>
  <c r="Q90" i="48"/>
  <c r="R89" i="48"/>
  <c r="Q89" i="48"/>
  <c r="R88" i="48"/>
  <c r="Q88" i="48"/>
  <c r="R87" i="48"/>
  <c r="Q87" i="48"/>
  <c r="R86" i="48"/>
  <c r="Q86" i="48"/>
  <c r="R85" i="48"/>
  <c r="Q85" i="48"/>
  <c r="R84" i="48"/>
  <c r="Q84" i="48"/>
  <c r="R83" i="48"/>
  <c r="Q83" i="48"/>
  <c r="R82" i="48"/>
  <c r="Q82" i="48"/>
  <c r="R81" i="48"/>
  <c r="Q81" i="48"/>
  <c r="R80" i="48"/>
  <c r="Q80" i="48"/>
  <c r="R79" i="48"/>
  <c r="Q79" i="48"/>
  <c r="R78" i="48"/>
  <c r="Q78" i="48"/>
  <c r="R77" i="48"/>
  <c r="Q77" i="48"/>
  <c r="R76" i="48"/>
  <c r="Q76" i="48"/>
  <c r="R75" i="48"/>
  <c r="Q75" i="48"/>
  <c r="R74" i="48"/>
  <c r="Q74" i="48"/>
  <c r="R73" i="48"/>
  <c r="Q73" i="48"/>
  <c r="R72" i="48"/>
  <c r="Q72" i="48"/>
  <c r="R71" i="48"/>
  <c r="Q71" i="48"/>
  <c r="R70" i="48"/>
  <c r="Q70" i="48"/>
  <c r="R69" i="48"/>
  <c r="Q69" i="48"/>
  <c r="R68" i="48"/>
  <c r="Q68" i="48"/>
  <c r="R67" i="48"/>
  <c r="Q67" i="48"/>
  <c r="R66" i="48"/>
  <c r="Q66" i="48"/>
  <c r="R65" i="48"/>
  <c r="Q65" i="48"/>
  <c r="R64" i="48"/>
  <c r="Q64" i="48"/>
  <c r="R63" i="48"/>
  <c r="Q63" i="48"/>
  <c r="R62" i="48"/>
  <c r="Q62" i="48"/>
  <c r="R61" i="48"/>
  <c r="Q61" i="48"/>
  <c r="R60" i="48"/>
  <c r="Q60" i="48"/>
  <c r="R59" i="48"/>
  <c r="Q59" i="48"/>
  <c r="R58" i="48"/>
  <c r="Q58" i="48"/>
  <c r="R57" i="48"/>
  <c r="Q57" i="48"/>
  <c r="R56" i="48"/>
  <c r="Q56" i="48"/>
  <c r="R55" i="48"/>
  <c r="Q55" i="48"/>
  <c r="R54" i="48"/>
  <c r="Q54" i="48"/>
  <c r="R53" i="48"/>
  <c r="Q53" i="48"/>
  <c r="R52" i="48"/>
  <c r="Q52" i="48"/>
  <c r="R51" i="48"/>
  <c r="Q51" i="48"/>
  <c r="R50" i="48"/>
  <c r="Q50" i="48"/>
  <c r="R49" i="48"/>
  <c r="Q49" i="48"/>
  <c r="R48" i="48"/>
  <c r="Q48" i="48"/>
  <c r="R47" i="48"/>
  <c r="Q47" i="48"/>
  <c r="R46" i="48"/>
  <c r="Q46" i="48"/>
  <c r="R45" i="48"/>
  <c r="Q45" i="48"/>
  <c r="R44" i="48"/>
  <c r="Q44" i="48"/>
  <c r="R43" i="48"/>
  <c r="Q43" i="48"/>
  <c r="R42" i="48"/>
  <c r="Q42" i="48"/>
  <c r="R41" i="48"/>
  <c r="Q41" i="48"/>
  <c r="R40" i="48"/>
  <c r="Q40" i="48"/>
  <c r="R39" i="48"/>
  <c r="Q39" i="48"/>
  <c r="R38" i="48"/>
  <c r="Q38" i="48"/>
  <c r="R37" i="48"/>
  <c r="Q37" i="48"/>
  <c r="R36" i="48"/>
  <c r="Q36" i="48"/>
  <c r="R35" i="48"/>
  <c r="Q35" i="48"/>
  <c r="R34" i="48"/>
  <c r="Q34" i="48"/>
  <c r="R33" i="48"/>
  <c r="Q33" i="48"/>
  <c r="R32" i="48"/>
  <c r="Q32" i="48"/>
  <c r="R31" i="48"/>
  <c r="Q31" i="48"/>
  <c r="R30" i="48"/>
  <c r="Q30" i="48"/>
  <c r="R29" i="48"/>
  <c r="Q29" i="48"/>
  <c r="R28" i="48"/>
  <c r="Q28" i="48"/>
  <c r="R27" i="48"/>
  <c r="Q27" i="48"/>
  <c r="R26" i="48"/>
  <c r="Q26" i="48"/>
  <c r="R25" i="48"/>
  <c r="Q25" i="48"/>
  <c r="R24" i="48"/>
  <c r="Q24" i="48"/>
  <c r="R23" i="48"/>
  <c r="Q23" i="48"/>
  <c r="R22" i="48"/>
  <c r="Q22" i="48"/>
  <c r="R21" i="48"/>
  <c r="Q21" i="48"/>
  <c r="R20" i="48"/>
  <c r="Q20" i="48"/>
  <c r="R19" i="48"/>
  <c r="Q19" i="48"/>
  <c r="R18" i="48"/>
  <c r="Q18" i="48"/>
  <c r="R17" i="48"/>
  <c r="Q17" i="48"/>
  <c r="R16" i="48"/>
  <c r="Q16" i="48"/>
  <c r="R15" i="48"/>
  <c r="Q15" i="48"/>
  <c r="R14" i="48"/>
  <c r="Q14" i="48"/>
  <c r="R13" i="48"/>
  <c r="Q13" i="48"/>
  <c r="R12" i="48"/>
  <c r="Q12" i="48"/>
  <c r="R11" i="48"/>
  <c r="R153" i="48" s="1"/>
  <c r="Q11" i="48"/>
  <c r="B171" i="47"/>
  <c r="B170" i="47"/>
  <c r="B168" i="47"/>
  <c r="I167" i="47"/>
  <c r="F167" i="47"/>
  <c r="B166" i="47"/>
  <c r="B165" i="47"/>
  <c r="B160" i="47"/>
  <c r="B159" i="47"/>
  <c r="M155" i="47"/>
  <c r="I155" i="47"/>
  <c r="C155" i="47"/>
  <c r="Q154" i="47"/>
  <c r="O154" i="47"/>
  <c r="O155" i="47" s="1"/>
  <c r="M154" i="47"/>
  <c r="K154" i="47"/>
  <c r="K155" i="47" s="1"/>
  <c r="I154" i="47"/>
  <c r="G154" i="47"/>
  <c r="G155" i="47" s="1"/>
  <c r="E154" i="47"/>
  <c r="E155" i="47" s="1"/>
  <c r="C154" i="47"/>
  <c r="R152" i="47"/>
  <c r="Q152" i="47"/>
  <c r="R151" i="47"/>
  <c r="Q151" i="47"/>
  <c r="R150" i="47"/>
  <c r="Q150" i="47"/>
  <c r="R149" i="47"/>
  <c r="Q149" i="47"/>
  <c r="R148" i="47"/>
  <c r="Q148" i="47"/>
  <c r="R147" i="47"/>
  <c r="Q147" i="47"/>
  <c r="R146" i="47"/>
  <c r="Q146" i="47"/>
  <c r="R145" i="47"/>
  <c r="Q145" i="47"/>
  <c r="R144" i="47"/>
  <c r="Q144" i="47"/>
  <c r="R143" i="47"/>
  <c r="Q143" i="47"/>
  <c r="R142" i="47"/>
  <c r="Q142" i="47"/>
  <c r="R141" i="47"/>
  <c r="Q141" i="47"/>
  <c r="R140" i="47"/>
  <c r="Q140" i="47"/>
  <c r="R139" i="47"/>
  <c r="Q139" i="47"/>
  <c r="R138" i="47"/>
  <c r="Q138" i="47"/>
  <c r="R137" i="47"/>
  <c r="Q137" i="47"/>
  <c r="R136" i="47"/>
  <c r="Q136" i="47"/>
  <c r="R135" i="47"/>
  <c r="Q135" i="47"/>
  <c r="R134" i="47"/>
  <c r="Q134" i="47"/>
  <c r="R133" i="47"/>
  <c r="Q133" i="47"/>
  <c r="R132" i="47"/>
  <c r="Q132" i="47"/>
  <c r="R131" i="47"/>
  <c r="Q131" i="47"/>
  <c r="R130" i="47"/>
  <c r="Q130" i="47"/>
  <c r="R129" i="47"/>
  <c r="Q129" i="47"/>
  <c r="R128" i="47"/>
  <c r="Q128" i="47"/>
  <c r="R127" i="47"/>
  <c r="Q127" i="47"/>
  <c r="R126" i="47"/>
  <c r="Q126" i="47"/>
  <c r="R125" i="47"/>
  <c r="Q125" i="47"/>
  <c r="R124" i="47"/>
  <c r="Q124" i="47"/>
  <c r="R123" i="47"/>
  <c r="Q123" i="47"/>
  <c r="R122" i="47"/>
  <c r="Q122" i="47"/>
  <c r="R121" i="47"/>
  <c r="Q121" i="47"/>
  <c r="R120" i="47"/>
  <c r="Q120" i="47"/>
  <c r="R119" i="47"/>
  <c r="Q119" i="47"/>
  <c r="R118" i="47"/>
  <c r="Q118" i="47"/>
  <c r="R117" i="47"/>
  <c r="Q117" i="47"/>
  <c r="R116" i="47"/>
  <c r="Q116" i="47"/>
  <c r="R115" i="47"/>
  <c r="Q115" i="47"/>
  <c r="R114" i="47"/>
  <c r="Q114" i="47"/>
  <c r="R113" i="47"/>
  <c r="Q113" i="47"/>
  <c r="R112" i="47"/>
  <c r="Q112" i="47"/>
  <c r="R111" i="47"/>
  <c r="Q111" i="47"/>
  <c r="R110" i="47"/>
  <c r="Q110" i="47"/>
  <c r="R109" i="47"/>
  <c r="Q109" i="47"/>
  <c r="R108" i="47"/>
  <c r="Q108" i="47"/>
  <c r="R107" i="47"/>
  <c r="Q107" i="47"/>
  <c r="R106" i="47"/>
  <c r="Q106" i="47"/>
  <c r="R105" i="47"/>
  <c r="Q105" i="47"/>
  <c r="R104" i="47"/>
  <c r="Q104" i="47"/>
  <c r="R103" i="47"/>
  <c r="Q103" i="47"/>
  <c r="R102" i="47"/>
  <c r="Q102" i="47"/>
  <c r="R101" i="47"/>
  <c r="Q101" i="47"/>
  <c r="R100" i="47"/>
  <c r="Q100" i="47"/>
  <c r="R99" i="47"/>
  <c r="Q99" i="47"/>
  <c r="R98" i="47"/>
  <c r="Q98" i="47"/>
  <c r="R97" i="47"/>
  <c r="Q97" i="47"/>
  <c r="R96" i="47"/>
  <c r="Q96" i="47"/>
  <c r="R95" i="47"/>
  <c r="Q95" i="47"/>
  <c r="R94" i="47"/>
  <c r="Q94" i="47"/>
  <c r="R93" i="47"/>
  <c r="Q93" i="47"/>
  <c r="R92" i="47"/>
  <c r="Q92" i="47"/>
  <c r="R91" i="47"/>
  <c r="Q91" i="47"/>
  <c r="R90" i="47"/>
  <c r="Q90" i="47"/>
  <c r="R89" i="47"/>
  <c r="Q89" i="47"/>
  <c r="R88" i="47"/>
  <c r="Q88" i="47"/>
  <c r="R87" i="47"/>
  <c r="Q87" i="47"/>
  <c r="R86" i="47"/>
  <c r="Q86" i="47"/>
  <c r="R85" i="47"/>
  <c r="Q85" i="47"/>
  <c r="R84" i="47"/>
  <c r="Q84" i="47"/>
  <c r="R83" i="47"/>
  <c r="Q83" i="47"/>
  <c r="R82" i="47"/>
  <c r="Q82" i="47"/>
  <c r="R81" i="47"/>
  <c r="Q81" i="47"/>
  <c r="R80" i="47"/>
  <c r="Q80" i="47"/>
  <c r="R79" i="47"/>
  <c r="Q79" i="47"/>
  <c r="R78" i="47"/>
  <c r="Q78" i="47"/>
  <c r="R77" i="47"/>
  <c r="Q77" i="47"/>
  <c r="R76" i="47"/>
  <c r="Q76" i="47"/>
  <c r="R75" i="47"/>
  <c r="Q75" i="47"/>
  <c r="R74" i="47"/>
  <c r="Q74" i="47"/>
  <c r="R73" i="47"/>
  <c r="Q73" i="47"/>
  <c r="R72" i="47"/>
  <c r="Q72" i="47"/>
  <c r="R71" i="47"/>
  <c r="Q71" i="47"/>
  <c r="R70" i="47"/>
  <c r="Q70" i="47"/>
  <c r="R69" i="47"/>
  <c r="Q69" i="47"/>
  <c r="R68" i="47"/>
  <c r="Q68" i="47"/>
  <c r="R67" i="47"/>
  <c r="Q67" i="47"/>
  <c r="R66" i="47"/>
  <c r="Q66" i="47"/>
  <c r="R65" i="47"/>
  <c r="Q65" i="47"/>
  <c r="R64" i="47"/>
  <c r="Q64" i="47"/>
  <c r="R63" i="47"/>
  <c r="Q63" i="47"/>
  <c r="R62" i="47"/>
  <c r="Q62" i="47"/>
  <c r="R61" i="47"/>
  <c r="Q61" i="47"/>
  <c r="R60" i="47"/>
  <c r="Q60" i="47"/>
  <c r="R59" i="47"/>
  <c r="Q59" i="47"/>
  <c r="R58" i="47"/>
  <c r="Q58" i="47"/>
  <c r="R57" i="47"/>
  <c r="Q57" i="47"/>
  <c r="R56" i="47"/>
  <c r="Q56" i="47"/>
  <c r="R55" i="47"/>
  <c r="Q55" i="47"/>
  <c r="R54" i="47"/>
  <c r="Q54" i="47"/>
  <c r="R53" i="47"/>
  <c r="Q53" i="47"/>
  <c r="R52" i="47"/>
  <c r="Q52" i="47"/>
  <c r="R51" i="47"/>
  <c r="Q51" i="47"/>
  <c r="R50" i="47"/>
  <c r="Q50" i="47"/>
  <c r="R49" i="47"/>
  <c r="Q49" i="47"/>
  <c r="R48" i="47"/>
  <c r="Q48" i="47"/>
  <c r="R47" i="47"/>
  <c r="Q47" i="47"/>
  <c r="R46" i="47"/>
  <c r="Q46" i="47"/>
  <c r="R45" i="47"/>
  <c r="Q45" i="47"/>
  <c r="R44" i="47"/>
  <c r="Q44" i="47"/>
  <c r="R43" i="47"/>
  <c r="Q43" i="47"/>
  <c r="R42" i="47"/>
  <c r="Q42" i="47"/>
  <c r="R41" i="47"/>
  <c r="Q41" i="47"/>
  <c r="R40" i="47"/>
  <c r="Q40" i="47"/>
  <c r="R39" i="47"/>
  <c r="Q39" i="47"/>
  <c r="R38" i="47"/>
  <c r="Q38" i="47"/>
  <c r="R37" i="47"/>
  <c r="Q37" i="47"/>
  <c r="R36" i="47"/>
  <c r="Q36" i="47"/>
  <c r="R35" i="47"/>
  <c r="Q35" i="47"/>
  <c r="R34" i="47"/>
  <c r="Q34" i="47"/>
  <c r="R33" i="47"/>
  <c r="Q33" i="47"/>
  <c r="R32" i="47"/>
  <c r="Q32" i="47"/>
  <c r="R31" i="47"/>
  <c r="Q31" i="47"/>
  <c r="R30" i="47"/>
  <c r="Q30" i="47"/>
  <c r="R29" i="47"/>
  <c r="Q29" i="47"/>
  <c r="R28" i="47"/>
  <c r="Q28" i="47"/>
  <c r="R27" i="47"/>
  <c r="Q27" i="47"/>
  <c r="R26" i="47"/>
  <c r="Q26" i="47"/>
  <c r="R25" i="47"/>
  <c r="Q25" i="47"/>
  <c r="R24" i="47"/>
  <c r="Q24" i="47"/>
  <c r="R23" i="47"/>
  <c r="Q23" i="47"/>
  <c r="R22" i="47"/>
  <c r="Q22" i="47"/>
  <c r="R21" i="47"/>
  <c r="Q21" i="47"/>
  <c r="R20" i="47"/>
  <c r="Q20" i="47"/>
  <c r="R19" i="47"/>
  <c r="Q19" i="47"/>
  <c r="R18" i="47"/>
  <c r="Q18" i="47"/>
  <c r="R17" i="47"/>
  <c r="Q17" i="47"/>
  <c r="R16" i="47"/>
  <c r="Q16" i="47"/>
  <c r="R15" i="47"/>
  <c r="Q15" i="47"/>
  <c r="R14" i="47"/>
  <c r="Q14" i="47"/>
  <c r="R13" i="47"/>
  <c r="R153" i="47" s="1"/>
  <c r="Q13" i="47"/>
  <c r="R12" i="47"/>
  <c r="Q12" i="47"/>
  <c r="R11" i="47"/>
  <c r="Q11" i="47"/>
  <c r="Q153" i="47" s="1"/>
  <c r="B171" i="46"/>
  <c r="B170" i="46"/>
  <c r="B168" i="46"/>
  <c r="I167" i="46"/>
  <c r="F167" i="46"/>
  <c r="B166" i="46"/>
  <c r="B165" i="46"/>
  <c r="B160" i="46"/>
  <c r="B159" i="46"/>
  <c r="O155" i="46"/>
  <c r="K155" i="46"/>
  <c r="E155" i="46"/>
  <c r="O154" i="46"/>
  <c r="M154" i="46"/>
  <c r="M155" i="46" s="1"/>
  <c r="K154" i="46"/>
  <c r="I154" i="46"/>
  <c r="I155" i="46" s="1"/>
  <c r="G154" i="46"/>
  <c r="G155" i="46" s="1"/>
  <c r="E154" i="46"/>
  <c r="C154" i="46"/>
  <c r="C155" i="46" s="1"/>
  <c r="R155" i="46" s="1"/>
  <c r="R152" i="46"/>
  <c r="Q152" i="46"/>
  <c r="R151" i="46"/>
  <c r="Q151" i="46"/>
  <c r="R150" i="46"/>
  <c r="Q150" i="46"/>
  <c r="R149" i="46"/>
  <c r="Q149" i="46"/>
  <c r="R148" i="46"/>
  <c r="Q148" i="46"/>
  <c r="R147" i="46"/>
  <c r="Q147" i="46"/>
  <c r="R146" i="46"/>
  <c r="Q146" i="46"/>
  <c r="R145" i="46"/>
  <c r="Q145" i="46"/>
  <c r="R144" i="46"/>
  <c r="Q144" i="46"/>
  <c r="R143" i="46"/>
  <c r="Q143" i="46"/>
  <c r="R142" i="46"/>
  <c r="Q142" i="46"/>
  <c r="R141" i="46"/>
  <c r="Q141" i="46"/>
  <c r="R140" i="46"/>
  <c r="Q140" i="46"/>
  <c r="R139" i="46"/>
  <c r="Q139" i="46"/>
  <c r="R138" i="46"/>
  <c r="Q138" i="46"/>
  <c r="R137" i="46"/>
  <c r="Q137" i="46"/>
  <c r="R136" i="46"/>
  <c r="Q136" i="46"/>
  <c r="R135" i="46"/>
  <c r="Q135" i="46"/>
  <c r="R134" i="46"/>
  <c r="Q134" i="46"/>
  <c r="R133" i="46"/>
  <c r="Q133" i="46"/>
  <c r="R132" i="46"/>
  <c r="Q132" i="46"/>
  <c r="R131" i="46"/>
  <c r="Q131" i="46"/>
  <c r="R130" i="46"/>
  <c r="Q130" i="46"/>
  <c r="R129" i="46"/>
  <c r="Q129" i="46"/>
  <c r="R128" i="46"/>
  <c r="Q128" i="46"/>
  <c r="R127" i="46"/>
  <c r="Q127" i="46"/>
  <c r="R126" i="46"/>
  <c r="Q126" i="46"/>
  <c r="R125" i="46"/>
  <c r="Q125" i="46"/>
  <c r="R124" i="46"/>
  <c r="Q124" i="46"/>
  <c r="R123" i="46"/>
  <c r="Q123" i="46"/>
  <c r="R122" i="46"/>
  <c r="Q122" i="46"/>
  <c r="R121" i="46"/>
  <c r="Q121" i="46"/>
  <c r="R120" i="46"/>
  <c r="Q120" i="46"/>
  <c r="R119" i="46"/>
  <c r="Q119" i="46"/>
  <c r="R118" i="46"/>
  <c r="Q118" i="46"/>
  <c r="R117" i="46"/>
  <c r="Q117" i="46"/>
  <c r="R116" i="46"/>
  <c r="Q116" i="46"/>
  <c r="R115" i="46"/>
  <c r="Q115" i="46"/>
  <c r="R114" i="46"/>
  <c r="Q114" i="46"/>
  <c r="R113" i="46"/>
  <c r="Q113" i="46"/>
  <c r="R112" i="46"/>
  <c r="Q112" i="46"/>
  <c r="R111" i="46"/>
  <c r="Q111" i="46"/>
  <c r="R110" i="46"/>
  <c r="Q110" i="46"/>
  <c r="R109" i="46"/>
  <c r="Q109" i="46"/>
  <c r="R108" i="46"/>
  <c r="Q108" i="46"/>
  <c r="R107" i="46"/>
  <c r="Q107" i="46"/>
  <c r="R106" i="46"/>
  <c r="Q106" i="46"/>
  <c r="R105" i="46"/>
  <c r="Q105" i="46"/>
  <c r="R104" i="46"/>
  <c r="Q104" i="46"/>
  <c r="R103" i="46"/>
  <c r="Q103" i="46"/>
  <c r="R102" i="46"/>
  <c r="Q102" i="46"/>
  <c r="R101" i="46"/>
  <c r="Q101" i="46"/>
  <c r="R100" i="46"/>
  <c r="Q100" i="46"/>
  <c r="R99" i="46"/>
  <c r="Q99" i="46"/>
  <c r="R98" i="46"/>
  <c r="Q98" i="46"/>
  <c r="R97" i="46"/>
  <c r="Q97" i="46"/>
  <c r="R96" i="46"/>
  <c r="Q96" i="46"/>
  <c r="R95" i="46"/>
  <c r="Q95" i="46"/>
  <c r="R94" i="46"/>
  <c r="Q94" i="46"/>
  <c r="R93" i="46"/>
  <c r="Q93" i="46"/>
  <c r="R92" i="46"/>
  <c r="Q92" i="46"/>
  <c r="R91" i="46"/>
  <c r="Q91" i="46"/>
  <c r="R90" i="46"/>
  <c r="Q90" i="46"/>
  <c r="R89" i="46"/>
  <c r="Q89" i="46"/>
  <c r="R88" i="46"/>
  <c r="Q88" i="46"/>
  <c r="R87" i="46"/>
  <c r="Q87" i="46"/>
  <c r="R86" i="46"/>
  <c r="Q86" i="46"/>
  <c r="R85" i="46"/>
  <c r="Q85" i="46"/>
  <c r="R84" i="46"/>
  <c r="Q84" i="46"/>
  <c r="R83" i="46"/>
  <c r="Q83" i="46"/>
  <c r="R82" i="46"/>
  <c r="Q82" i="46"/>
  <c r="R81" i="46"/>
  <c r="Q81" i="46"/>
  <c r="R80" i="46"/>
  <c r="Q80" i="46"/>
  <c r="R79" i="46"/>
  <c r="Q79" i="46"/>
  <c r="R78" i="46"/>
  <c r="Q78" i="46"/>
  <c r="R77" i="46"/>
  <c r="Q77" i="46"/>
  <c r="R76" i="46"/>
  <c r="Q76" i="46"/>
  <c r="R75" i="46"/>
  <c r="Q75" i="46"/>
  <c r="R74" i="46"/>
  <c r="Q74" i="46"/>
  <c r="R73" i="46"/>
  <c r="Q73" i="46"/>
  <c r="R72" i="46"/>
  <c r="Q72" i="46"/>
  <c r="R71" i="46"/>
  <c r="Q71" i="46"/>
  <c r="R70" i="46"/>
  <c r="Q70" i="46"/>
  <c r="R69" i="46"/>
  <c r="Q69" i="46"/>
  <c r="R68" i="46"/>
  <c r="Q68" i="46"/>
  <c r="R67" i="46"/>
  <c r="Q67" i="46"/>
  <c r="R66" i="46"/>
  <c r="Q66" i="46"/>
  <c r="R65" i="46"/>
  <c r="Q65" i="46"/>
  <c r="R64" i="46"/>
  <c r="Q64" i="46"/>
  <c r="R63" i="46"/>
  <c r="Q63" i="46"/>
  <c r="R62" i="46"/>
  <c r="Q62" i="46"/>
  <c r="R61" i="46"/>
  <c r="Q61" i="46"/>
  <c r="R60" i="46"/>
  <c r="Q60" i="46"/>
  <c r="R59" i="46"/>
  <c r="Q59" i="46"/>
  <c r="R58" i="46"/>
  <c r="Q58" i="46"/>
  <c r="R57" i="46"/>
  <c r="Q57" i="46"/>
  <c r="R56" i="46"/>
  <c r="Q56" i="46"/>
  <c r="R55" i="46"/>
  <c r="Q55" i="46"/>
  <c r="R54" i="46"/>
  <c r="Q54" i="46"/>
  <c r="R53" i="46"/>
  <c r="Q53" i="46"/>
  <c r="R52" i="46"/>
  <c r="Q52" i="46"/>
  <c r="R51" i="46"/>
  <c r="Q51" i="46"/>
  <c r="R50" i="46"/>
  <c r="Q50" i="46"/>
  <c r="R49" i="46"/>
  <c r="Q49" i="46"/>
  <c r="R48" i="46"/>
  <c r="Q48" i="46"/>
  <c r="R47" i="46"/>
  <c r="Q47" i="46"/>
  <c r="R46" i="46"/>
  <c r="Q46" i="46"/>
  <c r="R45" i="46"/>
  <c r="Q45" i="46"/>
  <c r="R44" i="46"/>
  <c r="Q44" i="46"/>
  <c r="R43" i="46"/>
  <c r="Q43" i="46"/>
  <c r="R42" i="46"/>
  <c r="Q42" i="46"/>
  <c r="R41" i="46"/>
  <c r="Q41" i="46"/>
  <c r="R40" i="46"/>
  <c r="Q40" i="46"/>
  <c r="R39" i="46"/>
  <c r="Q39" i="46"/>
  <c r="R38" i="46"/>
  <c r="Q38" i="46"/>
  <c r="R37" i="46"/>
  <c r="Q37" i="46"/>
  <c r="R36" i="46"/>
  <c r="Q36" i="46"/>
  <c r="R35" i="46"/>
  <c r="Q35" i="46"/>
  <c r="R34" i="46"/>
  <c r="Q34" i="46"/>
  <c r="R33" i="46"/>
  <c r="Q33" i="46"/>
  <c r="R32" i="46"/>
  <c r="Q32" i="46"/>
  <c r="R31" i="46"/>
  <c r="Q31" i="46"/>
  <c r="R30" i="46"/>
  <c r="Q30" i="46"/>
  <c r="R29" i="46"/>
  <c r="Q29" i="46"/>
  <c r="R28" i="46"/>
  <c r="Q28" i="46"/>
  <c r="R27" i="46"/>
  <c r="Q27" i="46"/>
  <c r="R26" i="46"/>
  <c r="Q26" i="46"/>
  <c r="R25" i="46"/>
  <c r="Q25" i="46"/>
  <c r="R24" i="46"/>
  <c r="Q24" i="46"/>
  <c r="R23" i="46"/>
  <c r="Q23" i="46"/>
  <c r="R22" i="46"/>
  <c r="Q22" i="46"/>
  <c r="R21" i="46"/>
  <c r="Q21" i="46"/>
  <c r="R20" i="46"/>
  <c r="Q20" i="46"/>
  <c r="R19" i="46"/>
  <c r="Q19" i="46"/>
  <c r="R18" i="46"/>
  <c r="Q18" i="46"/>
  <c r="R17" i="46"/>
  <c r="Q17" i="46"/>
  <c r="R16" i="46"/>
  <c r="Q16" i="46"/>
  <c r="R15" i="46"/>
  <c r="Q15" i="46"/>
  <c r="R14" i="46"/>
  <c r="Q14" i="46"/>
  <c r="R13" i="46"/>
  <c r="Q13" i="46"/>
  <c r="R12" i="46"/>
  <c r="Q12" i="46"/>
  <c r="R11" i="46"/>
  <c r="R153" i="46" s="1"/>
  <c r="Q11" i="46"/>
  <c r="Q153" i="46" s="1"/>
  <c r="B171" i="45"/>
  <c r="B170" i="45"/>
  <c r="B168" i="45"/>
  <c r="I167" i="45"/>
  <c r="F167" i="45"/>
  <c r="B166" i="45"/>
  <c r="B165" i="45"/>
  <c r="B160" i="45"/>
  <c r="B159" i="45"/>
  <c r="M155" i="45"/>
  <c r="G155" i="45"/>
  <c r="C155" i="45"/>
  <c r="O154" i="45"/>
  <c r="O155" i="45" s="1"/>
  <c r="M154" i="45"/>
  <c r="K154" i="45"/>
  <c r="K155" i="45" s="1"/>
  <c r="I154" i="45"/>
  <c r="I155" i="45" s="1"/>
  <c r="G154" i="45"/>
  <c r="E154" i="45"/>
  <c r="E155" i="45" s="1"/>
  <c r="C154" i="45"/>
  <c r="R152" i="45"/>
  <c r="Q152" i="45"/>
  <c r="R151" i="45"/>
  <c r="Q151" i="45"/>
  <c r="R150" i="45"/>
  <c r="Q150" i="45"/>
  <c r="R149" i="45"/>
  <c r="Q149" i="45"/>
  <c r="R148" i="45"/>
  <c r="Q148" i="45"/>
  <c r="R147" i="45"/>
  <c r="Q147" i="45"/>
  <c r="R146" i="45"/>
  <c r="Q146" i="45"/>
  <c r="R145" i="45"/>
  <c r="Q145" i="45"/>
  <c r="R144" i="45"/>
  <c r="Q144" i="45"/>
  <c r="R143" i="45"/>
  <c r="Q143" i="45"/>
  <c r="R142" i="45"/>
  <c r="Q142" i="45"/>
  <c r="R141" i="45"/>
  <c r="Q141" i="45"/>
  <c r="R140" i="45"/>
  <c r="Q140" i="45"/>
  <c r="R139" i="45"/>
  <c r="Q139" i="45"/>
  <c r="R138" i="45"/>
  <c r="Q138" i="45"/>
  <c r="R137" i="45"/>
  <c r="Q137" i="45"/>
  <c r="R136" i="45"/>
  <c r="Q136" i="45"/>
  <c r="R135" i="45"/>
  <c r="Q135" i="45"/>
  <c r="R134" i="45"/>
  <c r="Q134" i="45"/>
  <c r="R133" i="45"/>
  <c r="Q133" i="45"/>
  <c r="R132" i="45"/>
  <c r="Q132" i="45"/>
  <c r="R131" i="45"/>
  <c r="Q131" i="45"/>
  <c r="R130" i="45"/>
  <c r="Q130" i="45"/>
  <c r="R129" i="45"/>
  <c r="Q129" i="45"/>
  <c r="R128" i="45"/>
  <c r="Q128" i="45"/>
  <c r="R127" i="45"/>
  <c r="Q127" i="45"/>
  <c r="R126" i="45"/>
  <c r="Q126" i="45"/>
  <c r="R125" i="45"/>
  <c r="Q125" i="45"/>
  <c r="R124" i="45"/>
  <c r="Q124" i="45"/>
  <c r="R123" i="45"/>
  <c r="Q123" i="45"/>
  <c r="R122" i="45"/>
  <c r="Q122" i="45"/>
  <c r="R121" i="45"/>
  <c r="Q121" i="45"/>
  <c r="R120" i="45"/>
  <c r="Q120" i="45"/>
  <c r="R119" i="45"/>
  <c r="Q119" i="45"/>
  <c r="R118" i="45"/>
  <c r="Q118" i="45"/>
  <c r="R117" i="45"/>
  <c r="Q117" i="45"/>
  <c r="R116" i="45"/>
  <c r="Q116" i="45"/>
  <c r="R115" i="45"/>
  <c r="Q115" i="45"/>
  <c r="R114" i="45"/>
  <c r="Q114" i="45"/>
  <c r="R113" i="45"/>
  <c r="Q113" i="45"/>
  <c r="R112" i="45"/>
  <c r="Q112" i="45"/>
  <c r="R111" i="45"/>
  <c r="Q111" i="45"/>
  <c r="R110" i="45"/>
  <c r="Q110" i="45"/>
  <c r="R109" i="45"/>
  <c r="Q109" i="45"/>
  <c r="R108" i="45"/>
  <c r="Q108" i="45"/>
  <c r="R107" i="45"/>
  <c r="Q107" i="45"/>
  <c r="R106" i="45"/>
  <c r="Q106" i="45"/>
  <c r="R105" i="45"/>
  <c r="Q105" i="45"/>
  <c r="R104" i="45"/>
  <c r="Q104" i="45"/>
  <c r="R103" i="45"/>
  <c r="Q103" i="45"/>
  <c r="R102" i="45"/>
  <c r="Q102" i="45"/>
  <c r="R101" i="45"/>
  <c r="Q101" i="45"/>
  <c r="R100" i="45"/>
  <c r="Q100" i="45"/>
  <c r="R99" i="45"/>
  <c r="Q99" i="45"/>
  <c r="R98" i="45"/>
  <c r="Q98" i="45"/>
  <c r="R97" i="45"/>
  <c r="Q97" i="45"/>
  <c r="R96" i="45"/>
  <c r="Q96" i="45"/>
  <c r="R95" i="45"/>
  <c r="Q95" i="45"/>
  <c r="R94" i="45"/>
  <c r="Q94" i="45"/>
  <c r="R93" i="45"/>
  <c r="Q93" i="45"/>
  <c r="R92" i="45"/>
  <c r="Q92" i="45"/>
  <c r="R91" i="45"/>
  <c r="Q91" i="45"/>
  <c r="R90" i="45"/>
  <c r="Q90" i="45"/>
  <c r="R89" i="45"/>
  <c r="Q89" i="45"/>
  <c r="R88" i="45"/>
  <c r="Q88" i="45"/>
  <c r="R87" i="45"/>
  <c r="Q87" i="45"/>
  <c r="R86" i="45"/>
  <c r="Q86" i="45"/>
  <c r="R85" i="45"/>
  <c r="Q85" i="45"/>
  <c r="R84" i="45"/>
  <c r="Q84" i="45"/>
  <c r="R83" i="45"/>
  <c r="Q83" i="45"/>
  <c r="R82" i="45"/>
  <c r="Q82" i="45"/>
  <c r="R81" i="45"/>
  <c r="Q81" i="45"/>
  <c r="R80" i="45"/>
  <c r="Q80" i="45"/>
  <c r="R79" i="45"/>
  <c r="Q79" i="45"/>
  <c r="R78" i="45"/>
  <c r="Q78" i="45"/>
  <c r="R77" i="45"/>
  <c r="Q77" i="45"/>
  <c r="R76" i="45"/>
  <c r="Q76" i="45"/>
  <c r="R75" i="45"/>
  <c r="Q75" i="45"/>
  <c r="R74" i="45"/>
  <c r="Q74" i="45"/>
  <c r="R73" i="45"/>
  <c r="Q73" i="45"/>
  <c r="R72" i="45"/>
  <c r="Q72" i="45"/>
  <c r="R71" i="45"/>
  <c r="Q71" i="45"/>
  <c r="R70" i="45"/>
  <c r="Q70" i="45"/>
  <c r="R69" i="45"/>
  <c r="Q69" i="45"/>
  <c r="R68" i="45"/>
  <c r="Q68" i="45"/>
  <c r="R67" i="45"/>
  <c r="Q67" i="45"/>
  <c r="R66" i="45"/>
  <c r="Q66" i="45"/>
  <c r="R65" i="45"/>
  <c r="Q65" i="45"/>
  <c r="R64" i="45"/>
  <c r="Q64" i="45"/>
  <c r="R63" i="45"/>
  <c r="Q63" i="45"/>
  <c r="R62" i="45"/>
  <c r="Q62" i="45"/>
  <c r="R61" i="45"/>
  <c r="Q61" i="45"/>
  <c r="R60" i="45"/>
  <c r="Q60" i="45"/>
  <c r="R59" i="45"/>
  <c r="Q59" i="45"/>
  <c r="R58" i="45"/>
  <c r="Q58" i="45"/>
  <c r="R57" i="45"/>
  <c r="Q57" i="45"/>
  <c r="R56" i="45"/>
  <c r="Q56" i="45"/>
  <c r="R55" i="45"/>
  <c r="Q55" i="45"/>
  <c r="R54" i="45"/>
  <c r="Q54" i="45"/>
  <c r="R53" i="45"/>
  <c r="Q53" i="45"/>
  <c r="R52" i="45"/>
  <c r="Q52" i="45"/>
  <c r="R51" i="45"/>
  <c r="Q51" i="45"/>
  <c r="R50" i="45"/>
  <c r="Q50" i="45"/>
  <c r="R49" i="45"/>
  <c r="Q49" i="45"/>
  <c r="R48" i="45"/>
  <c r="Q48" i="45"/>
  <c r="R47" i="45"/>
  <c r="Q47" i="45"/>
  <c r="R46" i="45"/>
  <c r="Q46" i="45"/>
  <c r="R45" i="45"/>
  <c r="Q45" i="45"/>
  <c r="R44" i="45"/>
  <c r="Q44" i="45"/>
  <c r="R43" i="45"/>
  <c r="Q43" i="45"/>
  <c r="R42" i="45"/>
  <c r="Q42" i="45"/>
  <c r="R41" i="45"/>
  <c r="Q41" i="45"/>
  <c r="R40" i="45"/>
  <c r="Q40" i="45"/>
  <c r="R39" i="45"/>
  <c r="Q39" i="45"/>
  <c r="R38" i="45"/>
  <c r="Q38" i="45"/>
  <c r="R37" i="45"/>
  <c r="Q37" i="45"/>
  <c r="R36" i="45"/>
  <c r="Q36" i="45"/>
  <c r="R35" i="45"/>
  <c r="Q35" i="45"/>
  <c r="R34" i="45"/>
  <c r="Q34" i="45"/>
  <c r="R33" i="45"/>
  <c r="Q33" i="45"/>
  <c r="R32" i="45"/>
  <c r="Q32" i="45"/>
  <c r="R31" i="45"/>
  <c r="Q31" i="45"/>
  <c r="R30" i="45"/>
  <c r="Q30" i="45"/>
  <c r="R29" i="45"/>
  <c r="Q29" i="45"/>
  <c r="R28" i="45"/>
  <c r="Q28" i="45"/>
  <c r="R27" i="45"/>
  <c r="Q27" i="45"/>
  <c r="R26" i="45"/>
  <c r="Q26" i="45"/>
  <c r="R25" i="45"/>
  <c r="Q25" i="45"/>
  <c r="R24" i="45"/>
  <c r="Q24" i="45"/>
  <c r="R23" i="45"/>
  <c r="Q23" i="45"/>
  <c r="R22" i="45"/>
  <c r="Q22" i="45"/>
  <c r="R21" i="45"/>
  <c r="Q21" i="45"/>
  <c r="R20" i="45"/>
  <c r="Q20" i="45"/>
  <c r="R19" i="45"/>
  <c r="Q19" i="45"/>
  <c r="R18" i="45"/>
  <c r="Q18" i="45"/>
  <c r="R17" i="45"/>
  <c r="Q17" i="45"/>
  <c r="R16" i="45"/>
  <c r="Q16" i="45"/>
  <c r="R15" i="45"/>
  <c r="Q15" i="45"/>
  <c r="R14" i="45"/>
  <c r="Q14" i="45"/>
  <c r="R13" i="45"/>
  <c r="Q13" i="45"/>
  <c r="R12" i="45"/>
  <c r="Q12" i="45"/>
  <c r="Q153" i="45" s="1"/>
  <c r="R11" i="45"/>
  <c r="R153" i="45" s="1"/>
  <c r="Q11" i="45"/>
  <c r="B168" i="44"/>
  <c r="I167" i="44"/>
  <c r="F167" i="44"/>
  <c r="M155" i="44"/>
  <c r="K155" i="44"/>
  <c r="C155" i="44"/>
  <c r="O154" i="44"/>
  <c r="O155" i="44" s="1"/>
  <c r="M154" i="44"/>
  <c r="K154" i="44"/>
  <c r="I154" i="44"/>
  <c r="I155" i="44" s="1"/>
  <c r="G154" i="44"/>
  <c r="G155" i="44" s="1"/>
  <c r="E154" i="44"/>
  <c r="E155" i="44" s="1"/>
  <c r="R155" i="44" s="1"/>
  <c r="C154" i="44"/>
  <c r="Q154" i="44" s="1"/>
  <c r="R152" i="44"/>
  <c r="Q152" i="44"/>
  <c r="R151" i="44"/>
  <c r="Q151" i="44"/>
  <c r="R150" i="44"/>
  <c r="Q150" i="44"/>
  <c r="R149" i="44"/>
  <c r="Q149" i="44"/>
  <c r="R148" i="44"/>
  <c r="Q148" i="44"/>
  <c r="R147" i="44"/>
  <c r="Q147" i="44"/>
  <c r="R146" i="44"/>
  <c r="Q146" i="44"/>
  <c r="R145" i="44"/>
  <c r="Q145" i="44"/>
  <c r="R144" i="44"/>
  <c r="Q144" i="44"/>
  <c r="R143" i="44"/>
  <c r="Q143" i="44"/>
  <c r="R142" i="44"/>
  <c r="Q142" i="44"/>
  <c r="R141" i="44"/>
  <c r="Q141" i="44"/>
  <c r="R140" i="44"/>
  <c r="Q140" i="44"/>
  <c r="R139" i="44"/>
  <c r="Q139" i="44"/>
  <c r="R138" i="44"/>
  <c r="Q138" i="44"/>
  <c r="R137" i="44"/>
  <c r="Q137" i="44"/>
  <c r="R136" i="44"/>
  <c r="Q136" i="44"/>
  <c r="R135" i="44"/>
  <c r="Q135" i="44"/>
  <c r="R134" i="44"/>
  <c r="Q134" i="44"/>
  <c r="R133" i="44"/>
  <c r="Q133" i="44"/>
  <c r="R132" i="44"/>
  <c r="Q132" i="44"/>
  <c r="R131" i="44"/>
  <c r="Q131" i="44"/>
  <c r="R130" i="44"/>
  <c r="Q130" i="44"/>
  <c r="R129" i="44"/>
  <c r="Q129" i="44"/>
  <c r="R128" i="44"/>
  <c r="Q128" i="44"/>
  <c r="R127" i="44"/>
  <c r="Q127" i="44"/>
  <c r="R126" i="44"/>
  <c r="Q126" i="44"/>
  <c r="R125" i="44"/>
  <c r="Q125" i="44"/>
  <c r="R124" i="44"/>
  <c r="Q124" i="44"/>
  <c r="R123" i="44"/>
  <c r="Q123" i="44"/>
  <c r="R122" i="44"/>
  <c r="Q122" i="44"/>
  <c r="R121" i="44"/>
  <c r="Q121" i="44"/>
  <c r="R120" i="44"/>
  <c r="Q120" i="44"/>
  <c r="R119" i="44"/>
  <c r="Q119" i="44"/>
  <c r="R118" i="44"/>
  <c r="Q118" i="44"/>
  <c r="R117" i="44"/>
  <c r="Q117" i="44"/>
  <c r="R116" i="44"/>
  <c r="Q116" i="44"/>
  <c r="R115" i="44"/>
  <c r="Q115" i="44"/>
  <c r="R114" i="44"/>
  <c r="Q114" i="44"/>
  <c r="R113" i="44"/>
  <c r="Q113" i="44"/>
  <c r="R112" i="44"/>
  <c r="Q112" i="44"/>
  <c r="R111" i="44"/>
  <c r="Q111" i="44"/>
  <c r="R110" i="44"/>
  <c r="Q110" i="44"/>
  <c r="R109" i="44"/>
  <c r="Q109" i="44"/>
  <c r="R108" i="44"/>
  <c r="Q108" i="44"/>
  <c r="R107" i="44"/>
  <c r="Q107" i="44"/>
  <c r="R106" i="44"/>
  <c r="Q106" i="44"/>
  <c r="R105" i="44"/>
  <c r="Q105" i="44"/>
  <c r="R104" i="44"/>
  <c r="Q104" i="44"/>
  <c r="R103" i="44"/>
  <c r="Q103" i="44"/>
  <c r="R102" i="44"/>
  <c r="Q102" i="44"/>
  <c r="R101" i="44"/>
  <c r="Q101" i="44"/>
  <c r="R100" i="44"/>
  <c r="Q100" i="44"/>
  <c r="R99" i="44"/>
  <c r="Q99" i="44"/>
  <c r="R98" i="44"/>
  <c r="Q98" i="44"/>
  <c r="R97" i="44"/>
  <c r="Q97" i="44"/>
  <c r="R96" i="44"/>
  <c r="Q96" i="44"/>
  <c r="R95" i="44"/>
  <c r="Q95" i="44"/>
  <c r="R94" i="44"/>
  <c r="Q94" i="44"/>
  <c r="R93" i="44"/>
  <c r="Q93" i="44"/>
  <c r="R92" i="44"/>
  <c r="Q92" i="44"/>
  <c r="R91" i="44"/>
  <c r="Q91" i="44"/>
  <c r="R90" i="44"/>
  <c r="Q90" i="44"/>
  <c r="R89" i="44"/>
  <c r="Q89" i="44"/>
  <c r="R88" i="44"/>
  <c r="Q88" i="44"/>
  <c r="R87" i="44"/>
  <c r="Q87" i="44"/>
  <c r="R86" i="44"/>
  <c r="Q86" i="44"/>
  <c r="R85" i="44"/>
  <c r="Q85" i="44"/>
  <c r="R84" i="44"/>
  <c r="Q84" i="44"/>
  <c r="R83" i="44"/>
  <c r="Q83" i="44"/>
  <c r="R82" i="44"/>
  <c r="Q82" i="44"/>
  <c r="R81" i="44"/>
  <c r="Q81" i="44"/>
  <c r="R80" i="44"/>
  <c r="Q80" i="44"/>
  <c r="R79" i="44"/>
  <c r="Q79" i="44"/>
  <c r="R78" i="44"/>
  <c r="Q78" i="44"/>
  <c r="R77" i="44"/>
  <c r="Q77" i="44"/>
  <c r="R76" i="44"/>
  <c r="Q76" i="44"/>
  <c r="R75" i="44"/>
  <c r="Q75" i="44"/>
  <c r="R74" i="44"/>
  <c r="Q74" i="44"/>
  <c r="R73" i="44"/>
  <c r="Q73" i="44"/>
  <c r="R72" i="44"/>
  <c r="Q72" i="44"/>
  <c r="R71" i="44"/>
  <c r="Q71" i="44"/>
  <c r="R70" i="44"/>
  <c r="Q70" i="44"/>
  <c r="R69" i="44"/>
  <c r="Q69" i="44"/>
  <c r="R68" i="44"/>
  <c r="Q68" i="44"/>
  <c r="R67" i="44"/>
  <c r="Q67" i="44"/>
  <c r="R66" i="44"/>
  <c r="Q66" i="44"/>
  <c r="R65" i="44"/>
  <c r="Q65" i="44"/>
  <c r="R64" i="44"/>
  <c r="Q64" i="44"/>
  <c r="R63" i="44"/>
  <c r="Q63" i="44"/>
  <c r="R62" i="44"/>
  <c r="Q62" i="44"/>
  <c r="R61" i="44"/>
  <c r="Q61" i="44"/>
  <c r="R60" i="44"/>
  <c r="Q60" i="44"/>
  <c r="R59" i="44"/>
  <c r="Q59" i="44"/>
  <c r="R58" i="44"/>
  <c r="Q58" i="44"/>
  <c r="R57" i="44"/>
  <c r="Q57" i="44"/>
  <c r="R56" i="44"/>
  <c r="Q56" i="44"/>
  <c r="R55" i="44"/>
  <c r="Q55" i="44"/>
  <c r="R54" i="44"/>
  <c r="Q54" i="44"/>
  <c r="R53" i="44"/>
  <c r="Q53" i="44"/>
  <c r="R52" i="44"/>
  <c r="Q52" i="44"/>
  <c r="R51" i="44"/>
  <c r="Q51" i="44"/>
  <c r="R50" i="44"/>
  <c r="Q50" i="44"/>
  <c r="R49" i="44"/>
  <c r="Q49" i="44"/>
  <c r="R48" i="44"/>
  <c r="Q48" i="44"/>
  <c r="R47" i="44"/>
  <c r="Q47" i="44"/>
  <c r="R46" i="44"/>
  <c r="Q46" i="44"/>
  <c r="R45" i="44"/>
  <c r="Q45" i="44"/>
  <c r="R44" i="44"/>
  <c r="Q44" i="44"/>
  <c r="R43" i="44"/>
  <c r="Q43" i="44"/>
  <c r="R42" i="44"/>
  <c r="Q42" i="44"/>
  <c r="R41" i="44"/>
  <c r="Q41" i="44"/>
  <c r="R40" i="44"/>
  <c r="Q40" i="44"/>
  <c r="R39" i="44"/>
  <c r="Q39" i="44"/>
  <c r="R38" i="44"/>
  <c r="Q38" i="44"/>
  <c r="R37" i="44"/>
  <c r="Q37" i="44"/>
  <c r="R36" i="44"/>
  <c r="Q36" i="44"/>
  <c r="R35" i="44"/>
  <c r="Q35" i="44"/>
  <c r="R34" i="44"/>
  <c r="Q34" i="44"/>
  <c r="R33" i="44"/>
  <c r="Q33" i="44"/>
  <c r="R32" i="44"/>
  <c r="Q32" i="44"/>
  <c r="R31" i="44"/>
  <c r="Q31" i="44"/>
  <c r="R30" i="44"/>
  <c r="Q30" i="44"/>
  <c r="R29" i="44"/>
  <c r="Q29" i="44"/>
  <c r="R28" i="44"/>
  <c r="Q28" i="44"/>
  <c r="R27" i="44"/>
  <c r="Q27" i="44"/>
  <c r="R26" i="44"/>
  <c r="Q26" i="44"/>
  <c r="R25" i="44"/>
  <c r="Q25" i="44"/>
  <c r="R24" i="44"/>
  <c r="Q24" i="44"/>
  <c r="R23" i="44"/>
  <c r="Q23" i="44"/>
  <c r="R22" i="44"/>
  <c r="Q22" i="44"/>
  <c r="R21" i="44"/>
  <c r="Q21" i="44"/>
  <c r="R20" i="44"/>
  <c r="Q20" i="44"/>
  <c r="R19" i="44"/>
  <c r="Q19" i="44"/>
  <c r="R18" i="44"/>
  <c r="Q18" i="44"/>
  <c r="R17" i="44"/>
  <c r="Q17" i="44"/>
  <c r="R16" i="44"/>
  <c r="Q16" i="44"/>
  <c r="R15" i="44"/>
  <c r="Q15" i="44"/>
  <c r="R14" i="44"/>
  <c r="Q14" i="44"/>
  <c r="R13" i="44"/>
  <c r="Q13" i="44"/>
  <c r="R12" i="44"/>
  <c r="Q12" i="44"/>
  <c r="R11" i="44"/>
  <c r="R153" i="44" s="1"/>
  <c r="Q11" i="44"/>
  <c r="Q153" i="44" s="1"/>
  <c r="O155" i="43"/>
  <c r="G155" i="43"/>
  <c r="C155" i="43"/>
  <c r="O154" i="43"/>
  <c r="M154" i="43"/>
  <c r="M155" i="43" s="1"/>
  <c r="K154" i="43"/>
  <c r="K155" i="43" s="1"/>
  <c r="I154" i="43"/>
  <c r="I155" i="43" s="1"/>
  <c r="G154" i="43"/>
  <c r="E154" i="43"/>
  <c r="E155" i="43" s="1"/>
  <c r="C154" i="43"/>
  <c r="Q154" i="43" s="1"/>
  <c r="R152" i="43"/>
  <c r="Q152" i="43"/>
  <c r="R151" i="43"/>
  <c r="Q151" i="43"/>
  <c r="R150" i="43"/>
  <c r="Q150" i="43"/>
  <c r="R149" i="43"/>
  <c r="Q149" i="43"/>
  <c r="R148" i="43"/>
  <c r="Q148" i="43"/>
  <c r="R147" i="43"/>
  <c r="Q147" i="43"/>
  <c r="R146" i="43"/>
  <c r="Q146" i="43"/>
  <c r="R145" i="43"/>
  <c r="Q145" i="43"/>
  <c r="R144" i="43"/>
  <c r="Q144" i="43"/>
  <c r="R143" i="43"/>
  <c r="Q143" i="43"/>
  <c r="R142" i="43"/>
  <c r="Q142" i="43"/>
  <c r="R141" i="43"/>
  <c r="Q141" i="43"/>
  <c r="R140" i="43"/>
  <c r="Q140" i="43"/>
  <c r="R139" i="43"/>
  <c r="Q139" i="43"/>
  <c r="R138" i="43"/>
  <c r="Q138" i="43"/>
  <c r="R137" i="43"/>
  <c r="Q137" i="43"/>
  <c r="R136" i="43"/>
  <c r="Q136" i="43"/>
  <c r="R135" i="43"/>
  <c r="Q135" i="43"/>
  <c r="R134" i="43"/>
  <c r="Q134" i="43"/>
  <c r="R133" i="43"/>
  <c r="Q133" i="43"/>
  <c r="R132" i="43"/>
  <c r="Q132" i="43"/>
  <c r="R131" i="43"/>
  <c r="Q131" i="43"/>
  <c r="R130" i="43"/>
  <c r="Q130" i="43"/>
  <c r="R129" i="43"/>
  <c r="Q129" i="43"/>
  <c r="R128" i="43"/>
  <c r="Q128" i="43"/>
  <c r="R127" i="43"/>
  <c r="Q127" i="43"/>
  <c r="R126" i="43"/>
  <c r="Q126" i="43"/>
  <c r="R125" i="43"/>
  <c r="Q125" i="43"/>
  <c r="R124" i="43"/>
  <c r="Q124" i="43"/>
  <c r="R123" i="43"/>
  <c r="Q123" i="43"/>
  <c r="R122" i="43"/>
  <c r="Q122" i="43"/>
  <c r="R121" i="43"/>
  <c r="Q121" i="43"/>
  <c r="R120" i="43"/>
  <c r="Q120" i="43"/>
  <c r="R119" i="43"/>
  <c r="Q119" i="43"/>
  <c r="R118" i="43"/>
  <c r="Q118" i="43"/>
  <c r="R117" i="43"/>
  <c r="Q117" i="43"/>
  <c r="R116" i="43"/>
  <c r="Q116" i="43"/>
  <c r="R115" i="43"/>
  <c r="Q115" i="43"/>
  <c r="R114" i="43"/>
  <c r="Q114" i="43"/>
  <c r="R113" i="43"/>
  <c r="Q113" i="43"/>
  <c r="R112" i="43"/>
  <c r="Q112" i="43"/>
  <c r="R111" i="43"/>
  <c r="Q111" i="43"/>
  <c r="R110" i="43"/>
  <c r="Q110" i="43"/>
  <c r="R109" i="43"/>
  <c r="Q109" i="43"/>
  <c r="R108" i="43"/>
  <c r="Q108" i="43"/>
  <c r="R107" i="43"/>
  <c r="Q107" i="43"/>
  <c r="R106" i="43"/>
  <c r="Q106" i="43"/>
  <c r="R105" i="43"/>
  <c r="Q105" i="43"/>
  <c r="R104" i="43"/>
  <c r="Q104" i="43"/>
  <c r="R103" i="43"/>
  <c r="Q103" i="43"/>
  <c r="R102" i="43"/>
  <c r="Q102" i="43"/>
  <c r="R101" i="43"/>
  <c r="Q101" i="43"/>
  <c r="R100" i="43"/>
  <c r="Q100" i="43"/>
  <c r="R99" i="43"/>
  <c r="Q99" i="43"/>
  <c r="R98" i="43"/>
  <c r="Q98" i="43"/>
  <c r="R97" i="43"/>
  <c r="Q97" i="43"/>
  <c r="R96" i="43"/>
  <c r="Q96" i="43"/>
  <c r="R95" i="43"/>
  <c r="Q95" i="43"/>
  <c r="R94" i="43"/>
  <c r="Q94" i="43"/>
  <c r="R93" i="43"/>
  <c r="Q93" i="43"/>
  <c r="R92" i="43"/>
  <c r="Q92" i="43"/>
  <c r="R91" i="43"/>
  <c r="Q91" i="43"/>
  <c r="R90" i="43"/>
  <c r="Q90" i="43"/>
  <c r="R89" i="43"/>
  <c r="Q89" i="43"/>
  <c r="R88" i="43"/>
  <c r="Q88" i="43"/>
  <c r="R87" i="43"/>
  <c r="Q87" i="43"/>
  <c r="R86" i="43"/>
  <c r="Q86" i="43"/>
  <c r="R85" i="43"/>
  <c r="Q85" i="43"/>
  <c r="R84" i="43"/>
  <c r="Q84" i="43"/>
  <c r="R83" i="43"/>
  <c r="Q83" i="43"/>
  <c r="R82" i="43"/>
  <c r="Q82" i="43"/>
  <c r="R81" i="43"/>
  <c r="Q81" i="43"/>
  <c r="R80" i="43"/>
  <c r="Q80" i="43"/>
  <c r="R79" i="43"/>
  <c r="Q79" i="43"/>
  <c r="R78" i="43"/>
  <c r="Q78" i="43"/>
  <c r="R77" i="43"/>
  <c r="Q77" i="43"/>
  <c r="R76" i="43"/>
  <c r="Q76" i="43"/>
  <c r="R75" i="43"/>
  <c r="Q75" i="43"/>
  <c r="R74" i="43"/>
  <c r="Q74" i="43"/>
  <c r="R73" i="43"/>
  <c r="Q73" i="43"/>
  <c r="R72" i="43"/>
  <c r="Q72" i="43"/>
  <c r="R71" i="43"/>
  <c r="Q71" i="43"/>
  <c r="R70" i="43"/>
  <c r="Q70" i="43"/>
  <c r="R69" i="43"/>
  <c r="Q69" i="43"/>
  <c r="R68" i="43"/>
  <c r="Q68" i="43"/>
  <c r="R67" i="43"/>
  <c r="Q67" i="43"/>
  <c r="R66" i="43"/>
  <c r="Q66" i="43"/>
  <c r="R65" i="43"/>
  <c r="Q65" i="43"/>
  <c r="R64" i="43"/>
  <c r="Q64" i="43"/>
  <c r="R63" i="43"/>
  <c r="Q63" i="43"/>
  <c r="R62" i="43"/>
  <c r="Q62" i="43"/>
  <c r="R61" i="43"/>
  <c r="Q61" i="43"/>
  <c r="R60" i="43"/>
  <c r="Q60" i="43"/>
  <c r="R59" i="43"/>
  <c r="Q59" i="43"/>
  <c r="R58" i="43"/>
  <c r="Q58" i="43"/>
  <c r="R57" i="43"/>
  <c r="Q57" i="43"/>
  <c r="R56" i="43"/>
  <c r="Q56" i="43"/>
  <c r="R55" i="43"/>
  <c r="Q55" i="43"/>
  <c r="R54" i="43"/>
  <c r="Q54" i="43"/>
  <c r="R53" i="43"/>
  <c r="Q53" i="43"/>
  <c r="R52" i="43"/>
  <c r="Q52" i="43"/>
  <c r="R51" i="43"/>
  <c r="Q51" i="43"/>
  <c r="R50" i="43"/>
  <c r="Q50" i="43"/>
  <c r="R49" i="43"/>
  <c r="Q49" i="43"/>
  <c r="R48" i="43"/>
  <c r="Q48" i="43"/>
  <c r="R47" i="43"/>
  <c r="Q47" i="43"/>
  <c r="R46" i="43"/>
  <c r="Q46" i="43"/>
  <c r="R45" i="43"/>
  <c r="Q45" i="43"/>
  <c r="R44" i="43"/>
  <c r="Q44" i="43"/>
  <c r="R43" i="43"/>
  <c r="Q43" i="43"/>
  <c r="R42" i="43"/>
  <c r="Q42" i="43"/>
  <c r="R41" i="43"/>
  <c r="Q41" i="43"/>
  <c r="R40" i="43"/>
  <c r="Q40" i="43"/>
  <c r="R39" i="43"/>
  <c r="Q39" i="43"/>
  <c r="R38" i="43"/>
  <c r="Q38" i="43"/>
  <c r="R37" i="43"/>
  <c r="Q37" i="43"/>
  <c r="R36" i="43"/>
  <c r="Q36" i="43"/>
  <c r="R35" i="43"/>
  <c r="Q35" i="43"/>
  <c r="R34" i="43"/>
  <c r="Q34" i="43"/>
  <c r="R33" i="43"/>
  <c r="Q33" i="43"/>
  <c r="R32" i="43"/>
  <c r="Q32" i="43"/>
  <c r="R31" i="43"/>
  <c r="Q31" i="43"/>
  <c r="R30" i="43"/>
  <c r="Q30" i="43"/>
  <c r="R29" i="43"/>
  <c r="Q29" i="43"/>
  <c r="R28" i="43"/>
  <c r="Q28" i="43"/>
  <c r="R27" i="43"/>
  <c r="Q27" i="43"/>
  <c r="R26" i="43"/>
  <c r="Q26" i="43"/>
  <c r="R25" i="43"/>
  <c r="Q25" i="43"/>
  <c r="R24" i="43"/>
  <c r="Q24" i="43"/>
  <c r="R23" i="43"/>
  <c r="Q23" i="43"/>
  <c r="R22" i="43"/>
  <c r="Q22" i="43"/>
  <c r="R21" i="43"/>
  <c r="Q21" i="43"/>
  <c r="R20" i="43"/>
  <c r="Q20" i="43"/>
  <c r="R19" i="43"/>
  <c r="Q19" i="43"/>
  <c r="R18" i="43"/>
  <c r="Q18" i="43"/>
  <c r="R17" i="43"/>
  <c r="Q17" i="43"/>
  <c r="R16" i="43"/>
  <c r="Q16" i="43"/>
  <c r="R15" i="43"/>
  <c r="Q15" i="43"/>
  <c r="R14" i="43"/>
  <c r="Q14" i="43"/>
  <c r="R13" i="43"/>
  <c r="Q13" i="43"/>
  <c r="R12" i="43"/>
  <c r="Q12" i="43"/>
  <c r="Q153" i="43" s="1"/>
  <c r="R11" i="43"/>
  <c r="R153" i="43" s="1"/>
  <c r="Q11" i="43"/>
  <c r="K155" i="42"/>
  <c r="G155" i="42"/>
  <c r="O154" i="42"/>
  <c r="O155" i="42" s="1"/>
  <c r="M154" i="42"/>
  <c r="M155" i="42" s="1"/>
  <c r="K154" i="42"/>
  <c r="I154" i="42"/>
  <c r="I155" i="42" s="1"/>
  <c r="G154" i="42"/>
  <c r="Q154" i="42" s="1"/>
  <c r="E154" i="42"/>
  <c r="E155" i="42" s="1"/>
  <c r="C154" i="42"/>
  <c r="C155" i="42" s="1"/>
  <c r="R155" i="42" s="1"/>
  <c r="R152" i="42"/>
  <c r="Q152" i="42"/>
  <c r="R151" i="42"/>
  <c r="Q151" i="42"/>
  <c r="R150" i="42"/>
  <c r="Q150" i="42"/>
  <c r="R149" i="42"/>
  <c r="Q149" i="42"/>
  <c r="R148" i="42"/>
  <c r="Q148" i="42"/>
  <c r="R147" i="42"/>
  <c r="Q147" i="42"/>
  <c r="R146" i="42"/>
  <c r="Q146" i="42"/>
  <c r="R145" i="42"/>
  <c r="Q145" i="42"/>
  <c r="R144" i="42"/>
  <c r="Q144" i="42"/>
  <c r="R143" i="42"/>
  <c r="Q143" i="42"/>
  <c r="R142" i="42"/>
  <c r="Q142" i="42"/>
  <c r="R141" i="42"/>
  <c r="Q141" i="42"/>
  <c r="R140" i="42"/>
  <c r="Q140" i="42"/>
  <c r="R139" i="42"/>
  <c r="Q139" i="42"/>
  <c r="R138" i="42"/>
  <c r="Q138" i="42"/>
  <c r="R137" i="42"/>
  <c r="Q137" i="42"/>
  <c r="R136" i="42"/>
  <c r="Q136" i="42"/>
  <c r="R135" i="42"/>
  <c r="Q135" i="42"/>
  <c r="R134" i="42"/>
  <c r="Q134" i="42"/>
  <c r="R133" i="42"/>
  <c r="Q133" i="42"/>
  <c r="R132" i="42"/>
  <c r="Q132" i="42"/>
  <c r="R131" i="42"/>
  <c r="Q131" i="42"/>
  <c r="R130" i="42"/>
  <c r="Q130" i="42"/>
  <c r="R129" i="42"/>
  <c r="Q129" i="42"/>
  <c r="R128" i="42"/>
  <c r="Q128" i="42"/>
  <c r="R127" i="42"/>
  <c r="Q127" i="42"/>
  <c r="R126" i="42"/>
  <c r="Q126" i="42"/>
  <c r="R125" i="42"/>
  <c r="Q125" i="42"/>
  <c r="R124" i="42"/>
  <c r="Q124" i="42"/>
  <c r="R123" i="42"/>
  <c r="Q123" i="42"/>
  <c r="R122" i="42"/>
  <c r="Q122" i="42"/>
  <c r="R121" i="42"/>
  <c r="Q121" i="42"/>
  <c r="R120" i="42"/>
  <c r="Q120" i="42"/>
  <c r="R119" i="42"/>
  <c r="Q119" i="42"/>
  <c r="R118" i="42"/>
  <c r="Q118" i="42"/>
  <c r="R117" i="42"/>
  <c r="Q117" i="42"/>
  <c r="R116" i="42"/>
  <c r="Q116" i="42"/>
  <c r="R115" i="42"/>
  <c r="Q115" i="42"/>
  <c r="R114" i="42"/>
  <c r="Q114" i="42"/>
  <c r="R113" i="42"/>
  <c r="Q113" i="42"/>
  <c r="R112" i="42"/>
  <c r="Q112" i="42"/>
  <c r="R111" i="42"/>
  <c r="Q111" i="42"/>
  <c r="R110" i="42"/>
  <c r="Q110" i="42"/>
  <c r="R109" i="42"/>
  <c r="Q109" i="42"/>
  <c r="R108" i="42"/>
  <c r="Q108" i="42"/>
  <c r="R107" i="42"/>
  <c r="Q107" i="42"/>
  <c r="R106" i="42"/>
  <c r="Q106" i="42"/>
  <c r="R105" i="42"/>
  <c r="Q105" i="42"/>
  <c r="R104" i="42"/>
  <c r="Q104" i="42"/>
  <c r="R103" i="42"/>
  <c r="Q103" i="42"/>
  <c r="R102" i="42"/>
  <c r="Q102" i="42"/>
  <c r="R101" i="42"/>
  <c r="Q101" i="42"/>
  <c r="R100" i="42"/>
  <c r="Q100" i="42"/>
  <c r="R99" i="42"/>
  <c r="Q99" i="42"/>
  <c r="R98" i="42"/>
  <c r="Q98" i="42"/>
  <c r="R97" i="42"/>
  <c r="Q97" i="42"/>
  <c r="R96" i="42"/>
  <c r="Q96" i="42"/>
  <c r="R95" i="42"/>
  <c r="Q95" i="42"/>
  <c r="R94" i="42"/>
  <c r="Q94" i="42"/>
  <c r="R93" i="42"/>
  <c r="Q93" i="42"/>
  <c r="R92" i="42"/>
  <c r="Q92" i="42"/>
  <c r="R91" i="42"/>
  <c r="Q91" i="42"/>
  <c r="R90" i="42"/>
  <c r="Q90" i="42"/>
  <c r="R89" i="42"/>
  <c r="Q89" i="42"/>
  <c r="R88" i="42"/>
  <c r="Q88" i="42"/>
  <c r="R87" i="42"/>
  <c r="Q87" i="42"/>
  <c r="R86" i="42"/>
  <c r="Q86" i="42"/>
  <c r="R85" i="42"/>
  <c r="Q85" i="42"/>
  <c r="R84" i="42"/>
  <c r="Q84" i="42"/>
  <c r="R83" i="42"/>
  <c r="Q83" i="42"/>
  <c r="R82" i="42"/>
  <c r="Q82" i="42"/>
  <c r="R81" i="42"/>
  <c r="Q81" i="42"/>
  <c r="R80" i="42"/>
  <c r="Q80" i="42"/>
  <c r="R79" i="42"/>
  <c r="Q79" i="42"/>
  <c r="R78" i="42"/>
  <c r="Q78" i="42"/>
  <c r="R77" i="42"/>
  <c r="Q77" i="42"/>
  <c r="R76" i="42"/>
  <c r="Q76" i="42"/>
  <c r="R75" i="42"/>
  <c r="Q75" i="42"/>
  <c r="R74" i="42"/>
  <c r="Q74" i="42"/>
  <c r="R73" i="42"/>
  <c r="Q73" i="42"/>
  <c r="R72" i="42"/>
  <c r="Q72" i="42"/>
  <c r="R71" i="42"/>
  <c r="Q71" i="42"/>
  <c r="R70" i="42"/>
  <c r="Q70" i="42"/>
  <c r="R69" i="42"/>
  <c r="Q69" i="42"/>
  <c r="R68" i="42"/>
  <c r="Q68" i="42"/>
  <c r="R67" i="42"/>
  <c r="Q67" i="42"/>
  <c r="R66" i="42"/>
  <c r="Q66" i="42"/>
  <c r="R65" i="42"/>
  <c r="Q65" i="42"/>
  <c r="R64" i="42"/>
  <c r="Q64" i="42"/>
  <c r="R63" i="42"/>
  <c r="Q63" i="42"/>
  <c r="R62" i="42"/>
  <c r="Q62" i="42"/>
  <c r="R61" i="42"/>
  <c r="Q61" i="42"/>
  <c r="R60" i="42"/>
  <c r="Q60" i="42"/>
  <c r="R59" i="42"/>
  <c r="Q59" i="42"/>
  <c r="R58" i="42"/>
  <c r="Q58" i="42"/>
  <c r="R57" i="42"/>
  <c r="Q57" i="42"/>
  <c r="R56" i="42"/>
  <c r="Q56" i="42"/>
  <c r="R55" i="42"/>
  <c r="Q55" i="42"/>
  <c r="R54" i="42"/>
  <c r="Q54" i="42"/>
  <c r="R53" i="42"/>
  <c r="Q53" i="42"/>
  <c r="R52" i="42"/>
  <c r="Q52" i="42"/>
  <c r="R51" i="42"/>
  <c r="Q51" i="42"/>
  <c r="R50" i="42"/>
  <c r="Q50" i="42"/>
  <c r="R49" i="42"/>
  <c r="Q49" i="42"/>
  <c r="R48" i="42"/>
  <c r="Q48" i="42"/>
  <c r="R47" i="42"/>
  <c r="Q47" i="42"/>
  <c r="R46" i="42"/>
  <c r="Q46" i="42"/>
  <c r="R45" i="42"/>
  <c r="Q45" i="42"/>
  <c r="R44" i="42"/>
  <c r="Q44" i="42"/>
  <c r="R43" i="42"/>
  <c r="Q43" i="42"/>
  <c r="R42" i="42"/>
  <c r="Q42" i="42"/>
  <c r="R41" i="42"/>
  <c r="Q41" i="42"/>
  <c r="R40" i="42"/>
  <c r="Q40" i="42"/>
  <c r="R39" i="42"/>
  <c r="Q39" i="42"/>
  <c r="R38" i="42"/>
  <c r="Q38" i="42"/>
  <c r="R37" i="42"/>
  <c r="Q37" i="42"/>
  <c r="R36" i="42"/>
  <c r="Q36" i="42"/>
  <c r="R35" i="42"/>
  <c r="Q35" i="42"/>
  <c r="R34" i="42"/>
  <c r="Q34" i="42"/>
  <c r="R33" i="42"/>
  <c r="Q33" i="42"/>
  <c r="R32" i="42"/>
  <c r="Q32" i="42"/>
  <c r="R31" i="42"/>
  <c r="Q31" i="42"/>
  <c r="R30" i="42"/>
  <c r="Q30" i="42"/>
  <c r="R29" i="42"/>
  <c r="Q29" i="42"/>
  <c r="R28" i="42"/>
  <c r="Q28" i="42"/>
  <c r="R27" i="42"/>
  <c r="Q27" i="42"/>
  <c r="R26" i="42"/>
  <c r="Q26" i="42"/>
  <c r="R25" i="42"/>
  <c r="Q25" i="42"/>
  <c r="R24" i="42"/>
  <c r="Q24" i="42"/>
  <c r="R23" i="42"/>
  <c r="Q23" i="42"/>
  <c r="R22" i="42"/>
  <c r="Q22" i="42"/>
  <c r="R21" i="42"/>
  <c r="Q21" i="42"/>
  <c r="R20" i="42"/>
  <c r="Q20" i="42"/>
  <c r="R19" i="42"/>
  <c r="Q19" i="42"/>
  <c r="R18" i="42"/>
  <c r="Q18" i="42"/>
  <c r="R17" i="42"/>
  <c r="Q17" i="42"/>
  <c r="R16" i="42"/>
  <c r="Q16" i="42"/>
  <c r="R15" i="42"/>
  <c r="Q15" i="42"/>
  <c r="Q153" i="42" s="1"/>
  <c r="R14" i="42"/>
  <c r="Q14" i="42"/>
  <c r="R13" i="42"/>
  <c r="Q13" i="42"/>
  <c r="R12" i="42"/>
  <c r="Q12" i="42"/>
  <c r="R11" i="42"/>
  <c r="R153" i="42" s="1"/>
  <c r="Q11" i="42"/>
  <c r="O155" i="41"/>
  <c r="K155" i="41"/>
  <c r="E155" i="41"/>
  <c r="O154" i="41"/>
  <c r="M154" i="41"/>
  <c r="M155" i="41" s="1"/>
  <c r="K154" i="41"/>
  <c r="I154" i="41"/>
  <c r="I155" i="41" s="1"/>
  <c r="G154" i="41"/>
  <c r="G155" i="41" s="1"/>
  <c r="E154" i="41"/>
  <c r="C154" i="41"/>
  <c r="C155" i="41" s="1"/>
  <c r="R152" i="41"/>
  <c r="Q152" i="41"/>
  <c r="R151" i="41"/>
  <c r="Q151" i="41"/>
  <c r="R150" i="41"/>
  <c r="Q150" i="41"/>
  <c r="R149" i="41"/>
  <c r="Q149" i="41"/>
  <c r="R148" i="41"/>
  <c r="Q148" i="41"/>
  <c r="R147" i="41"/>
  <c r="Q147" i="41"/>
  <c r="R146" i="41"/>
  <c r="Q146" i="41"/>
  <c r="R145" i="41"/>
  <c r="Q145" i="41"/>
  <c r="R144" i="41"/>
  <c r="Q144" i="41"/>
  <c r="R143" i="41"/>
  <c r="Q143" i="41"/>
  <c r="R142" i="41"/>
  <c r="Q142" i="41"/>
  <c r="R141" i="41"/>
  <c r="Q141" i="41"/>
  <c r="R140" i="41"/>
  <c r="Q140" i="41"/>
  <c r="R139" i="41"/>
  <c r="Q139" i="41"/>
  <c r="R138" i="41"/>
  <c r="Q138" i="41"/>
  <c r="R137" i="41"/>
  <c r="Q137" i="41"/>
  <c r="R136" i="41"/>
  <c r="Q136" i="41"/>
  <c r="R135" i="41"/>
  <c r="Q135" i="41"/>
  <c r="R134" i="41"/>
  <c r="Q134" i="41"/>
  <c r="R133" i="41"/>
  <c r="Q133" i="41"/>
  <c r="R132" i="41"/>
  <c r="Q132" i="41"/>
  <c r="R131" i="41"/>
  <c r="Q131" i="41"/>
  <c r="R130" i="41"/>
  <c r="Q130" i="41"/>
  <c r="R129" i="41"/>
  <c r="Q129" i="41"/>
  <c r="R128" i="41"/>
  <c r="Q128" i="41"/>
  <c r="R127" i="41"/>
  <c r="Q127" i="41"/>
  <c r="R126" i="41"/>
  <c r="Q126" i="41"/>
  <c r="R125" i="41"/>
  <c r="Q125" i="41"/>
  <c r="R124" i="41"/>
  <c r="Q124" i="41"/>
  <c r="R123" i="41"/>
  <c r="Q123" i="41"/>
  <c r="R122" i="41"/>
  <c r="Q122" i="41"/>
  <c r="R121" i="41"/>
  <c r="Q121" i="41"/>
  <c r="R120" i="41"/>
  <c r="Q120" i="41"/>
  <c r="R119" i="41"/>
  <c r="Q119" i="41"/>
  <c r="R118" i="41"/>
  <c r="Q118" i="41"/>
  <c r="R117" i="41"/>
  <c r="Q117" i="41"/>
  <c r="R116" i="41"/>
  <c r="Q116" i="41"/>
  <c r="R115" i="41"/>
  <c r="Q115" i="41"/>
  <c r="R114" i="41"/>
  <c r="Q114" i="41"/>
  <c r="R113" i="41"/>
  <c r="Q113" i="41"/>
  <c r="R112" i="41"/>
  <c r="Q112" i="41"/>
  <c r="R111" i="41"/>
  <c r="Q111" i="41"/>
  <c r="R110" i="41"/>
  <c r="Q110" i="41"/>
  <c r="R109" i="41"/>
  <c r="Q109" i="41"/>
  <c r="R108" i="41"/>
  <c r="Q108" i="41"/>
  <c r="R107" i="41"/>
  <c r="Q107" i="41"/>
  <c r="R106" i="41"/>
  <c r="Q106" i="41"/>
  <c r="R105" i="41"/>
  <c r="Q105" i="41"/>
  <c r="R104" i="41"/>
  <c r="Q104" i="41"/>
  <c r="R103" i="41"/>
  <c r="Q103" i="41"/>
  <c r="R102" i="41"/>
  <c r="Q102" i="41"/>
  <c r="R101" i="41"/>
  <c r="Q101" i="41"/>
  <c r="R100" i="41"/>
  <c r="Q100" i="41"/>
  <c r="R99" i="41"/>
  <c r="Q99" i="41"/>
  <c r="R98" i="41"/>
  <c r="Q98" i="41"/>
  <c r="R97" i="41"/>
  <c r="Q97" i="41"/>
  <c r="R96" i="41"/>
  <c r="Q96" i="41"/>
  <c r="R95" i="41"/>
  <c r="Q95" i="41"/>
  <c r="R94" i="41"/>
  <c r="Q94" i="41"/>
  <c r="R93" i="41"/>
  <c r="Q93" i="41"/>
  <c r="R92" i="41"/>
  <c r="Q92" i="41"/>
  <c r="R91" i="41"/>
  <c r="Q91" i="41"/>
  <c r="R90" i="41"/>
  <c r="Q90" i="41"/>
  <c r="R89" i="41"/>
  <c r="Q89" i="41"/>
  <c r="R88" i="41"/>
  <c r="Q88" i="41"/>
  <c r="R87" i="41"/>
  <c r="Q87" i="41"/>
  <c r="R86" i="41"/>
  <c r="Q86" i="41"/>
  <c r="R85" i="41"/>
  <c r="Q85" i="41"/>
  <c r="R84" i="41"/>
  <c r="Q84" i="41"/>
  <c r="R83" i="41"/>
  <c r="Q83" i="41"/>
  <c r="R82" i="41"/>
  <c r="Q82" i="41"/>
  <c r="R81" i="41"/>
  <c r="Q81" i="41"/>
  <c r="R80" i="41"/>
  <c r="Q80" i="41"/>
  <c r="R79" i="41"/>
  <c r="Q79" i="41"/>
  <c r="R78" i="41"/>
  <c r="Q78" i="41"/>
  <c r="R77" i="41"/>
  <c r="Q77" i="41"/>
  <c r="R76" i="41"/>
  <c r="Q76" i="41"/>
  <c r="R75" i="41"/>
  <c r="Q75" i="41"/>
  <c r="R74" i="41"/>
  <c r="Q74" i="41"/>
  <c r="R73" i="41"/>
  <c r="Q73" i="41"/>
  <c r="R72" i="41"/>
  <c r="Q72" i="41"/>
  <c r="R71" i="41"/>
  <c r="Q71" i="41"/>
  <c r="R70" i="41"/>
  <c r="Q70" i="41"/>
  <c r="R69" i="41"/>
  <c r="Q69" i="41"/>
  <c r="R68" i="41"/>
  <c r="Q68" i="41"/>
  <c r="R67" i="41"/>
  <c r="Q67" i="41"/>
  <c r="R66" i="41"/>
  <c r="Q66" i="41"/>
  <c r="R65" i="41"/>
  <c r="Q65" i="41"/>
  <c r="R64" i="41"/>
  <c r="Q64" i="41"/>
  <c r="R63" i="41"/>
  <c r="Q63" i="41"/>
  <c r="R62" i="41"/>
  <c r="Q62" i="41"/>
  <c r="R61" i="41"/>
  <c r="Q61" i="41"/>
  <c r="R60" i="41"/>
  <c r="Q60" i="41"/>
  <c r="R59" i="41"/>
  <c r="Q59" i="41"/>
  <c r="R58" i="41"/>
  <c r="Q58" i="41"/>
  <c r="R57" i="41"/>
  <c r="Q57" i="41"/>
  <c r="R56" i="41"/>
  <c r="Q56" i="41"/>
  <c r="R55" i="41"/>
  <c r="Q55" i="41"/>
  <c r="R54" i="41"/>
  <c r="Q54" i="41"/>
  <c r="R53" i="41"/>
  <c r="Q53" i="41"/>
  <c r="R52" i="41"/>
  <c r="Q52" i="41"/>
  <c r="R51" i="41"/>
  <c r="Q51" i="41"/>
  <c r="R50" i="41"/>
  <c r="Q50" i="41"/>
  <c r="R49" i="41"/>
  <c r="Q49" i="41"/>
  <c r="R48" i="41"/>
  <c r="Q48" i="41"/>
  <c r="R47" i="41"/>
  <c r="Q47" i="41"/>
  <c r="R46" i="41"/>
  <c r="Q46" i="41"/>
  <c r="R45" i="41"/>
  <c r="Q45" i="41"/>
  <c r="R44" i="41"/>
  <c r="Q44" i="41"/>
  <c r="R43" i="41"/>
  <c r="Q43" i="41"/>
  <c r="R42" i="41"/>
  <c r="Q42" i="41"/>
  <c r="R41" i="41"/>
  <c r="Q41" i="41"/>
  <c r="R40" i="41"/>
  <c r="Q40" i="41"/>
  <c r="R39" i="41"/>
  <c r="Q39" i="41"/>
  <c r="R38" i="41"/>
  <c r="Q38" i="41"/>
  <c r="R37" i="41"/>
  <c r="Q37" i="41"/>
  <c r="R36" i="41"/>
  <c r="Q36" i="41"/>
  <c r="R35" i="41"/>
  <c r="Q35" i="41"/>
  <c r="R34" i="41"/>
  <c r="Q34" i="41"/>
  <c r="R33" i="41"/>
  <c r="Q33" i="41"/>
  <c r="R32" i="41"/>
  <c r="Q32" i="41"/>
  <c r="R31" i="41"/>
  <c r="Q31" i="41"/>
  <c r="R30" i="41"/>
  <c r="Q30" i="41"/>
  <c r="R29" i="41"/>
  <c r="Q29" i="41"/>
  <c r="R28" i="41"/>
  <c r="Q28" i="41"/>
  <c r="R27" i="41"/>
  <c r="Q27" i="41"/>
  <c r="R26" i="41"/>
  <c r="Q26" i="41"/>
  <c r="R25" i="41"/>
  <c r="Q25" i="41"/>
  <c r="R24" i="41"/>
  <c r="Q24" i="41"/>
  <c r="R23" i="41"/>
  <c r="Q23" i="41"/>
  <c r="R22" i="41"/>
  <c r="Q22" i="41"/>
  <c r="R21" i="41"/>
  <c r="Q21" i="41"/>
  <c r="R20" i="41"/>
  <c r="Q20" i="41"/>
  <c r="R19" i="41"/>
  <c r="Q19" i="41"/>
  <c r="R18" i="41"/>
  <c r="Q18" i="41"/>
  <c r="R17" i="41"/>
  <c r="Q17" i="41"/>
  <c r="R16" i="41"/>
  <c r="Q16" i="41"/>
  <c r="R15" i="41"/>
  <c r="Q15" i="41"/>
  <c r="R14" i="41"/>
  <c r="Q14" i="41"/>
  <c r="R13" i="41"/>
  <c r="Q13" i="41"/>
  <c r="R12" i="41"/>
  <c r="Q12" i="41"/>
  <c r="R11" i="41"/>
  <c r="R153" i="41" s="1"/>
  <c r="Q11" i="41"/>
  <c r="Q153" i="41" s="1"/>
  <c r="O155" i="40"/>
  <c r="I155" i="40"/>
  <c r="E155" i="40"/>
  <c r="C155" i="40"/>
  <c r="O154" i="40"/>
  <c r="M154" i="40"/>
  <c r="M155" i="40" s="1"/>
  <c r="K154" i="40"/>
  <c r="K155" i="40" s="1"/>
  <c r="I154" i="40"/>
  <c r="G154" i="40"/>
  <c r="G155" i="40" s="1"/>
  <c r="E154" i="40"/>
  <c r="C154" i="40"/>
  <c r="R152" i="40"/>
  <c r="Q152" i="40"/>
  <c r="R151" i="40"/>
  <c r="Q151" i="40"/>
  <c r="R150" i="40"/>
  <c r="Q150" i="40"/>
  <c r="R149" i="40"/>
  <c r="Q149" i="40"/>
  <c r="R148" i="40"/>
  <c r="Q148" i="40"/>
  <c r="R147" i="40"/>
  <c r="Q147" i="40"/>
  <c r="R146" i="40"/>
  <c r="Q146" i="40"/>
  <c r="R145" i="40"/>
  <c r="Q145" i="40"/>
  <c r="R144" i="40"/>
  <c r="Q144" i="40"/>
  <c r="R143" i="40"/>
  <c r="Q143" i="40"/>
  <c r="R142" i="40"/>
  <c r="Q142" i="40"/>
  <c r="R141" i="40"/>
  <c r="Q141" i="40"/>
  <c r="R140" i="40"/>
  <c r="Q140" i="40"/>
  <c r="R139" i="40"/>
  <c r="Q139" i="40"/>
  <c r="R138" i="40"/>
  <c r="Q138" i="40"/>
  <c r="R137" i="40"/>
  <c r="Q137" i="40"/>
  <c r="R136" i="40"/>
  <c r="Q136" i="40"/>
  <c r="R135" i="40"/>
  <c r="Q135" i="40"/>
  <c r="R134" i="40"/>
  <c r="Q134" i="40"/>
  <c r="R133" i="40"/>
  <c r="Q133" i="40"/>
  <c r="R132" i="40"/>
  <c r="Q132" i="40"/>
  <c r="R131" i="40"/>
  <c r="Q131" i="40"/>
  <c r="R130" i="40"/>
  <c r="Q130" i="40"/>
  <c r="R129" i="40"/>
  <c r="Q129" i="40"/>
  <c r="R128" i="40"/>
  <c r="Q128" i="40"/>
  <c r="R127" i="40"/>
  <c r="Q127" i="40"/>
  <c r="R126" i="40"/>
  <c r="Q126" i="40"/>
  <c r="R125" i="40"/>
  <c r="Q125" i="40"/>
  <c r="R124" i="40"/>
  <c r="Q124" i="40"/>
  <c r="R123" i="40"/>
  <c r="Q123" i="40"/>
  <c r="R122" i="40"/>
  <c r="Q122" i="40"/>
  <c r="R121" i="40"/>
  <c r="Q121" i="40"/>
  <c r="R120" i="40"/>
  <c r="Q120" i="40"/>
  <c r="R119" i="40"/>
  <c r="Q119" i="40"/>
  <c r="R118" i="40"/>
  <c r="Q118" i="40"/>
  <c r="R117" i="40"/>
  <c r="Q117" i="40"/>
  <c r="R116" i="40"/>
  <c r="Q116" i="40"/>
  <c r="R115" i="40"/>
  <c r="Q115" i="40"/>
  <c r="R114" i="40"/>
  <c r="Q114" i="40"/>
  <c r="R113" i="40"/>
  <c r="Q113" i="40"/>
  <c r="R112" i="40"/>
  <c r="Q112" i="40"/>
  <c r="R111" i="40"/>
  <c r="Q111" i="40"/>
  <c r="R110" i="40"/>
  <c r="Q110" i="40"/>
  <c r="R109" i="40"/>
  <c r="Q109" i="40"/>
  <c r="R108" i="40"/>
  <c r="Q108" i="40"/>
  <c r="R107" i="40"/>
  <c r="Q107" i="40"/>
  <c r="R106" i="40"/>
  <c r="Q106" i="40"/>
  <c r="R105" i="40"/>
  <c r="Q105" i="40"/>
  <c r="R104" i="40"/>
  <c r="Q104" i="40"/>
  <c r="R103" i="40"/>
  <c r="Q103" i="40"/>
  <c r="R102" i="40"/>
  <c r="Q102" i="40"/>
  <c r="R101" i="40"/>
  <c r="Q101" i="40"/>
  <c r="R100" i="40"/>
  <c r="Q100" i="40"/>
  <c r="R99" i="40"/>
  <c r="Q99" i="40"/>
  <c r="R98" i="40"/>
  <c r="Q98" i="40"/>
  <c r="R97" i="40"/>
  <c r="Q97" i="40"/>
  <c r="R96" i="40"/>
  <c r="Q96" i="40"/>
  <c r="R95" i="40"/>
  <c r="Q95" i="40"/>
  <c r="R94" i="40"/>
  <c r="Q94" i="40"/>
  <c r="R93" i="40"/>
  <c r="Q93" i="40"/>
  <c r="R92" i="40"/>
  <c r="Q92" i="40"/>
  <c r="R91" i="40"/>
  <c r="Q91" i="40"/>
  <c r="R90" i="40"/>
  <c r="Q90" i="40"/>
  <c r="R89" i="40"/>
  <c r="Q89" i="40"/>
  <c r="R88" i="40"/>
  <c r="Q88" i="40"/>
  <c r="R87" i="40"/>
  <c r="Q87" i="40"/>
  <c r="R86" i="40"/>
  <c r="Q86" i="40"/>
  <c r="R85" i="40"/>
  <c r="Q85" i="40"/>
  <c r="R84" i="40"/>
  <c r="Q84" i="40"/>
  <c r="R83" i="40"/>
  <c r="Q83" i="40"/>
  <c r="R82" i="40"/>
  <c r="Q82" i="40"/>
  <c r="R81" i="40"/>
  <c r="Q81" i="40"/>
  <c r="R80" i="40"/>
  <c r="Q80" i="40"/>
  <c r="R79" i="40"/>
  <c r="Q79" i="40"/>
  <c r="R78" i="40"/>
  <c r="Q78" i="40"/>
  <c r="R77" i="40"/>
  <c r="Q77" i="40"/>
  <c r="R76" i="40"/>
  <c r="Q76" i="40"/>
  <c r="R75" i="40"/>
  <c r="Q75" i="40"/>
  <c r="R74" i="40"/>
  <c r="Q74" i="40"/>
  <c r="R73" i="40"/>
  <c r="Q73" i="40"/>
  <c r="R72" i="40"/>
  <c r="Q72" i="40"/>
  <c r="R71" i="40"/>
  <c r="Q71" i="40"/>
  <c r="R70" i="40"/>
  <c r="Q70" i="40"/>
  <c r="R69" i="40"/>
  <c r="Q69" i="40"/>
  <c r="R68" i="40"/>
  <c r="Q68" i="40"/>
  <c r="R67" i="40"/>
  <c r="Q67" i="40"/>
  <c r="R66" i="40"/>
  <c r="Q66" i="40"/>
  <c r="R65" i="40"/>
  <c r="Q65" i="40"/>
  <c r="R64" i="40"/>
  <c r="Q64" i="40"/>
  <c r="R63" i="40"/>
  <c r="Q63" i="40"/>
  <c r="R62" i="40"/>
  <c r="Q62" i="40"/>
  <c r="R61" i="40"/>
  <c r="Q61" i="40"/>
  <c r="R60" i="40"/>
  <c r="Q60" i="40"/>
  <c r="R59" i="40"/>
  <c r="Q59" i="40"/>
  <c r="R58" i="40"/>
  <c r="Q58" i="40"/>
  <c r="R57" i="40"/>
  <c r="Q57" i="40"/>
  <c r="R56" i="40"/>
  <c r="Q56" i="40"/>
  <c r="R55" i="40"/>
  <c r="Q55" i="40"/>
  <c r="R54" i="40"/>
  <c r="Q54" i="40"/>
  <c r="R53" i="40"/>
  <c r="Q53" i="40"/>
  <c r="R52" i="40"/>
  <c r="Q52" i="40"/>
  <c r="R51" i="40"/>
  <c r="Q51" i="40"/>
  <c r="R50" i="40"/>
  <c r="Q50" i="40"/>
  <c r="R49" i="40"/>
  <c r="Q49" i="40"/>
  <c r="R48" i="40"/>
  <c r="Q48" i="40"/>
  <c r="R47" i="40"/>
  <c r="Q47" i="40"/>
  <c r="R46" i="40"/>
  <c r="Q46" i="40"/>
  <c r="R45" i="40"/>
  <c r="Q45" i="40"/>
  <c r="R44" i="40"/>
  <c r="Q44" i="40"/>
  <c r="R43" i="40"/>
  <c r="Q43" i="40"/>
  <c r="R42" i="40"/>
  <c r="Q42" i="40"/>
  <c r="R41" i="40"/>
  <c r="Q41" i="40"/>
  <c r="R40" i="40"/>
  <c r="Q40" i="40"/>
  <c r="R39" i="40"/>
  <c r="Q39" i="40"/>
  <c r="R38" i="40"/>
  <c r="Q38" i="40"/>
  <c r="R37" i="40"/>
  <c r="Q37" i="40"/>
  <c r="R36" i="40"/>
  <c r="Q36" i="40"/>
  <c r="R35" i="40"/>
  <c r="Q35" i="40"/>
  <c r="R34" i="40"/>
  <c r="Q34" i="40"/>
  <c r="R33" i="40"/>
  <c r="Q33" i="40"/>
  <c r="R32" i="40"/>
  <c r="Q32" i="40"/>
  <c r="R31" i="40"/>
  <c r="Q31" i="40"/>
  <c r="R30" i="40"/>
  <c r="Q30" i="40"/>
  <c r="R29" i="40"/>
  <c r="Q29" i="40"/>
  <c r="R28" i="40"/>
  <c r="Q28" i="40"/>
  <c r="R27" i="40"/>
  <c r="Q27" i="40"/>
  <c r="R26" i="40"/>
  <c r="Q26" i="40"/>
  <c r="R25" i="40"/>
  <c r="Q25" i="40"/>
  <c r="R24" i="40"/>
  <c r="Q24" i="40"/>
  <c r="R23" i="40"/>
  <c r="Q23" i="40"/>
  <c r="R22" i="40"/>
  <c r="Q22" i="40"/>
  <c r="R21" i="40"/>
  <c r="Q21" i="40"/>
  <c r="R20" i="40"/>
  <c r="Q20" i="40"/>
  <c r="R19" i="40"/>
  <c r="Q19" i="40"/>
  <c r="R18" i="40"/>
  <c r="Q18" i="40"/>
  <c r="R17" i="40"/>
  <c r="Q17" i="40"/>
  <c r="R16" i="40"/>
  <c r="Q16" i="40"/>
  <c r="R15" i="40"/>
  <c r="Q15" i="40"/>
  <c r="R14" i="40"/>
  <c r="Q14" i="40"/>
  <c r="R13" i="40"/>
  <c r="Q13" i="40"/>
  <c r="R12" i="40"/>
  <c r="R153" i="40" s="1"/>
  <c r="Q12" i="40"/>
  <c r="R11" i="40"/>
  <c r="Q11" i="40"/>
  <c r="Q153" i="40" s="1"/>
  <c r="M155" i="39"/>
  <c r="I155" i="39"/>
  <c r="G155" i="39"/>
  <c r="O154" i="39"/>
  <c r="O155" i="39" s="1"/>
  <c r="M154" i="39"/>
  <c r="K154" i="39"/>
  <c r="K155" i="39" s="1"/>
  <c r="I154" i="39"/>
  <c r="G154" i="39"/>
  <c r="E154" i="39"/>
  <c r="E155" i="39" s="1"/>
  <c r="C154" i="39"/>
  <c r="C155" i="39" s="1"/>
  <c r="R152" i="39"/>
  <c r="Q152" i="39"/>
  <c r="R151" i="39"/>
  <c r="Q151" i="39"/>
  <c r="R150" i="39"/>
  <c r="Q150" i="39"/>
  <c r="R149" i="39"/>
  <c r="Q149" i="39"/>
  <c r="R148" i="39"/>
  <c r="Q148" i="39"/>
  <c r="R147" i="39"/>
  <c r="Q147" i="39"/>
  <c r="R146" i="39"/>
  <c r="Q146" i="39"/>
  <c r="R145" i="39"/>
  <c r="Q145" i="39"/>
  <c r="R144" i="39"/>
  <c r="Q144" i="39"/>
  <c r="R143" i="39"/>
  <c r="Q143" i="39"/>
  <c r="R142" i="39"/>
  <c r="Q142" i="39"/>
  <c r="R141" i="39"/>
  <c r="Q141" i="39"/>
  <c r="R140" i="39"/>
  <c r="Q140" i="39"/>
  <c r="R139" i="39"/>
  <c r="Q139" i="39"/>
  <c r="R138" i="39"/>
  <c r="Q138" i="39"/>
  <c r="R137" i="39"/>
  <c r="Q137" i="39"/>
  <c r="R136" i="39"/>
  <c r="Q136" i="39"/>
  <c r="R135" i="39"/>
  <c r="Q135" i="39"/>
  <c r="R134" i="39"/>
  <c r="Q134" i="39"/>
  <c r="R133" i="39"/>
  <c r="Q133" i="39"/>
  <c r="R132" i="39"/>
  <c r="Q132" i="39"/>
  <c r="R131" i="39"/>
  <c r="Q131" i="39"/>
  <c r="R130" i="39"/>
  <c r="Q130" i="39"/>
  <c r="R129" i="39"/>
  <c r="Q129" i="39"/>
  <c r="R128" i="39"/>
  <c r="Q128" i="39"/>
  <c r="R127" i="39"/>
  <c r="Q127" i="39"/>
  <c r="R126" i="39"/>
  <c r="Q126" i="39"/>
  <c r="R125" i="39"/>
  <c r="Q125" i="39"/>
  <c r="R124" i="39"/>
  <c r="Q124" i="39"/>
  <c r="R123" i="39"/>
  <c r="Q123" i="39"/>
  <c r="R122" i="39"/>
  <c r="Q122" i="39"/>
  <c r="R121" i="39"/>
  <c r="Q121" i="39"/>
  <c r="R120" i="39"/>
  <c r="Q120" i="39"/>
  <c r="R119" i="39"/>
  <c r="Q119" i="39"/>
  <c r="R118" i="39"/>
  <c r="Q118" i="39"/>
  <c r="R117" i="39"/>
  <c r="Q117" i="39"/>
  <c r="R116" i="39"/>
  <c r="Q116" i="39"/>
  <c r="R115" i="39"/>
  <c r="Q115" i="39"/>
  <c r="R114" i="39"/>
  <c r="Q114" i="39"/>
  <c r="R113" i="39"/>
  <c r="Q113" i="39"/>
  <c r="R112" i="39"/>
  <c r="Q112" i="39"/>
  <c r="R111" i="39"/>
  <c r="Q111" i="39"/>
  <c r="R110" i="39"/>
  <c r="Q110" i="39"/>
  <c r="R109" i="39"/>
  <c r="Q109" i="39"/>
  <c r="R108" i="39"/>
  <c r="Q108" i="39"/>
  <c r="R107" i="39"/>
  <c r="Q107" i="39"/>
  <c r="R106" i="39"/>
  <c r="Q106" i="39"/>
  <c r="R105" i="39"/>
  <c r="Q105" i="39"/>
  <c r="R104" i="39"/>
  <c r="Q104" i="39"/>
  <c r="R103" i="39"/>
  <c r="Q103" i="39"/>
  <c r="R102" i="39"/>
  <c r="Q102" i="39"/>
  <c r="R101" i="39"/>
  <c r="Q101" i="39"/>
  <c r="R100" i="39"/>
  <c r="Q100" i="39"/>
  <c r="R99" i="39"/>
  <c r="Q99" i="39"/>
  <c r="R98" i="39"/>
  <c r="Q98" i="39"/>
  <c r="R97" i="39"/>
  <c r="Q97" i="39"/>
  <c r="R96" i="39"/>
  <c r="Q96" i="39"/>
  <c r="R95" i="39"/>
  <c r="Q95" i="39"/>
  <c r="R94" i="39"/>
  <c r="Q94" i="39"/>
  <c r="R93" i="39"/>
  <c r="Q93" i="39"/>
  <c r="R92" i="39"/>
  <c r="Q92" i="39"/>
  <c r="R91" i="39"/>
  <c r="Q91" i="39"/>
  <c r="R90" i="39"/>
  <c r="Q90" i="39"/>
  <c r="R89" i="39"/>
  <c r="Q89" i="39"/>
  <c r="R88" i="39"/>
  <c r="Q88" i="39"/>
  <c r="R87" i="39"/>
  <c r="Q87" i="39"/>
  <c r="R86" i="39"/>
  <c r="Q86" i="39"/>
  <c r="R85" i="39"/>
  <c r="Q85" i="39"/>
  <c r="R84" i="39"/>
  <c r="Q84" i="39"/>
  <c r="R83" i="39"/>
  <c r="Q83" i="39"/>
  <c r="R82" i="39"/>
  <c r="Q82" i="39"/>
  <c r="R81" i="39"/>
  <c r="Q81" i="39"/>
  <c r="R80" i="39"/>
  <c r="Q80" i="39"/>
  <c r="R79" i="39"/>
  <c r="Q79" i="39"/>
  <c r="R78" i="39"/>
  <c r="Q78" i="39"/>
  <c r="R77" i="39"/>
  <c r="Q77" i="39"/>
  <c r="R76" i="39"/>
  <c r="Q76" i="39"/>
  <c r="R75" i="39"/>
  <c r="Q75" i="39"/>
  <c r="R74" i="39"/>
  <c r="Q74" i="39"/>
  <c r="R73" i="39"/>
  <c r="Q73" i="39"/>
  <c r="R72" i="39"/>
  <c r="Q72" i="39"/>
  <c r="R71" i="39"/>
  <c r="Q71" i="39"/>
  <c r="R70" i="39"/>
  <c r="Q70" i="39"/>
  <c r="R69" i="39"/>
  <c r="Q69" i="39"/>
  <c r="R68" i="39"/>
  <c r="Q68" i="39"/>
  <c r="R67" i="39"/>
  <c r="Q67" i="39"/>
  <c r="R66" i="39"/>
  <c r="Q66" i="39"/>
  <c r="R65" i="39"/>
  <c r="Q65" i="39"/>
  <c r="R64" i="39"/>
  <c r="Q64" i="39"/>
  <c r="R63" i="39"/>
  <c r="Q63" i="39"/>
  <c r="R62" i="39"/>
  <c r="Q62" i="39"/>
  <c r="R61" i="39"/>
  <c r="Q61" i="39"/>
  <c r="R60" i="39"/>
  <c r="Q60" i="39"/>
  <c r="R59" i="39"/>
  <c r="Q59" i="39"/>
  <c r="R58" i="39"/>
  <c r="Q58" i="39"/>
  <c r="R57" i="39"/>
  <c r="Q57" i="39"/>
  <c r="R56" i="39"/>
  <c r="Q56" i="39"/>
  <c r="R55" i="39"/>
  <c r="Q55" i="39"/>
  <c r="R54" i="39"/>
  <c r="Q54" i="39"/>
  <c r="R53" i="39"/>
  <c r="Q53" i="39"/>
  <c r="R52" i="39"/>
  <c r="Q52" i="39"/>
  <c r="R51" i="39"/>
  <c r="Q51" i="39"/>
  <c r="R50" i="39"/>
  <c r="Q50" i="39"/>
  <c r="R49" i="39"/>
  <c r="Q49" i="39"/>
  <c r="R48" i="39"/>
  <c r="Q48" i="39"/>
  <c r="R47" i="39"/>
  <c r="Q47" i="39"/>
  <c r="R46" i="39"/>
  <c r="Q46" i="39"/>
  <c r="R45" i="39"/>
  <c r="Q45" i="39"/>
  <c r="R44" i="39"/>
  <c r="Q44" i="39"/>
  <c r="R43" i="39"/>
  <c r="Q43" i="39"/>
  <c r="R42" i="39"/>
  <c r="Q42" i="39"/>
  <c r="R41" i="39"/>
  <c r="Q41" i="39"/>
  <c r="R40" i="39"/>
  <c r="Q40" i="39"/>
  <c r="R39" i="39"/>
  <c r="Q39" i="39"/>
  <c r="R38" i="39"/>
  <c r="Q38" i="39"/>
  <c r="R37" i="39"/>
  <c r="Q37" i="39"/>
  <c r="R36" i="39"/>
  <c r="Q36" i="39"/>
  <c r="R35" i="39"/>
  <c r="Q35" i="39"/>
  <c r="R34" i="39"/>
  <c r="Q34" i="39"/>
  <c r="R33" i="39"/>
  <c r="Q33" i="39"/>
  <c r="R32" i="39"/>
  <c r="Q32" i="39"/>
  <c r="R31" i="39"/>
  <c r="Q31" i="39"/>
  <c r="R30" i="39"/>
  <c r="Q30" i="39"/>
  <c r="R29" i="39"/>
  <c r="Q29" i="39"/>
  <c r="R28" i="39"/>
  <c r="Q28" i="39"/>
  <c r="R27" i="39"/>
  <c r="Q27" i="39"/>
  <c r="R26" i="39"/>
  <c r="Q26" i="39"/>
  <c r="R25" i="39"/>
  <c r="Q25" i="39"/>
  <c r="R24" i="39"/>
  <c r="Q24" i="39"/>
  <c r="R23" i="39"/>
  <c r="Q23" i="39"/>
  <c r="R22" i="39"/>
  <c r="Q22" i="39"/>
  <c r="R21" i="39"/>
  <c r="Q21" i="39"/>
  <c r="R20" i="39"/>
  <c r="Q20" i="39"/>
  <c r="R19" i="39"/>
  <c r="Q19" i="39"/>
  <c r="R18" i="39"/>
  <c r="Q18" i="39"/>
  <c r="R17" i="39"/>
  <c r="Q17" i="39"/>
  <c r="R16" i="39"/>
  <c r="Q16" i="39"/>
  <c r="R15" i="39"/>
  <c r="R153" i="39" s="1"/>
  <c r="Q15" i="39"/>
  <c r="R14" i="39"/>
  <c r="Q14" i="39"/>
  <c r="R13" i="39"/>
  <c r="Q13" i="39"/>
  <c r="R12" i="39"/>
  <c r="Q12" i="39"/>
  <c r="R11" i="39"/>
  <c r="Q11" i="39"/>
  <c r="Q153" i="39" s="1"/>
  <c r="M155" i="38"/>
  <c r="C155" i="38"/>
  <c r="O154" i="38"/>
  <c r="O155" i="38" s="1"/>
  <c r="M154" i="38"/>
  <c r="K154" i="38"/>
  <c r="K155" i="38" s="1"/>
  <c r="I154" i="38"/>
  <c r="I155" i="38" s="1"/>
  <c r="G154" i="38"/>
  <c r="G155" i="38" s="1"/>
  <c r="E154" i="38"/>
  <c r="E155" i="38" s="1"/>
  <c r="R155" i="38" s="1"/>
  <c r="C154" i="38"/>
  <c r="R152" i="38"/>
  <c r="Q152" i="38"/>
  <c r="R151" i="38"/>
  <c r="Q151" i="38"/>
  <c r="R150" i="38"/>
  <c r="Q150" i="38"/>
  <c r="R149" i="38"/>
  <c r="Q149" i="38"/>
  <c r="R148" i="38"/>
  <c r="Q148" i="38"/>
  <c r="R147" i="38"/>
  <c r="Q147" i="38"/>
  <c r="R146" i="38"/>
  <c r="Q146" i="38"/>
  <c r="R145" i="38"/>
  <c r="Q145" i="38"/>
  <c r="R144" i="38"/>
  <c r="Q144" i="38"/>
  <c r="R143" i="38"/>
  <c r="Q143" i="38"/>
  <c r="R142" i="38"/>
  <c r="Q142" i="38"/>
  <c r="R141" i="38"/>
  <c r="Q141" i="38"/>
  <c r="R140" i="38"/>
  <c r="Q140" i="38"/>
  <c r="R139" i="38"/>
  <c r="Q139" i="38"/>
  <c r="R138" i="38"/>
  <c r="Q138" i="38"/>
  <c r="R137" i="38"/>
  <c r="Q137" i="38"/>
  <c r="R136" i="38"/>
  <c r="Q136" i="38"/>
  <c r="R135" i="38"/>
  <c r="Q135" i="38"/>
  <c r="R134" i="38"/>
  <c r="Q134" i="38"/>
  <c r="R133" i="38"/>
  <c r="Q133" i="38"/>
  <c r="R132" i="38"/>
  <c r="Q132" i="38"/>
  <c r="R131" i="38"/>
  <c r="Q131" i="38"/>
  <c r="R130" i="38"/>
  <c r="Q130" i="38"/>
  <c r="R129" i="38"/>
  <c r="Q129" i="38"/>
  <c r="R128" i="38"/>
  <c r="Q128" i="38"/>
  <c r="R127" i="38"/>
  <c r="Q127" i="38"/>
  <c r="R126" i="38"/>
  <c r="Q126" i="38"/>
  <c r="R125" i="38"/>
  <c r="Q125" i="38"/>
  <c r="R124" i="38"/>
  <c r="Q124" i="38"/>
  <c r="R123" i="38"/>
  <c r="Q123" i="38"/>
  <c r="R122" i="38"/>
  <c r="Q122" i="38"/>
  <c r="R121" i="38"/>
  <c r="Q121" i="38"/>
  <c r="R120" i="38"/>
  <c r="Q120" i="38"/>
  <c r="R119" i="38"/>
  <c r="Q119" i="38"/>
  <c r="R118" i="38"/>
  <c r="Q118" i="38"/>
  <c r="R117" i="38"/>
  <c r="Q117" i="38"/>
  <c r="R116" i="38"/>
  <c r="Q116" i="38"/>
  <c r="R115" i="38"/>
  <c r="Q115" i="38"/>
  <c r="R114" i="38"/>
  <c r="Q114" i="38"/>
  <c r="R113" i="38"/>
  <c r="Q113" i="38"/>
  <c r="R112" i="38"/>
  <c r="Q112" i="38"/>
  <c r="R111" i="38"/>
  <c r="Q111" i="38"/>
  <c r="R110" i="38"/>
  <c r="Q110" i="38"/>
  <c r="R109" i="38"/>
  <c r="Q109" i="38"/>
  <c r="R108" i="38"/>
  <c r="Q108" i="38"/>
  <c r="R107" i="38"/>
  <c r="Q107" i="38"/>
  <c r="R106" i="38"/>
  <c r="Q106" i="38"/>
  <c r="R105" i="38"/>
  <c r="Q105" i="38"/>
  <c r="R104" i="38"/>
  <c r="Q104" i="38"/>
  <c r="R103" i="38"/>
  <c r="Q103" i="38"/>
  <c r="R102" i="38"/>
  <c r="Q102" i="38"/>
  <c r="R101" i="38"/>
  <c r="Q101" i="38"/>
  <c r="R100" i="38"/>
  <c r="Q100" i="38"/>
  <c r="R99" i="38"/>
  <c r="Q99" i="38"/>
  <c r="R98" i="38"/>
  <c r="Q98" i="38"/>
  <c r="R97" i="38"/>
  <c r="Q97" i="38"/>
  <c r="R96" i="38"/>
  <c r="Q96" i="38"/>
  <c r="R95" i="38"/>
  <c r="Q95" i="38"/>
  <c r="R94" i="38"/>
  <c r="Q94" i="38"/>
  <c r="R93" i="38"/>
  <c r="Q93" i="38"/>
  <c r="R92" i="38"/>
  <c r="Q92" i="38"/>
  <c r="R91" i="38"/>
  <c r="Q91" i="38"/>
  <c r="R90" i="38"/>
  <c r="Q90" i="38"/>
  <c r="R89" i="38"/>
  <c r="Q89" i="38"/>
  <c r="R88" i="38"/>
  <c r="Q88" i="38"/>
  <c r="R87" i="38"/>
  <c r="Q87" i="38"/>
  <c r="R86" i="38"/>
  <c r="Q86" i="38"/>
  <c r="R85" i="38"/>
  <c r="Q85" i="38"/>
  <c r="R84" i="38"/>
  <c r="Q84" i="38"/>
  <c r="R83" i="38"/>
  <c r="Q83" i="38"/>
  <c r="R82" i="38"/>
  <c r="Q82" i="38"/>
  <c r="R81" i="38"/>
  <c r="Q81" i="38"/>
  <c r="R80" i="38"/>
  <c r="Q80" i="38"/>
  <c r="R79" i="38"/>
  <c r="Q79" i="38"/>
  <c r="R78" i="38"/>
  <c r="Q78" i="38"/>
  <c r="R77" i="38"/>
  <c r="Q77" i="38"/>
  <c r="R76" i="38"/>
  <c r="Q76" i="38"/>
  <c r="R75" i="38"/>
  <c r="Q75" i="38"/>
  <c r="R74" i="38"/>
  <c r="Q74" i="38"/>
  <c r="R73" i="38"/>
  <c r="Q73" i="38"/>
  <c r="R72" i="38"/>
  <c r="Q72" i="38"/>
  <c r="R71" i="38"/>
  <c r="Q71" i="38"/>
  <c r="R70" i="38"/>
  <c r="Q70" i="38"/>
  <c r="R69" i="38"/>
  <c r="Q69" i="38"/>
  <c r="R68" i="38"/>
  <c r="Q68" i="38"/>
  <c r="R67" i="38"/>
  <c r="Q67" i="38"/>
  <c r="R66" i="38"/>
  <c r="Q66" i="38"/>
  <c r="R65" i="38"/>
  <c r="Q65" i="38"/>
  <c r="R64" i="38"/>
  <c r="Q64" i="38"/>
  <c r="R63" i="38"/>
  <c r="Q63" i="38"/>
  <c r="R62" i="38"/>
  <c r="Q62" i="38"/>
  <c r="R61" i="38"/>
  <c r="Q61" i="38"/>
  <c r="R60" i="38"/>
  <c r="Q60" i="38"/>
  <c r="R59" i="38"/>
  <c r="Q59" i="38"/>
  <c r="R58" i="38"/>
  <c r="Q58" i="38"/>
  <c r="R57" i="38"/>
  <c r="Q57" i="38"/>
  <c r="R56" i="38"/>
  <c r="Q56" i="38"/>
  <c r="R55" i="38"/>
  <c r="Q55" i="38"/>
  <c r="R54" i="38"/>
  <c r="Q54" i="38"/>
  <c r="R53" i="38"/>
  <c r="Q53" i="38"/>
  <c r="R52" i="38"/>
  <c r="Q52" i="38"/>
  <c r="R51" i="38"/>
  <c r="Q51" i="38"/>
  <c r="R50" i="38"/>
  <c r="Q50" i="38"/>
  <c r="R49" i="38"/>
  <c r="Q49" i="38"/>
  <c r="R48" i="38"/>
  <c r="Q48" i="38"/>
  <c r="R47" i="38"/>
  <c r="Q47" i="38"/>
  <c r="R46" i="38"/>
  <c r="Q46" i="38"/>
  <c r="R45" i="38"/>
  <c r="Q45" i="38"/>
  <c r="R44" i="38"/>
  <c r="Q44" i="38"/>
  <c r="R43" i="38"/>
  <c r="Q43" i="38"/>
  <c r="R42" i="38"/>
  <c r="Q42" i="38"/>
  <c r="R41" i="38"/>
  <c r="Q41" i="38"/>
  <c r="R40" i="38"/>
  <c r="Q40" i="38"/>
  <c r="R39" i="38"/>
  <c r="Q39" i="38"/>
  <c r="R38" i="38"/>
  <c r="Q38" i="38"/>
  <c r="R37" i="38"/>
  <c r="Q37" i="38"/>
  <c r="R36" i="38"/>
  <c r="Q36" i="38"/>
  <c r="R35" i="38"/>
  <c r="Q35" i="38"/>
  <c r="R34" i="38"/>
  <c r="Q34" i="38"/>
  <c r="R33" i="38"/>
  <c r="Q33" i="38"/>
  <c r="R32" i="38"/>
  <c r="Q32" i="38"/>
  <c r="R31" i="38"/>
  <c r="Q31" i="38"/>
  <c r="R30" i="38"/>
  <c r="Q30" i="38"/>
  <c r="R29" i="38"/>
  <c r="Q29" i="38"/>
  <c r="R28" i="38"/>
  <c r="Q28" i="38"/>
  <c r="R27" i="38"/>
  <c r="Q27" i="38"/>
  <c r="R26" i="38"/>
  <c r="Q26" i="38"/>
  <c r="R25" i="38"/>
  <c r="Q25" i="38"/>
  <c r="R24" i="38"/>
  <c r="Q24" i="38"/>
  <c r="R23" i="38"/>
  <c r="Q23" i="38"/>
  <c r="R22" i="38"/>
  <c r="Q22" i="38"/>
  <c r="R21" i="38"/>
  <c r="Q21" i="38"/>
  <c r="R20" i="38"/>
  <c r="Q20" i="38"/>
  <c r="R19" i="38"/>
  <c r="Q19" i="38"/>
  <c r="R18" i="38"/>
  <c r="Q18" i="38"/>
  <c r="R17" i="38"/>
  <c r="Q17" i="38"/>
  <c r="R16" i="38"/>
  <c r="Q16" i="38"/>
  <c r="R15" i="38"/>
  <c r="Q15" i="38"/>
  <c r="R14" i="38"/>
  <c r="Q14" i="38"/>
  <c r="R13" i="38"/>
  <c r="Q13" i="38"/>
  <c r="R12" i="38"/>
  <c r="Q12" i="38"/>
  <c r="R11" i="38"/>
  <c r="R153" i="38" s="1"/>
  <c r="Q11" i="38"/>
  <c r="Q153" i="38" s="1"/>
  <c r="G155" i="37"/>
  <c r="C155" i="37"/>
  <c r="O154" i="37"/>
  <c r="O155" i="37" s="1"/>
  <c r="M154" i="37"/>
  <c r="M155" i="37" s="1"/>
  <c r="K154" i="37"/>
  <c r="K155" i="37" s="1"/>
  <c r="I154" i="37"/>
  <c r="I155" i="37" s="1"/>
  <c r="G154" i="37"/>
  <c r="E154" i="37"/>
  <c r="E155" i="37" s="1"/>
  <c r="C154" i="37"/>
  <c r="Q154" i="37" s="1"/>
  <c r="R152" i="37"/>
  <c r="Q152" i="37"/>
  <c r="R151" i="37"/>
  <c r="Q151" i="37"/>
  <c r="R150" i="37"/>
  <c r="Q150" i="37"/>
  <c r="R149" i="37"/>
  <c r="Q149" i="37"/>
  <c r="R148" i="37"/>
  <c r="Q148" i="37"/>
  <c r="R147" i="37"/>
  <c r="Q147" i="37"/>
  <c r="R146" i="37"/>
  <c r="Q146" i="37"/>
  <c r="R145" i="37"/>
  <c r="Q145" i="37"/>
  <c r="R144" i="37"/>
  <c r="Q144" i="37"/>
  <c r="R143" i="37"/>
  <c r="Q143" i="37"/>
  <c r="R142" i="37"/>
  <c r="Q142" i="37"/>
  <c r="R141" i="37"/>
  <c r="Q141" i="37"/>
  <c r="R140" i="37"/>
  <c r="Q140" i="37"/>
  <c r="R139" i="37"/>
  <c r="Q139" i="37"/>
  <c r="R138" i="37"/>
  <c r="Q138" i="37"/>
  <c r="R137" i="37"/>
  <c r="Q137" i="37"/>
  <c r="R136" i="37"/>
  <c r="Q136" i="37"/>
  <c r="R135" i="37"/>
  <c r="Q135" i="37"/>
  <c r="R134" i="37"/>
  <c r="Q134" i="37"/>
  <c r="R133" i="37"/>
  <c r="Q133" i="37"/>
  <c r="R132" i="37"/>
  <c r="Q132" i="37"/>
  <c r="R131" i="37"/>
  <c r="Q131" i="37"/>
  <c r="R130" i="37"/>
  <c r="Q130" i="37"/>
  <c r="R129" i="37"/>
  <c r="Q129" i="37"/>
  <c r="R128" i="37"/>
  <c r="Q128" i="37"/>
  <c r="R127" i="37"/>
  <c r="Q127" i="37"/>
  <c r="R126" i="37"/>
  <c r="Q126" i="37"/>
  <c r="R125" i="37"/>
  <c r="Q125" i="37"/>
  <c r="R124" i="37"/>
  <c r="Q124" i="37"/>
  <c r="R123" i="37"/>
  <c r="Q123" i="37"/>
  <c r="R122" i="37"/>
  <c r="Q122" i="37"/>
  <c r="R121" i="37"/>
  <c r="Q121" i="37"/>
  <c r="R120" i="37"/>
  <c r="Q120" i="37"/>
  <c r="R119" i="37"/>
  <c r="Q119" i="37"/>
  <c r="R118" i="37"/>
  <c r="Q118" i="37"/>
  <c r="R117" i="37"/>
  <c r="Q117" i="37"/>
  <c r="R116" i="37"/>
  <c r="Q116" i="37"/>
  <c r="R115" i="37"/>
  <c r="Q115" i="37"/>
  <c r="R114" i="37"/>
  <c r="Q114" i="37"/>
  <c r="R113" i="37"/>
  <c r="Q113" i="37"/>
  <c r="R112" i="37"/>
  <c r="Q112" i="37"/>
  <c r="R111" i="37"/>
  <c r="Q111" i="37"/>
  <c r="R110" i="37"/>
  <c r="Q110" i="37"/>
  <c r="R109" i="37"/>
  <c r="Q109" i="37"/>
  <c r="R108" i="37"/>
  <c r="Q108" i="37"/>
  <c r="R107" i="37"/>
  <c r="Q107" i="37"/>
  <c r="R106" i="37"/>
  <c r="Q106" i="37"/>
  <c r="R105" i="37"/>
  <c r="Q105" i="37"/>
  <c r="R104" i="37"/>
  <c r="Q104" i="37"/>
  <c r="R103" i="37"/>
  <c r="Q103" i="37"/>
  <c r="R102" i="37"/>
  <c r="Q102" i="37"/>
  <c r="R101" i="37"/>
  <c r="Q101" i="37"/>
  <c r="R100" i="37"/>
  <c r="Q100" i="37"/>
  <c r="R99" i="37"/>
  <c r="Q99" i="37"/>
  <c r="R98" i="37"/>
  <c r="Q98" i="37"/>
  <c r="R97" i="37"/>
  <c r="Q97" i="37"/>
  <c r="R96" i="37"/>
  <c r="Q96" i="37"/>
  <c r="R95" i="37"/>
  <c r="Q95" i="37"/>
  <c r="R94" i="37"/>
  <c r="Q94" i="37"/>
  <c r="R93" i="37"/>
  <c r="Q93" i="37"/>
  <c r="R92" i="37"/>
  <c r="Q92" i="37"/>
  <c r="R91" i="37"/>
  <c r="Q91" i="37"/>
  <c r="R90" i="37"/>
  <c r="Q90" i="37"/>
  <c r="R89" i="37"/>
  <c r="Q89" i="37"/>
  <c r="R88" i="37"/>
  <c r="Q88" i="37"/>
  <c r="R87" i="37"/>
  <c r="Q87" i="37"/>
  <c r="R86" i="37"/>
  <c r="Q86" i="37"/>
  <c r="R85" i="37"/>
  <c r="Q85" i="37"/>
  <c r="R84" i="37"/>
  <c r="Q84" i="37"/>
  <c r="R83" i="37"/>
  <c r="Q83" i="37"/>
  <c r="R82" i="37"/>
  <c r="Q82" i="37"/>
  <c r="R81" i="37"/>
  <c r="Q81" i="37"/>
  <c r="R80" i="37"/>
  <c r="Q80" i="37"/>
  <c r="R79" i="37"/>
  <c r="Q79" i="37"/>
  <c r="R78" i="37"/>
  <c r="Q78" i="37"/>
  <c r="R77" i="37"/>
  <c r="Q77" i="37"/>
  <c r="R76" i="37"/>
  <c r="Q76" i="37"/>
  <c r="R75" i="37"/>
  <c r="Q75" i="37"/>
  <c r="R74" i="37"/>
  <c r="Q74" i="37"/>
  <c r="R73" i="37"/>
  <c r="Q73" i="37"/>
  <c r="R72" i="37"/>
  <c r="Q72" i="37"/>
  <c r="R71" i="37"/>
  <c r="Q71" i="37"/>
  <c r="R70" i="37"/>
  <c r="Q70" i="37"/>
  <c r="R69" i="37"/>
  <c r="Q69" i="37"/>
  <c r="R68" i="37"/>
  <c r="Q68" i="37"/>
  <c r="R67" i="37"/>
  <c r="Q67" i="37"/>
  <c r="R66" i="37"/>
  <c r="Q66" i="37"/>
  <c r="R65" i="37"/>
  <c r="Q65" i="37"/>
  <c r="R64" i="37"/>
  <c r="Q64" i="37"/>
  <c r="R63" i="37"/>
  <c r="Q63" i="37"/>
  <c r="R62" i="37"/>
  <c r="Q62" i="37"/>
  <c r="R61" i="37"/>
  <c r="Q61" i="37"/>
  <c r="R60" i="37"/>
  <c r="Q60" i="37"/>
  <c r="R59" i="37"/>
  <c r="Q59" i="37"/>
  <c r="R58" i="37"/>
  <c r="Q58" i="37"/>
  <c r="R57" i="37"/>
  <c r="Q57" i="37"/>
  <c r="R56" i="37"/>
  <c r="Q56" i="37"/>
  <c r="R55" i="37"/>
  <c r="Q55" i="37"/>
  <c r="R54" i="37"/>
  <c r="Q54" i="37"/>
  <c r="R53" i="37"/>
  <c r="Q53" i="37"/>
  <c r="R52" i="37"/>
  <c r="Q52" i="37"/>
  <c r="R51" i="37"/>
  <c r="Q51" i="37"/>
  <c r="R50" i="37"/>
  <c r="Q50" i="37"/>
  <c r="R49" i="37"/>
  <c r="Q49" i="37"/>
  <c r="R48" i="37"/>
  <c r="Q48" i="37"/>
  <c r="R47" i="37"/>
  <c r="Q47" i="37"/>
  <c r="R46" i="37"/>
  <c r="Q46" i="37"/>
  <c r="R45" i="37"/>
  <c r="Q45" i="37"/>
  <c r="R44" i="37"/>
  <c r="Q44" i="37"/>
  <c r="R43" i="37"/>
  <c r="Q43" i="37"/>
  <c r="R42" i="37"/>
  <c r="Q42" i="37"/>
  <c r="R41" i="37"/>
  <c r="Q41" i="37"/>
  <c r="R40" i="37"/>
  <c r="Q40" i="37"/>
  <c r="R39" i="37"/>
  <c r="Q39" i="37"/>
  <c r="R38" i="37"/>
  <c r="Q38" i="37"/>
  <c r="R37" i="37"/>
  <c r="Q37" i="37"/>
  <c r="R36" i="37"/>
  <c r="Q36" i="37"/>
  <c r="R35" i="37"/>
  <c r="Q35" i="37"/>
  <c r="R34" i="37"/>
  <c r="Q34" i="37"/>
  <c r="R33" i="37"/>
  <c r="Q33" i="37"/>
  <c r="R32" i="37"/>
  <c r="Q32" i="37"/>
  <c r="R31" i="37"/>
  <c r="Q31" i="37"/>
  <c r="R30" i="37"/>
  <c r="Q30" i="37"/>
  <c r="R29" i="37"/>
  <c r="Q29" i="37"/>
  <c r="R28" i="37"/>
  <c r="Q28" i="37"/>
  <c r="R27" i="37"/>
  <c r="Q27" i="37"/>
  <c r="R26" i="37"/>
  <c r="Q26" i="37"/>
  <c r="R25" i="37"/>
  <c r="Q25" i="37"/>
  <c r="R24" i="37"/>
  <c r="Q24" i="37"/>
  <c r="R23" i="37"/>
  <c r="Q23" i="37"/>
  <c r="R22" i="37"/>
  <c r="Q22" i="37"/>
  <c r="R21" i="37"/>
  <c r="Q21" i="37"/>
  <c r="R20" i="37"/>
  <c r="Q20" i="37"/>
  <c r="R19" i="37"/>
  <c r="Q19" i="37"/>
  <c r="R18" i="37"/>
  <c r="Q18" i="37"/>
  <c r="R17" i="37"/>
  <c r="Q17" i="37"/>
  <c r="R16" i="37"/>
  <c r="Q16" i="37"/>
  <c r="R15" i="37"/>
  <c r="Q15" i="37"/>
  <c r="R14" i="37"/>
  <c r="Q14" i="37"/>
  <c r="R13" i="37"/>
  <c r="Q13" i="37"/>
  <c r="R12" i="37"/>
  <c r="Q12" i="37"/>
  <c r="Q153" i="37" s="1"/>
  <c r="R11" i="37"/>
  <c r="R153" i="37" s="1"/>
  <c r="Q11" i="37"/>
  <c r="K155" i="36"/>
  <c r="G155" i="36"/>
  <c r="O154" i="36"/>
  <c r="O155" i="36" s="1"/>
  <c r="M154" i="36"/>
  <c r="M155" i="36" s="1"/>
  <c r="K154" i="36"/>
  <c r="I154" i="36"/>
  <c r="I155" i="36" s="1"/>
  <c r="G154" i="36"/>
  <c r="Q154" i="36" s="1"/>
  <c r="E154" i="36"/>
  <c r="E155" i="36" s="1"/>
  <c r="C154" i="36"/>
  <c r="C155" i="36" s="1"/>
  <c r="R152" i="36"/>
  <c r="Q152" i="36"/>
  <c r="R151" i="36"/>
  <c r="Q151" i="36"/>
  <c r="R150" i="36"/>
  <c r="Q150" i="36"/>
  <c r="R149" i="36"/>
  <c r="Q149" i="36"/>
  <c r="R148" i="36"/>
  <c r="Q148" i="36"/>
  <c r="R147" i="36"/>
  <c r="Q147" i="36"/>
  <c r="R146" i="36"/>
  <c r="Q146" i="36"/>
  <c r="R145" i="36"/>
  <c r="Q145" i="36"/>
  <c r="R144" i="36"/>
  <c r="Q144" i="36"/>
  <c r="R143" i="36"/>
  <c r="Q143" i="36"/>
  <c r="R142" i="36"/>
  <c r="Q142" i="36"/>
  <c r="R141" i="36"/>
  <c r="Q141" i="36"/>
  <c r="R140" i="36"/>
  <c r="Q140" i="36"/>
  <c r="R139" i="36"/>
  <c r="Q139" i="36"/>
  <c r="R138" i="36"/>
  <c r="Q138" i="36"/>
  <c r="R137" i="36"/>
  <c r="Q137" i="36"/>
  <c r="R136" i="36"/>
  <c r="Q136" i="36"/>
  <c r="R135" i="36"/>
  <c r="Q135" i="36"/>
  <c r="R134" i="36"/>
  <c r="Q134" i="36"/>
  <c r="R133" i="36"/>
  <c r="Q133" i="36"/>
  <c r="R132" i="36"/>
  <c r="Q132" i="36"/>
  <c r="R131" i="36"/>
  <c r="Q131" i="36"/>
  <c r="R130" i="36"/>
  <c r="Q130" i="36"/>
  <c r="R129" i="36"/>
  <c r="Q129" i="36"/>
  <c r="R128" i="36"/>
  <c r="Q128" i="36"/>
  <c r="R127" i="36"/>
  <c r="Q127" i="36"/>
  <c r="R126" i="36"/>
  <c r="Q126" i="36"/>
  <c r="R125" i="36"/>
  <c r="Q125" i="36"/>
  <c r="R124" i="36"/>
  <c r="Q124" i="36"/>
  <c r="R123" i="36"/>
  <c r="Q123" i="36"/>
  <c r="R122" i="36"/>
  <c r="Q122" i="36"/>
  <c r="R121" i="36"/>
  <c r="Q121" i="36"/>
  <c r="R120" i="36"/>
  <c r="Q120" i="36"/>
  <c r="R119" i="36"/>
  <c r="Q119" i="36"/>
  <c r="R118" i="36"/>
  <c r="Q118" i="36"/>
  <c r="R117" i="36"/>
  <c r="Q117" i="36"/>
  <c r="R116" i="36"/>
  <c r="Q116" i="36"/>
  <c r="R115" i="36"/>
  <c r="Q115" i="36"/>
  <c r="R114" i="36"/>
  <c r="Q114" i="36"/>
  <c r="R113" i="36"/>
  <c r="Q113" i="36"/>
  <c r="R112" i="36"/>
  <c r="Q112" i="36"/>
  <c r="R111" i="36"/>
  <c r="Q111" i="36"/>
  <c r="R110" i="36"/>
  <c r="Q110" i="36"/>
  <c r="R109" i="36"/>
  <c r="Q109" i="36"/>
  <c r="R108" i="36"/>
  <c r="Q108" i="36"/>
  <c r="R107" i="36"/>
  <c r="Q107" i="36"/>
  <c r="R106" i="36"/>
  <c r="Q106" i="36"/>
  <c r="R105" i="36"/>
  <c r="Q105" i="36"/>
  <c r="R104" i="36"/>
  <c r="Q104" i="36"/>
  <c r="R103" i="36"/>
  <c r="Q103" i="36"/>
  <c r="R102" i="36"/>
  <c r="Q102" i="36"/>
  <c r="R101" i="36"/>
  <c r="Q101" i="36"/>
  <c r="R100" i="36"/>
  <c r="Q100" i="36"/>
  <c r="R99" i="36"/>
  <c r="Q99" i="36"/>
  <c r="R98" i="36"/>
  <c r="Q98" i="36"/>
  <c r="R97" i="36"/>
  <c r="Q97" i="36"/>
  <c r="R96" i="36"/>
  <c r="Q96" i="36"/>
  <c r="R95" i="36"/>
  <c r="Q95" i="36"/>
  <c r="R94" i="36"/>
  <c r="Q94" i="36"/>
  <c r="R93" i="36"/>
  <c r="Q93" i="36"/>
  <c r="R92" i="36"/>
  <c r="Q92" i="36"/>
  <c r="R91" i="36"/>
  <c r="Q91" i="36"/>
  <c r="R90" i="36"/>
  <c r="Q90" i="36"/>
  <c r="R89" i="36"/>
  <c r="Q89" i="36"/>
  <c r="R88" i="36"/>
  <c r="Q88" i="36"/>
  <c r="R87" i="36"/>
  <c r="Q87" i="36"/>
  <c r="R86" i="36"/>
  <c r="Q86" i="36"/>
  <c r="R85" i="36"/>
  <c r="Q85" i="36"/>
  <c r="R84" i="36"/>
  <c r="Q84" i="36"/>
  <c r="R83" i="36"/>
  <c r="Q83" i="36"/>
  <c r="R82" i="36"/>
  <c r="Q82" i="36"/>
  <c r="R81" i="36"/>
  <c r="Q81" i="36"/>
  <c r="R80" i="36"/>
  <c r="Q80" i="36"/>
  <c r="R79" i="36"/>
  <c r="Q79" i="36"/>
  <c r="R78" i="36"/>
  <c r="Q78" i="36"/>
  <c r="R77" i="36"/>
  <c r="Q77" i="36"/>
  <c r="R76" i="36"/>
  <c r="Q76" i="36"/>
  <c r="R75" i="36"/>
  <c r="Q75" i="36"/>
  <c r="R74" i="36"/>
  <c r="Q74" i="36"/>
  <c r="R73" i="36"/>
  <c r="Q73" i="36"/>
  <c r="R72" i="36"/>
  <c r="Q72" i="36"/>
  <c r="R71" i="36"/>
  <c r="Q71" i="36"/>
  <c r="R70" i="36"/>
  <c r="Q70" i="36"/>
  <c r="R69" i="36"/>
  <c r="Q69" i="36"/>
  <c r="R68" i="36"/>
  <c r="Q68" i="36"/>
  <c r="R67" i="36"/>
  <c r="Q67" i="36"/>
  <c r="R66" i="36"/>
  <c r="Q66" i="36"/>
  <c r="R65" i="36"/>
  <c r="Q65" i="36"/>
  <c r="R64" i="36"/>
  <c r="Q64" i="36"/>
  <c r="R63" i="36"/>
  <c r="Q63" i="36"/>
  <c r="R62" i="36"/>
  <c r="Q62" i="36"/>
  <c r="R61" i="36"/>
  <c r="Q61" i="36"/>
  <c r="R60" i="36"/>
  <c r="Q60" i="36"/>
  <c r="R59" i="36"/>
  <c r="Q59" i="36"/>
  <c r="R58" i="36"/>
  <c r="Q58" i="36"/>
  <c r="R57" i="36"/>
  <c r="Q57" i="36"/>
  <c r="R56" i="36"/>
  <c r="Q56" i="36"/>
  <c r="R55" i="36"/>
  <c r="Q55" i="36"/>
  <c r="R54" i="36"/>
  <c r="Q54" i="36"/>
  <c r="R53" i="36"/>
  <c r="Q53" i="36"/>
  <c r="R52" i="36"/>
  <c r="Q52" i="36"/>
  <c r="R51" i="36"/>
  <c r="Q51" i="36"/>
  <c r="R50" i="36"/>
  <c r="Q50" i="36"/>
  <c r="R49" i="36"/>
  <c r="Q49" i="36"/>
  <c r="R48" i="36"/>
  <c r="Q48" i="36"/>
  <c r="R47" i="36"/>
  <c r="Q47" i="36"/>
  <c r="R46" i="36"/>
  <c r="Q46" i="36"/>
  <c r="R45" i="36"/>
  <c r="Q45" i="36"/>
  <c r="R44" i="36"/>
  <c r="Q44" i="36"/>
  <c r="R43" i="36"/>
  <c r="Q43" i="36"/>
  <c r="R42" i="36"/>
  <c r="Q42" i="36"/>
  <c r="R41" i="36"/>
  <c r="Q41" i="36"/>
  <c r="R40" i="36"/>
  <c r="Q40" i="36"/>
  <c r="R39" i="36"/>
  <c r="Q39" i="36"/>
  <c r="R38" i="36"/>
  <c r="Q38" i="36"/>
  <c r="R37" i="36"/>
  <c r="Q37" i="36"/>
  <c r="R36" i="36"/>
  <c r="Q36" i="36"/>
  <c r="R35" i="36"/>
  <c r="Q35" i="36"/>
  <c r="R34" i="36"/>
  <c r="Q34" i="36"/>
  <c r="R33" i="36"/>
  <c r="Q33" i="36"/>
  <c r="R32" i="36"/>
  <c r="Q32" i="36"/>
  <c r="R31" i="36"/>
  <c r="Q31" i="36"/>
  <c r="R30" i="36"/>
  <c r="Q30" i="36"/>
  <c r="R29" i="36"/>
  <c r="Q29" i="36"/>
  <c r="R28" i="36"/>
  <c r="Q28" i="36"/>
  <c r="R27" i="36"/>
  <c r="Q27" i="36"/>
  <c r="R26" i="36"/>
  <c r="Q26" i="36"/>
  <c r="R25" i="36"/>
  <c r="Q25" i="36"/>
  <c r="R24" i="36"/>
  <c r="Q24" i="36"/>
  <c r="R23" i="36"/>
  <c r="Q23" i="36"/>
  <c r="R22" i="36"/>
  <c r="Q22" i="36"/>
  <c r="R21" i="36"/>
  <c r="Q21" i="36"/>
  <c r="R20" i="36"/>
  <c r="Q20" i="36"/>
  <c r="R19" i="36"/>
  <c r="Q19" i="36"/>
  <c r="R18" i="36"/>
  <c r="Q18" i="36"/>
  <c r="R17" i="36"/>
  <c r="Q17" i="36"/>
  <c r="R16" i="36"/>
  <c r="Q16" i="36"/>
  <c r="R15" i="36"/>
  <c r="Q15" i="36"/>
  <c r="Q153" i="36" s="1"/>
  <c r="R14" i="36"/>
  <c r="Q14" i="36"/>
  <c r="R13" i="36"/>
  <c r="Q13" i="36"/>
  <c r="R12" i="36"/>
  <c r="Q12" i="36"/>
  <c r="R11" i="36"/>
  <c r="R153" i="36" s="1"/>
  <c r="Q11" i="36"/>
  <c r="O155" i="34"/>
  <c r="I155" i="34"/>
  <c r="E155" i="34"/>
  <c r="C155" i="34"/>
  <c r="Q154" i="34"/>
  <c r="O154" i="34"/>
  <c r="M154" i="34"/>
  <c r="M155" i="34" s="1"/>
  <c r="K154" i="34"/>
  <c r="K155" i="34" s="1"/>
  <c r="I154" i="34"/>
  <c r="G154" i="34"/>
  <c r="G155" i="34" s="1"/>
  <c r="E154" i="34"/>
  <c r="C154" i="34"/>
  <c r="R152" i="34"/>
  <c r="Q152" i="34"/>
  <c r="R151" i="34"/>
  <c r="Q151" i="34"/>
  <c r="R150" i="34"/>
  <c r="Q150" i="34"/>
  <c r="R149" i="34"/>
  <c r="Q149" i="34"/>
  <c r="R148" i="34"/>
  <c r="Q148" i="34"/>
  <c r="R147" i="34"/>
  <c r="Q147" i="34"/>
  <c r="R146" i="34"/>
  <c r="Q146" i="34"/>
  <c r="R145" i="34"/>
  <c r="Q145" i="34"/>
  <c r="R144" i="34"/>
  <c r="Q144" i="34"/>
  <c r="R143" i="34"/>
  <c r="Q143" i="34"/>
  <c r="R142" i="34"/>
  <c r="Q142" i="34"/>
  <c r="R141" i="34"/>
  <c r="Q141" i="34"/>
  <c r="R140" i="34"/>
  <c r="Q140" i="34"/>
  <c r="R139" i="34"/>
  <c r="Q139" i="34"/>
  <c r="R138" i="34"/>
  <c r="Q138" i="34"/>
  <c r="R137" i="34"/>
  <c r="Q137" i="34"/>
  <c r="R136" i="34"/>
  <c r="Q136" i="34"/>
  <c r="R135" i="34"/>
  <c r="Q135" i="34"/>
  <c r="R134" i="34"/>
  <c r="Q134" i="34"/>
  <c r="R133" i="34"/>
  <c r="Q133" i="34"/>
  <c r="R132" i="34"/>
  <c r="Q132" i="34"/>
  <c r="R131" i="34"/>
  <c r="Q131" i="34"/>
  <c r="R130" i="34"/>
  <c r="Q130" i="34"/>
  <c r="R129" i="34"/>
  <c r="Q129" i="34"/>
  <c r="R128" i="34"/>
  <c r="Q128" i="34"/>
  <c r="R127" i="34"/>
  <c r="Q127" i="34"/>
  <c r="R126" i="34"/>
  <c r="Q126" i="34"/>
  <c r="R125" i="34"/>
  <c r="Q125" i="34"/>
  <c r="R124" i="34"/>
  <c r="Q124" i="34"/>
  <c r="R123" i="34"/>
  <c r="Q123" i="34"/>
  <c r="R122" i="34"/>
  <c r="Q122" i="34"/>
  <c r="R121" i="34"/>
  <c r="Q121" i="34"/>
  <c r="R120" i="34"/>
  <c r="Q120" i="34"/>
  <c r="R119" i="34"/>
  <c r="Q119" i="34"/>
  <c r="R118" i="34"/>
  <c r="Q118" i="34"/>
  <c r="R117" i="34"/>
  <c r="Q117" i="34"/>
  <c r="R116" i="34"/>
  <c r="Q116" i="34"/>
  <c r="R115" i="34"/>
  <c r="Q115" i="34"/>
  <c r="R114" i="34"/>
  <c r="Q114" i="34"/>
  <c r="R113" i="34"/>
  <c r="Q113" i="34"/>
  <c r="R112" i="34"/>
  <c r="Q112" i="34"/>
  <c r="R111" i="34"/>
  <c r="Q111" i="34"/>
  <c r="R110" i="34"/>
  <c r="Q110" i="34"/>
  <c r="R109" i="34"/>
  <c r="Q109" i="34"/>
  <c r="R108" i="34"/>
  <c r="Q108" i="34"/>
  <c r="R107" i="34"/>
  <c r="Q107" i="34"/>
  <c r="R106" i="34"/>
  <c r="Q106" i="34"/>
  <c r="R105" i="34"/>
  <c r="Q105" i="34"/>
  <c r="R104" i="34"/>
  <c r="Q104" i="34"/>
  <c r="R103" i="34"/>
  <c r="Q103" i="34"/>
  <c r="R102" i="34"/>
  <c r="Q102" i="34"/>
  <c r="R101" i="34"/>
  <c r="Q101" i="34"/>
  <c r="R100" i="34"/>
  <c r="Q100" i="34"/>
  <c r="R99" i="34"/>
  <c r="Q99" i="34"/>
  <c r="R98" i="34"/>
  <c r="Q98" i="34"/>
  <c r="R97" i="34"/>
  <c r="Q97" i="34"/>
  <c r="R96" i="34"/>
  <c r="Q96" i="34"/>
  <c r="R95" i="34"/>
  <c r="Q95" i="34"/>
  <c r="R94" i="34"/>
  <c r="Q94" i="34"/>
  <c r="R93" i="34"/>
  <c r="Q93" i="34"/>
  <c r="R92" i="34"/>
  <c r="Q92" i="34"/>
  <c r="R91" i="34"/>
  <c r="Q91" i="34"/>
  <c r="R90" i="34"/>
  <c r="Q90" i="34"/>
  <c r="R89" i="34"/>
  <c r="Q89" i="34"/>
  <c r="R88" i="34"/>
  <c r="Q88" i="34"/>
  <c r="R87" i="34"/>
  <c r="Q87" i="34"/>
  <c r="R86" i="34"/>
  <c r="Q86" i="34"/>
  <c r="R85" i="34"/>
  <c r="Q85" i="34"/>
  <c r="R84" i="34"/>
  <c r="Q84" i="34"/>
  <c r="R83" i="34"/>
  <c r="Q83" i="34"/>
  <c r="R82" i="34"/>
  <c r="Q82" i="34"/>
  <c r="R81" i="34"/>
  <c r="Q81" i="34"/>
  <c r="R80" i="34"/>
  <c r="Q80" i="34"/>
  <c r="R79" i="34"/>
  <c r="Q79" i="34"/>
  <c r="R78" i="34"/>
  <c r="Q78" i="34"/>
  <c r="R77" i="34"/>
  <c r="Q77" i="34"/>
  <c r="R76" i="34"/>
  <c r="Q76" i="34"/>
  <c r="R75" i="34"/>
  <c r="Q75" i="34"/>
  <c r="R74" i="34"/>
  <c r="Q74" i="34"/>
  <c r="R73" i="34"/>
  <c r="Q73" i="34"/>
  <c r="R72" i="34"/>
  <c r="Q72" i="34"/>
  <c r="R71" i="34"/>
  <c r="Q71" i="34"/>
  <c r="R70" i="34"/>
  <c r="Q70" i="34"/>
  <c r="R69" i="34"/>
  <c r="Q69" i="34"/>
  <c r="R68" i="34"/>
  <c r="Q68" i="34"/>
  <c r="R67" i="34"/>
  <c r="Q67" i="34"/>
  <c r="R66" i="34"/>
  <c r="Q66" i="34"/>
  <c r="R65" i="34"/>
  <c r="Q65" i="34"/>
  <c r="R64" i="34"/>
  <c r="Q64" i="34"/>
  <c r="R63" i="34"/>
  <c r="Q63" i="34"/>
  <c r="R62" i="34"/>
  <c r="Q62" i="34"/>
  <c r="R61" i="34"/>
  <c r="Q61" i="34"/>
  <c r="R60" i="34"/>
  <c r="Q60" i="34"/>
  <c r="R59" i="34"/>
  <c r="Q59" i="34"/>
  <c r="R58" i="34"/>
  <c r="Q58" i="34"/>
  <c r="R57" i="34"/>
  <c r="Q57" i="34"/>
  <c r="R56" i="34"/>
  <c r="Q56" i="34"/>
  <c r="R55" i="34"/>
  <c r="Q55" i="34"/>
  <c r="R54" i="34"/>
  <c r="Q54" i="34"/>
  <c r="R53" i="34"/>
  <c r="Q53" i="34"/>
  <c r="R52" i="34"/>
  <c r="Q52" i="34"/>
  <c r="R51" i="34"/>
  <c r="Q51" i="34"/>
  <c r="R50" i="34"/>
  <c r="Q50" i="34"/>
  <c r="R49" i="34"/>
  <c r="Q49" i="34"/>
  <c r="R48" i="34"/>
  <c r="Q48" i="34"/>
  <c r="R47" i="34"/>
  <c r="Q47" i="34"/>
  <c r="R46" i="34"/>
  <c r="Q46" i="34"/>
  <c r="R45" i="34"/>
  <c r="Q45" i="34"/>
  <c r="R44" i="34"/>
  <c r="Q44" i="34"/>
  <c r="R43" i="34"/>
  <c r="Q43" i="34"/>
  <c r="R42" i="34"/>
  <c r="Q42" i="34"/>
  <c r="R41" i="34"/>
  <c r="Q41" i="34"/>
  <c r="R40" i="34"/>
  <c r="Q40" i="34"/>
  <c r="R39" i="34"/>
  <c r="Q39" i="34"/>
  <c r="R38" i="34"/>
  <c r="Q38" i="34"/>
  <c r="R37" i="34"/>
  <c r="Q37" i="34"/>
  <c r="R36" i="34"/>
  <c r="Q36" i="34"/>
  <c r="R35" i="34"/>
  <c r="Q35" i="34"/>
  <c r="R34" i="34"/>
  <c r="Q34" i="34"/>
  <c r="R33" i="34"/>
  <c r="Q33" i="34"/>
  <c r="R32" i="34"/>
  <c r="Q32" i="34"/>
  <c r="R31" i="34"/>
  <c r="Q31" i="34"/>
  <c r="R30" i="34"/>
  <c r="Q30" i="34"/>
  <c r="R29" i="34"/>
  <c r="Q29" i="34"/>
  <c r="R28" i="34"/>
  <c r="Q28" i="34"/>
  <c r="R27" i="34"/>
  <c r="Q27" i="34"/>
  <c r="R26" i="34"/>
  <c r="Q26" i="34"/>
  <c r="R25" i="34"/>
  <c r="Q25" i="34"/>
  <c r="R24" i="34"/>
  <c r="Q24" i="34"/>
  <c r="R23" i="34"/>
  <c r="Q23" i="34"/>
  <c r="R22" i="34"/>
  <c r="Q22" i="34"/>
  <c r="R21" i="34"/>
  <c r="Q21" i="34"/>
  <c r="R20" i="34"/>
  <c r="Q20" i="34"/>
  <c r="R19" i="34"/>
  <c r="Q19" i="34"/>
  <c r="R18" i="34"/>
  <c r="Q18" i="34"/>
  <c r="R17" i="34"/>
  <c r="Q17" i="34"/>
  <c r="R16" i="34"/>
  <c r="Q16" i="34"/>
  <c r="R15" i="34"/>
  <c r="Q15" i="34"/>
  <c r="R14" i="34"/>
  <c r="Q14" i="34"/>
  <c r="R13" i="34"/>
  <c r="R153" i="34" s="1"/>
  <c r="Q13" i="34"/>
  <c r="R12" i="34"/>
  <c r="Q12" i="34"/>
  <c r="R11" i="34"/>
  <c r="Q11" i="34"/>
  <c r="Q153" i="34" s="1"/>
  <c r="M155" i="33"/>
  <c r="I155" i="33"/>
  <c r="G155" i="33"/>
  <c r="E155" i="33"/>
  <c r="O154" i="33"/>
  <c r="O155" i="33" s="1"/>
  <c r="M154" i="33"/>
  <c r="K154" i="33"/>
  <c r="K155" i="33" s="1"/>
  <c r="I154" i="33"/>
  <c r="G154" i="33"/>
  <c r="E154" i="33"/>
  <c r="Q154" i="33" s="1"/>
  <c r="C154" i="33"/>
  <c r="C155" i="33" s="1"/>
  <c r="R155" i="33" s="1"/>
  <c r="R152" i="33"/>
  <c r="Q152" i="33"/>
  <c r="R151" i="33"/>
  <c r="Q151" i="33"/>
  <c r="R150" i="33"/>
  <c r="Q150" i="33"/>
  <c r="R149" i="33"/>
  <c r="Q149" i="33"/>
  <c r="R148" i="33"/>
  <c r="Q148" i="33"/>
  <c r="R147" i="33"/>
  <c r="Q147" i="33"/>
  <c r="R146" i="33"/>
  <c r="Q146" i="33"/>
  <c r="R145" i="33"/>
  <c r="Q145" i="33"/>
  <c r="R144" i="33"/>
  <c r="Q144" i="33"/>
  <c r="R143" i="33"/>
  <c r="Q143" i="33"/>
  <c r="R142" i="33"/>
  <c r="Q142" i="33"/>
  <c r="R141" i="33"/>
  <c r="Q141" i="33"/>
  <c r="R140" i="33"/>
  <c r="Q140" i="33"/>
  <c r="R139" i="33"/>
  <c r="Q139" i="33"/>
  <c r="R138" i="33"/>
  <c r="Q138" i="33"/>
  <c r="R137" i="33"/>
  <c r="Q137" i="33"/>
  <c r="R136" i="33"/>
  <c r="Q136" i="33"/>
  <c r="R135" i="33"/>
  <c r="Q135" i="33"/>
  <c r="R134" i="33"/>
  <c r="Q134" i="33"/>
  <c r="R133" i="33"/>
  <c r="Q133" i="33"/>
  <c r="R132" i="33"/>
  <c r="Q132" i="33"/>
  <c r="R131" i="33"/>
  <c r="Q131" i="33"/>
  <c r="R130" i="33"/>
  <c r="Q130" i="33"/>
  <c r="R129" i="33"/>
  <c r="Q129" i="33"/>
  <c r="R128" i="33"/>
  <c r="Q128" i="33"/>
  <c r="R127" i="33"/>
  <c r="Q127" i="33"/>
  <c r="R126" i="33"/>
  <c r="Q126" i="33"/>
  <c r="R125" i="33"/>
  <c r="Q125" i="33"/>
  <c r="R124" i="33"/>
  <c r="Q124" i="33"/>
  <c r="R123" i="33"/>
  <c r="Q123" i="33"/>
  <c r="R122" i="33"/>
  <c r="Q122" i="33"/>
  <c r="R121" i="33"/>
  <c r="Q121" i="33"/>
  <c r="R120" i="33"/>
  <c r="Q120" i="33"/>
  <c r="R119" i="33"/>
  <c r="Q119" i="33"/>
  <c r="R118" i="33"/>
  <c r="Q118" i="33"/>
  <c r="R117" i="33"/>
  <c r="Q117" i="33"/>
  <c r="R116" i="33"/>
  <c r="Q116" i="33"/>
  <c r="R115" i="33"/>
  <c r="Q115" i="33"/>
  <c r="R114" i="33"/>
  <c r="Q114" i="33"/>
  <c r="R113" i="33"/>
  <c r="Q113" i="33"/>
  <c r="R112" i="33"/>
  <c r="Q112" i="33"/>
  <c r="R111" i="33"/>
  <c r="Q111" i="33"/>
  <c r="R110" i="33"/>
  <c r="Q110" i="33"/>
  <c r="R109" i="33"/>
  <c r="Q109" i="33"/>
  <c r="R108" i="33"/>
  <c r="Q108" i="33"/>
  <c r="R107" i="33"/>
  <c r="Q107" i="33"/>
  <c r="R106" i="33"/>
  <c r="Q106" i="33"/>
  <c r="R105" i="33"/>
  <c r="Q105" i="33"/>
  <c r="R104" i="33"/>
  <c r="Q104" i="33"/>
  <c r="R103" i="33"/>
  <c r="Q103" i="33"/>
  <c r="R102" i="33"/>
  <c r="Q102" i="33"/>
  <c r="R101" i="33"/>
  <c r="Q101" i="33"/>
  <c r="R100" i="33"/>
  <c r="Q100" i="33"/>
  <c r="R99" i="33"/>
  <c r="Q99" i="33"/>
  <c r="R98" i="33"/>
  <c r="Q98" i="33"/>
  <c r="R97" i="33"/>
  <c r="Q97" i="33"/>
  <c r="R96" i="33"/>
  <c r="Q96" i="33"/>
  <c r="R95" i="33"/>
  <c r="Q95" i="33"/>
  <c r="R94" i="33"/>
  <c r="Q94" i="33"/>
  <c r="R93" i="33"/>
  <c r="Q93" i="33"/>
  <c r="R92" i="33"/>
  <c r="Q92" i="33"/>
  <c r="R91" i="33"/>
  <c r="Q91" i="33"/>
  <c r="R90" i="33"/>
  <c r="Q90" i="33"/>
  <c r="R89" i="33"/>
  <c r="Q89" i="33"/>
  <c r="R88" i="33"/>
  <c r="Q88" i="33"/>
  <c r="R87" i="33"/>
  <c r="Q87" i="33"/>
  <c r="R86" i="33"/>
  <c r="Q86" i="33"/>
  <c r="R85" i="33"/>
  <c r="Q85" i="33"/>
  <c r="R84" i="33"/>
  <c r="Q84" i="33"/>
  <c r="R83" i="33"/>
  <c r="Q83" i="33"/>
  <c r="R82" i="33"/>
  <c r="Q82" i="33"/>
  <c r="R81" i="33"/>
  <c r="Q81" i="33"/>
  <c r="R80" i="33"/>
  <c r="Q80" i="33"/>
  <c r="R79" i="33"/>
  <c r="Q79" i="33"/>
  <c r="R78" i="33"/>
  <c r="Q78" i="33"/>
  <c r="R77" i="33"/>
  <c r="Q77" i="33"/>
  <c r="R76" i="33"/>
  <c r="Q76" i="33"/>
  <c r="R75" i="33"/>
  <c r="Q75" i="33"/>
  <c r="R74" i="33"/>
  <c r="Q74" i="33"/>
  <c r="R73" i="33"/>
  <c r="Q73" i="33"/>
  <c r="R72" i="33"/>
  <c r="Q72" i="33"/>
  <c r="R71" i="33"/>
  <c r="Q71" i="33"/>
  <c r="R70" i="33"/>
  <c r="Q70" i="33"/>
  <c r="R69" i="33"/>
  <c r="Q69" i="33"/>
  <c r="R68" i="33"/>
  <c r="Q68" i="33"/>
  <c r="R67" i="33"/>
  <c r="Q67" i="33"/>
  <c r="R66" i="33"/>
  <c r="Q66" i="33"/>
  <c r="R65" i="33"/>
  <c r="Q65" i="33"/>
  <c r="R64" i="33"/>
  <c r="Q64" i="33"/>
  <c r="R63" i="33"/>
  <c r="Q63" i="33"/>
  <c r="R62" i="33"/>
  <c r="Q62" i="33"/>
  <c r="R61" i="33"/>
  <c r="Q61" i="33"/>
  <c r="R60" i="33"/>
  <c r="Q60" i="33"/>
  <c r="R59" i="33"/>
  <c r="Q59" i="33"/>
  <c r="R58" i="33"/>
  <c r="Q58" i="33"/>
  <c r="R57" i="33"/>
  <c r="Q57" i="33"/>
  <c r="R56" i="33"/>
  <c r="Q56" i="33"/>
  <c r="R55" i="33"/>
  <c r="Q55" i="33"/>
  <c r="R54" i="33"/>
  <c r="Q54" i="33"/>
  <c r="R53" i="33"/>
  <c r="Q53" i="33"/>
  <c r="R52" i="33"/>
  <c r="Q52" i="33"/>
  <c r="R51" i="33"/>
  <c r="Q51" i="33"/>
  <c r="R50" i="33"/>
  <c r="Q50" i="33"/>
  <c r="R49" i="33"/>
  <c r="Q49" i="33"/>
  <c r="R48" i="33"/>
  <c r="Q48" i="33"/>
  <c r="R47" i="33"/>
  <c r="Q47" i="33"/>
  <c r="R46" i="33"/>
  <c r="Q46" i="33"/>
  <c r="R45" i="33"/>
  <c r="Q45" i="33"/>
  <c r="R44" i="33"/>
  <c r="Q44" i="33"/>
  <c r="R43" i="33"/>
  <c r="Q43" i="33"/>
  <c r="R42" i="33"/>
  <c r="Q42" i="33"/>
  <c r="R41" i="33"/>
  <c r="Q41" i="33"/>
  <c r="R40" i="33"/>
  <c r="Q40" i="33"/>
  <c r="R39" i="33"/>
  <c r="Q39" i="33"/>
  <c r="R38" i="33"/>
  <c r="Q38" i="33"/>
  <c r="R37" i="33"/>
  <c r="Q37" i="33"/>
  <c r="R36" i="33"/>
  <c r="Q36" i="33"/>
  <c r="R35" i="33"/>
  <c r="Q35" i="33"/>
  <c r="R34" i="33"/>
  <c r="Q34" i="33"/>
  <c r="R33" i="33"/>
  <c r="Q33" i="33"/>
  <c r="R32" i="33"/>
  <c r="Q32" i="33"/>
  <c r="R31" i="33"/>
  <c r="Q31" i="33"/>
  <c r="R30" i="33"/>
  <c r="Q30" i="33"/>
  <c r="R29" i="33"/>
  <c r="Q29" i="33"/>
  <c r="R28" i="33"/>
  <c r="Q28" i="33"/>
  <c r="R27" i="33"/>
  <c r="Q27" i="33"/>
  <c r="R26" i="33"/>
  <c r="Q26" i="33"/>
  <c r="R25" i="33"/>
  <c r="Q25" i="33"/>
  <c r="R24" i="33"/>
  <c r="Q24" i="33"/>
  <c r="R23" i="33"/>
  <c r="Q23" i="33"/>
  <c r="R22" i="33"/>
  <c r="Q22" i="33"/>
  <c r="R21" i="33"/>
  <c r="Q21" i="33"/>
  <c r="R20" i="33"/>
  <c r="Q20" i="33"/>
  <c r="R19" i="33"/>
  <c r="Q19" i="33"/>
  <c r="R18" i="33"/>
  <c r="Q18" i="33"/>
  <c r="R17" i="33"/>
  <c r="Q17" i="33"/>
  <c r="R16" i="33"/>
  <c r="Q16" i="33"/>
  <c r="R15" i="33"/>
  <c r="Q15" i="33"/>
  <c r="R14" i="33"/>
  <c r="Q14" i="33"/>
  <c r="R13" i="33"/>
  <c r="Q13" i="33"/>
  <c r="R12" i="33"/>
  <c r="Q12" i="33"/>
  <c r="R11" i="33"/>
  <c r="R153" i="33" s="1"/>
  <c r="Q11" i="33"/>
  <c r="Q153" i="33" s="1"/>
  <c r="M155" i="32"/>
  <c r="I155" i="32"/>
  <c r="C155" i="32"/>
  <c r="O154" i="32"/>
  <c r="O155" i="32" s="1"/>
  <c r="M154" i="32"/>
  <c r="K154" i="32"/>
  <c r="K155" i="32" s="1"/>
  <c r="I154" i="32"/>
  <c r="Q154" i="32" s="1"/>
  <c r="G154" i="32"/>
  <c r="G155" i="32" s="1"/>
  <c r="E154" i="32"/>
  <c r="E155" i="32" s="1"/>
  <c r="C154" i="32"/>
  <c r="R152" i="32"/>
  <c r="Q152" i="32"/>
  <c r="R151" i="32"/>
  <c r="Q151" i="32"/>
  <c r="R150" i="32"/>
  <c r="Q150" i="32"/>
  <c r="R149" i="32"/>
  <c r="Q149" i="32"/>
  <c r="R148" i="32"/>
  <c r="Q148" i="32"/>
  <c r="R147" i="32"/>
  <c r="Q147" i="32"/>
  <c r="R146" i="32"/>
  <c r="Q146" i="32"/>
  <c r="R145" i="32"/>
  <c r="Q145" i="32"/>
  <c r="R144" i="32"/>
  <c r="Q144" i="32"/>
  <c r="R143" i="32"/>
  <c r="Q143" i="32"/>
  <c r="R142" i="32"/>
  <c r="Q142" i="32"/>
  <c r="R141" i="32"/>
  <c r="Q141" i="32"/>
  <c r="R140" i="32"/>
  <c r="Q140" i="32"/>
  <c r="R139" i="32"/>
  <c r="Q139" i="32"/>
  <c r="R138" i="32"/>
  <c r="Q138" i="32"/>
  <c r="R137" i="32"/>
  <c r="Q137" i="32"/>
  <c r="R136" i="32"/>
  <c r="Q136" i="32"/>
  <c r="R135" i="32"/>
  <c r="Q135" i="32"/>
  <c r="R134" i="32"/>
  <c r="Q134" i="32"/>
  <c r="R133" i="32"/>
  <c r="Q133" i="32"/>
  <c r="R132" i="32"/>
  <c r="Q132" i="32"/>
  <c r="R131" i="32"/>
  <c r="Q131" i="32"/>
  <c r="R130" i="32"/>
  <c r="Q130" i="32"/>
  <c r="R129" i="32"/>
  <c r="Q129" i="32"/>
  <c r="R128" i="32"/>
  <c r="Q128" i="32"/>
  <c r="R127" i="32"/>
  <c r="Q127" i="32"/>
  <c r="R126" i="32"/>
  <c r="Q126" i="32"/>
  <c r="R125" i="32"/>
  <c r="Q125" i="32"/>
  <c r="R124" i="32"/>
  <c r="Q124" i="32"/>
  <c r="R123" i="32"/>
  <c r="Q123" i="32"/>
  <c r="R122" i="32"/>
  <c r="Q122" i="32"/>
  <c r="R121" i="32"/>
  <c r="Q121" i="32"/>
  <c r="R120" i="32"/>
  <c r="Q120" i="32"/>
  <c r="R119" i="32"/>
  <c r="Q119" i="32"/>
  <c r="R118" i="32"/>
  <c r="Q118" i="32"/>
  <c r="R117" i="32"/>
  <c r="Q117" i="32"/>
  <c r="R116" i="32"/>
  <c r="Q116" i="32"/>
  <c r="R115" i="32"/>
  <c r="Q115" i="32"/>
  <c r="R114" i="32"/>
  <c r="Q114" i="32"/>
  <c r="R113" i="32"/>
  <c r="Q113" i="32"/>
  <c r="R112" i="32"/>
  <c r="Q112" i="32"/>
  <c r="R111" i="32"/>
  <c r="Q111" i="32"/>
  <c r="R110" i="32"/>
  <c r="Q110" i="32"/>
  <c r="R109" i="32"/>
  <c r="Q109" i="32"/>
  <c r="R108" i="32"/>
  <c r="Q108" i="32"/>
  <c r="R107" i="32"/>
  <c r="Q107" i="32"/>
  <c r="R106" i="32"/>
  <c r="Q106" i="32"/>
  <c r="R105" i="32"/>
  <c r="Q105" i="32"/>
  <c r="R104" i="32"/>
  <c r="Q104" i="32"/>
  <c r="R103" i="32"/>
  <c r="Q103" i="32"/>
  <c r="R102" i="32"/>
  <c r="Q102" i="32"/>
  <c r="R101" i="32"/>
  <c r="Q101" i="32"/>
  <c r="R100" i="32"/>
  <c r="Q100" i="32"/>
  <c r="R99" i="32"/>
  <c r="Q99" i="32"/>
  <c r="R98" i="32"/>
  <c r="Q98" i="32"/>
  <c r="R97" i="32"/>
  <c r="Q97" i="32"/>
  <c r="R96" i="32"/>
  <c r="Q96" i="32"/>
  <c r="R95" i="32"/>
  <c r="Q95" i="32"/>
  <c r="R94" i="32"/>
  <c r="Q94" i="32"/>
  <c r="R93" i="32"/>
  <c r="Q93" i="32"/>
  <c r="R92" i="32"/>
  <c r="Q92" i="32"/>
  <c r="R91" i="32"/>
  <c r="Q91" i="32"/>
  <c r="R90" i="32"/>
  <c r="Q90" i="32"/>
  <c r="R89" i="32"/>
  <c r="Q89" i="32"/>
  <c r="R88" i="32"/>
  <c r="Q88" i="32"/>
  <c r="R87" i="32"/>
  <c r="Q87" i="32"/>
  <c r="R86" i="32"/>
  <c r="Q86" i="32"/>
  <c r="R85" i="32"/>
  <c r="Q85" i="32"/>
  <c r="R84" i="32"/>
  <c r="Q84" i="32"/>
  <c r="R83" i="32"/>
  <c r="Q83" i="32"/>
  <c r="R82" i="32"/>
  <c r="Q82" i="32"/>
  <c r="R81" i="32"/>
  <c r="Q81" i="32"/>
  <c r="R80" i="32"/>
  <c r="Q80" i="32"/>
  <c r="R79" i="32"/>
  <c r="Q79" i="32"/>
  <c r="R78" i="32"/>
  <c r="Q78" i="32"/>
  <c r="R77" i="32"/>
  <c r="Q77" i="32"/>
  <c r="R76" i="32"/>
  <c r="Q76" i="32"/>
  <c r="R75" i="32"/>
  <c r="Q75" i="32"/>
  <c r="R74" i="32"/>
  <c r="Q74" i="32"/>
  <c r="R73" i="32"/>
  <c r="Q73" i="32"/>
  <c r="R72" i="32"/>
  <c r="Q72" i="32"/>
  <c r="R71" i="32"/>
  <c r="Q71" i="32"/>
  <c r="R70" i="32"/>
  <c r="Q70" i="32"/>
  <c r="R69" i="32"/>
  <c r="Q69" i="32"/>
  <c r="R68" i="32"/>
  <c r="Q68" i="32"/>
  <c r="R67" i="32"/>
  <c r="Q67" i="32"/>
  <c r="R66" i="32"/>
  <c r="Q66" i="32"/>
  <c r="R65" i="32"/>
  <c r="Q65" i="32"/>
  <c r="R64" i="32"/>
  <c r="Q64" i="32"/>
  <c r="R63" i="32"/>
  <c r="Q63" i="32"/>
  <c r="R62" i="32"/>
  <c r="Q62" i="32"/>
  <c r="R61" i="32"/>
  <c r="Q61" i="32"/>
  <c r="R60" i="32"/>
  <c r="Q60" i="32"/>
  <c r="R59" i="32"/>
  <c r="Q59" i="32"/>
  <c r="R58" i="32"/>
  <c r="Q58" i="32"/>
  <c r="R57" i="32"/>
  <c r="Q57" i="32"/>
  <c r="R56" i="32"/>
  <c r="Q56" i="32"/>
  <c r="R55" i="32"/>
  <c r="Q55" i="32"/>
  <c r="R54" i="32"/>
  <c r="Q54" i="32"/>
  <c r="R53" i="32"/>
  <c r="Q53" i="32"/>
  <c r="R52" i="32"/>
  <c r="Q52" i="32"/>
  <c r="R51" i="32"/>
  <c r="Q51" i="32"/>
  <c r="R50" i="32"/>
  <c r="Q50" i="32"/>
  <c r="R49" i="32"/>
  <c r="Q49" i="32"/>
  <c r="R48" i="32"/>
  <c r="Q48" i="32"/>
  <c r="R47" i="32"/>
  <c r="Q47" i="32"/>
  <c r="R46" i="32"/>
  <c r="Q46" i="32"/>
  <c r="R45" i="32"/>
  <c r="Q45" i="32"/>
  <c r="R44" i="32"/>
  <c r="Q44" i="32"/>
  <c r="R43" i="32"/>
  <c r="Q43" i="32"/>
  <c r="R42" i="32"/>
  <c r="Q42" i="32"/>
  <c r="R41" i="32"/>
  <c r="Q41" i="32"/>
  <c r="R40" i="32"/>
  <c r="Q40" i="32"/>
  <c r="R39" i="32"/>
  <c r="Q39" i="32"/>
  <c r="R38" i="32"/>
  <c r="Q38" i="32"/>
  <c r="R37" i="32"/>
  <c r="Q37" i="32"/>
  <c r="R36" i="32"/>
  <c r="Q36" i="32"/>
  <c r="R35" i="32"/>
  <c r="Q35" i="32"/>
  <c r="R34" i="32"/>
  <c r="Q34" i="32"/>
  <c r="R33" i="32"/>
  <c r="Q33" i="32"/>
  <c r="R32" i="32"/>
  <c r="Q32" i="32"/>
  <c r="R31" i="32"/>
  <c r="Q31" i="32"/>
  <c r="R30" i="32"/>
  <c r="Q30" i="32"/>
  <c r="R29" i="32"/>
  <c r="Q29" i="32"/>
  <c r="R28" i="32"/>
  <c r="Q28" i="32"/>
  <c r="R27" i="32"/>
  <c r="Q27" i="32"/>
  <c r="R26" i="32"/>
  <c r="Q26" i="32"/>
  <c r="R25" i="32"/>
  <c r="Q25" i="32"/>
  <c r="R24" i="32"/>
  <c r="Q24" i="32"/>
  <c r="R23" i="32"/>
  <c r="Q23" i="32"/>
  <c r="R22" i="32"/>
  <c r="Q22" i="32"/>
  <c r="R21" i="32"/>
  <c r="Q21" i="32"/>
  <c r="R20" i="32"/>
  <c r="Q20" i="32"/>
  <c r="R19" i="32"/>
  <c r="Q19" i="32"/>
  <c r="R18" i="32"/>
  <c r="Q18" i="32"/>
  <c r="R17" i="32"/>
  <c r="Q17" i="32"/>
  <c r="R16" i="32"/>
  <c r="Q16" i="32"/>
  <c r="R15" i="32"/>
  <c r="R153" i="32" s="1"/>
  <c r="Q15" i="32"/>
  <c r="R14" i="32"/>
  <c r="Q14" i="32"/>
  <c r="R13" i="32"/>
  <c r="Q13" i="32"/>
  <c r="R12" i="32"/>
  <c r="Q12" i="32"/>
  <c r="R11" i="32"/>
  <c r="Q11" i="32"/>
  <c r="Q153" i="32" s="1"/>
  <c r="O155" i="31"/>
  <c r="M155" i="31"/>
  <c r="G155" i="31"/>
  <c r="C155" i="31"/>
  <c r="O154" i="31"/>
  <c r="M154" i="31"/>
  <c r="K154" i="31"/>
  <c r="K155" i="31" s="1"/>
  <c r="I154" i="31"/>
  <c r="I155" i="31" s="1"/>
  <c r="G154" i="31"/>
  <c r="E154" i="31"/>
  <c r="E155" i="31" s="1"/>
  <c r="R155" i="31" s="1"/>
  <c r="C154" i="31"/>
  <c r="R152" i="31"/>
  <c r="Q152" i="31"/>
  <c r="R151" i="31"/>
  <c r="Q151" i="31"/>
  <c r="R150" i="31"/>
  <c r="Q150" i="31"/>
  <c r="R149" i="31"/>
  <c r="Q149" i="31"/>
  <c r="R148" i="31"/>
  <c r="Q148" i="31"/>
  <c r="R147" i="31"/>
  <c r="Q147" i="31"/>
  <c r="R146" i="31"/>
  <c r="Q146" i="31"/>
  <c r="R145" i="31"/>
  <c r="Q145" i="31"/>
  <c r="R144" i="31"/>
  <c r="Q144" i="31"/>
  <c r="R143" i="31"/>
  <c r="Q143" i="31"/>
  <c r="R142" i="31"/>
  <c r="Q142" i="31"/>
  <c r="R141" i="31"/>
  <c r="Q141" i="31"/>
  <c r="R140" i="31"/>
  <c r="Q140" i="31"/>
  <c r="R139" i="31"/>
  <c r="Q139" i="31"/>
  <c r="R138" i="31"/>
  <c r="Q138" i="31"/>
  <c r="R137" i="31"/>
  <c r="Q137" i="31"/>
  <c r="R136" i="31"/>
  <c r="Q136" i="31"/>
  <c r="R135" i="31"/>
  <c r="Q135" i="31"/>
  <c r="R134" i="31"/>
  <c r="Q134" i="31"/>
  <c r="R133" i="31"/>
  <c r="Q133" i="31"/>
  <c r="R132" i="31"/>
  <c r="Q132" i="31"/>
  <c r="R131" i="31"/>
  <c r="Q131" i="31"/>
  <c r="R130" i="31"/>
  <c r="Q130" i="31"/>
  <c r="R129" i="31"/>
  <c r="Q129" i="31"/>
  <c r="R128" i="31"/>
  <c r="Q128" i="31"/>
  <c r="R127" i="31"/>
  <c r="Q127" i="31"/>
  <c r="R126" i="31"/>
  <c r="Q126" i="31"/>
  <c r="R125" i="31"/>
  <c r="Q125" i="31"/>
  <c r="R124" i="31"/>
  <c r="Q124" i="31"/>
  <c r="R123" i="31"/>
  <c r="Q123" i="31"/>
  <c r="R122" i="31"/>
  <c r="Q122" i="31"/>
  <c r="R121" i="31"/>
  <c r="Q121" i="31"/>
  <c r="R120" i="31"/>
  <c r="Q120" i="31"/>
  <c r="R119" i="31"/>
  <c r="Q119" i="31"/>
  <c r="R118" i="31"/>
  <c r="Q118" i="31"/>
  <c r="R117" i="31"/>
  <c r="Q117" i="31"/>
  <c r="R116" i="31"/>
  <c r="Q116" i="31"/>
  <c r="R115" i="31"/>
  <c r="Q115" i="31"/>
  <c r="R114" i="31"/>
  <c r="Q114" i="31"/>
  <c r="R113" i="31"/>
  <c r="Q113" i="31"/>
  <c r="R112" i="31"/>
  <c r="Q112" i="31"/>
  <c r="R111" i="31"/>
  <c r="Q111" i="31"/>
  <c r="R110" i="31"/>
  <c r="Q110" i="31"/>
  <c r="R109" i="31"/>
  <c r="Q109" i="31"/>
  <c r="R108" i="31"/>
  <c r="Q108" i="31"/>
  <c r="R107" i="31"/>
  <c r="Q107" i="31"/>
  <c r="R106" i="31"/>
  <c r="Q106" i="31"/>
  <c r="R105" i="31"/>
  <c r="Q105" i="31"/>
  <c r="R104" i="31"/>
  <c r="Q104" i="31"/>
  <c r="R103" i="31"/>
  <c r="Q103" i="31"/>
  <c r="R102" i="31"/>
  <c r="Q102" i="31"/>
  <c r="R101" i="31"/>
  <c r="Q101" i="31"/>
  <c r="R100" i="31"/>
  <c r="Q100" i="31"/>
  <c r="R99" i="31"/>
  <c r="Q99" i="31"/>
  <c r="R98" i="31"/>
  <c r="Q98" i="31"/>
  <c r="R97" i="31"/>
  <c r="Q97" i="31"/>
  <c r="R96" i="31"/>
  <c r="Q96" i="31"/>
  <c r="R95" i="31"/>
  <c r="Q95" i="31"/>
  <c r="R94" i="31"/>
  <c r="Q94" i="31"/>
  <c r="R93" i="31"/>
  <c r="Q93" i="31"/>
  <c r="R92" i="31"/>
  <c r="Q92" i="31"/>
  <c r="R91" i="31"/>
  <c r="Q91" i="31"/>
  <c r="R90" i="31"/>
  <c r="Q90" i="31"/>
  <c r="R89" i="31"/>
  <c r="Q89" i="31"/>
  <c r="R88" i="31"/>
  <c r="Q88" i="31"/>
  <c r="R87" i="31"/>
  <c r="Q87" i="31"/>
  <c r="R86" i="31"/>
  <c r="Q86" i="31"/>
  <c r="R85" i="31"/>
  <c r="Q85" i="31"/>
  <c r="R84" i="31"/>
  <c r="Q84" i="31"/>
  <c r="R83" i="31"/>
  <c r="Q83" i="31"/>
  <c r="R82" i="31"/>
  <c r="Q82" i="31"/>
  <c r="R81" i="31"/>
  <c r="Q81" i="31"/>
  <c r="R80" i="31"/>
  <c r="Q80" i="31"/>
  <c r="R79" i="31"/>
  <c r="Q79" i="31"/>
  <c r="R78" i="31"/>
  <c r="Q78" i="31"/>
  <c r="R77" i="31"/>
  <c r="Q77" i="31"/>
  <c r="R76" i="31"/>
  <c r="Q76" i="31"/>
  <c r="R75" i="31"/>
  <c r="Q75" i="31"/>
  <c r="R74" i="31"/>
  <c r="Q74" i="31"/>
  <c r="R73" i="31"/>
  <c r="Q73" i="31"/>
  <c r="R72" i="31"/>
  <c r="Q72" i="31"/>
  <c r="R71" i="31"/>
  <c r="Q71" i="31"/>
  <c r="R70" i="31"/>
  <c r="Q70" i="31"/>
  <c r="R69" i="31"/>
  <c r="Q69" i="31"/>
  <c r="R68" i="31"/>
  <c r="Q68" i="31"/>
  <c r="R67" i="31"/>
  <c r="Q67" i="31"/>
  <c r="R66" i="31"/>
  <c r="Q66" i="31"/>
  <c r="R65" i="31"/>
  <c r="Q65" i="31"/>
  <c r="R64" i="31"/>
  <c r="Q64" i="31"/>
  <c r="R63" i="31"/>
  <c r="Q63" i="31"/>
  <c r="R62" i="31"/>
  <c r="Q62" i="31"/>
  <c r="R61" i="31"/>
  <c r="Q61" i="31"/>
  <c r="R60" i="31"/>
  <c r="Q60" i="31"/>
  <c r="R59" i="31"/>
  <c r="Q59" i="31"/>
  <c r="R58" i="31"/>
  <c r="Q58" i="31"/>
  <c r="R57" i="31"/>
  <c r="Q57" i="31"/>
  <c r="R56" i="31"/>
  <c r="Q56" i="31"/>
  <c r="R55" i="31"/>
  <c r="Q55" i="31"/>
  <c r="R54" i="31"/>
  <c r="Q54" i="31"/>
  <c r="R53" i="31"/>
  <c r="Q53" i="31"/>
  <c r="R52" i="31"/>
  <c r="Q52" i="31"/>
  <c r="R51" i="31"/>
  <c r="Q51" i="31"/>
  <c r="R50" i="31"/>
  <c r="Q50" i="31"/>
  <c r="R49" i="31"/>
  <c r="Q49" i="31"/>
  <c r="R48" i="31"/>
  <c r="Q48" i="31"/>
  <c r="R47" i="31"/>
  <c r="Q47" i="31"/>
  <c r="R46" i="31"/>
  <c r="Q46" i="31"/>
  <c r="R45" i="31"/>
  <c r="Q45" i="31"/>
  <c r="R44" i="31"/>
  <c r="Q44" i="31"/>
  <c r="R43" i="31"/>
  <c r="Q43" i="31"/>
  <c r="R42" i="31"/>
  <c r="Q42" i="31"/>
  <c r="R41" i="31"/>
  <c r="Q41" i="31"/>
  <c r="R40" i="31"/>
  <c r="Q40" i="31"/>
  <c r="R39" i="31"/>
  <c r="Q39" i="31"/>
  <c r="R38" i="31"/>
  <c r="Q38" i="31"/>
  <c r="R37" i="31"/>
  <c r="Q37" i="31"/>
  <c r="R36" i="31"/>
  <c r="Q36" i="31"/>
  <c r="R35" i="31"/>
  <c r="Q35" i="31"/>
  <c r="R34" i="31"/>
  <c r="Q34" i="31"/>
  <c r="R33" i="31"/>
  <c r="Q33" i="31"/>
  <c r="R32" i="31"/>
  <c r="Q32" i="31"/>
  <c r="R31" i="31"/>
  <c r="Q31" i="31"/>
  <c r="R30" i="31"/>
  <c r="Q30" i="31"/>
  <c r="R29" i="31"/>
  <c r="Q29" i="31"/>
  <c r="R28" i="31"/>
  <c r="Q28" i="31"/>
  <c r="R27" i="31"/>
  <c r="Q27" i="31"/>
  <c r="R26" i="31"/>
  <c r="Q26" i="31"/>
  <c r="R25" i="31"/>
  <c r="Q25" i="31"/>
  <c r="R24" i="31"/>
  <c r="Q24" i="31"/>
  <c r="R23" i="31"/>
  <c r="Q23" i="31"/>
  <c r="R22" i="31"/>
  <c r="Q22" i="31"/>
  <c r="R21" i="31"/>
  <c r="Q21" i="31"/>
  <c r="R20" i="31"/>
  <c r="Q20" i="31"/>
  <c r="R19" i="31"/>
  <c r="Q19" i="31"/>
  <c r="R18" i="31"/>
  <c r="Q18" i="31"/>
  <c r="R17" i="31"/>
  <c r="Q17" i="31"/>
  <c r="R16" i="31"/>
  <c r="Q16" i="31"/>
  <c r="R15" i="31"/>
  <c r="Q15" i="31"/>
  <c r="Q153" i="31" s="1"/>
  <c r="R14" i="31"/>
  <c r="Q14" i="31"/>
  <c r="R13" i="31"/>
  <c r="Q13" i="31"/>
  <c r="R12" i="31"/>
  <c r="Q12" i="31"/>
  <c r="R11" i="31"/>
  <c r="R153" i="31" s="1"/>
  <c r="Q11" i="31"/>
  <c r="K155" i="30"/>
  <c r="G155" i="30"/>
  <c r="O154" i="30"/>
  <c r="O155" i="30" s="1"/>
  <c r="M154" i="30"/>
  <c r="M155" i="30" s="1"/>
  <c r="K154" i="30"/>
  <c r="I154" i="30"/>
  <c r="I155" i="30" s="1"/>
  <c r="G154" i="30"/>
  <c r="E154" i="30"/>
  <c r="E155" i="30" s="1"/>
  <c r="C154" i="30"/>
  <c r="C155" i="30" s="1"/>
  <c r="R152" i="30"/>
  <c r="Q152" i="30"/>
  <c r="R151" i="30"/>
  <c r="Q151" i="30"/>
  <c r="R150" i="30"/>
  <c r="Q150" i="30"/>
  <c r="R149" i="30"/>
  <c r="Q149" i="30"/>
  <c r="R148" i="30"/>
  <c r="Q148" i="30"/>
  <c r="R147" i="30"/>
  <c r="Q147" i="30"/>
  <c r="R146" i="30"/>
  <c r="Q146" i="30"/>
  <c r="R145" i="30"/>
  <c r="Q145" i="30"/>
  <c r="R144" i="30"/>
  <c r="Q144" i="30"/>
  <c r="R143" i="30"/>
  <c r="Q143" i="30"/>
  <c r="R142" i="30"/>
  <c r="Q142" i="30"/>
  <c r="R141" i="30"/>
  <c r="Q141" i="30"/>
  <c r="R140" i="30"/>
  <c r="Q140" i="30"/>
  <c r="R139" i="30"/>
  <c r="Q139" i="30"/>
  <c r="R138" i="30"/>
  <c r="Q138" i="30"/>
  <c r="R137" i="30"/>
  <c r="Q137" i="30"/>
  <c r="R136" i="30"/>
  <c r="Q136" i="30"/>
  <c r="R135" i="30"/>
  <c r="Q135" i="30"/>
  <c r="R134" i="30"/>
  <c r="Q134" i="30"/>
  <c r="R133" i="30"/>
  <c r="Q133" i="30"/>
  <c r="R132" i="30"/>
  <c r="Q132" i="30"/>
  <c r="R131" i="30"/>
  <c r="Q131" i="30"/>
  <c r="R130" i="30"/>
  <c r="Q130" i="30"/>
  <c r="R129" i="30"/>
  <c r="Q129" i="30"/>
  <c r="R128" i="30"/>
  <c r="Q128" i="30"/>
  <c r="R127" i="30"/>
  <c r="Q127" i="30"/>
  <c r="R126" i="30"/>
  <c r="Q126" i="30"/>
  <c r="R125" i="30"/>
  <c r="Q125" i="30"/>
  <c r="R124" i="30"/>
  <c r="Q124" i="30"/>
  <c r="R123" i="30"/>
  <c r="Q123" i="30"/>
  <c r="R122" i="30"/>
  <c r="Q122" i="30"/>
  <c r="R121" i="30"/>
  <c r="Q121" i="30"/>
  <c r="R120" i="30"/>
  <c r="Q120" i="30"/>
  <c r="R119" i="30"/>
  <c r="Q119" i="30"/>
  <c r="R118" i="30"/>
  <c r="Q118" i="30"/>
  <c r="R117" i="30"/>
  <c r="Q117" i="30"/>
  <c r="R116" i="30"/>
  <c r="Q116" i="30"/>
  <c r="R115" i="30"/>
  <c r="Q115" i="30"/>
  <c r="R114" i="30"/>
  <c r="Q114" i="30"/>
  <c r="R113" i="30"/>
  <c r="Q113" i="30"/>
  <c r="R112" i="30"/>
  <c r="Q112" i="30"/>
  <c r="R111" i="30"/>
  <c r="Q111" i="30"/>
  <c r="R110" i="30"/>
  <c r="Q110" i="30"/>
  <c r="R109" i="30"/>
  <c r="Q109" i="30"/>
  <c r="R108" i="30"/>
  <c r="Q108" i="30"/>
  <c r="R107" i="30"/>
  <c r="Q107" i="30"/>
  <c r="R106" i="30"/>
  <c r="Q106" i="30"/>
  <c r="R105" i="30"/>
  <c r="Q105" i="30"/>
  <c r="R104" i="30"/>
  <c r="Q104" i="30"/>
  <c r="R103" i="30"/>
  <c r="Q103" i="30"/>
  <c r="R102" i="30"/>
  <c r="Q102" i="30"/>
  <c r="R101" i="30"/>
  <c r="Q101" i="30"/>
  <c r="R100" i="30"/>
  <c r="Q100" i="30"/>
  <c r="R99" i="30"/>
  <c r="Q99" i="30"/>
  <c r="R98" i="30"/>
  <c r="Q98" i="30"/>
  <c r="R97" i="30"/>
  <c r="Q97" i="30"/>
  <c r="R96" i="30"/>
  <c r="Q96" i="30"/>
  <c r="R95" i="30"/>
  <c r="Q95" i="30"/>
  <c r="R94" i="30"/>
  <c r="Q94" i="30"/>
  <c r="R93" i="30"/>
  <c r="Q93" i="30"/>
  <c r="R92" i="30"/>
  <c r="Q92" i="30"/>
  <c r="R91" i="30"/>
  <c r="Q91" i="30"/>
  <c r="R90" i="30"/>
  <c r="Q90" i="30"/>
  <c r="R89" i="30"/>
  <c r="Q89" i="30"/>
  <c r="R88" i="30"/>
  <c r="Q88" i="30"/>
  <c r="R87" i="30"/>
  <c r="Q87" i="30"/>
  <c r="R86" i="30"/>
  <c r="Q86" i="30"/>
  <c r="R85" i="30"/>
  <c r="Q85" i="30"/>
  <c r="R84" i="30"/>
  <c r="Q84" i="30"/>
  <c r="R83" i="30"/>
  <c r="Q83" i="30"/>
  <c r="R82" i="30"/>
  <c r="Q82" i="30"/>
  <c r="R81" i="30"/>
  <c r="Q81" i="30"/>
  <c r="R80" i="30"/>
  <c r="Q80" i="30"/>
  <c r="R79" i="30"/>
  <c r="Q79" i="30"/>
  <c r="R78" i="30"/>
  <c r="Q78" i="30"/>
  <c r="R77" i="30"/>
  <c r="Q77" i="30"/>
  <c r="R76" i="30"/>
  <c r="Q76" i="30"/>
  <c r="R75" i="30"/>
  <c r="Q75" i="30"/>
  <c r="R74" i="30"/>
  <c r="Q74" i="30"/>
  <c r="R73" i="30"/>
  <c r="Q73" i="30"/>
  <c r="R72" i="30"/>
  <c r="Q72" i="30"/>
  <c r="R71" i="30"/>
  <c r="Q71" i="30"/>
  <c r="R70" i="30"/>
  <c r="Q70" i="30"/>
  <c r="R69" i="30"/>
  <c r="Q69" i="30"/>
  <c r="R68" i="30"/>
  <c r="Q68" i="30"/>
  <c r="R67" i="30"/>
  <c r="Q67" i="30"/>
  <c r="R66" i="30"/>
  <c r="Q66" i="30"/>
  <c r="R65" i="30"/>
  <c r="Q65" i="30"/>
  <c r="R64" i="30"/>
  <c r="Q64" i="30"/>
  <c r="R63" i="30"/>
  <c r="Q63" i="30"/>
  <c r="R62" i="30"/>
  <c r="Q62" i="30"/>
  <c r="R61" i="30"/>
  <c r="Q61" i="30"/>
  <c r="R60" i="30"/>
  <c r="Q60" i="30"/>
  <c r="R59" i="30"/>
  <c r="Q59" i="30"/>
  <c r="R58" i="30"/>
  <c r="Q58" i="30"/>
  <c r="R57" i="30"/>
  <c r="Q57" i="30"/>
  <c r="R56" i="30"/>
  <c r="Q56" i="30"/>
  <c r="R55" i="30"/>
  <c r="Q55" i="30"/>
  <c r="R54" i="30"/>
  <c r="Q54" i="30"/>
  <c r="R53" i="30"/>
  <c r="Q53" i="30"/>
  <c r="R52" i="30"/>
  <c r="Q52" i="30"/>
  <c r="R51" i="30"/>
  <c r="Q51" i="30"/>
  <c r="R50" i="30"/>
  <c r="Q50" i="30"/>
  <c r="R49" i="30"/>
  <c r="Q49" i="30"/>
  <c r="R48" i="30"/>
  <c r="Q48" i="30"/>
  <c r="R47" i="30"/>
  <c r="Q47" i="30"/>
  <c r="R46" i="30"/>
  <c r="Q46" i="30"/>
  <c r="R45" i="30"/>
  <c r="Q45" i="30"/>
  <c r="R44" i="30"/>
  <c r="Q44" i="30"/>
  <c r="R43" i="30"/>
  <c r="Q43" i="30"/>
  <c r="R42" i="30"/>
  <c r="Q42" i="30"/>
  <c r="R41" i="30"/>
  <c r="Q41" i="30"/>
  <c r="R40" i="30"/>
  <c r="Q40" i="30"/>
  <c r="R39" i="30"/>
  <c r="Q39" i="30"/>
  <c r="R38" i="30"/>
  <c r="Q38" i="30"/>
  <c r="R37" i="30"/>
  <c r="Q37" i="30"/>
  <c r="R36" i="30"/>
  <c r="Q36" i="30"/>
  <c r="R35" i="30"/>
  <c r="Q35" i="30"/>
  <c r="R34" i="30"/>
  <c r="Q34" i="30"/>
  <c r="R33" i="30"/>
  <c r="Q33" i="30"/>
  <c r="R32" i="30"/>
  <c r="Q32" i="30"/>
  <c r="R31" i="30"/>
  <c r="Q31" i="30"/>
  <c r="R30" i="30"/>
  <c r="Q30" i="30"/>
  <c r="R29" i="30"/>
  <c r="Q29" i="30"/>
  <c r="R28" i="30"/>
  <c r="Q28" i="30"/>
  <c r="R27" i="30"/>
  <c r="Q27" i="30"/>
  <c r="R26" i="30"/>
  <c r="Q26" i="30"/>
  <c r="R25" i="30"/>
  <c r="Q25" i="30"/>
  <c r="R24" i="30"/>
  <c r="Q24" i="30"/>
  <c r="R23" i="30"/>
  <c r="Q23" i="30"/>
  <c r="R22" i="30"/>
  <c r="Q22" i="30"/>
  <c r="R21" i="30"/>
  <c r="Q21" i="30"/>
  <c r="R20" i="30"/>
  <c r="Q20" i="30"/>
  <c r="R19" i="30"/>
  <c r="Q19" i="30"/>
  <c r="R18" i="30"/>
  <c r="Q18" i="30"/>
  <c r="R17" i="30"/>
  <c r="Q17" i="30"/>
  <c r="R16" i="30"/>
  <c r="Q16" i="30"/>
  <c r="R15" i="30"/>
  <c r="Q15" i="30"/>
  <c r="R14" i="30"/>
  <c r="Q14" i="30"/>
  <c r="R13" i="30"/>
  <c r="Q13" i="30"/>
  <c r="Q153" i="30" s="1"/>
  <c r="R12" i="30"/>
  <c r="Q12" i="30"/>
  <c r="R11" i="30"/>
  <c r="R153" i="30" s="1"/>
  <c r="Q11" i="30"/>
  <c r="O155" i="29"/>
  <c r="K155" i="29"/>
  <c r="O154" i="29"/>
  <c r="M154" i="29"/>
  <c r="M155" i="29" s="1"/>
  <c r="K154" i="29"/>
  <c r="I154" i="29"/>
  <c r="I155" i="29" s="1"/>
  <c r="G154" i="29"/>
  <c r="G155" i="29" s="1"/>
  <c r="E154" i="29"/>
  <c r="E155" i="29" s="1"/>
  <c r="C154" i="29"/>
  <c r="C155" i="29" s="1"/>
  <c r="R155" i="29" s="1"/>
  <c r="R152" i="29"/>
  <c r="Q152" i="29"/>
  <c r="R151" i="29"/>
  <c r="Q151" i="29"/>
  <c r="R150" i="29"/>
  <c r="Q150" i="29"/>
  <c r="R149" i="29"/>
  <c r="Q149" i="29"/>
  <c r="R148" i="29"/>
  <c r="Q148" i="29"/>
  <c r="R147" i="29"/>
  <c r="Q147" i="29"/>
  <c r="R146" i="29"/>
  <c r="Q146" i="29"/>
  <c r="R145" i="29"/>
  <c r="Q145" i="29"/>
  <c r="R144" i="29"/>
  <c r="Q144" i="29"/>
  <c r="R143" i="29"/>
  <c r="Q143" i="29"/>
  <c r="R142" i="29"/>
  <c r="Q142" i="29"/>
  <c r="R141" i="29"/>
  <c r="Q141" i="29"/>
  <c r="R140" i="29"/>
  <c r="Q140" i="29"/>
  <c r="R139" i="29"/>
  <c r="Q139" i="29"/>
  <c r="R138" i="29"/>
  <c r="Q138" i="29"/>
  <c r="R137" i="29"/>
  <c r="Q137" i="29"/>
  <c r="R136" i="29"/>
  <c r="Q136" i="29"/>
  <c r="R135" i="29"/>
  <c r="Q135" i="29"/>
  <c r="R134" i="29"/>
  <c r="Q134" i="29"/>
  <c r="R133" i="29"/>
  <c r="Q133" i="29"/>
  <c r="R132" i="29"/>
  <c r="Q132" i="29"/>
  <c r="R131" i="29"/>
  <c r="Q131" i="29"/>
  <c r="R130" i="29"/>
  <c r="Q130" i="29"/>
  <c r="R129" i="29"/>
  <c r="Q129" i="29"/>
  <c r="R128" i="29"/>
  <c r="Q128" i="29"/>
  <c r="R127" i="29"/>
  <c r="Q127" i="29"/>
  <c r="R126" i="29"/>
  <c r="Q126" i="29"/>
  <c r="R125" i="29"/>
  <c r="Q125" i="29"/>
  <c r="R124" i="29"/>
  <c r="Q124" i="29"/>
  <c r="R123" i="29"/>
  <c r="Q123" i="29"/>
  <c r="R122" i="29"/>
  <c r="Q122" i="29"/>
  <c r="R121" i="29"/>
  <c r="Q121" i="29"/>
  <c r="R120" i="29"/>
  <c r="Q120" i="29"/>
  <c r="R119" i="29"/>
  <c r="Q119" i="29"/>
  <c r="R118" i="29"/>
  <c r="Q118" i="29"/>
  <c r="R117" i="29"/>
  <c r="Q117" i="29"/>
  <c r="R116" i="29"/>
  <c r="Q116" i="29"/>
  <c r="R115" i="29"/>
  <c r="Q115" i="29"/>
  <c r="R114" i="29"/>
  <c r="Q114" i="29"/>
  <c r="R113" i="29"/>
  <c r="Q113" i="29"/>
  <c r="R112" i="29"/>
  <c r="Q112" i="29"/>
  <c r="R111" i="29"/>
  <c r="Q111" i="29"/>
  <c r="R110" i="29"/>
  <c r="Q110" i="29"/>
  <c r="R109" i="29"/>
  <c r="Q109" i="29"/>
  <c r="R108" i="29"/>
  <c r="Q108" i="29"/>
  <c r="R107" i="29"/>
  <c r="Q107" i="29"/>
  <c r="R106" i="29"/>
  <c r="Q106" i="29"/>
  <c r="R105" i="29"/>
  <c r="Q105" i="29"/>
  <c r="R104" i="29"/>
  <c r="Q104" i="29"/>
  <c r="R103" i="29"/>
  <c r="Q103" i="29"/>
  <c r="R102" i="29"/>
  <c r="Q102" i="29"/>
  <c r="R101" i="29"/>
  <c r="Q101" i="29"/>
  <c r="R100" i="29"/>
  <c r="Q100" i="29"/>
  <c r="R99" i="29"/>
  <c r="Q99" i="29"/>
  <c r="R98" i="29"/>
  <c r="Q98" i="29"/>
  <c r="R97" i="29"/>
  <c r="Q97" i="29"/>
  <c r="R96" i="29"/>
  <c r="Q96" i="29"/>
  <c r="R95" i="29"/>
  <c r="Q95" i="29"/>
  <c r="R94" i="29"/>
  <c r="Q94" i="29"/>
  <c r="R93" i="29"/>
  <c r="Q93" i="29"/>
  <c r="R92" i="29"/>
  <c r="Q92" i="29"/>
  <c r="R91" i="29"/>
  <c r="Q91" i="29"/>
  <c r="R90" i="29"/>
  <c r="Q90" i="29"/>
  <c r="R89" i="29"/>
  <c r="Q89" i="29"/>
  <c r="R88" i="29"/>
  <c r="Q88" i="29"/>
  <c r="R87" i="29"/>
  <c r="Q87" i="29"/>
  <c r="R86" i="29"/>
  <c r="Q86" i="29"/>
  <c r="R85" i="29"/>
  <c r="Q85" i="29"/>
  <c r="R84" i="29"/>
  <c r="Q84" i="29"/>
  <c r="R83" i="29"/>
  <c r="Q83" i="29"/>
  <c r="R82" i="29"/>
  <c r="Q82" i="29"/>
  <c r="R81" i="29"/>
  <c r="Q81" i="29"/>
  <c r="R80" i="29"/>
  <c r="Q80" i="29"/>
  <c r="R79" i="29"/>
  <c r="Q79" i="29"/>
  <c r="R78" i="29"/>
  <c r="Q78" i="29"/>
  <c r="R77" i="29"/>
  <c r="Q77" i="29"/>
  <c r="R76" i="29"/>
  <c r="Q76" i="29"/>
  <c r="R75" i="29"/>
  <c r="Q75" i="29"/>
  <c r="R74" i="29"/>
  <c r="Q74" i="29"/>
  <c r="R73" i="29"/>
  <c r="Q73" i="29"/>
  <c r="R72" i="29"/>
  <c r="Q72" i="29"/>
  <c r="R71" i="29"/>
  <c r="Q71" i="29"/>
  <c r="R70" i="29"/>
  <c r="Q70" i="29"/>
  <c r="R69" i="29"/>
  <c r="Q69" i="29"/>
  <c r="R68" i="29"/>
  <c r="Q68" i="29"/>
  <c r="R67" i="29"/>
  <c r="Q67" i="29"/>
  <c r="R66" i="29"/>
  <c r="Q66" i="29"/>
  <c r="R65" i="29"/>
  <c r="Q65" i="29"/>
  <c r="R64" i="29"/>
  <c r="Q64" i="29"/>
  <c r="R63" i="29"/>
  <c r="Q63" i="29"/>
  <c r="R62" i="29"/>
  <c r="Q62" i="29"/>
  <c r="R61" i="29"/>
  <c r="Q61" i="29"/>
  <c r="R60" i="29"/>
  <c r="Q60" i="29"/>
  <c r="R59" i="29"/>
  <c r="Q59" i="29"/>
  <c r="R58" i="29"/>
  <c r="Q58" i="29"/>
  <c r="R57" i="29"/>
  <c r="Q57" i="29"/>
  <c r="R56" i="29"/>
  <c r="Q56" i="29"/>
  <c r="R55" i="29"/>
  <c r="Q55" i="29"/>
  <c r="R54" i="29"/>
  <c r="Q54" i="29"/>
  <c r="R53" i="29"/>
  <c r="Q53" i="29"/>
  <c r="R52" i="29"/>
  <c r="Q52" i="29"/>
  <c r="R51" i="29"/>
  <c r="Q51" i="29"/>
  <c r="R50" i="29"/>
  <c r="Q50" i="29"/>
  <c r="R49" i="29"/>
  <c r="Q49" i="29"/>
  <c r="R48" i="29"/>
  <c r="Q48" i="29"/>
  <c r="R47" i="29"/>
  <c r="Q47" i="29"/>
  <c r="R46" i="29"/>
  <c r="Q46" i="29"/>
  <c r="R45" i="29"/>
  <c r="Q45" i="29"/>
  <c r="R44" i="29"/>
  <c r="Q44" i="29"/>
  <c r="R43" i="29"/>
  <c r="Q43" i="29"/>
  <c r="R42" i="29"/>
  <c r="Q42" i="29"/>
  <c r="R41" i="29"/>
  <c r="Q41" i="29"/>
  <c r="R40" i="29"/>
  <c r="Q40" i="29"/>
  <c r="R39" i="29"/>
  <c r="Q39" i="29"/>
  <c r="R38" i="29"/>
  <c r="Q38" i="29"/>
  <c r="R37" i="29"/>
  <c r="Q37" i="29"/>
  <c r="R36" i="29"/>
  <c r="Q36" i="29"/>
  <c r="R35" i="29"/>
  <c r="Q35" i="29"/>
  <c r="R34" i="29"/>
  <c r="Q34" i="29"/>
  <c r="R33" i="29"/>
  <c r="Q33" i="29"/>
  <c r="R32" i="29"/>
  <c r="Q32" i="29"/>
  <c r="R31" i="29"/>
  <c r="Q31" i="29"/>
  <c r="R30" i="29"/>
  <c r="Q30" i="29"/>
  <c r="R29" i="29"/>
  <c r="Q29" i="29"/>
  <c r="R28" i="29"/>
  <c r="Q28" i="29"/>
  <c r="R27" i="29"/>
  <c r="Q27" i="29"/>
  <c r="R26" i="29"/>
  <c r="Q26" i="29"/>
  <c r="R25" i="29"/>
  <c r="Q25" i="29"/>
  <c r="R24" i="29"/>
  <c r="Q24" i="29"/>
  <c r="R23" i="29"/>
  <c r="Q23" i="29"/>
  <c r="R22" i="29"/>
  <c r="Q22" i="29"/>
  <c r="R21" i="29"/>
  <c r="Q21" i="29"/>
  <c r="R20" i="29"/>
  <c r="Q20" i="29"/>
  <c r="R19" i="29"/>
  <c r="Q19" i="29"/>
  <c r="R18" i="29"/>
  <c r="Q18" i="29"/>
  <c r="R17" i="29"/>
  <c r="Q17" i="29"/>
  <c r="R16" i="29"/>
  <c r="Q16" i="29"/>
  <c r="R15" i="29"/>
  <c r="Q15" i="29"/>
  <c r="R14" i="29"/>
  <c r="Q14" i="29"/>
  <c r="R13" i="29"/>
  <c r="Q13" i="29"/>
  <c r="R12" i="29"/>
  <c r="Q12" i="29"/>
  <c r="R11" i="29"/>
  <c r="R153" i="29" s="1"/>
  <c r="Q11" i="29"/>
  <c r="Q153" i="29" s="1"/>
  <c r="O155" i="28"/>
  <c r="E155" i="28"/>
  <c r="C155" i="28"/>
  <c r="Q154" i="28"/>
  <c r="O154" i="28"/>
  <c r="M154" i="28"/>
  <c r="M155" i="28" s="1"/>
  <c r="K154" i="28"/>
  <c r="K155" i="28" s="1"/>
  <c r="I154" i="28"/>
  <c r="I155" i="28" s="1"/>
  <c r="G154" i="28"/>
  <c r="G155" i="28" s="1"/>
  <c r="E154" i="28"/>
  <c r="C154" i="28"/>
  <c r="R152" i="28"/>
  <c r="Q152" i="28"/>
  <c r="R151" i="28"/>
  <c r="Q151" i="28"/>
  <c r="R150" i="28"/>
  <c r="Q150" i="28"/>
  <c r="R149" i="28"/>
  <c r="Q149" i="28"/>
  <c r="R148" i="28"/>
  <c r="Q148" i="28"/>
  <c r="R147" i="28"/>
  <c r="Q147" i="28"/>
  <c r="R146" i="28"/>
  <c r="Q146" i="28"/>
  <c r="R145" i="28"/>
  <c r="Q145" i="28"/>
  <c r="R144" i="28"/>
  <c r="Q144" i="28"/>
  <c r="R143" i="28"/>
  <c r="Q143" i="28"/>
  <c r="R142" i="28"/>
  <c r="Q142" i="28"/>
  <c r="R141" i="28"/>
  <c r="Q141" i="28"/>
  <c r="R140" i="28"/>
  <c r="Q140" i="28"/>
  <c r="R139" i="28"/>
  <c r="Q139" i="28"/>
  <c r="R138" i="28"/>
  <c r="Q138" i="28"/>
  <c r="R137" i="28"/>
  <c r="Q137" i="28"/>
  <c r="R136" i="28"/>
  <c r="Q136" i="28"/>
  <c r="R135" i="28"/>
  <c r="Q135" i="28"/>
  <c r="R134" i="28"/>
  <c r="Q134" i="28"/>
  <c r="R133" i="28"/>
  <c r="Q133" i="28"/>
  <c r="R132" i="28"/>
  <c r="Q132" i="28"/>
  <c r="R131" i="28"/>
  <c r="Q131" i="28"/>
  <c r="R130" i="28"/>
  <c r="Q130" i="28"/>
  <c r="R129" i="28"/>
  <c r="Q129" i="28"/>
  <c r="R128" i="28"/>
  <c r="Q128" i="28"/>
  <c r="R127" i="28"/>
  <c r="Q127" i="28"/>
  <c r="R126" i="28"/>
  <c r="Q126" i="28"/>
  <c r="R125" i="28"/>
  <c r="Q125" i="28"/>
  <c r="R124" i="28"/>
  <c r="Q124" i="28"/>
  <c r="R123" i="28"/>
  <c r="Q123" i="28"/>
  <c r="R122" i="28"/>
  <c r="Q122" i="28"/>
  <c r="R121" i="28"/>
  <c r="Q121" i="28"/>
  <c r="R120" i="28"/>
  <c r="Q120" i="28"/>
  <c r="R119" i="28"/>
  <c r="Q119" i="28"/>
  <c r="R118" i="28"/>
  <c r="Q118" i="28"/>
  <c r="R117" i="28"/>
  <c r="Q117" i="28"/>
  <c r="R116" i="28"/>
  <c r="Q116" i="28"/>
  <c r="R115" i="28"/>
  <c r="Q115" i="28"/>
  <c r="R114" i="28"/>
  <c r="Q114" i="28"/>
  <c r="R113" i="28"/>
  <c r="Q113" i="28"/>
  <c r="R112" i="28"/>
  <c r="Q112" i="28"/>
  <c r="R111" i="28"/>
  <c r="Q111" i="28"/>
  <c r="R110" i="28"/>
  <c r="Q110" i="28"/>
  <c r="R109" i="28"/>
  <c r="Q109" i="28"/>
  <c r="R108" i="28"/>
  <c r="Q108" i="28"/>
  <c r="R107" i="28"/>
  <c r="Q107" i="28"/>
  <c r="R106" i="28"/>
  <c r="Q106" i="28"/>
  <c r="R105" i="28"/>
  <c r="Q105" i="28"/>
  <c r="R104" i="28"/>
  <c r="Q104" i="28"/>
  <c r="R103" i="28"/>
  <c r="Q103" i="28"/>
  <c r="R102" i="28"/>
  <c r="Q102" i="28"/>
  <c r="R101" i="28"/>
  <c r="Q101" i="28"/>
  <c r="R100" i="28"/>
  <c r="Q100" i="28"/>
  <c r="R99" i="28"/>
  <c r="Q99" i="28"/>
  <c r="R98" i="28"/>
  <c r="Q98" i="28"/>
  <c r="R97" i="28"/>
  <c r="Q97" i="28"/>
  <c r="R96" i="28"/>
  <c r="Q96" i="28"/>
  <c r="R95" i="28"/>
  <c r="Q95" i="28"/>
  <c r="R94" i="28"/>
  <c r="Q94" i="28"/>
  <c r="R93" i="28"/>
  <c r="Q93" i="28"/>
  <c r="R92" i="28"/>
  <c r="Q92" i="28"/>
  <c r="R91" i="28"/>
  <c r="Q91" i="28"/>
  <c r="R90" i="28"/>
  <c r="Q90" i="28"/>
  <c r="R89" i="28"/>
  <c r="Q89" i="28"/>
  <c r="R88" i="28"/>
  <c r="Q88" i="28"/>
  <c r="R87" i="28"/>
  <c r="Q87" i="28"/>
  <c r="R86" i="28"/>
  <c r="Q86" i="28"/>
  <c r="R85" i="28"/>
  <c r="Q85" i="28"/>
  <c r="R84" i="28"/>
  <c r="Q84" i="28"/>
  <c r="R83" i="28"/>
  <c r="Q83" i="28"/>
  <c r="R82" i="28"/>
  <c r="Q82" i="28"/>
  <c r="R81" i="28"/>
  <c r="Q81" i="28"/>
  <c r="R80" i="28"/>
  <c r="Q80" i="28"/>
  <c r="R79" i="28"/>
  <c r="Q79" i="28"/>
  <c r="R78" i="28"/>
  <c r="Q78" i="28"/>
  <c r="R77" i="28"/>
  <c r="Q77" i="28"/>
  <c r="R76" i="28"/>
  <c r="Q76" i="28"/>
  <c r="R75" i="28"/>
  <c r="Q75" i="28"/>
  <c r="R74" i="28"/>
  <c r="Q74" i="28"/>
  <c r="R73" i="28"/>
  <c r="Q73" i="28"/>
  <c r="R72" i="28"/>
  <c r="Q72" i="28"/>
  <c r="R71" i="28"/>
  <c r="Q71" i="28"/>
  <c r="R70" i="28"/>
  <c r="Q70" i="28"/>
  <c r="R69" i="28"/>
  <c r="Q69" i="28"/>
  <c r="R68" i="28"/>
  <c r="Q68" i="28"/>
  <c r="R67" i="28"/>
  <c r="Q67" i="28"/>
  <c r="R66" i="28"/>
  <c r="Q66" i="28"/>
  <c r="R65" i="28"/>
  <c r="Q65" i="28"/>
  <c r="R64" i="28"/>
  <c r="Q64" i="28"/>
  <c r="R63" i="28"/>
  <c r="Q63" i="28"/>
  <c r="R62" i="28"/>
  <c r="Q62" i="28"/>
  <c r="R61" i="28"/>
  <c r="Q61" i="28"/>
  <c r="R60" i="28"/>
  <c r="Q60" i="28"/>
  <c r="R59" i="28"/>
  <c r="Q59" i="28"/>
  <c r="R58" i="28"/>
  <c r="Q58" i="28"/>
  <c r="R57" i="28"/>
  <c r="Q57" i="28"/>
  <c r="R56" i="28"/>
  <c r="Q56" i="28"/>
  <c r="R55" i="28"/>
  <c r="Q55" i="28"/>
  <c r="R54" i="28"/>
  <c r="Q54" i="28"/>
  <c r="R53" i="28"/>
  <c r="Q53" i="28"/>
  <c r="R52" i="28"/>
  <c r="Q52" i="28"/>
  <c r="R51" i="28"/>
  <c r="Q51" i="28"/>
  <c r="R50" i="28"/>
  <c r="Q50" i="28"/>
  <c r="R49" i="28"/>
  <c r="Q49" i="28"/>
  <c r="R48" i="28"/>
  <c r="Q48" i="28"/>
  <c r="R47" i="28"/>
  <c r="Q47" i="28"/>
  <c r="R46" i="28"/>
  <c r="Q46" i="28"/>
  <c r="R45" i="28"/>
  <c r="Q45" i="28"/>
  <c r="R44" i="28"/>
  <c r="Q44" i="28"/>
  <c r="R43" i="28"/>
  <c r="Q43" i="28"/>
  <c r="R42" i="28"/>
  <c r="Q42" i="28"/>
  <c r="R41" i="28"/>
  <c r="Q41" i="28"/>
  <c r="R40" i="28"/>
  <c r="Q40" i="28"/>
  <c r="R39" i="28"/>
  <c r="Q39" i="28"/>
  <c r="R38" i="28"/>
  <c r="Q38" i="28"/>
  <c r="R37" i="28"/>
  <c r="Q37" i="28"/>
  <c r="R36" i="28"/>
  <c r="Q36" i="28"/>
  <c r="R35" i="28"/>
  <c r="Q35" i="28"/>
  <c r="R34" i="28"/>
  <c r="Q34" i="28"/>
  <c r="R33" i="28"/>
  <c r="Q33" i="28"/>
  <c r="R32" i="28"/>
  <c r="Q32" i="28"/>
  <c r="R31" i="28"/>
  <c r="Q31" i="28"/>
  <c r="R30" i="28"/>
  <c r="Q30" i="28"/>
  <c r="R29" i="28"/>
  <c r="Q29" i="28"/>
  <c r="R28" i="28"/>
  <c r="Q28" i="28"/>
  <c r="R27" i="28"/>
  <c r="Q27" i="28"/>
  <c r="R26" i="28"/>
  <c r="Q26" i="28"/>
  <c r="R25" i="28"/>
  <c r="Q25" i="28"/>
  <c r="R24" i="28"/>
  <c r="Q24" i="28"/>
  <c r="R23" i="28"/>
  <c r="Q23" i="28"/>
  <c r="R22" i="28"/>
  <c r="Q22" i="28"/>
  <c r="R21" i="28"/>
  <c r="Q21" i="28"/>
  <c r="R20" i="28"/>
  <c r="Q20" i="28"/>
  <c r="R19" i="28"/>
  <c r="Q19" i="28"/>
  <c r="R18" i="28"/>
  <c r="Q18" i="28"/>
  <c r="R17" i="28"/>
  <c r="Q17" i="28"/>
  <c r="R16" i="28"/>
  <c r="Q16" i="28"/>
  <c r="R15" i="28"/>
  <c r="Q15" i="28"/>
  <c r="R14" i="28"/>
  <c r="Q14" i="28"/>
  <c r="R13" i="28"/>
  <c r="Q13" i="28"/>
  <c r="R12" i="28"/>
  <c r="Q12" i="28"/>
  <c r="R11" i="28"/>
  <c r="R153" i="28" s="1"/>
  <c r="Q11" i="28"/>
  <c r="Q153" i="28" s="1"/>
  <c r="I155" i="27"/>
  <c r="G155" i="27"/>
  <c r="E155" i="27"/>
  <c r="O154" i="27"/>
  <c r="O155" i="27" s="1"/>
  <c r="M154" i="27"/>
  <c r="M155" i="27" s="1"/>
  <c r="K154" i="27"/>
  <c r="K155" i="27" s="1"/>
  <c r="I154" i="27"/>
  <c r="G154" i="27"/>
  <c r="E154" i="27"/>
  <c r="Q154" i="27" s="1"/>
  <c r="C154" i="27"/>
  <c r="C155" i="27" s="1"/>
  <c r="R155" i="27" s="1"/>
  <c r="R152" i="27"/>
  <c r="Q152" i="27"/>
  <c r="R151" i="27"/>
  <c r="Q151" i="27"/>
  <c r="R150" i="27"/>
  <c r="Q150" i="27"/>
  <c r="R149" i="27"/>
  <c r="Q149" i="27"/>
  <c r="R148" i="27"/>
  <c r="Q148" i="27"/>
  <c r="R147" i="27"/>
  <c r="Q147" i="27"/>
  <c r="R146" i="27"/>
  <c r="Q146" i="27"/>
  <c r="R145" i="27"/>
  <c r="Q145" i="27"/>
  <c r="R144" i="27"/>
  <c r="Q144" i="27"/>
  <c r="R143" i="27"/>
  <c r="Q143" i="27"/>
  <c r="R142" i="27"/>
  <c r="Q142" i="27"/>
  <c r="R141" i="27"/>
  <c r="Q141" i="27"/>
  <c r="R140" i="27"/>
  <c r="Q140" i="27"/>
  <c r="R139" i="27"/>
  <c r="Q139" i="27"/>
  <c r="R138" i="27"/>
  <c r="Q138" i="27"/>
  <c r="R137" i="27"/>
  <c r="Q137" i="27"/>
  <c r="R136" i="27"/>
  <c r="Q136" i="27"/>
  <c r="R135" i="27"/>
  <c r="Q135" i="27"/>
  <c r="R134" i="27"/>
  <c r="Q134" i="27"/>
  <c r="R133" i="27"/>
  <c r="Q133" i="27"/>
  <c r="R132" i="27"/>
  <c r="Q132" i="27"/>
  <c r="R131" i="27"/>
  <c r="Q131" i="27"/>
  <c r="R130" i="27"/>
  <c r="Q130" i="27"/>
  <c r="R129" i="27"/>
  <c r="Q129" i="27"/>
  <c r="R128" i="27"/>
  <c r="Q128" i="27"/>
  <c r="R127" i="27"/>
  <c r="Q127" i="27"/>
  <c r="R126" i="27"/>
  <c r="Q126" i="27"/>
  <c r="R125" i="27"/>
  <c r="Q125" i="27"/>
  <c r="R124" i="27"/>
  <c r="Q124" i="27"/>
  <c r="R123" i="27"/>
  <c r="Q123" i="27"/>
  <c r="R122" i="27"/>
  <c r="Q122" i="27"/>
  <c r="R121" i="27"/>
  <c r="Q121" i="27"/>
  <c r="R120" i="27"/>
  <c r="Q120" i="27"/>
  <c r="R119" i="27"/>
  <c r="Q119" i="27"/>
  <c r="R118" i="27"/>
  <c r="Q118" i="27"/>
  <c r="R117" i="27"/>
  <c r="Q117" i="27"/>
  <c r="R116" i="27"/>
  <c r="Q116" i="27"/>
  <c r="R115" i="27"/>
  <c r="Q115" i="27"/>
  <c r="R114" i="27"/>
  <c r="Q114" i="27"/>
  <c r="R113" i="27"/>
  <c r="Q113" i="27"/>
  <c r="R112" i="27"/>
  <c r="Q112" i="27"/>
  <c r="R111" i="27"/>
  <c r="Q111" i="27"/>
  <c r="R110" i="27"/>
  <c r="Q110" i="27"/>
  <c r="R109" i="27"/>
  <c r="Q109" i="27"/>
  <c r="R108" i="27"/>
  <c r="Q108" i="27"/>
  <c r="R107" i="27"/>
  <c r="Q107" i="27"/>
  <c r="R106" i="27"/>
  <c r="Q106" i="27"/>
  <c r="R105" i="27"/>
  <c r="Q105" i="27"/>
  <c r="R104" i="27"/>
  <c r="Q104" i="27"/>
  <c r="R103" i="27"/>
  <c r="Q103" i="27"/>
  <c r="R102" i="27"/>
  <c r="Q102" i="27"/>
  <c r="R101" i="27"/>
  <c r="Q101" i="27"/>
  <c r="R100" i="27"/>
  <c r="Q100" i="27"/>
  <c r="R99" i="27"/>
  <c r="Q99" i="27"/>
  <c r="R98" i="27"/>
  <c r="Q98" i="27"/>
  <c r="R97" i="27"/>
  <c r="Q97" i="27"/>
  <c r="R96" i="27"/>
  <c r="Q96" i="27"/>
  <c r="R95" i="27"/>
  <c r="Q95" i="27"/>
  <c r="R94" i="27"/>
  <c r="Q94" i="27"/>
  <c r="R93" i="27"/>
  <c r="Q93" i="27"/>
  <c r="R92" i="27"/>
  <c r="Q92" i="27"/>
  <c r="R91" i="27"/>
  <c r="Q91" i="27"/>
  <c r="R90" i="27"/>
  <c r="Q90" i="27"/>
  <c r="R89" i="27"/>
  <c r="Q89" i="27"/>
  <c r="R88" i="27"/>
  <c r="Q88" i="27"/>
  <c r="R87" i="27"/>
  <c r="Q87" i="27"/>
  <c r="R86" i="27"/>
  <c r="Q86" i="27"/>
  <c r="R85" i="27"/>
  <c r="Q85" i="27"/>
  <c r="R84" i="27"/>
  <c r="Q84" i="27"/>
  <c r="R83" i="27"/>
  <c r="Q83" i="27"/>
  <c r="R82" i="27"/>
  <c r="Q82" i="27"/>
  <c r="R81" i="27"/>
  <c r="Q81" i="27"/>
  <c r="R80" i="27"/>
  <c r="Q80" i="27"/>
  <c r="R79" i="27"/>
  <c r="Q79" i="27"/>
  <c r="R78" i="27"/>
  <c r="Q78" i="27"/>
  <c r="R77" i="27"/>
  <c r="Q77" i="27"/>
  <c r="R76" i="27"/>
  <c r="Q76" i="27"/>
  <c r="R75" i="27"/>
  <c r="Q75" i="27"/>
  <c r="R74" i="27"/>
  <c r="Q74" i="27"/>
  <c r="R73" i="27"/>
  <c r="Q73" i="27"/>
  <c r="R72" i="27"/>
  <c r="Q72" i="27"/>
  <c r="R71" i="27"/>
  <c r="Q71" i="27"/>
  <c r="R70" i="27"/>
  <c r="Q70" i="27"/>
  <c r="R69" i="27"/>
  <c r="Q69" i="27"/>
  <c r="R68" i="27"/>
  <c r="Q68" i="27"/>
  <c r="R67" i="27"/>
  <c r="Q67" i="27"/>
  <c r="R66" i="27"/>
  <c r="Q66" i="27"/>
  <c r="R65" i="27"/>
  <c r="Q65" i="27"/>
  <c r="R64" i="27"/>
  <c r="Q64" i="27"/>
  <c r="R63" i="27"/>
  <c r="Q63" i="27"/>
  <c r="R62" i="27"/>
  <c r="Q62" i="27"/>
  <c r="R61" i="27"/>
  <c r="Q61" i="27"/>
  <c r="R60" i="27"/>
  <c r="Q60" i="27"/>
  <c r="R59" i="27"/>
  <c r="Q59" i="27"/>
  <c r="R58" i="27"/>
  <c r="Q58" i="27"/>
  <c r="R57" i="27"/>
  <c r="Q57" i="27"/>
  <c r="R56" i="27"/>
  <c r="Q56" i="27"/>
  <c r="R55" i="27"/>
  <c r="Q55" i="27"/>
  <c r="R54" i="27"/>
  <c r="Q54" i="27"/>
  <c r="R53" i="27"/>
  <c r="Q53" i="27"/>
  <c r="R52" i="27"/>
  <c r="Q52" i="27"/>
  <c r="R51" i="27"/>
  <c r="Q51" i="27"/>
  <c r="R50" i="27"/>
  <c r="Q50" i="27"/>
  <c r="R49" i="27"/>
  <c r="Q49" i="27"/>
  <c r="R48" i="27"/>
  <c r="Q48" i="27"/>
  <c r="R47" i="27"/>
  <c r="Q47" i="27"/>
  <c r="R46" i="27"/>
  <c r="Q46" i="27"/>
  <c r="R45" i="27"/>
  <c r="Q45" i="27"/>
  <c r="R44" i="27"/>
  <c r="Q44" i="27"/>
  <c r="R43" i="27"/>
  <c r="Q43" i="27"/>
  <c r="R42" i="27"/>
  <c r="Q42" i="27"/>
  <c r="R41" i="27"/>
  <c r="Q41" i="27"/>
  <c r="R40" i="27"/>
  <c r="Q40" i="27"/>
  <c r="R39" i="27"/>
  <c r="Q39" i="27"/>
  <c r="R38" i="27"/>
  <c r="Q38" i="27"/>
  <c r="R37" i="27"/>
  <c r="Q37" i="27"/>
  <c r="R36" i="27"/>
  <c r="Q36" i="27"/>
  <c r="R35" i="27"/>
  <c r="Q35" i="27"/>
  <c r="R34" i="27"/>
  <c r="Q34" i="27"/>
  <c r="R33" i="27"/>
  <c r="Q33" i="27"/>
  <c r="R32" i="27"/>
  <c r="Q32" i="27"/>
  <c r="R31" i="27"/>
  <c r="Q31" i="27"/>
  <c r="R30" i="27"/>
  <c r="Q30" i="27"/>
  <c r="R29" i="27"/>
  <c r="Q29" i="27"/>
  <c r="R28" i="27"/>
  <c r="Q28" i="27"/>
  <c r="R27" i="27"/>
  <c r="Q27" i="27"/>
  <c r="R26" i="27"/>
  <c r="Q26" i="27"/>
  <c r="R25" i="27"/>
  <c r="Q25" i="27"/>
  <c r="R24" i="27"/>
  <c r="Q24" i="27"/>
  <c r="R23" i="27"/>
  <c r="Q23" i="27"/>
  <c r="R22" i="27"/>
  <c r="Q22" i="27"/>
  <c r="R21" i="27"/>
  <c r="Q21" i="27"/>
  <c r="R20" i="27"/>
  <c r="Q20" i="27"/>
  <c r="R19" i="27"/>
  <c r="Q19" i="27"/>
  <c r="R18" i="27"/>
  <c r="Q18" i="27"/>
  <c r="R17" i="27"/>
  <c r="Q17" i="27"/>
  <c r="R16" i="27"/>
  <c r="Q16" i="27"/>
  <c r="R15" i="27"/>
  <c r="Q15" i="27"/>
  <c r="R14" i="27"/>
  <c r="Q14" i="27"/>
  <c r="R13" i="27"/>
  <c r="Q13" i="27"/>
  <c r="R12" i="27"/>
  <c r="Q12" i="27"/>
  <c r="Q153" i="27" s="1"/>
  <c r="R11" i="27"/>
  <c r="R153" i="27" s="1"/>
  <c r="Q11" i="27"/>
  <c r="M155" i="26"/>
  <c r="K155" i="26"/>
  <c r="I155" i="26"/>
  <c r="E155" i="26"/>
  <c r="C155" i="26"/>
  <c r="Q154" i="26"/>
  <c r="O154" i="26"/>
  <c r="O155" i="26" s="1"/>
  <c r="M154" i="26"/>
  <c r="K154" i="26"/>
  <c r="I154" i="26"/>
  <c r="G154" i="26"/>
  <c r="G155" i="26" s="1"/>
  <c r="R155" i="26" s="1"/>
  <c r="E154" i="26"/>
  <c r="C154" i="26"/>
  <c r="R152" i="26"/>
  <c r="Q152" i="26"/>
  <c r="R151" i="26"/>
  <c r="Q151" i="26"/>
  <c r="R150" i="26"/>
  <c r="Q150" i="26"/>
  <c r="R149" i="26"/>
  <c r="Q149" i="26"/>
  <c r="R148" i="26"/>
  <c r="Q148" i="26"/>
  <c r="R147" i="26"/>
  <c r="Q147" i="26"/>
  <c r="R146" i="26"/>
  <c r="Q146" i="26"/>
  <c r="R145" i="26"/>
  <c r="Q145" i="26"/>
  <c r="R144" i="26"/>
  <c r="Q144" i="26"/>
  <c r="R143" i="26"/>
  <c r="Q143" i="26"/>
  <c r="R142" i="26"/>
  <c r="Q142" i="26"/>
  <c r="R141" i="26"/>
  <c r="Q141" i="26"/>
  <c r="R140" i="26"/>
  <c r="Q140" i="26"/>
  <c r="R139" i="26"/>
  <c r="Q139" i="26"/>
  <c r="R138" i="26"/>
  <c r="Q138" i="26"/>
  <c r="R137" i="26"/>
  <c r="Q137" i="26"/>
  <c r="R136" i="26"/>
  <c r="Q136" i="26"/>
  <c r="R135" i="26"/>
  <c r="Q135" i="26"/>
  <c r="R134" i="26"/>
  <c r="Q134" i="26"/>
  <c r="R133" i="26"/>
  <c r="Q133" i="26"/>
  <c r="R132" i="26"/>
  <c r="Q132" i="26"/>
  <c r="R131" i="26"/>
  <c r="Q131" i="26"/>
  <c r="R130" i="26"/>
  <c r="Q130" i="26"/>
  <c r="R129" i="26"/>
  <c r="Q129" i="26"/>
  <c r="R128" i="26"/>
  <c r="Q128" i="26"/>
  <c r="R127" i="26"/>
  <c r="Q127" i="26"/>
  <c r="R126" i="26"/>
  <c r="Q126" i="26"/>
  <c r="R125" i="26"/>
  <c r="Q125" i="26"/>
  <c r="R124" i="26"/>
  <c r="Q124" i="26"/>
  <c r="R123" i="26"/>
  <c r="Q123" i="26"/>
  <c r="R122" i="26"/>
  <c r="Q122" i="26"/>
  <c r="R121" i="26"/>
  <c r="Q121" i="26"/>
  <c r="R120" i="26"/>
  <c r="Q120" i="26"/>
  <c r="R119" i="26"/>
  <c r="Q119" i="26"/>
  <c r="R118" i="26"/>
  <c r="Q118" i="26"/>
  <c r="R117" i="26"/>
  <c r="Q117" i="26"/>
  <c r="R116" i="26"/>
  <c r="Q116" i="26"/>
  <c r="R115" i="26"/>
  <c r="Q115" i="26"/>
  <c r="R114" i="26"/>
  <c r="Q114" i="26"/>
  <c r="R113" i="26"/>
  <c r="Q113" i="26"/>
  <c r="R112" i="26"/>
  <c r="Q112" i="26"/>
  <c r="R111" i="26"/>
  <c r="Q111" i="26"/>
  <c r="R110" i="26"/>
  <c r="Q110" i="26"/>
  <c r="R109" i="26"/>
  <c r="Q109" i="26"/>
  <c r="R108" i="26"/>
  <c r="Q108" i="26"/>
  <c r="R107" i="26"/>
  <c r="Q107" i="26"/>
  <c r="R106" i="26"/>
  <c r="Q106" i="26"/>
  <c r="R105" i="26"/>
  <c r="Q105" i="26"/>
  <c r="R104" i="26"/>
  <c r="Q104" i="26"/>
  <c r="R103" i="26"/>
  <c r="Q103" i="26"/>
  <c r="R102" i="26"/>
  <c r="Q102" i="26"/>
  <c r="R101" i="26"/>
  <c r="Q101" i="26"/>
  <c r="R100" i="26"/>
  <c r="Q100" i="26"/>
  <c r="R99" i="26"/>
  <c r="Q99" i="26"/>
  <c r="R98" i="26"/>
  <c r="Q98" i="26"/>
  <c r="R97" i="26"/>
  <c r="Q97" i="26"/>
  <c r="R96" i="26"/>
  <c r="Q96" i="26"/>
  <c r="R95" i="26"/>
  <c r="Q95" i="26"/>
  <c r="R94" i="26"/>
  <c r="Q94" i="26"/>
  <c r="R93" i="26"/>
  <c r="Q93" i="26"/>
  <c r="R92" i="26"/>
  <c r="Q92" i="26"/>
  <c r="R91" i="26"/>
  <c r="Q91" i="26"/>
  <c r="R90" i="26"/>
  <c r="Q90" i="26"/>
  <c r="R89" i="26"/>
  <c r="Q89" i="26"/>
  <c r="R88" i="26"/>
  <c r="Q88" i="26"/>
  <c r="R87" i="26"/>
  <c r="Q87" i="26"/>
  <c r="R86" i="26"/>
  <c r="Q86" i="26"/>
  <c r="R85" i="26"/>
  <c r="Q85" i="26"/>
  <c r="R84" i="26"/>
  <c r="Q84" i="26"/>
  <c r="R83" i="26"/>
  <c r="Q83" i="26"/>
  <c r="R82" i="26"/>
  <c r="Q82" i="26"/>
  <c r="R81" i="26"/>
  <c r="Q81" i="26"/>
  <c r="R80" i="26"/>
  <c r="Q80" i="26"/>
  <c r="R79" i="26"/>
  <c r="Q79" i="26"/>
  <c r="R78" i="26"/>
  <c r="Q78" i="26"/>
  <c r="R77" i="26"/>
  <c r="Q77" i="26"/>
  <c r="R76" i="26"/>
  <c r="Q76" i="26"/>
  <c r="R75" i="26"/>
  <c r="Q75" i="26"/>
  <c r="R74" i="26"/>
  <c r="Q74" i="26"/>
  <c r="R73" i="26"/>
  <c r="Q73" i="26"/>
  <c r="R72" i="26"/>
  <c r="Q72" i="26"/>
  <c r="R71" i="26"/>
  <c r="Q71" i="26"/>
  <c r="R70" i="26"/>
  <c r="Q70" i="26"/>
  <c r="R69" i="26"/>
  <c r="Q69" i="26"/>
  <c r="R68" i="26"/>
  <c r="Q68" i="26"/>
  <c r="R67" i="26"/>
  <c r="Q67" i="26"/>
  <c r="R66" i="26"/>
  <c r="Q66" i="26"/>
  <c r="R65" i="26"/>
  <c r="Q65" i="26"/>
  <c r="R64" i="26"/>
  <c r="Q64" i="26"/>
  <c r="R63" i="26"/>
  <c r="Q63" i="26"/>
  <c r="R62" i="26"/>
  <c r="Q62" i="26"/>
  <c r="R61" i="26"/>
  <c r="Q61" i="26"/>
  <c r="R60" i="26"/>
  <c r="Q60" i="26"/>
  <c r="R59" i="26"/>
  <c r="Q59" i="26"/>
  <c r="R58" i="26"/>
  <c r="Q58" i="26"/>
  <c r="R57" i="26"/>
  <c r="Q57" i="26"/>
  <c r="R56" i="26"/>
  <c r="Q56" i="26"/>
  <c r="R55" i="26"/>
  <c r="Q55" i="26"/>
  <c r="R54" i="26"/>
  <c r="Q54" i="26"/>
  <c r="R53" i="26"/>
  <c r="Q53" i="26"/>
  <c r="R52" i="26"/>
  <c r="Q52" i="26"/>
  <c r="R51" i="26"/>
  <c r="Q51" i="26"/>
  <c r="R50" i="26"/>
  <c r="Q50" i="26"/>
  <c r="R49" i="26"/>
  <c r="Q49" i="26"/>
  <c r="R48" i="26"/>
  <c r="Q48" i="26"/>
  <c r="R47" i="26"/>
  <c r="Q47" i="26"/>
  <c r="R46" i="26"/>
  <c r="Q46" i="26"/>
  <c r="R45" i="26"/>
  <c r="Q45" i="26"/>
  <c r="R44" i="26"/>
  <c r="Q44" i="26"/>
  <c r="R43" i="26"/>
  <c r="Q43" i="26"/>
  <c r="R42" i="26"/>
  <c r="Q42" i="26"/>
  <c r="R41" i="26"/>
  <c r="Q41" i="26"/>
  <c r="R40" i="26"/>
  <c r="Q40" i="26"/>
  <c r="R39" i="26"/>
  <c r="Q39" i="26"/>
  <c r="R38" i="26"/>
  <c r="Q38" i="26"/>
  <c r="R37" i="26"/>
  <c r="Q37" i="26"/>
  <c r="R36" i="26"/>
  <c r="Q36" i="26"/>
  <c r="R35" i="26"/>
  <c r="Q35" i="26"/>
  <c r="R34" i="26"/>
  <c r="Q34" i="26"/>
  <c r="R33" i="26"/>
  <c r="Q33" i="26"/>
  <c r="R32" i="26"/>
  <c r="Q32" i="26"/>
  <c r="R31" i="26"/>
  <c r="Q31" i="26"/>
  <c r="R30" i="26"/>
  <c r="Q30" i="26"/>
  <c r="R29" i="26"/>
  <c r="Q29" i="26"/>
  <c r="R28" i="26"/>
  <c r="Q28" i="26"/>
  <c r="R27" i="26"/>
  <c r="Q27" i="26"/>
  <c r="R26" i="26"/>
  <c r="Q26" i="26"/>
  <c r="R25" i="26"/>
  <c r="Q25" i="26"/>
  <c r="R24" i="26"/>
  <c r="Q24" i="26"/>
  <c r="R23" i="26"/>
  <c r="Q23" i="26"/>
  <c r="R22" i="26"/>
  <c r="Q22" i="26"/>
  <c r="R21" i="26"/>
  <c r="Q21" i="26"/>
  <c r="R20" i="26"/>
  <c r="Q20" i="26"/>
  <c r="R19" i="26"/>
  <c r="Q19" i="26"/>
  <c r="R18" i="26"/>
  <c r="Q18" i="26"/>
  <c r="R17" i="26"/>
  <c r="Q17" i="26"/>
  <c r="R16" i="26"/>
  <c r="Q16" i="26"/>
  <c r="R15" i="26"/>
  <c r="R153" i="26" s="1"/>
  <c r="Q15" i="26"/>
  <c r="R14" i="26"/>
  <c r="Q14" i="26"/>
  <c r="R13" i="26"/>
  <c r="Q13" i="26"/>
  <c r="R12" i="26"/>
  <c r="Q12" i="26"/>
  <c r="R11" i="26"/>
  <c r="Q11" i="26"/>
  <c r="Q153" i="26" s="1"/>
  <c r="O170" i="25"/>
  <c r="M170" i="25"/>
  <c r="I170" i="25"/>
  <c r="G170" i="25"/>
  <c r="C170" i="25"/>
  <c r="O169" i="25"/>
  <c r="M169" i="25"/>
  <c r="K169" i="25"/>
  <c r="K170" i="25" s="1"/>
  <c r="I169" i="25"/>
  <c r="G169" i="25"/>
  <c r="E169" i="25"/>
  <c r="E170" i="25" s="1"/>
  <c r="C169" i="25"/>
  <c r="R167" i="25"/>
  <c r="Q167" i="25"/>
  <c r="R166" i="25"/>
  <c r="Q166" i="25"/>
  <c r="R165" i="25"/>
  <c r="Q165" i="25"/>
  <c r="R164" i="25"/>
  <c r="Q164" i="25"/>
  <c r="R163" i="25"/>
  <c r="Q163" i="25"/>
  <c r="R162" i="25"/>
  <c r="Q162" i="25"/>
  <c r="R161" i="25"/>
  <c r="Q161" i="25"/>
  <c r="R160" i="25"/>
  <c r="Q160" i="25"/>
  <c r="R159" i="25"/>
  <c r="Q159" i="25"/>
  <c r="R158" i="25"/>
  <c r="Q158" i="25"/>
  <c r="R157" i="25"/>
  <c r="Q157" i="25"/>
  <c r="R156" i="25"/>
  <c r="Q156" i="25"/>
  <c r="R155" i="25"/>
  <c r="Q155" i="25"/>
  <c r="R154" i="25"/>
  <c r="Q154" i="25"/>
  <c r="R153" i="25"/>
  <c r="Q153" i="25"/>
  <c r="R152" i="25"/>
  <c r="Q152" i="25"/>
  <c r="R151" i="25"/>
  <c r="Q151" i="25"/>
  <c r="R150" i="25"/>
  <c r="Q150" i="25"/>
  <c r="R149" i="25"/>
  <c r="Q149" i="25"/>
  <c r="R148" i="25"/>
  <c r="Q148" i="25"/>
  <c r="R147" i="25"/>
  <c r="Q147" i="25"/>
  <c r="R146" i="25"/>
  <c r="Q146" i="25"/>
  <c r="R145" i="25"/>
  <c r="Q145" i="25"/>
  <c r="R144" i="25"/>
  <c r="Q144" i="25"/>
  <c r="R143" i="25"/>
  <c r="Q143" i="25"/>
  <c r="R142" i="25"/>
  <c r="Q142" i="25"/>
  <c r="R141" i="25"/>
  <c r="Q141" i="25"/>
  <c r="R140" i="25"/>
  <c r="Q140" i="25"/>
  <c r="R139" i="25"/>
  <c r="Q139" i="25"/>
  <c r="R138" i="25"/>
  <c r="Q138" i="25"/>
  <c r="R137" i="25"/>
  <c r="Q137" i="25"/>
  <c r="R136" i="25"/>
  <c r="Q136" i="25"/>
  <c r="R135" i="25"/>
  <c r="Q135" i="25"/>
  <c r="R134" i="25"/>
  <c r="Q134" i="25"/>
  <c r="R133" i="25"/>
  <c r="Q133" i="25"/>
  <c r="R132" i="25"/>
  <c r="Q132" i="25"/>
  <c r="R131" i="25"/>
  <c r="Q131" i="25"/>
  <c r="R130" i="25"/>
  <c r="Q130" i="25"/>
  <c r="R129" i="25"/>
  <c r="Q129" i="25"/>
  <c r="R128" i="25"/>
  <c r="Q128" i="25"/>
  <c r="R127" i="25"/>
  <c r="Q127" i="25"/>
  <c r="R126" i="25"/>
  <c r="Q126" i="25"/>
  <c r="R125" i="25"/>
  <c r="Q125" i="25"/>
  <c r="R124" i="25"/>
  <c r="Q124" i="25"/>
  <c r="R123" i="25"/>
  <c r="Q123" i="25"/>
  <c r="R122" i="25"/>
  <c r="Q122" i="25"/>
  <c r="R121" i="25"/>
  <c r="Q121" i="25"/>
  <c r="R120" i="25"/>
  <c r="Q120" i="25"/>
  <c r="R119" i="25"/>
  <c r="Q119" i="25"/>
  <c r="R118" i="25"/>
  <c r="Q118" i="25"/>
  <c r="R117" i="25"/>
  <c r="Q117" i="25"/>
  <c r="R116" i="25"/>
  <c r="Q116" i="25"/>
  <c r="R115" i="25"/>
  <c r="Q115" i="25"/>
  <c r="R114" i="25"/>
  <c r="Q114" i="25"/>
  <c r="R113" i="25"/>
  <c r="Q113" i="25"/>
  <c r="R112" i="25"/>
  <c r="Q112" i="25"/>
  <c r="R111" i="25"/>
  <c r="Q111" i="25"/>
  <c r="R110" i="25"/>
  <c r="Q110" i="25"/>
  <c r="R109" i="25"/>
  <c r="Q109" i="25"/>
  <c r="R108" i="25"/>
  <c r="Q108" i="25"/>
  <c r="R107" i="25"/>
  <c r="Q107" i="25"/>
  <c r="R106" i="25"/>
  <c r="Q106" i="25"/>
  <c r="R105" i="25"/>
  <c r="Q105" i="25"/>
  <c r="R104" i="25"/>
  <c r="Q104" i="25"/>
  <c r="R103" i="25"/>
  <c r="Q103" i="25"/>
  <c r="R102" i="25"/>
  <c r="Q102" i="25"/>
  <c r="R101" i="25"/>
  <c r="Q101" i="25"/>
  <c r="R100" i="25"/>
  <c r="Q100" i="25"/>
  <c r="R99" i="25"/>
  <c r="Q99" i="25"/>
  <c r="R98" i="25"/>
  <c r="Q98" i="25"/>
  <c r="R97" i="25"/>
  <c r="Q97" i="25"/>
  <c r="R96" i="25"/>
  <c r="Q96" i="25"/>
  <c r="R95" i="25"/>
  <c r="Q95" i="25"/>
  <c r="R94" i="25"/>
  <c r="Q94" i="25"/>
  <c r="R93" i="25"/>
  <c r="Q93" i="25"/>
  <c r="R92" i="25"/>
  <c r="Q92" i="25"/>
  <c r="R91" i="25"/>
  <c r="Q91" i="25"/>
  <c r="R90" i="25"/>
  <c r="Q90" i="25"/>
  <c r="R89" i="25"/>
  <c r="Q89" i="25"/>
  <c r="R88" i="25"/>
  <c r="Q88" i="25"/>
  <c r="R87" i="25"/>
  <c r="Q87" i="25"/>
  <c r="R86" i="25"/>
  <c r="Q86" i="25"/>
  <c r="R85" i="25"/>
  <c r="Q85" i="25"/>
  <c r="R84" i="25"/>
  <c r="Q84" i="25"/>
  <c r="R83" i="25"/>
  <c r="Q83" i="25"/>
  <c r="R82" i="25"/>
  <c r="Q82" i="25"/>
  <c r="R81" i="25"/>
  <c r="Q81" i="25"/>
  <c r="R80" i="25"/>
  <c r="Q80" i="25"/>
  <c r="R79" i="25"/>
  <c r="Q79" i="25"/>
  <c r="R78" i="25"/>
  <c r="Q78" i="25"/>
  <c r="R77" i="25"/>
  <c r="Q77" i="25"/>
  <c r="R76" i="25"/>
  <c r="Q76" i="25"/>
  <c r="R75" i="25"/>
  <c r="Q75" i="25"/>
  <c r="R74" i="25"/>
  <c r="Q74" i="25"/>
  <c r="R73" i="25"/>
  <c r="Q73" i="25"/>
  <c r="R72" i="25"/>
  <c r="Q72" i="25"/>
  <c r="R71" i="25"/>
  <c r="Q71" i="25"/>
  <c r="R70" i="25"/>
  <c r="Q70" i="25"/>
  <c r="R69" i="25"/>
  <c r="Q69" i="25"/>
  <c r="R68" i="25"/>
  <c r="Q68" i="25"/>
  <c r="R67" i="25"/>
  <c r="Q67" i="25"/>
  <c r="R66" i="25"/>
  <c r="Q66" i="25"/>
  <c r="R65" i="25"/>
  <c r="Q65" i="25"/>
  <c r="R64" i="25"/>
  <c r="Q64" i="25"/>
  <c r="R63" i="25"/>
  <c r="Q63" i="25"/>
  <c r="R62" i="25"/>
  <c r="Q62" i="25"/>
  <c r="R61" i="25"/>
  <c r="Q61" i="25"/>
  <c r="R60" i="25"/>
  <c r="Q60" i="25"/>
  <c r="R59" i="25"/>
  <c r="Q59" i="25"/>
  <c r="R58" i="25"/>
  <c r="Q58" i="25"/>
  <c r="R57" i="25"/>
  <c r="Q57" i="25"/>
  <c r="R56" i="25"/>
  <c r="Q56" i="25"/>
  <c r="R55" i="25"/>
  <c r="Q55" i="25"/>
  <c r="R54" i="25"/>
  <c r="Q54" i="25"/>
  <c r="R53" i="25"/>
  <c r="Q53" i="25"/>
  <c r="R52" i="25"/>
  <c r="Q52" i="25"/>
  <c r="R51" i="25"/>
  <c r="Q51" i="25"/>
  <c r="R50" i="25"/>
  <c r="Q50" i="25"/>
  <c r="R49" i="25"/>
  <c r="Q49" i="25"/>
  <c r="R48" i="25"/>
  <c r="Q48" i="25"/>
  <c r="R47" i="25"/>
  <c r="Q47" i="25"/>
  <c r="R46" i="25"/>
  <c r="Q46" i="25"/>
  <c r="R45" i="25"/>
  <c r="Q45" i="25"/>
  <c r="R44" i="25"/>
  <c r="Q44" i="25"/>
  <c r="R43" i="25"/>
  <c r="Q43" i="25"/>
  <c r="R42" i="25"/>
  <c r="Q42" i="25"/>
  <c r="R41" i="25"/>
  <c r="Q41" i="25"/>
  <c r="R40" i="25"/>
  <c r="Q40" i="25"/>
  <c r="R39" i="25"/>
  <c r="Q39" i="25"/>
  <c r="R38" i="25"/>
  <c r="Q38" i="25"/>
  <c r="R37" i="25"/>
  <c r="Q37" i="25"/>
  <c r="R36" i="25"/>
  <c r="Q36" i="25"/>
  <c r="R35" i="25"/>
  <c r="Q35" i="25"/>
  <c r="R34" i="25"/>
  <c r="Q34" i="25"/>
  <c r="R33" i="25"/>
  <c r="Q33" i="25"/>
  <c r="R32" i="25"/>
  <c r="Q32" i="25"/>
  <c r="R31" i="25"/>
  <c r="Q31" i="25"/>
  <c r="R30" i="25"/>
  <c r="Q30" i="25"/>
  <c r="R29" i="25"/>
  <c r="Q29" i="25"/>
  <c r="R28" i="25"/>
  <c r="Q28" i="25"/>
  <c r="R27" i="25"/>
  <c r="Q27" i="25"/>
  <c r="R26" i="25"/>
  <c r="Q26" i="25"/>
  <c r="R25" i="25"/>
  <c r="Q25" i="25"/>
  <c r="R24" i="25"/>
  <c r="Q24" i="25"/>
  <c r="R23" i="25"/>
  <c r="Q23" i="25"/>
  <c r="R22" i="25"/>
  <c r="Q22" i="25"/>
  <c r="R21" i="25"/>
  <c r="Q21" i="25"/>
  <c r="R20" i="25"/>
  <c r="Q20" i="25"/>
  <c r="R19" i="25"/>
  <c r="Q19" i="25"/>
  <c r="R18" i="25"/>
  <c r="Q18" i="25"/>
  <c r="R17" i="25"/>
  <c r="Q17" i="25"/>
  <c r="R16" i="25"/>
  <c r="Q16" i="25"/>
  <c r="R15" i="25"/>
  <c r="Q15" i="25"/>
  <c r="R14" i="25"/>
  <c r="Q14" i="25"/>
  <c r="R13" i="25"/>
  <c r="Q13" i="25"/>
  <c r="R12" i="25"/>
  <c r="Q12" i="25"/>
  <c r="Q168" i="25" s="1"/>
  <c r="R11" i="25"/>
  <c r="R168" i="25" s="1"/>
  <c r="Q11" i="25"/>
  <c r="G170" i="24"/>
  <c r="E170" i="24"/>
  <c r="O169" i="24"/>
  <c r="O170" i="24" s="1"/>
  <c r="M169" i="24"/>
  <c r="M170" i="24" s="1"/>
  <c r="K169" i="24"/>
  <c r="K170" i="24" s="1"/>
  <c r="I169" i="24"/>
  <c r="I170" i="24" s="1"/>
  <c r="G169" i="24"/>
  <c r="E169" i="24"/>
  <c r="Q169" i="24" s="1"/>
  <c r="C169" i="24"/>
  <c r="C170" i="24" s="1"/>
  <c r="R167" i="24"/>
  <c r="Q167" i="24"/>
  <c r="R166" i="24"/>
  <c r="Q166" i="24"/>
  <c r="R165" i="24"/>
  <c r="Q165" i="24"/>
  <c r="R164" i="24"/>
  <c r="Q164" i="24"/>
  <c r="R163" i="24"/>
  <c r="Q163" i="24"/>
  <c r="R162" i="24"/>
  <c r="Q162" i="24"/>
  <c r="R161" i="24"/>
  <c r="Q161" i="24"/>
  <c r="R160" i="24"/>
  <c r="Q160" i="24"/>
  <c r="R159" i="24"/>
  <c r="Q159" i="24"/>
  <c r="R158" i="24"/>
  <c r="Q158" i="24"/>
  <c r="R157" i="24"/>
  <c r="Q157" i="24"/>
  <c r="R156" i="24"/>
  <c r="Q156" i="24"/>
  <c r="R155" i="24"/>
  <c r="Q155" i="24"/>
  <c r="R154" i="24"/>
  <c r="Q154" i="24"/>
  <c r="R153" i="24"/>
  <c r="Q153" i="24"/>
  <c r="R152" i="24"/>
  <c r="Q152" i="24"/>
  <c r="R151" i="24"/>
  <c r="Q151" i="24"/>
  <c r="R150" i="24"/>
  <c r="Q150" i="24"/>
  <c r="R149" i="24"/>
  <c r="Q149" i="24"/>
  <c r="R148" i="24"/>
  <c r="Q148" i="24"/>
  <c r="R147" i="24"/>
  <c r="Q147" i="24"/>
  <c r="R146" i="24"/>
  <c r="Q146" i="24"/>
  <c r="R145" i="24"/>
  <c r="Q145" i="24"/>
  <c r="R144" i="24"/>
  <c r="Q144" i="24"/>
  <c r="R143" i="24"/>
  <c r="Q143" i="24"/>
  <c r="R142" i="24"/>
  <c r="Q142" i="24"/>
  <c r="R141" i="24"/>
  <c r="Q141" i="24"/>
  <c r="R140" i="24"/>
  <c r="Q140" i="24"/>
  <c r="R139" i="24"/>
  <c r="Q139" i="24"/>
  <c r="R138" i="24"/>
  <c r="Q138" i="24"/>
  <c r="R137" i="24"/>
  <c r="Q137" i="24"/>
  <c r="R136" i="24"/>
  <c r="Q136" i="24"/>
  <c r="R135" i="24"/>
  <c r="Q135" i="24"/>
  <c r="R134" i="24"/>
  <c r="Q134" i="24"/>
  <c r="R133" i="24"/>
  <c r="Q133" i="24"/>
  <c r="R132" i="24"/>
  <c r="Q132" i="24"/>
  <c r="R131" i="24"/>
  <c r="Q131" i="24"/>
  <c r="R130" i="24"/>
  <c r="Q130" i="24"/>
  <c r="R129" i="24"/>
  <c r="Q129" i="24"/>
  <c r="R128" i="24"/>
  <c r="Q128" i="24"/>
  <c r="R127" i="24"/>
  <c r="Q127" i="24"/>
  <c r="R126" i="24"/>
  <c r="Q126" i="24"/>
  <c r="R125" i="24"/>
  <c r="Q125" i="24"/>
  <c r="R124" i="24"/>
  <c r="Q124" i="24"/>
  <c r="R123" i="24"/>
  <c r="Q123" i="24"/>
  <c r="R122" i="24"/>
  <c r="Q122" i="24"/>
  <c r="R121" i="24"/>
  <c r="Q121" i="24"/>
  <c r="R120" i="24"/>
  <c r="Q120" i="24"/>
  <c r="R119" i="24"/>
  <c r="Q119" i="24"/>
  <c r="R118" i="24"/>
  <c r="Q118" i="24"/>
  <c r="R117" i="24"/>
  <c r="Q117" i="24"/>
  <c r="R116" i="24"/>
  <c r="Q116" i="24"/>
  <c r="R115" i="24"/>
  <c r="Q115" i="24"/>
  <c r="R114" i="24"/>
  <c r="Q114" i="24"/>
  <c r="R113" i="24"/>
  <c r="Q113" i="24"/>
  <c r="R112" i="24"/>
  <c r="Q112" i="24"/>
  <c r="R111" i="24"/>
  <c r="Q111" i="24"/>
  <c r="R110" i="24"/>
  <c r="Q110" i="24"/>
  <c r="R109" i="24"/>
  <c r="Q109" i="24"/>
  <c r="R108" i="24"/>
  <c r="Q108" i="24"/>
  <c r="R107" i="24"/>
  <c r="Q107" i="24"/>
  <c r="R106" i="24"/>
  <c r="Q106" i="24"/>
  <c r="R105" i="24"/>
  <c r="Q105" i="24"/>
  <c r="R104" i="24"/>
  <c r="Q104" i="24"/>
  <c r="R103" i="24"/>
  <c r="Q103" i="24"/>
  <c r="R102" i="24"/>
  <c r="Q102" i="24"/>
  <c r="R101" i="24"/>
  <c r="Q101" i="24"/>
  <c r="R100" i="24"/>
  <c r="Q100" i="24"/>
  <c r="R99" i="24"/>
  <c r="Q99" i="24"/>
  <c r="R98" i="24"/>
  <c r="Q98" i="24"/>
  <c r="R97" i="24"/>
  <c r="Q97" i="24"/>
  <c r="R96" i="24"/>
  <c r="Q96" i="24"/>
  <c r="R95" i="24"/>
  <c r="Q95" i="24"/>
  <c r="R94" i="24"/>
  <c r="Q94" i="24"/>
  <c r="R93" i="24"/>
  <c r="Q93" i="24"/>
  <c r="R92" i="24"/>
  <c r="Q92" i="24"/>
  <c r="R91" i="24"/>
  <c r="Q91" i="24"/>
  <c r="R90" i="24"/>
  <c r="Q90" i="24"/>
  <c r="R89" i="24"/>
  <c r="Q89" i="24"/>
  <c r="R88" i="24"/>
  <c r="Q88" i="24"/>
  <c r="R87" i="24"/>
  <c r="Q87" i="24"/>
  <c r="R86" i="24"/>
  <c r="Q86" i="24"/>
  <c r="R85" i="24"/>
  <c r="Q85" i="24"/>
  <c r="R84" i="24"/>
  <c r="Q84" i="24"/>
  <c r="R83" i="24"/>
  <c r="Q83" i="24"/>
  <c r="R82" i="24"/>
  <c r="Q82" i="24"/>
  <c r="R81" i="24"/>
  <c r="Q81" i="24"/>
  <c r="R80" i="24"/>
  <c r="Q80" i="24"/>
  <c r="R79" i="24"/>
  <c r="Q79" i="24"/>
  <c r="R78" i="24"/>
  <c r="Q78" i="24"/>
  <c r="R77" i="24"/>
  <c r="Q77" i="24"/>
  <c r="R76" i="24"/>
  <c r="Q76" i="24"/>
  <c r="R75" i="24"/>
  <c r="Q75" i="24"/>
  <c r="R74" i="24"/>
  <c r="Q74" i="24"/>
  <c r="R73" i="24"/>
  <c r="Q73" i="24"/>
  <c r="R72" i="24"/>
  <c r="Q72" i="24"/>
  <c r="R71" i="24"/>
  <c r="Q71" i="24"/>
  <c r="R70" i="24"/>
  <c r="Q70" i="24"/>
  <c r="R69" i="24"/>
  <c r="Q69" i="24"/>
  <c r="R68" i="24"/>
  <c r="Q68" i="24"/>
  <c r="R67" i="24"/>
  <c r="Q67" i="24"/>
  <c r="R66" i="24"/>
  <c r="Q66" i="24"/>
  <c r="R65" i="24"/>
  <c r="Q65" i="24"/>
  <c r="R64" i="24"/>
  <c r="Q64" i="24"/>
  <c r="R63" i="24"/>
  <c r="Q63" i="24"/>
  <c r="R62" i="24"/>
  <c r="Q62" i="24"/>
  <c r="R61" i="24"/>
  <c r="Q61" i="24"/>
  <c r="R60" i="24"/>
  <c r="Q60" i="24"/>
  <c r="R59" i="24"/>
  <c r="Q59" i="24"/>
  <c r="R58" i="24"/>
  <c r="Q58" i="24"/>
  <c r="R57" i="24"/>
  <c r="Q57" i="24"/>
  <c r="R56" i="24"/>
  <c r="Q56" i="24"/>
  <c r="R55" i="24"/>
  <c r="Q55" i="24"/>
  <c r="R54" i="24"/>
  <c r="Q54" i="24"/>
  <c r="R53" i="24"/>
  <c r="Q53" i="24"/>
  <c r="R52" i="24"/>
  <c r="Q52" i="24"/>
  <c r="R51" i="24"/>
  <c r="Q51" i="24"/>
  <c r="R50" i="24"/>
  <c r="Q50" i="24"/>
  <c r="R49" i="24"/>
  <c r="Q49" i="24"/>
  <c r="R48" i="24"/>
  <c r="Q48" i="24"/>
  <c r="R47" i="24"/>
  <c r="Q47" i="24"/>
  <c r="R46" i="24"/>
  <c r="Q46" i="24"/>
  <c r="R45" i="24"/>
  <c r="Q45" i="24"/>
  <c r="R44" i="24"/>
  <c r="Q44" i="24"/>
  <c r="R43" i="24"/>
  <c r="Q43" i="24"/>
  <c r="R42" i="24"/>
  <c r="Q42" i="24"/>
  <c r="R41" i="24"/>
  <c r="Q41" i="24"/>
  <c r="R40" i="24"/>
  <c r="Q40" i="24"/>
  <c r="R39" i="24"/>
  <c r="Q39" i="24"/>
  <c r="R38" i="24"/>
  <c r="Q38" i="24"/>
  <c r="R37" i="24"/>
  <c r="Q37" i="24"/>
  <c r="R36" i="24"/>
  <c r="Q36" i="24"/>
  <c r="R35" i="24"/>
  <c r="Q35" i="24"/>
  <c r="R34" i="24"/>
  <c r="Q34" i="24"/>
  <c r="R33" i="24"/>
  <c r="Q33" i="24"/>
  <c r="R32" i="24"/>
  <c r="Q32" i="24"/>
  <c r="R31" i="24"/>
  <c r="Q31" i="24"/>
  <c r="R30" i="24"/>
  <c r="Q30" i="24"/>
  <c r="R29" i="24"/>
  <c r="Q29" i="24"/>
  <c r="R28" i="24"/>
  <c r="Q28" i="24"/>
  <c r="R27" i="24"/>
  <c r="Q27" i="24"/>
  <c r="R26" i="24"/>
  <c r="Q26" i="24"/>
  <c r="R25" i="24"/>
  <c r="Q25" i="24"/>
  <c r="R24" i="24"/>
  <c r="Q24" i="24"/>
  <c r="R23" i="24"/>
  <c r="Q23" i="24"/>
  <c r="R22" i="24"/>
  <c r="Q22" i="24"/>
  <c r="R21" i="24"/>
  <c r="Q21" i="24"/>
  <c r="R20" i="24"/>
  <c r="Q20" i="24"/>
  <c r="R19" i="24"/>
  <c r="Q19" i="24"/>
  <c r="R18" i="24"/>
  <c r="Q18" i="24"/>
  <c r="R17" i="24"/>
  <c r="Q17" i="24"/>
  <c r="R16" i="24"/>
  <c r="Q16" i="24"/>
  <c r="R15" i="24"/>
  <c r="Q15" i="24"/>
  <c r="R14" i="24"/>
  <c r="Q14" i="24"/>
  <c r="R13" i="24"/>
  <c r="Q13" i="24"/>
  <c r="R12" i="24"/>
  <c r="Q12" i="24"/>
  <c r="R11" i="24"/>
  <c r="R168" i="24" s="1"/>
  <c r="Q11" i="24"/>
  <c r="Q168" i="24" s="1"/>
  <c r="O170" i="23"/>
  <c r="K170" i="23"/>
  <c r="O169" i="23"/>
  <c r="M169" i="23"/>
  <c r="M170" i="23" s="1"/>
  <c r="K169" i="23"/>
  <c r="I169" i="23"/>
  <c r="I170" i="23" s="1"/>
  <c r="G169" i="23"/>
  <c r="G170" i="23" s="1"/>
  <c r="E169" i="23"/>
  <c r="E170" i="23" s="1"/>
  <c r="C169" i="23"/>
  <c r="C170" i="23" s="1"/>
  <c r="R167" i="23"/>
  <c r="Q167" i="23"/>
  <c r="R166" i="23"/>
  <c r="Q166" i="23"/>
  <c r="R165" i="23"/>
  <c r="Q165" i="23"/>
  <c r="R164" i="23"/>
  <c r="Q164" i="23"/>
  <c r="R163" i="23"/>
  <c r="Q163" i="23"/>
  <c r="R162" i="23"/>
  <c r="Q162" i="23"/>
  <c r="R161" i="23"/>
  <c r="Q161" i="23"/>
  <c r="R160" i="23"/>
  <c r="Q160" i="23"/>
  <c r="R159" i="23"/>
  <c r="Q159" i="23"/>
  <c r="R158" i="23"/>
  <c r="Q158" i="23"/>
  <c r="R157" i="23"/>
  <c r="Q157" i="23"/>
  <c r="R156" i="23"/>
  <c r="Q156" i="23"/>
  <c r="R155" i="23"/>
  <c r="Q155" i="23"/>
  <c r="R154" i="23"/>
  <c r="Q154" i="23"/>
  <c r="R153" i="23"/>
  <c r="Q153" i="23"/>
  <c r="R152" i="23"/>
  <c r="Q152" i="23"/>
  <c r="R151" i="23"/>
  <c r="Q151" i="23"/>
  <c r="R150" i="23"/>
  <c r="Q150" i="23"/>
  <c r="R149" i="23"/>
  <c r="Q149" i="23"/>
  <c r="R148" i="23"/>
  <c r="Q148" i="23"/>
  <c r="R147" i="23"/>
  <c r="Q147" i="23"/>
  <c r="R146" i="23"/>
  <c r="Q146" i="23"/>
  <c r="R145" i="23"/>
  <c r="Q145" i="23"/>
  <c r="R144" i="23"/>
  <c r="Q144" i="23"/>
  <c r="R143" i="23"/>
  <c r="Q143" i="23"/>
  <c r="R142" i="23"/>
  <c r="Q142" i="23"/>
  <c r="R141" i="23"/>
  <c r="Q141" i="23"/>
  <c r="R140" i="23"/>
  <c r="Q140" i="23"/>
  <c r="R139" i="23"/>
  <c r="Q139" i="23"/>
  <c r="R138" i="23"/>
  <c r="Q138" i="23"/>
  <c r="R137" i="23"/>
  <c r="Q137" i="23"/>
  <c r="R136" i="23"/>
  <c r="Q136" i="23"/>
  <c r="R135" i="23"/>
  <c r="Q135" i="23"/>
  <c r="R134" i="23"/>
  <c r="Q134" i="23"/>
  <c r="R133" i="23"/>
  <c r="Q133" i="23"/>
  <c r="R132" i="23"/>
  <c r="Q132" i="23"/>
  <c r="R131" i="23"/>
  <c r="Q131" i="23"/>
  <c r="R130" i="23"/>
  <c r="Q130" i="23"/>
  <c r="R129" i="23"/>
  <c r="Q129" i="23"/>
  <c r="R128" i="23"/>
  <c r="Q128" i="23"/>
  <c r="R127" i="23"/>
  <c r="Q127" i="23"/>
  <c r="R126" i="23"/>
  <c r="Q126" i="23"/>
  <c r="R125" i="23"/>
  <c r="Q125" i="23"/>
  <c r="R124" i="23"/>
  <c r="Q124" i="23"/>
  <c r="R123" i="23"/>
  <c r="Q123" i="23"/>
  <c r="R122" i="23"/>
  <c r="Q122" i="23"/>
  <c r="R121" i="23"/>
  <c r="Q121" i="23"/>
  <c r="R120" i="23"/>
  <c r="Q120" i="23"/>
  <c r="R119" i="23"/>
  <c r="Q119" i="23"/>
  <c r="R118" i="23"/>
  <c r="Q118" i="23"/>
  <c r="R117" i="23"/>
  <c r="Q117" i="23"/>
  <c r="R116" i="23"/>
  <c r="Q116" i="23"/>
  <c r="R115" i="23"/>
  <c r="Q115" i="23"/>
  <c r="R114" i="23"/>
  <c r="Q114" i="23"/>
  <c r="R113" i="23"/>
  <c r="Q113" i="23"/>
  <c r="R112" i="23"/>
  <c r="Q112" i="23"/>
  <c r="R111" i="23"/>
  <c r="Q111" i="23"/>
  <c r="R110" i="23"/>
  <c r="Q110" i="23"/>
  <c r="R109" i="23"/>
  <c r="Q109" i="23"/>
  <c r="R108" i="23"/>
  <c r="Q108" i="23"/>
  <c r="R107" i="23"/>
  <c r="Q107" i="23"/>
  <c r="R106" i="23"/>
  <c r="Q106" i="23"/>
  <c r="R105" i="23"/>
  <c r="Q105" i="23"/>
  <c r="R104" i="23"/>
  <c r="Q104" i="23"/>
  <c r="R103" i="23"/>
  <c r="Q103" i="23"/>
  <c r="R102" i="23"/>
  <c r="Q102" i="23"/>
  <c r="R101" i="23"/>
  <c r="Q101" i="23"/>
  <c r="R100" i="23"/>
  <c r="Q100" i="23"/>
  <c r="R99" i="23"/>
  <c r="Q99" i="23"/>
  <c r="R98" i="23"/>
  <c r="Q98" i="23"/>
  <c r="R97" i="23"/>
  <c r="Q97" i="23"/>
  <c r="R96" i="23"/>
  <c r="Q96" i="23"/>
  <c r="R95" i="23"/>
  <c r="Q95" i="23"/>
  <c r="R94" i="23"/>
  <c r="Q94" i="23"/>
  <c r="R93" i="23"/>
  <c r="Q93" i="23"/>
  <c r="R92" i="23"/>
  <c r="Q92" i="23"/>
  <c r="R91" i="23"/>
  <c r="Q91" i="23"/>
  <c r="R90" i="23"/>
  <c r="Q90" i="23"/>
  <c r="R89" i="23"/>
  <c r="Q89" i="23"/>
  <c r="R88" i="23"/>
  <c r="Q88" i="23"/>
  <c r="R87" i="23"/>
  <c r="Q87" i="23"/>
  <c r="R86" i="23"/>
  <c r="Q86" i="23"/>
  <c r="R85" i="23"/>
  <c r="Q85" i="23"/>
  <c r="R84" i="23"/>
  <c r="Q84" i="23"/>
  <c r="R83" i="23"/>
  <c r="Q83" i="23"/>
  <c r="R82" i="23"/>
  <c r="Q82" i="23"/>
  <c r="R81" i="23"/>
  <c r="Q81" i="23"/>
  <c r="R80" i="23"/>
  <c r="Q80" i="23"/>
  <c r="R79" i="23"/>
  <c r="Q79" i="23"/>
  <c r="R78" i="23"/>
  <c r="Q78" i="23"/>
  <c r="R77" i="23"/>
  <c r="Q77" i="23"/>
  <c r="R76" i="23"/>
  <c r="Q76" i="23"/>
  <c r="R75" i="23"/>
  <c r="Q75" i="23"/>
  <c r="R74" i="23"/>
  <c r="Q74" i="23"/>
  <c r="R73" i="23"/>
  <c r="Q73" i="23"/>
  <c r="R72" i="23"/>
  <c r="Q72" i="23"/>
  <c r="R71" i="23"/>
  <c r="Q71" i="23"/>
  <c r="R70" i="23"/>
  <c r="Q70" i="23"/>
  <c r="R69" i="23"/>
  <c r="Q69" i="23"/>
  <c r="R68" i="23"/>
  <c r="Q68" i="23"/>
  <c r="R67" i="23"/>
  <c r="Q67" i="23"/>
  <c r="R66" i="23"/>
  <c r="Q66" i="23"/>
  <c r="R65" i="23"/>
  <c r="Q65" i="23"/>
  <c r="R64" i="23"/>
  <c r="Q64" i="23"/>
  <c r="R63" i="23"/>
  <c r="Q63" i="23"/>
  <c r="R62" i="23"/>
  <c r="Q62" i="23"/>
  <c r="R61" i="23"/>
  <c r="Q61" i="23"/>
  <c r="R60" i="23"/>
  <c r="Q60" i="23"/>
  <c r="R59" i="23"/>
  <c r="Q59" i="23"/>
  <c r="R58" i="23"/>
  <c r="Q58" i="23"/>
  <c r="R57" i="23"/>
  <c r="Q57" i="23"/>
  <c r="R56" i="23"/>
  <c r="Q56" i="23"/>
  <c r="R55" i="23"/>
  <c r="Q55" i="23"/>
  <c r="R54" i="23"/>
  <c r="Q54" i="23"/>
  <c r="R53" i="23"/>
  <c r="Q53" i="23"/>
  <c r="R52" i="23"/>
  <c r="Q52" i="23"/>
  <c r="R51" i="23"/>
  <c r="Q51" i="23"/>
  <c r="R50" i="23"/>
  <c r="Q50" i="23"/>
  <c r="R49" i="23"/>
  <c r="Q49" i="23"/>
  <c r="R48" i="23"/>
  <c r="Q48" i="23"/>
  <c r="R47" i="23"/>
  <c r="Q47" i="23"/>
  <c r="R46" i="23"/>
  <c r="Q46" i="23"/>
  <c r="R45" i="23"/>
  <c r="Q45" i="23"/>
  <c r="R44" i="23"/>
  <c r="Q44" i="23"/>
  <c r="R43" i="23"/>
  <c r="Q43" i="23"/>
  <c r="R42" i="23"/>
  <c r="Q42" i="23"/>
  <c r="R41" i="23"/>
  <c r="Q41" i="23"/>
  <c r="R40" i="23"/>
  <c r="Q40" i="23"/>
  <c r="R39" i="23"/>
  <c r="Q39" i="23"/>
  <c r="R38" i="23"/>
  <c r="Q38" i="23"/>
  <c r="R37" i="23"/>
  <c r="Q37" i="23"/>
  <c r="R36" i="23"/>
  <c r="Q36" i="23"/>
  <c r="R35" i="23"/>
  <c r="Q35" i="23"/>
  <c r="R34" i="23"/>
  <c r="Q34" i="23"/>
  <c r="R33" i="23"/>
  <c r="Q33" i="23"/>
  <c r="R32" i="23"/>
  <c r="Q32" i="23"/>
  <c r="R31" i="23"/>
  <c r="Q31" i="23"/>
  <c r="R30" i="23"/>
  <c r="Q30" i="23"/>
  <c r="R29" i="23"/>
  <c r="Q29" i="23"/>
  <c r="R28" i="23"/>
  <c r="Q28" i="23"/>
  <c r="R27" i="23"/>
  <c r="Q27" i="23"/>
  <c r="R26" i="23"/>
  <c r="Q26" i="23"/>
  <c r="R25" i="23"/>
  <c r="Q25" i="23"/>
  <c r="R24" i="23"/>
  <c r="Q24" i="23"/>
  <c r="R23" i="23"/>
  <c r="Q23" i="23"/>
  <c r="R22" i="23"/>
  <c r="Q22" i="23"/>
  <c r="R21" i="23"/>
  <c r="Q21" i="23"/>
  <c r="R20" i="23"/>
  <c r="Q20" i="23"/>
  <c r="R19" i="23"/>
  <c r="Q19" i="23"/>
  <c r="R18" i="23"/>
  <c r="Q18" i="23"/>
  <c r="R17" i="23"/>
  <c r="Q17" i="23"/>
  <c r="R16" i="23"/>
  <c r="Q16" i="23"/>
  <c r="R15" i="23"/>
  <c r="Q15" i="23"/>
  <c r="R14" i="23"/>
  <c r="Q14" i="23"/>
  <c r="R13" i="23"/>
  <c r="Q13" i="23"/>
  <c r="R12" i="23"/>
  <c r="Q12" i="23"/>
  <c r="R11" i="23"/>
  <c r="R168" i="23" s="1"/>
  <c r="Q11" i="23"/>
  <c r="Q168" i="23" s="1"/>
  <c r="O170" i="22"/>
  <c r="M170" i="22"/>
  <c r="I170" i="22"/>
  <c r="G170" i="22"/>
  <c r="C170" i="22"/>
  <c r="O169" i="22"/>
  <c r="M169" i="22"/>
  <c r="K169" i="22"/>
  <c r="K170" i="22" s="1"/>
  <c r="I169" i="22"/>
  <c r="G169" i="22"/>
  <c r="E169" i="22"/>
  <c r="E170" i="22" s="1"/>
  <c r="C169" i="22"/>
  <c r="R167" i="22"/>
  <c r="Q167" i="22"/>
  <c r="R166" i="22"/>
  <c r="Q166" i="22"/>
  <c r="R165" i="22"/>
  <c r="Q165" i="22"/>
  <c r="R164" i="22"/>
  <c r="Q164" i="22"/>
  <c r="R163" i="22"/>
  <c r="Q163" i="22"/>
  <c r="R162" i="22"/>
  <c r="Q162" i="22"/>
  <c r="R161" i="22"/>
  <c r="Q161" i="22"/>
  <c r="R160" i="22"/>
  <c r="Q160" i="22"/>
  <c r="R159" i="22"/>
  <c r="Q159" i="22"/>
  <c r="R158" i="22"/>
  <c r="Q158" i="22"/>
  <c r="R157" i="22"/>
  <c r="Q157" i="22"/>
  <c r="R156" i="22"/>
  <c r="Q156" i="22"/>
  <c r="R155" i="22"/>
  <c r="Q155" i="22"/>
  <c r="R154" i="22"/>
  <c r="Q154" i="22"/>
  <c r="R153" i="22"/>
  <c r="Q153" i="22"/>
  <c r="R152" i="22"/>
  <c r="Q152" i="22"/>
  <c r="R151" i="22"/>
  <c r="Q151" i="22"/>
  <c r="R150" i="22"/>
  <c r="Q150" i="22"/>
  <c r="R149" i="22"/>
  <c r="Q149" i="22"/>
  <c r="R148" i="22"/>
  <c r="Q148" i="22"/>
  <c r="R147" i="22"/>
  <c r="Q147" i="22"/>
  <c r="R146" i="22"/>
  <c r="Q146" i="22"/>
  <c r="R145" i="22"/>
  <c r="Q145" i="22"/>
  <c r="R144" i="22"/>
  <c r="Q144" i="22"/>
  <c r="R143" i="22"/>
  <c r="Q143" i="22"/>
  <c r="R142" i="22"/>
  <c r="Q142" i="22"/>
  <c r="R141" i="22"/>
  <c r="Q141" i="22"/>
  <c r="R140" i="22"/>
  <c r="Q140" i="22"/>
  <c r="R139" i="22"/>
  <c r="Q139" i="22"/>
  <c r="R138" i="22"/>
  <c r="Q138" i="22"/>
  <c r="R137" i="22"/>
  <c r="Q137" i="22"/>
  <c r="R136" i="22"/>
  <c r="Q136" i="22"/>
  <c r="R135" i="22"/>
  <c r="Q135" i="22"/>
  <c r="R134" i="22"/>
  <c r="Q134" i="22"/>
  <c r="R133" i="22"/>
  <c r="Q133" i="22"/>
  <c r="R132" i="22"/>
  <c r="Q132" i="22"/>
  <c r="R131" i="22"/>
  <c r="Q131" i="22"/>
  <c r="R130" i="22"/>
  <c r="Q130" i="22"/>
  <c r="R129" i="22"/>
  <c r="Q129" i="22"/>
  <c r="R128" i="22"/>
  <c r="Q128" i="22"/>
  <c r="R127" i="22"/>
  <c r="Q127" i="22"/>
  <c r="R126" i="22"/>
  <c r="Q126" i="22"/>
  <c r="R125" i="22"/>
  <c r="Q125" i="22"/>
  <c r="R124" i="22"/>
  <c r="Q124" i="22"/>
  <c r="R123" i="22"/>
  <c r="Q123" i="22"/>
  <c r="R122" i="22"/>
  <c r="Q122" i="22"/>
  <c r="R121" i="22"/>
  <c r="Q121" i="22"/>
  <c r="R120" i="22"/>
  <c r="Q120" i="22"/>
  <c r="R119" i="22"/>
  <c r="Q119" i="22"/>
  <c r="R118" i="22"/>
  <c r="Q118" i="22"/>
  <c r="R117" i="22"/>
  <c r="Q117" i="22"/>
  <c r="R116" i="22"/>
  <c r="Q116" i="22"/>
  <c r="R115" i="22"/>
  <c r="Q115" i="22"/>
  <c r="R114" i="22"/>
  <c r="Q114" i="22"/>
  <c r="R113" i="22"/>
  <c r="Q113" i="22"/>
  <c r="R112" i="22"/>
  <c r="Q112" i="22"/>
  <c r="R111" i="22"/>
  <c r="Q111" i="22"/>
  <c r="R110" i="22"/>
  <c r="Q110" i="22"/>
  <c r="R109" i="22"/>
  <c r="Q109" i="22"/>
  <c r="R108" i="22"/>
  <c r="Q108" i="22"/>
  <c r="R107" i="22"/>
  <c r="Q107" i="22"/>
  <c r="R106" i="22"/>
  <c r="Q106" i="22"/>
  <c r="R105" i="22"/>
  <c r="Q105" i="22"/>
  <c r="R104" i="22"/>
  <c r="Q104" i="22"/>
  <c r="R103" i="22"/>
  <c r="Q103" i="22"/>
  <c r="R102" i="22"/>
  <c r="Q102" i="22"/>
  <c r="R101" i="22"/>
  <c r="Q101" i="22"/>
  <c r="R100" i="22"/>
  <c r="Q100" i="22"/>
  <c r="R99" i="22"/>
  <c r="Q99" i="22"/>
  <c r="R98" i="22"/>
  <c r="Q98" i="22"/>
  <c r="R97" i="22"/>
  <c r="Q97" i="22"/>
  <c r="R96" i="22"/>
  <c r="Q96" i="22"/>
  <c r="R95" i="22"/>
  <c r="Q95" i="22"/>
  <c r="R94" i="22"/>
  <c r="Q94" i="22"/>
  <c r="R93" i="22"/>
  <c r="Q93" i="22"/>
  <c r="R92" i="22"/>
  <c r="Q92" i="22"/>
  <c r="R91" i="22"/>
  <c r="Q91" i="22"/>
  <c r="R90" i="22"/>
  <c r="Q90" i="22"/>
  <c r="R89" i="22"/>
  <c r="Q89" i="22"/>
  <c r="R88" i="22"/>
  <c r="Q88" i="22"/>
  <c r="R87" i="22"/>
  <c r="Q87" i="22"/>
  <c r="R86" i="22"/>
  <c r="Q86" i="22"/>
  <c r="R85" i="22"/>
  <c r="Q85" i="22"/>
  <c r="R84" i="22"/>
  <c r="Q84" i="22"/>
  <c r="R83" i="22"/>
  <c r="Q83" i="22"/>
  <c r="R82" i="22"/>
  <c r="Q82" i="22"/>
  <c r="R81" i="22"/>
  <c r="Q81" i="22"/>
  <c r="R80" i="22"/>
  <c r="Q80" i="22"/>
  <c r="R79" i="22"/>
  <c r="Q79" i="22"/>
  <c r="R78" i="22"/>
  <c r="Q78" i="22"/>
  <c r="R77" i="22"/>
  <c r="Q77" i="22"/>
  <c r="R76" i="22"/>
  <c r="Q76" i="22"/>
  <c r="R75" i="22"/>
  <c r="Q75" i="22"/>
  <c r="R74" i="22"/>
  <c r="Q74" i="22"/>
  <c r="R73" i="22"/>
  <c r="Q73" i="22"/>
  <c r="R72" i="22"/>
  <c r="Q72" i="22"/>
  <c r="R71" i="22"/>
  <c r="Q71" i="22"/>
  <c r="R70" i="22"/>
  <c r="Q70" i="22"/>
  <c r="R69" i="22"/>
  <c r="Q69" i="22"/>
  <c r="R68" i="22"/>
  <c r="Q68" i="22"/>
  <c r="R67" i="22"/>
  <c r="Q67" i="22"/>
  <c r="R66" i="22"/>
  <c r="Q66" i="22"/>
  <c r="R65" i="22"/>
  <c r="Q65" i="22"/>
  <c r="R64" i="22"/>
  <c r="Q64" i="22"/>
  <c r="R63" i="22"/>
  <c r="Q63" i="22"/>
  <c r="R62" i="22"/>
  <c r="Q62" i="22"/>
  <c r="R61" i="22"/>
  <c r="Q61" i="22"/>
  <c r="R60" i="22"/>
  <c r="Q60" i="22"/>
  <c r="R59" i="22"/>
  <c r="Q59" i="22"/>
  <c r="R58" i="22"/>
  <c r="Q58" i="22"/>
  <c r="R57" i="22"/>
  <c r="Q57" i="22"/>
  <c r="R56" i="22"/>
  <c r="Q56" i="22"/>
  <c r="R55" i="22"/>
  <c r="Q55" i="22"/>
  <c r="R54" i="22"/>
  <c r="Q54" i="22"/>
  <c r="R53" i="22"/>
  <c r="Q53" i="22"/>
  <c r="R52" i="22"/>
  <c r="Q52" i="22"/>
  <c r="R51" i="22"/>
  <c r="Q51" i="22"/>
  <c r="R50" i="22"/>
  <c r="Q50" i="22"/>
  <c r="R49" i="22"/>
  <c r="Q49" i="22"/>
  <c r="R48" i="22"/>
  <c r="Q48" i="22"/>
  <c r="R47" i="22"/>
  <c r="Q47" i="22"/>
  <c r="R46" i="22"/>
  <c r="Q46" i="22"/>
  <c r="R45" i="22"/>
  <c r="Q45" i="22"/>
  <c r="R44" i="22"/>
  <c r="Q44" i="22"/>
  <c r="R43" i="22"/>
  <c r="Q43" i="22"/>
  <c r="R42" i="22"/>
  <c r="Q42" i="22"/>
  <c r="R41" i="22"/>
  <c r="Q41" i="22"/>
  <c r="R40" i="22"/>
  <c r="Q40" i="22"/>
  <c r="R39" i="22"/>
  <c r="Q39" i="22"/>
  <c r="R38" i="22"/>
  <c r="Q38" i="22"/>
  <c r="R37" i="22"/>
  <c r="Q37" i="22"/>
  <c r="R36" i="22"/>
  <c r="Q36" i="22"/>
  <c r="R35" i="22"/>
  <c r="Q35" i="22"/>
  <c r="R34" i="22"/>
  <c r="Q34" i="22"/>
  <c r="R33" i="22"/>
  <c r="Q33" i="22"/>
  <c r="R32" i="22"/>
  <c r="Q32" i="22"/>
  <c r="R31" i="22"/>
  <c r="Q31" i="22"/>
  <c r="R30" i="22"/>
  <c r="Q30" i="22"/>
  <c r="R29" i="22"/>
  <c r="Q29" i="22"/>
  <c r="R28" i="22"/>
  <c r="Q28" i="22"/>
  <c r="R27" i="22"/>
  <c r="Q27" i="22"/>
  <c r="R26" i="22"/>
  <c r="Q26" i="22"/>
  <c r="R25" i="22"/>
  <c r="Q25" i="22"/>
  <c r="R24" i="22"/>
  <c r="Q24" i="22"/>
  <c r="R23" i="22"/>
  <c r="Q23" i="22"/>
  <c r="R22" i="22"/>
  <c r="Q22" i="22"/>
  <c r="R21" i="22"/>
  <c r="Q21" i="22"/>
  <c r="R20" i="22"/>
  <c r="Q20" i="22"/>
  <c r="R19" i="22"/>
  <c r="Q19" i="22"/>
  <c r="R18" i="22"/>
  <c r="Q18" i="22"/>
  <c r="R17" i="22"/>
  <c r="Q17" i="22"/>
  <c r="R16" i="22"/>
  <c r="Q16" i="22"/>
  <c r="R15" i="22"/>
  <c r="Q15" i="22"/>
  <c r="R14" i="22"/>
  <c r="Q14" i="22"/>
  <c r="R13" i="22"/>
  <c r="Q13" i="22"/>
  <c r="R12" i="22"/>
  <c r="Q12" i="22"/>
  <c r="Q168" i="22" s="1"/>
  <c r="R11" i="22"/>
  <c r="R168" i="22" s="1"/>
  <c r="Q11" i="22"/>
  <c r="G170" i="21"/>
  <c r="E170" i="21"/>
  <c r="O169" i="21"/>
  <c r="O170" i="21" s="1"/>
  <c r="M169" i="21"/>
  <c r="M170" i="21" s="1"/>
  <c r="K169" i="21"/>
  <c r="K170" i="21" s="1"/>
  <c r="I169" i="21"/>
  <c r="I170" i="21" s="1"/>
  <c r="G169" i="21"/>
  <c r="E169" i="21"/>
  <c r="Q169" i="21" s="1"/>
  <c r="C169" i="21"/>
  <c r="C170" i="21" s="1"/>
  <c r="R167" i="21"/>
  <c r="Q167" i="21"/>
  <c r="R166" i="21"/>
  <c r="Q166" i="21"/>
  <c r="R165" i="21"/>
  <c r="Q165" i="21"/>
  <c r="R164" i="21"/>
  <c r="Q164" i="21"/>
  <c r="R163" i="21"/>
  <c r="Q163" i="21"/>
  <c r="R162" i="21"/>
  <c r="Q162" i="21"/>
  <c r="R161" i="21"/>
  <c r="Q161" i="21"/>
  <c r="R160" i="21"/>
  <c r="Q160" i="21"/>
  <c r="R159" i="21"/>
  <c r="Q159" i="21"/>
  <c r="R158" i="21"/>
  <c r="Q158" i="21"/>
  <c r="R157" i="21"/>
  <c r="Q157" i="21"/>
  <c r="R156" i="21"/>
  <c r="Q156" i="21"/>
  <c r="R155" i="21"/>
  <c r="Q155" i="21"/>
  <c r="R154" i="21"/>
  <c r="Q154" i="21"/>
  <c r="R153" i="21"/>
  <c r="Q153" i="21"/>
  <c r="R152" i="21"/>
  <c r="Q152" i="21"/>
  <c r="R151" i="21"/>
  <c r="Q151" i="21"/>
  <c r="R150" i="21"/>
  <c r="Q150" i="21"/>
  <c r="R149" i="21"/>
  <c r="Q149" i="21"/>
  <c r="R148" i="21"/>
  <c r="Q148" i="21"/>
  <c r="R147" i="21"/>
  <c r="Q147" i="21"/>
  <c r="R146" i="21"/>
  <c r="Q146" i="21"/>
  <c r="R145" i="21"/>
  <c r="Q145" i="21"/>
  <c r="R144" i="21"/>
  <c r="Q144" i="21"/>
  <c r="R143" i="21"/>
  <c r="Q143" i="21"/>
  <c r="R142" i="21"/>
  <c r="Q142" i="21"/>
  <c r="R141" i="21"/>
  <c r="Q141" i="21"/>
  <c r="R140" i="21"/>
  <c r="Q140" i="21"/>
  <c r="R139" i="21"/>
  <c r="Q139" i="21"/>
  <c r="R138" i="21"/>
  <c r="Q138" i="21"/>
  <c r="R137" i="21"/>
  <c r="Q137" i="21"/>
  <c r="R136" i="21"/>
  <c r="Q136" i="21"/>
  <c r="R135" i="21"/>
  <c r="Q135" i="21"/>
  <c r="R134" i="21"/>
  <c r="Q134" i="21"/>
  <c r="R133" i="21"/>
  <c r="Q133" i="21"/>
  <c r="R132" i="21"/>
  <c r="Q132" i="21"/>
  <c r="R131" i="21"/>
  <c r="Q131" i="21"/>
  <c r="R130" i="21"/>
  <c r="Q130" i="21"/>
  <c r="R129" i="21"/>
  <c r="Q129" i="21"/>
  <c r="R128" i="21"/>
  <c r="Q128" i="21"/>
  <c r="R127" i="21"/>
  <c r="Q127" i="21"/>
  <c r="R126" i="21"/>
  <c r="Q126" i="21"/>
  <c r="R125" i="21"/>
  <c r="Q125" i="21"/>
  <c r="R124" i="21"/>
  <c r="Q124" i="21"/>
  <c r="R123" i="21"/>
  <c r="Q123" i="21"/>
  <c r="R122" i="21"/>
  <c r="Q122" i="21"/>
  <c r="R121" i="21"/>
  <c r="Q121" i="21"/>
  <c r="R120" i="21"/>
  <c r="Q120" i="21"/>
  <c r="R119" i="21"/>
  <c r="Q119" i="21"/>
  <c r="R118" i="21"/>
  <c r="Q118" i="21"/>
  <c r="R117" i="21"/>
  <c r="Q117" i="21"/>
  <c r="R116" i="21"/>
  <c r="Q116" i="21"/>
  <c r="R115" i="21"/>
  <c r="Q115" i="21"/>
  <c r="R114" i="21"/>
  <c r="Q114" i="21"/>
  <c r="R113" i="21"/>
  <c r="Q113" i="21"/>
  <c r="R112" i="21"/>
  <c r="Q112" i="21"/>
  <c r="R111" i="21"/>
  <c r="Q111" i="21"/>
  <c r="R110" i="21"/>
  <c r="Q110" i="21"/>
  <c r="R109" i="21"/>
  <c r="Q109" i="21"/>
  <c r="R108" i="21"/>
  <c r="Q108" i="21"/>
  <c r="R107" i="21"/>
  <c r="Q107" i="21"/>
  <c r="R106" i="21"/>
  <c r="Q106" i="21"/>
  <c r="R105" i="21"/>
  <c r="Q105" i="21"/>
  <c r="R104" i="21"/>
  <c r="Q104" i="21"/>
  <c r="R103" i="21"/>
  <c r="Q103" i="21"/>
  <c r="R102" i="21"/>
  <c r="Q102" i="21"/>
  <c r="R101" i="21"/>
  <c r="Q101" i="21"/>
  <c r="R100" i="21"/>
  <c r="Q100" i="21"/>
  <c r="R99" i="21"/>
  <c r="Q99" i="21"/>
  <c r="R98" i="21"/>
  <c r="Q98" i="21"/>
  <c r="R97" i="21"/>
  <c r="Q97" i="21"/>
  <c r="R96" i="21"/>
  <c r="Q96" i="21"/>
  <c r="R95" i="21"/>
  <c r="Q95" i="21"/>
  <c r="R94" i="21"/>
  <c r="Q94" i="21"/>
  <c r="R93" i="21"/>
  <c r="Q93" i="21"/>
  <c r="R92" i="21"/>
  <c r="Q92" i="21"/>
  <c r="R91" i="21"/>
  <c r="Q91" i="21"/>
  <c r="R90" i="21"/>
  <c r="Q90" i="21"/>
  <c r="R89" i="21"/>
  <c r="Q89" i="21"/>
  <c r="R88" i="21"/>
  <c r="Q88" i="21"/>
  <c r="R87" i="21"/>
  <c r="Q87" i="21"/>
  <c r="R86" i="21"/>
  <c r="Q86" i="21"/>
  <c r="R85" i="21"/>
  <c r="Q85" i="21"/>
  <c r="R84" i="21"/>
  <c r="Q84" i="21"/>
  <c r="R83" i="21"/>
  <c r="Q83" i="21"/>
  <c r="R82" i="21"/>
  <c r="Q82" i="21"/>
  <c r="R81" i="21"/>
  <c r="Q81" i="21"/>
  <c r="R80" i="21"/>
  <c r="Q80" i="21"/>
  <c r="R79" i="21"/>
  <c r="Q79" i="21"/>
  <c r="R78" i="21"/>
  <c r="Q78" i="21"/>
  <c r="R77" i="21"/>
  <c r="Q77" i="21"/>
  <c r="R76" i="21"/>
  <c r="Q76" i="21"/>
  <c r="R75" i="21"/>
  <c r="Q75" i="21"/>
  <c r="R74" i="21"/>
  <c r="Q74" i="21"/>
  <c r="R73" i="21"/>
  <c r="Q73" i="21"/>
  <c r="R72" i="21"/>
  <c r="Q72" i="21"/>
  <c r="R71" i="21"/>
  <c r="Q71" i="21"/>
  <c r="R70" i="21"/>
  <c r="Q70" i="21"/>
  <c r="R69" i="21"/>
  <c r="Q69" i="21"/>
  <c r="R68" i="21"/>
  <c r="Q68" i="21"/>
  <c r="R67" i="21"/>
  <c r="Q67" i="21"/>
  <c r="R66" i="21"/>
  <c r="Q66" i="21"/>
  <c r="R65" i="21"/>
  <c r="Q65" i="21"/>
  <c r="R64" i="21"/>
  <c r="Q64" i="21"/>
  <c r="R63" i="21"/>
  <c r="Q63" i="21"/>
  <c r="R62" i="21"/>
  <c r="Q62" i="21"/>
  <c r="R61" i="21"/>
  <c r="Q61" i="21"/>
  <c r="R60" i="21"/>
  <c r="Q60" i="21"/>
  <c r="R59" i="21"/>
  <c r="Q59" i="21"/>
  <c r="R58" i="21"/>
  <c r="Q58" i="21"/>
  <c r="R57" i="21"/>
  <c r="Q57" i="21"/>
  <c r="R56" i="21"/>
  <c r="Q56" i="21"/>
  <c r="R55" i="21"/>
  <c r="Q55" i="21"/>
  <c r="R54" i="21"/>
  <c r="Q54" i="21"/>
  <c r="R53" i="21"/>
  <c r="Q53" i="21"/>
  <c r="R52" i="21"/>
  <c r="Q52" i="21"/>
  <c r="R51" i="21"/>
  <c r="Q51" i="21"/>
  <c r="R50" i="21"/>
  <c r="Q50" i="21"/>
  <c r="R49" i="21"/>
  <c r="Q49" i="21"/>
  <c r="R48" i="21"/>
  <c r="Q48" i="21"/>
  <c r="R47" i="21"/>
  <c r="Q47" i="21"/>
  <c r="R46" i="21"/>
  <c r="Q46" i="21"/>
  <c r="R45" i="21"/>
  <c r="Q45" i="21"/>
  <c r="R44" i="21"/>
  <c r="Q44" i="21"/>
  <c r="R43" i="21"/>
  <c r="Q43" i="21"/>
  <c r="R42" i="21"/>
  <c r="Q42" i="21"/>
  <c r="R41" i="21"/>
  <c r="Q41" i="21"/>
  <c r="R40" i="21"/>
  <c r="Q40" i="21"/>
  <c r="R39" i="21"/>
  <c r="Q39" i="21"/>
  <c r="R38" i="21"/>
  <c r="Q38" i="21"/>
  <c r="R37" i="21"/>
  <c r="Q37" i="21"/>
  <c r="R36" i="21"/>
  <c r="Q36" i="21"/>
  <c r="R35" i="21"/>
  <c r="Q35" i="21"/>
  <c r="R34" i="21"/>
  <c r="Q34" i="21"/>
  <c r="R33" i="21"/>
  <c r="Q33" i="21"/>
  <c r="R32" i="21"/>
  <c r="Q32" i="21"/>
  <c r="R31" i="21"/>
  <c r="Q31" i="21"/>
  <c r="R30" i="21"/>
  <c r="Q30" i="21"/>
  <c r="R29" i="21"/>
  <c r="Q29" i="21"/>
  <c r="R28" i="21"/>
  <c r="Q28" i="21"/>
  <c r="R27" i="21"/>
  <c r="Q27" i="21"/>
  <c r="R26" i="21"/>
  <c r="Q26" i="21"/>
  <c r="R25" i="21"/>
  <c r="Q25" i="21"/>
  <c r="R24" i="21"/>
  <c r="Q24" i="21"/>
  <c r="R23" i="21"/>
  <c r="Q23" i="21"/>
  <c r="R22" i="21"/>
  <c r="Q22" i="21"/>
  <c r="R21" i="21"/>
  <c r="Q21" i="21"/>
  <c r="R20" i="21"/>
  <c r="Q20" i="21"/>
  <c r="R19" i="21"/>
  <c r="Q19" i="21"/>
  <c r="R18" i="21"/>
  <c r="Q18" i="21"/>
  <c r="R17" i="21"/>
  <c r="Q17" i="21"/>
  <c r="R16" i="21"/>
  <c r="Q16" i="21"/>
  <c r="R15" i="21"/>
  <c r="Q15" i="21"/>
  <c r="R14" i="21"/>
  <c r="Q14" i="21"/>
  <c r="R13" i="21"/>
  <c r="Q13" i="21"/>
  <c r="R12" i="21"/>
  <c r="Q12" i="21"/>
  <c r="R11" i="21"/>
  <c r="R168" i="21" s="1"/>
  <c r="Q11" i="21"/>
  <c r="Q168" i="21" s="1"/>
  <c r="O170" i="20"/>
  <c r="K170" i="20"/>
  <c r="O169" i="20"/>
  <c r="M169" i="20"/>
  <c r="M170" i="20" s="1"/>
  <c r="K169" i="20"/>
  <c r="I169" i="20"/>
  <c r="I170" i="20" s="1"/>
  <c r="G169" i="20"/>
  <c r="G170" i="20" s="1"/>
  <c r="E169" i="20"/>
  <c r="E170" i="20" s="1"/>
  <c r="C169" i="20"/>
  <c r="C170" i="20" s="1"/>
  <c r="R167" i="20"/>
  <c r="Q167" i="20"/>
  <c r="R166" i="20"/>
  <c r="Q166" i="20"/>
  <c r="R165" i="20"/>
  <c r="Q165" i="20"/>
  <c r="R164" i="20"/>
  <c r="Q164" i="20"/>
  <c r="R163" i="20"/>
  <c r="Q163" i="20"/>
  <c r="R162" i="20"/>
  <c r="Q162" i="20"/>
  <c r="R161" i="20"/>
  <c r="Q161" i="20"/>
  <c r="R160" i="20"/>
  <c r="Q160" i="20"/>
  <c r="R159" i="20"/>
  <c r="Q159" i="20"/>
  <c r="R158" i="20"/>
  <c r="Q158" i="20"/>
  <c r="R157" i="20"/>
  <c r="Q157" i="20"/>
  <c r="R156" i="20"/>
  <c r="Q156" i="20"/>
  <c r="R155" i="20"/>
  <c r="Q155" i="20"/>
  <c r="R154" i="20"/>
  <c r="Q154" i="20"/>
  <c r="R153" i="20"/>
  <c r="Q153" i="20"/>
  <c r="R152" i="20"/>
  <c r="Q152" i="20"/>
  <c r="R151" i="20"/>
  <c r="Q151" i="20"/>
  <c r="R150" i="20"/>
  <c r="Q150" i="20"/>
  <c r="R149" i="20"/>
  <c r="Q149" i="20"/>
  <c r="R148" i="20"/>
  <c r="Q148" i="20"/>
  <c r="R147" i="20"/>
  <c r="Q147" i="20"/>
  <c r="R146" i="20"/>
  <c r="Q146" i="20"/>
  <c r="R145" i="20"/>
  <c r="Q145" i="20"/>
  <c r="R144" i="20"/>
  <c r="Q144" i="20"/>
  <c r="R143" i="20"/>
  <c r="Q143" i="20"/>
  <c r="R142" i="20"/>
  <c r="Q142" i="20"/>
  <c r="R141" i="20"/>
  <c r="Q141" i="20"/>
  <c r="R140" i="20"/>
  <c r="Q140" i="20"/>
  <c r="R139" i="20"/>
  <c r="Q139" i="20"/>
  <c r="R138" i="20"/>
  <c r="Q138" i="20"/>
  <c r="R137" i="20"/>
  <c r="Q137" i="20"/>
  <c r="R136" i="20"/>
  <c r="Q136" i="20"/>
  <c r="R135" i="20"/>
  <c r="Q135" i="20"/>
  <c r="R134" i="20"/>
  <c r="Q134" i="20"/>
  <c r="R133" i="20"/>
  <c r="Q133" i="20"/>
  <c r="R132" i="20"/>
  <c r="Q132" i="20"/>
  <c r="R131" i="20"/>
  <c r="Q131" i="20"/>
  <c r="R130" i="20"/>
  <c r="Q130" i="20"/>
  <c r="R129" i="20"/>
  <c r="Q129" i="20"/>
  <c r="R128" i="20"/>
  <c r="Q128" i="20"/>
  <c r="R127" i="20"/>
  <c r="Q127" i="20"/>
  <c r="R126" i="20"/>
  <c r="Q126" i="20"/>
  <c r="R125" i="20"/>
  <c r="Q125" i="20"/>
  <c r="R124" i="20"/>
  <c r="Q124" i="20"/>
  <c r="R123" i="20"/>
  <c r="Q123" i="20"/>
  <c r="R122" i="20"/>
  <c r="Q122" i="20"/>
  <c r="R121" i="20"/>
  <c r="Q121" i="20"/>
  <c r="R120" i="20"/>
  <c r="Q120" i="20"/>
  <c r="R119" i="20"/>
  <c r="Q119" i="20"/>
  <c r="R118" i="20"/>
  <c r="Q118" i="20"/>
  <c r="R117" i="20"/>
  <c r="Q117" i="20"/>
  <c r="R116" i="20"/>
  <c r="Q116" i="20"/>
  <c r="R115" i="20"/>
  <c r="Q115" i="20"/>
  <c r="R114" i="20"/>
  <c r="Q114" i="20"/>
  <c r="R113" i="20"/>
  <c r="Q113" i="20"/>
  <c r="R112" i="20"/>
  <c r="Q112" i="20"/>
  <c r="R111" i="20"/>
  <c r="Q111" i="20"/>
  <c r="R110" i="20"/>
  <c r="Q110" i="20"/>
  <c r="R109" i="20"/>
  <c r="Q109" i="20"/>
  <c r="R108" i="20"/>
  <c r="Q108" i="20"/>
  <c r="R107" i="20"/>
  <c r="Q107" i="20"/>
  <c r="R106" i="20"/>
  <c r="Q106" i="20"/>
  <c r="R105" i="20"/>
  <c r="Q105" i="20"/>
  <c r="R104" i="20"/>
  <c r="Q104" i="20"/>
  <c r="R103" i="20"/>
  <c r="Q103" i="20"/>
  <c r="R102" i="20"/>
  <c r="Q102" i="20"/>
  <c r="R101" i="20"/>
  <c r="Q101" i="20"/>
  <c r="R100" i="20"/>
  <c r="Q100" i="20"/>
  <c r="R99" i="20"/>
  <c r="Q99" i="20"/>
  <c r="R98" i="20"/>
  <c r="Q98" i="20"/>
  <c r="R97" i="20"/>
  <c r="Q97" i="20"/>
  <c r="R96" i="20"/>
  <c r="Q96" i="20"/>
  <c r="R95" i="20"/>
  <c r="Q95" i="20"/>
  <c r="R94" i="20"/>
  <c r="Q94" i="20"/>
  <c r="R93" i="20"/>
  <c r="Q93" i="20"/>
  <c r="R92" i="20"/>
  <c r="Q92" i="20"/>
  <c r="R91" i="20"/>
  <c r="Q91" i="20"/>
  <c r="R90" i="20"/>
  <c r="Q90" i="20"/>
  <c r="R89" i="20"/>
  <c r="Q89" i="20"/>
  <c r="R88" i="20"/>
  <c r="Q88" i="20"/>
  <c r="R87" i="20"/>
  <c r="Q87" i="20"/>
  <c r="R86" i="20"/>
  <c r="Q86" i="20"/>
  <c r="R85" i="20"/>
  <c r="Q85" i="20"/>
  <c r="R84" i="20"/>
  <c r="Q84" i="20"/>
  <c r="R83" i="20"/>
  <c r="Q83" i="20"/>
  <c r="R82" i="20"/>
  <c r="Q82" i="20"/>
  <c r="R81" i="20"/>
  <c r="Q81" i="20"/>
  <c r="R80" i="20"/>
  <c r="Q80" i="20"/>
  <c r="R79" i="20"/>
  <c r="Q79" i="20"/>
  <c r="R78" i="20"/>
  <c r="Q78" i="20"/>
  <c r="R77" i="20"/>
  <c r="Q77" i="20"/>
  <c r="R76" i="20"/>
  <c r="Q76" i="20"/>
  <c r="R75" i="20"/>
  <c r="Q75" i="20"/>
  <c r="R74" i="20"/>
  <c r="Q74" i="20"/>
  <c r="R73" i="20"/>
  <c r="Q73" i="20"/>
  <c r="R72" i="20"/>
  <c r="Q72" i="20"/>
  <c r="R71" i="20"/>
  <c r="Q71" i="20"/>
  <c r="R70" i="20"/>
  <c r="Q70" i="20"/>
  <c r="R69" i="20"/>
  <c r="Q69" i="20"/>
  <c r="R68" i="20"/>
  <c r="Q68" i="20"/>
  <c r="R67" i="20"/>
  <c r="Q67" i="20"/>
  <c r="R66" i="20"/>
  <c r="Q66" i="20"/>
  <c r="R65" i="20"/>
  <c r="Q65" i="20"/>
  <c r="R64" i="20"/>
  <c r="Q64" i="20"/>
  <c r="R63" i="20"/>
  <c r="Q63" i="20"/>
  <c r="R62" i="20"/>
  <c r="Q62" i="20"/>
  <c r="R61" i="20"/>
  <c r="Q61" i="20"/>
  <c r="R60" i="20"/>
  <c r="Q60" i="20"/>
  <c r="R59" i="20"/>
  <c r="Q59" i="20"/>
  <c r="R58" i="20"/>
  <c r="Q58" i="20"/>
  <c r="R57" i="20"/>
  <c r="Q57" i="20"/>
  <c r="R56" i="20"/>
  <c r="Q56" i="20"/>
  <c r="R55" i="20"/>
  <c r="Q55" i="20"/>
  <c r="R54" i="20"/>
  <c r="Q54" i="20"/>
  <c r="R53" i="20"/>
  <c r="Q53" i="20"/>
  <c r="R52" i="20"/>
  <c r="Q52" i="20"/>
  <c r="R51" i="20"/>
  <c r="Q51" i="20"/>
  <c r="R50" i="20"/>
  <c r="Q50" i="20"/>
  <c r="R49" i="20"/>
  <c r="Q49" i="20"/>
  <c r="R48" i="20"/>
  <c r="Q48" i="20"/>
  <c r="R47" i="20"/>
  <c r="Q47" i="20"/>
  <c r="R46" i="20"/>
  <c r="Q46" i="20"/>
  <c r="R45" i="20"/>
  <c r="Q45" i="20"/>
  <c r="R44" i="20"/>
  <c r="Q44" i="20"/>
  <c r="R43" i="20"/>
  <c r="Q43" i="20"/>
  <c r="R42" i="20"/>
  <c r="Q42" i="20"/>
  <c r="R41" i="20"/>
  <c r="Q41" i="20"/>
  <c r="R40" i="20"/>
  <c r="Q40" i="20"/>
  <c r="R39" i="20"/>
  <c r="Q39" i="20"/>
  <c r="R38" i="20"/>
  <c r="Q38" i="20"/>
  <c r="R37" i="20"/>
  <c r="Q37" i="20"/>
  <c r="R36" i="20"/>
  <c r="Q36" i="20"/>
  <c r="R35" i="20"/>
  <c r="Q35" i="20"/>
  <c r="R34" i="20"/>
  <c r="Q34" i="20"/>
  <c r="R33" i="20"/>
  <c r="Q33" i="20"/>
  <c r="R32" i="20"/>
  <c r="Q32" i="20"/>
  <c r="R31" i="20"/>
  <c r="Q31" i="20"/>
  <c r="R30" i="20"/>
  <c r="Q30" i="20"/>
  <c r="R29" i="20"/>
  <c r="Q29" i="20"/>
  <c r="R28" i="20"/>
  <c r="Q28" i="20"/>
  <c r="R27" i="20"/>
  <c r="Q27" i="20"/>
  <c r="R26" i="20"/>
  <c r="Q26" i="20"/>
  <c r="R25" i="20"/>
  <c r="Q25" i="20"/>
  <c r="R24" i="20"/>
  <c r="Q24" i="20"/>
  <c r="R23" i="20"/>
  <c r="Q23" i="20"/>
  <c r="R22" i="20"/>
  <c r="Q22" i="20"/>
  <c r="R21" i="20"/>
  <c r="Q21" i="20"/>
  <c r="R20" i="20"/>
  <c r="Q20" i="20"/>
  <c r="R19" i="20"/>
  <c r="Q19" i="20"/>
  <c r="R18" i="20"/>
  <c r="Q18" i="20"/>
  <c r="R17" i="20"/>
  <c r="Q17" i="20"/>
  <c r="R16" i="20"/>
  <c r="Q16" i="20"/>
  <c r="R15" i="20"/>
  <c r="Q15" i="20"/>
  <c r="R14" i="20"/>
  <c r="Q14" i="20"/>
  <c r="R13" i="20"/>
  <c r="Q13" i="20"/>
  <c r="R12" i="20"/>
  <c r="Q12" i="20"/>
  <c r="R11" i="20"/>
  <c r="R168" i="20" s="1"/>
  <c r="Q11" i="20"/>
  <c r="Q168" i="20" s="1"/>
  <c r="O170" i="19"/>
  <c r="M170" i="19"/>
  <c r="G170" i="19"/>
  <c r="C170" i="19"/>
  <c r="O169" i="19"/>
  <c r="M169" i="19"/>
  <c r="K169" i="19"/>
  <c r="K170" i="19" s="1"/>
  <c r="I169" i="19"/>
  <c r="I170" i="19" s="1"/>
  <c r="G169" i="19"/>
  <c r="E169" i="19"/>
  <c r="E170" i="19" s="1"/>
  <c r="C169" i="19"/>
  <c r="R167" i="19"/>
  <c r="Q167" i="19"/>
  <c r="R166" i="19"/>
  <c r="Q166" i="19"/>
  <c r="R165" i="19"/>
  <c r="Q165" i="19"/>
  <c r="R164" i="19"/>
  <c r="Q164" i="19"/>
  <c r="R163" i="19"/>
  <c r="Q163" i="19"/>
  <c r="R162" i="19"/>
  <c r="Q162" i="19"/>
  <c r="R161" i="19"/>
  <c r="Q161" i="19"/>
  <c r="R160" i="19"/>
  <c r="Q160" i="19"/>
  <c r="R159" i="19"/>
  <c r="Q159" i="19"/>
  <c r="R158" i="19"/>
  <c r="Q158" i="19"/>
  <c r="R157" i="19"/>
  <c r="Q157" i="19"/>
  <c r="R156" i="19"/>
  <c r="Q156" i="19"/>
  <c r="R155" i="19"/>
  <c r="Q155" i="19"/>
  <c r="R154" i="19"/>
  <c r="Q154" i="19"/>
  <c r="R153" i="19"/>
  <c r="Q153" i="19"/>
  <c r="R152" i="19"/>
  <c r="Q152" i="19"/>
  <c r="R151" i="19"/>
  <c r="Q151" i="19"/>
  <c r="R150" i="19"/>
  <c r="Q150" i="19"/>
  <c r="R149" i="19"/>
  <c r="Q149" i="19"/>
  <c r="R148" i="19"/>
  <c r="Q148" i="19"/>
  <c r="R147" i="19"/>
  <c r="Q147" i="19"/>
  <c r="R146" i="19"/>
  <c r="Q146" i="19"/>
  <c r="R145" i="19"/>
  <c r="Q145" i="19"/>
  <c r="R144" i="19"/>
  <c r="Q144" i="19"/>
  <c r="R143" i="19"/>
  <c r="Q143" i="19"/>
  <c r="R142" i="19"/>
  <c r="Q142" i="19"/>
  <c r="R141" i="19"/>
  <c r="Q141" i="19"/>
  <c r="R140" i="19"/>
  <c r="Q140" i="19"/>
  <c r="R139" i="19"/>
  <c r="Q139" i="19"/>
  <c r="R138" i="19"/>
  <c r="Q138" i="19"/>
  <c r="R137" i="19"/>
  <c r="Q137" i="19"/>
  <c r="R136" i="19"/>
  <c r="Q136" i="19"/>
  <c r="R135" i="19"/>
  <c r="Q135" i="19"/>
  <c r="R134" i="19"/>
  <c r="Q134" i="19"/>
  <c r="R133" i="19"/>
  <c r="Q133" i="19"/>
  <c r="R132" i="19"/>
  <c r="Q132" i="19"/>
  <c r="R131" i="19"/>
  <c r="Q131" i="19"/>
  <c r="R130" i="19"/>
  <c r="Q130" i="19"/>
  <c r="R129" i="19"/>
  <c r="Q129" i="19"/>
  <c r="R128" i="19"/>
  <c r="Q128" i="19"/>
  <c r="R127" i="19"/>
  <c r="Q127" i="19"/>
  <c r="R126" i="19"/>
  <c r="Q126" i="19"/>
  <c r="R125" i="19"/>
  <c r="Q125" i="19"/>
  <c r="R124" i="19"/>
  <c r="Q124" i="19"/>
  <c r="R123" i="19"/>
  <c r="Q123" i="19"/>
  <c r="R122" i="19"/>
  <c r="Q122" i="19"/>
  <c r="R121" i="19"/>
  <c r="Q121" i="19"/>
  <c r="R120" i="19"/>
  <c r="Q120" i="19"/>
  <c r="R119" i="19"/>
  <c r="Q119" i="19"/>
  <c r="R118" i="19"/>
  <c r="Q118" i="19"/>
  <c r="R117" i="19"/>
  <c r="Q117" i="19"/>
  <c r="R116" i="19"/>
  <c r="Q116" i="19"/>
  <c r="R115" i="19"/>
  <c r="Q115" i="19"/>
  <c r="R114" i="19"/>
  <c r="Q114" i="19"/>
  <c r="R113" i="19"/>
  <c r="Q113" i="19"/>
  <c r="R112" i="19"/>
  <c r="Q112" i="19"/>
  <c r="R111" i="19"/>
  <c r="Q111" i="19"/>
  <c r="R110" i="19"/>
  <c r="Q110" i="19"/>
  <c r="R109" i="19"/>
  <c r="Q109" i="19"/>
  <c r="R108" i="19"/>
  <c r="Q108" i="19"/>
  <c r="R107" i="19"/>
  <c r="Q107" i="19"/>
  <c r="R106" i="19"/>
  <c r="Q106" i="19"/>
  <c r="R105" i="19"/>
  <c r="Q105" i="19"/>
  <c r="R104" i="19"/>
  <c r="Q104" i="19"/>
  <c r="R103" i="19"/>
  <c r="Q103" i="19"/>
  <c r="R102" i="19"/>
  <c r="Q102" i="19"/>
  <c r="R101" i="19"/>
  <c r="Q101" i="19"/>
  <c r="R100" i="19"/>
  <c r="Q100" i="19"/>
  <c r="R99" i="19"/>
  <c r="Q99" i="19"/>
  <c r="R98" i="19"/>
  <c r="Q98" i="19"/>
  <c r="R97" i="19"/>
  <c r="Q97" i="19"/>
  <c r="R96" i="19"/>
  <c r="Q96" i="19"/>
  <c r="R95" i="19"/>
  <c r="Q95" i="19"/>
  <c r="R94" i="19"/>
  <c r="Q94" i="19"/>
  <c r="R93" i="19"/>
  <c r="Q93" i="19"/>
  <c r="R92" i="19"/>
  <c r="Q92" i="19"/>
  <c r="R91" i="19"/>
  <c r="Q91" i="19"/>
  <c r="R90" i="19"/>
  <c r="Q90" i="19"/>
  <c r="R89" i="19"/>
  <c r="Q89" i="19"/>
  <c r="R88" i="19"/>
  <c r="Q88" i="19"/>
  <c r="R87" i="19"/>
  <c r="Q87" i="19"/>
  <c r="R86" i="19"/>
  <c r="Q86" i="19"/>
  <c r="R85" i="19"/>
  <c r="Q85" i="19"/>
  <c r="R84" i="19"/>
  <c r="Q84" i="19"/>
  <c r="R83" i="19"/>
  <c r="Q83" i="19"/>
  <c r="R82" i="19"/>
  <c r="Q82" i="19"/>
  <c r="R81" i="19"/>
  <c r="Q81" i="19"/>
  <c r="R80" i="19"/>
  <c r="Q80" i="19"/>
  <c r="R79" i="19"/>
  <c r="Q79" i="19"/>
  <c r="R78" i="19"/>
  <c r="Q78" i="19"/>
  <c r="R77" i="19"/>
  <c r="Q77" i="19"/>
  <c r="R76" i="19"/>
  <c r="Q76" i="19"/>
  <c r="R75" i="19"/>
  <c r="Q75" i="19"/>
  <c r="R74" i="19"/>
  <c r="Q74" i="19"/>
  <c r="R73" i="19"/>
  <c r="Q73" i="19"/>
  <c r="R72" i="19"/>
  <c r="Q72" i="19"/>
  <c r="R71" i="19"/>
  <c r="Q71" i="19"/>
  <c r="R70" i="19"/>
  <c r="Q70" i="19"/>
  <c r="R69" i="19"/>
  <c r="Q69" i="19"/>
  <c r="R68" i="19"/>
  <c r="Q68" i="19"/>
  <c r="R67" i="19"/>
  <c r="Q67" i="19"/>
  <c r="R66" i="19"/>
  <c r="Q66" i="19"/>
  <c r="R65" i="19"/>
  <c r="Q65" i="19"/>
  <c r="R64" i="19"/>
  <c r="Q64" i="19"/>
  <c r="R63" i="19"/>
  <c r="Q63" i="19"/>
  <c r="R62" i="19"/>
  <c r="Q62" i="19"/>
  <c r="R61" i="19"/>
  <c r="Q61" i="19"/>
  <c r="R60" i="19"/>
  <c r="Q60" i="19"/>
  <c r="R59" i="19"/>
  <c r="Q59" i="19"/>
  <c r="R58" i="19"/>
  <c r="Q58" i="19"/>
  <c r="R57" i="19"/>
  <c r="Q57" i="19"/>
  <c r="R56" i="19"/>
  <c r="Q56" i="19"/>
  <c r="R55" i="19"/>
  <c r="Q55" i="19"/>
  <c r="R54" i="19"/>
  <c r="Q54" i="19"/>
  <c r="R53" i="19"/>
  <c r="Q53" i="19"/>
  <c r="R52" i="19"/>
  <c r="Q52" i="19"/>
  <c r="R51" i="19"/>
  <c r="Q51" i="19"/>
  <c r="R50" i="19"/>
  <c r="Q50" i="19"/>
  <c r="R49" i="19"/>
  <c r="Q49" i="19"/>
  <c r="R48" i="19"/>
  <c r="Q48" i="19"/>
  <c r="R47" i="19"/>
  <c r="Q47" i="19"/>
  <c r="R46" i="19"/>
  <c r="Q46" i="19"/>
  <c r="R45" i="19"/>
  <c r="Q45" i="19"/>
  <c r="R44" i="19"/>
  <c r="Q44" i="19"/>
  <c r="R43" i="19"/>
  <c r="Q43" i="19"/>
  <c r="R42" i="19"/>
  <c r="Q42" i="19"/>
  <c r="R41" i="19"/>
  <c r="Q41" i="19"/>
  <c r="R40" i="19"/>
  <c r="Q40" i="19"/>
  <c r="R39" i="19"/>
  <c r="Q39" i="19"/>
  <c r="R38" i="19"/>
  <c r="Q38" i="19"/>
  <c r="R37" i="19"/>
  <c r="Q37" i="19"/>
  <c r="R36" i="19"/>
  <c r="Q36" i="19"/>
  <c r="R35" i="19"/>
  <c r="Q35" i="19"/>
  <c r="R34" i="19"/>
  <c r="Q34" i="19"/>
  <c r="R33" i="19"/>
  <c r="Q33" i="19"/>
  <c r="R32" i="19"/>
  <c r="Q32" i="19"/>
  <c r="R31" i="19"/>
  <c r="Q31" i="19"/>
  <c r="R30" i="19"/>
  <c r="Q30" i="19"/>
  <c r="R29" i="19"/>
  <c r="Q29" i="19"/>
  <c r="R28" i="19"/>
  <c r="Q28" i="19"/>
  <c r="R27" i="19"/>
  <c r="Q27" i="19"/>
  <c r="R26" i="19"/>
  <c r="Q26" i="19"/>
  <c r="R25" i="19"/>
  <c r="Q25" i="19"/>
  <c r="R24" i="19"/>
  <c r="Q24" i="19"/>
  <c r="R23" i="19"/>
  <c r="Q23" i="19"/>
  <c r="R22" i="19"/>
  <c r="Q22" i="19"/>
  <c r="R21" i="19"/>
  <c r="Q21" i="19"/>
  <c r="R20" i="19"/>
  <c r="Q20" i="19"/>
  <c r="R19" i="19"/>
  <c r="Q19" i="19"/>
  <c r="R18" i="19"/>
  <c r="Q18" i="19"/>
  <c r="R17" i="19"/>
  <c r="Q17" i="19"/>
  <c r="R16" i="19"/>
  <c r="Q16" i="19"/>
  <c r="R15" i="19"/>
  <c r="Q15" i="19"/>
  <c r="R14" i="19"/>
  <c r="Q14" i="19"/>
  <c r="R13" i="19"/>
  <c r="Q13" i="19"/>
  <c r="R12" i="19"/>
  <c r="Q12" i="19"/>
  <c r="Q168" i="19" s="1"/>
  <c r="R11" i="19"/>
  <c r="R168" i="19" s="1"/>
  <c r="Q11" i="19"/>
  <c r="G170" i="18"/>
  <c r="E170" i="18"/>
  <c r="O169" i="18"/>
  <c r="O170" i="18" s="1"/>
  <c r="M169" i="18"/>
  <c r="M170" i="18" s="1"/>
  <c r="K169" i="18"/>
  <c r="K170" i="18" s="1"/>
  <c r="I169" i="18"/>
  <c r="I170" i="18" s="1"/>
  <c r="G169" i="18"/>
  <c r="E169" i="18"/>
  <c r="Q169" i="18" s="1"/>
  <c r="C169" i="18"/>
  <c r="C170" i="18" s="1"/>
  <c r="R167" i="18"/>
  <c r="Q167" i="18"/>
  <c r="R166" i="18"/>
  <c r="Q166" i="18"/>
  <c r="R165" i="18"/>
  <c r="Q165" i="18"/>
  <c r="R164" i="18"/>
  <c r="Q164" i="18"/>
  <c r="R163" i="18"/>
  <c r="Q163" i="18"/>
  <c r="R162" i="18"/>
  <c r="Q162" i="18"/>
  <c r="R161" i="18"/>
  <c r="Q161" i="18"/>
  <c r="R160" i="18"/>
  <c r="Q160" i="18"/>
  <c r="R159" i="18"/>
  <c r="Q159" i="18"/>
  <c r="R158" i="18"/>
  <c r="Q158" i="18"/>
  <c r="R157" i="18"/>
  <c r="Q157" i="18"/>
  <c r="R156" i="18"/>
  <c r="Q156" i="18"/>
  <c r="R155" i="18"/>
  <c r="Q155" i="18"/>
  <c r="R154" i="18"/>
  <c r="Q154" i="18"/>
  <c r="R153" i="18"/>
  <c r="Q153" i="18"/>
  <c r="R152" i="18"/>
  <c r="Q152" i="18"/>
  <c r="R151" i="18"/>
  <c r="Q151" i="18"/>
  <c r="R150" i="18"/>
  <c r="Q150" i="18"/>
  <c r="R149" i="18"/>
  <c r="Q149" i="18"/>
  <c r="R148" i="18"/>
  <c r="Q148" i="18"/>
  <c r="R147" i="18"/>
  <c r="Q147" i="18"/>
  <c r="R146" i="18"/>
  <c r="Q146" i="18"/>
  <c r="R145" i="18"/>
  <c r="Q145" i="18"/>
  <c r="R144" i="18"/>
  <c r="Q144" i="18"/>
  <c r="R143" i="18"/>
  <c r="Q143" i="18"/>
  <c r="R142" i="18"/>
  <c r="Q142" i="18"/>
  <c r="R141" i="18"/>
  <c r="Q141" i="18"/>
  <c r="R140" i="18"/>
  <c r="Q140" i="18"/>
  <c r="R139" i="18"/>
  <c r="Q139" i="18"/>
  <c r="R138" i="18"/>
  <c r="Q138" i="18"/>
  <c r="R137" i="18"/>
  <c r="Q137" i="18"/>
  <c r="R136" i="18"/>
  <c r="Q136" i="18"/>
  <c r="R135" i="18"/>
  <c r="Q135" i="18"/>
  <c r="R134" i="18"/>
  <c r="Q134" i="18"/>
  <c r="R133" i="18"/>
  <c r="Q133" i="18"/>
  <c r="R132" i="18"/>
  <c r="Q132" i="18"/>
  <c r="R131" i="18"/>
  <c r="Q131" i="18"/>
  <c r="R130" i="18"/>
  <c r="Q130" i="18"/>
  <c r="R129" i="18"/>
  <c r="Q129" i="18"/>
  <c r="R128" i="18"/>
  <c r="Q128" i="18"/>
  <c r="R127" i="18"/>
  <c r="Q127" i="18"/>
  <c r="R126" i="18"/>
  <c r="Q126" i="18"/>
  <c r="R125" i="18"/>
  <c r="Q125" i="18"/>
  <c r="R124" i="18"/>
  <c r="Q124" i="18"/>
  <c r="R123" i="18"/>
  <c r="Q123" i="18"/>
  <c r="R122" i="18"/>
  <c r="Q122" i="18"/>
  <c r="R121" i="18"/>
  <c r="Q121" i="18"/>
  <c r="R120" i="18"/>
  <c r="Q120" i="18"/>
  <c r="R119" i="18"/>
  <c r="Q119" i="18"/>
  <c r="R118" i="18"/>
  <c r="Q118" i="18"/>
  <c r="R117" i="18"/>
  <c r="Q117" i="18"/>
  <c r="R116" i="18"/>
  <c r="Q116" i="18"/>
  <c r="R115" i="18"/>
  <c r="Q115" i="18"/>
  <c r="R114" i="18"/>
  <c r="Q114" i="18"/>
  <c r="R113" i="18"/>
  <c r="Q113" i="18"/>
  <c r="R112" i="18"/>
  <c r="Q112" i="18"/>
  <c r="R111" i="18"/>
  <c r="Q111" i="18"/>
  <c r="R110" i="18"/>
  <c r="Q110" i="18"/>
  <c r="R109" i="18"/>
  <c r="Q109" i="18"/>
  <c r="R108" i="18"/>
  <c r="Q108" i="18"/>
  <c r="R107" i="18"/>
  <c r="Q107" i="18"/>
  <c r="R106" i="18"/>
  <c r="Q106" i="18"/>
  <c r="R105" i="18"/>
  <c r="Q105" i="18"/>
  <c r="R104" i="18"/>
  <c r="Q104" i="18"/>
  <c r="R103" i="18"/>
  <c r="Q103" i="18"/>
  <c r="R102" i="18"/>
  <c r="Q102" i="18"/>
  <c r="R101" i="18"/>
  <c r="Q101" i="18"/>
  <c r="R100" i="18"/>
  <c r="Q100" i="18"/>
  <c r="R99" i="18"/>
  <c r="Q99" i="18"/>
  <c r="R98" i="18"/>
  <c r="Q98" i="18"/>
  <c r="R97" i="18"/>
  <c r="Q97" i="18"/>
  <c r="R96" i="18"/>
  <c r="Q96" i="18"/>
  <c r="R95" i="18"/>
  <c r="Q95" i="18"/>
  <c r="R94" i="18"/>
  <c r="Q94" i="18"/>
  <c r="R93" i="18"/>
  <c r="Q93" i="18"/>
  <c r="R92" i="18"/>
  <c r="Q92" i="18"/>
  <c r="R91" i="18"/>
  <c r="Q91" i="18"/>
  <c r="R90" i="18"/>
  <c r="Q90" i="18"/>
  <c r="R89" i="18"/>
  <c r="Q89" i="18"/>
  <c r="R88" i="18"/>
  <c r="Q88" i="18"/>
  <c r="R87" i="18"/>
  <c r="Q87" i="18"/>
  <c r="R86" i="18"/>
  <c r="Q86" i="18"/>
  <c r="R85" i="18"/>
  <c r="Q85" i="18"/>
  <c r="R84" i="18"/>
  <c r="Q84" i="18"/>
  <c r="R83" i="18"/>
  <c r="Q83" i="18"/>
  <c r="R82" i="18"/>
  <c r="Q82" i="18"/>
  <c r="R81" i="18"/>
  <c r="Q81" i="18"/>
  <c r="R80" i="18"/>
  <c r="Q80" i="18"/>
  <c r="R79" i="18"/>
  <c r="Q79" i="18"/>
  <c r="R78" i="18"/>
  <c r="Q78" i="18"/>
  <c r="R77" i="18"/>
  <c r="Q77" i="18"/>
  <c r="R76" i="18"/>
  <c r="Q76" i="18"/>
  <c r="R75" i="18"/>
  <c r="Q75" i="18"/>
  <c r="R74" i="18"/>
  <c r="Q74" i="18"/>
  <c r="R73" i="18"/>
  <c r="Q73" i="18"/>
  <c r="R72" i="18"/>
  <c r="Q72" i="18"/>
  <c r="R71" i="18"/>
  <c r="Q71" i="18"/>
  <c r="R70" i="18"/>
  <c r="Q70" i="18"/>
  <c r="R69" i="18"/>
  <c r="Q69" i="18"/>
  <c r="R68" i="18"/>
  <c r="Q68" i="18"/>
  <c r="R67" i="18"/>
  <c r="Q67" i="18"/>
  <c r="R66" i="18"/>
  <c r="Q66" i="18"/>
  <c r="R65" i="18"/>
  <c r="Q65" i="18"/>
  <c r="R64" i="18"/>
  <c r="Q64" i="18"/>
  <c r="R63" i="18"/>
  <c r="Q63" i="18"/>
  <c r="R62" i="18"/>
  <c r="Q62" i="18"/>
  <c r="R61" i="18"/>
  <c r="Q61" i="18"/>
  <c r="R60" i="18"/>
  <c r="Q60" i="18"/>
  <c r="R59" i="18"/>
  <c r="Q59" i="18"/>
  <c r="R58" i="18"/>
  <c r="Q58" i="18"/>
  <c r="R57" i="18"/>
  <c r="Q57" i="18"/>
  <c r="R56" i="18"/>
  <c r="Q56" i="18"/>
  <c r="R55" i="18"/>
  <c r="Q55" i="18"/>
  <c r="R54" i="18"/>
  <c r="Q54" i="18"/>
  <c r="R53" i="18"/>
  <c r="Q53" i="18"/>
  <c r="R52" i="18"/>
  <c r="Q52" i="18"/>
  <c r="R51" i="18"/>
  <c r="Q51" i="18"/>
  <c r="R50" i="18"/>
  <c r="Q50" i="18"/>
  <c r="R49" i="18"/>
  <c r="Q49" i="18"/>
  <c r="R48" i="18"/>
  <c r="Q48" i="18"/>
  <c r="R47" i="18"/>
  <c r="Q47" i="18"/>
  <c r="R46" i="18"/>
  <c r="Q46" i="18"/>
  <c r="R45" i="18"/>
  <c r="Q45" i="18"/>
  <c r="R44" i="18"/>
  <c r="Q44" i="18"/>
  <c r="R43" i="18"/>
  <c r="Q43" i="18"/>
  <c r="R42" i="18"/>
  <c r="Q42" i="18"/>
  <c r="R41" i="18"/>
  <c r="Q41" i="18"/>
  <c r="R40" i="18"/>
  <c r="Q40" i="18"/>
  <c r="R39" i="18"/>
  <c r="Q39" i="18"/>
  <c r="R38" i="18"/>
  <c r="Q38" i="18"/>
  <c r="R37" i="18"/>
  <c r="Q37" i="18"/>
  <c r="R36" i="18"/>
  <c r="Q36" i="18"/>
  <c r="R35" i="18"/>
  <c r="Q35" i="18"/>
  <c r="R34" i="18"/>
  <c r="Q34" i="18"/>
  <c r="R33" i="18"/>
  <c r="Q33" i="18"/>
  <c r="R32" i="18"/>
  <c r="Q32" i="18"/>
  <c r="R31" i="18"/>
  <c r="Q31" i="18"/>
  <c r="R30" i="18"/>
  <c r="Q30" i="18"/>
  <c r="R29" i="18"/>
  <c r="Q29" i="18"/>
  <c r="R28" i="18"/>
  <c r="Q28" i="18"/>
  <c r="R27" i="18"/>
  <c r="Q27" i="18"/>
  <c r="R26" i="18"/>
  <c r="Q26" i="18"/>
  <c r="R25" i="18"/>
  <c r="Q25" i="18"/>
  <c r="R24" i="18"/>
  <c r="Q24" i="18"/>
  <c r="R23" i="18"/>
  <c r="Q23" i="18"/>
  <c r="R22" i="18"/>
  <c r="Q22" i="18"/>
  <c r="R21" i="18"/>
  <c r="Q21" i="18"/>
  <c r="R20" i="18"/>
  <c r="Q20" i="18"/>
  <c r="R19" i="18"/>
  <c r="Q19" i="18"/>
  <c r="R18" i="18"/>
  <c r="Q18" i="18"/>
  <c r="R17" i="18"/>
  <c r="Q17" i="18"/>
  <c r="R16" i="18"/>
  <c r="Q16" i="18"/>
  <c r="R15" i="18"/>
  <c r="Q15" i="18"/>
  <c r="R14" i="18"/>
  <c r="Q14" i="18"/>
  <c r="R13" i="18"/>
  <c r="Q13" i="18"/>
  <c r="R12" i="18"/>
  <c r="Q12" i="18"/>
  <c r="R11" i="18"/>
  <c r="R168" i="18" s="1"/>
  <c r="Q11" i="18"/>
  <c r="Q168" i="18" s="1"/>
  <c r="O170" i="17"/>
  <c r="O169" i="17"/>
  <c r="M169" i="17"/>
  <c r="M170" i="17" s="1"/>
  <c r="K169" i="17"/>
  <c r="K170" i="17" s="1"/>
  <c r="I169" i="17"/>
  <c r="I170" i="17" s="1"/>
  <c r="G169" i="17"/>
  <c r="G170" i="17" s="1"/>
  <c r="E169" i="17"/>
  <c r="E170" i="17" s="1"/>
  <c r="C169" i="17"/>
  <c r="C170" i="17" s="1"/>
  <c r="R170" i="17" s="1"/>
  <c r="R167" i="17"/>
  <c r="Q167" i="17"/>
  <c r="R166" i="17"/>
  <c r="Q166" i="17"/>
  <c r="R165" i="17"/>
  <c r="Q165" i="17"/>
  <c r="R164" i="17"/>
  <c r="Q164" i="17"/>
  <c r="R163" i="17"/>
  <c r="Q163" i="17"/>
  <c r="R162" i="17"/>
  <c r="Q162" i="17"/>
  <c r="R161" i="17"/>
  <c r="Q161" i="17"/>
  <c r="R160" i="17"/>
  <c r="Q160" i="17"/>
  <c r="R159" i="17"/>
  <c r="Q159" i="17"/>
  <c r="R158" i="17"/>
  <c r="Q158" i="17"/>
  <c r="R157" i="17"/>
  <c r="Q157" i="17"/>
  <c r="R156" i="17"/>
  <c r="Q156" i="17"/>
  <c r="R155" i="17"/>
  <c r="Q155" i="17"/>
  <c r="R154" i="17"/>
  <c r="Q154" i="17"/>
  <c r="R153" i="17"/>
  <c r="Q153" i="17"/>
  <c r="R152" i="17"/>
  <c r="Q152" i="17"/>
  <c r="R151" i="17"/>
  <c r="Q151" i="17"/>
  <c r="R150" i="17"/>
  <c r="Q150" i="17"/>
  <c r="R149" i="17"/>
  <c r="Q149" i="17"/>
  <c r="R148" i="17"/>
  <c r="Q148" i="17"/>
  <c r="R147" i="17"/>
  <c r="Q147" i="17"/>
  <c r="R146" i="17"/>
  <c r="Q146" i="17"/>
  <c r="R145" i="17"/>
  <c r="Q145" i="17"/>
  <c r="R144" i="17"/>
  <c r="Q144" i="17"/>
  <c r="R143" i="17"/>
  <c r="Q143" i="17"/>
  <c r="R142" i="17"/>
  <c r="Q142" i="17"/>
  <c r="R141" i="17"/>
  <c r="Q141" i="17"/>
  <c r="R140" i="17"/>
  <c r="Q140" i="17"/>
  <c r="R139" i="17"/>
  <c r="Q139" i="17"/>
  <c r="R138" i="17"/>
  <c r="Q138" i="17"/>
  <c r="R137" i="17"/>
  <c r="Q137" i="17"/>
  <c r="R136" i="17"/>
  <c r="Q136" i="17"/>
  <c r="R135" i="17"/>
  <c r="Q135" i="17"/>
  <c r="R134" i="17"/>
  <c r="Q134" i="17"/>
  <c r="R133" i="17"/>
  <c r="Q133" i="17"/>
  <c r="R132" i="17"/>
  <c r="Q132" i="17"/>
  <c r="R131" i="17"/>
  <c r="Q131" i="17"/>
  <c r="R130" i="17"/>
  <c r="Q130" i="17"/>
  <c r="R129" i="17"/>
  <c r="Q129" i="17"/>
  <c r="R128" i="17"/>
  <c r="Q128" i="17"/>
  <c r="R127" i="17"/>
  <c r="Q127" i="17"/>
  <c r="R126" i="17"/>
  <c r="Q126" i="17"/>
  <c r="R125" i="17"/>
  <c r="Q125" i="17"/>
  <c r="R124" i="17"/>
  <c r="Q124" i="17"/>
  <c r="R123" i="17"/>
  <c r="Q123" i="17"/>
  <c r="R122" i="17"/>
  <c r="Q122" i="17"/>
  <c r="R121" i="17"/>
  <c r="Q121" i="17"/>
  <c r="R120" i="17"/>
  <c r="Q120" i="17"/>
  <c r="R119" i="17"/>
  <c r="Q119" i="17"/>
  <c r="R118" i="17"/>
  <c r="Q118" i="17"/>
  <c r="R117" i="17"/>
  <c r="Q117" i="17"/>
  <c r="R116" i="17"/>
  <c r="Q116" i="17"/>
  <c r="R115" i="17"/>
  <c r="Q115" i="17"/>
  <c r="R114" i="17"/>
  <c r="Q114" i="17"/>
  <c r="R113" i="17"/>
  <c r="Q113" i="17"/>
  <c r="R112" i="17"/>
  <c r="Q112" i="17"/>
  <c r="R111" i="17"/>
  <c r="Q111" i="17"/>
  <c r="R110" i="17"/>
  <c r="Q110" i="17"/>
  <c r="R109" i="17"/>
  <c r="Q109" i="17"/>
  <c r="R108" i="17"/>
  <c r="Q108" i="17"/>
  <c r="R107" i="17"/>
  <c r="Q107" i="17"/>
  <c r="R106" i="17"/>
  <c r="Q106" i="17"/>
  <c r="R105" i="17"/>
  <c r="Q105" i="17"/>
  <c r="R104" i="17"/>
  <c r="Q104" i="17"/>
  <c r="R103" i="17"/>
  <c r="Q103" i="17"/>
  <c r="R102" i="17"/>
  <c r="Q102" i="17"/>
  <c r="R101" i="17"/>
  <c r="Q101" i="17"/>
  <c r="R100" i="17"/>
  <c r="Q100" i="17"/>
  <c r="R99" i="17"/>
  <c r="Q99" i="17"/>
  <c r="R98" i="17"/>
  <c r="Q98" i="17"/>
  <c r="R97" i="17"/>
  <c r="Q97" i="17"/>
  <c r="R96" i="17"/>
  <c r="Q96" i="17"/>
  <c r="R95" i="17"/>
  <c r="Q95" i="17"/>
  <c r="R94" i="17"/>
  <c r="Q94" i="17"/>
  <c r="R93" i="17"/>
  <c r="Q93" i="17"/>
  <c r="R92" i="17"/>
  <c r="Q92" i="17"/>
  <c r="R91" i="17"/>
  <c r="Q91" i="17"/>
  <c r="R90" i="17"/>
  <c r="Q90" i="17"/>
  <c r="R89" i="17"/>
  <c r="Q89" i="17"/>
  <c r="R88" i="17"/>
  <c r="Q88" i="17"/>
  <c r="R87" i="17"/>
  <c r="Q87" i="17"/>
  <c r="R86" i="17"/>
  <c r="Q86" i="17"/>
  <c r="R85" i="17"/>
  <c r="Q85" i="17"/>
  <c r="R84" i="17"/>
  <c r="Q84" i="17"/>
  <c r="R83" i="17"/>
  <c r="Q83" i="17"/>
  <c r="R82" i="17"/>
  <c r="Q82" i="17"/>
  <c r="R81" i="17"/>
  <c r="Q81" i="17"/>
  <c r="R80" i="17"/>
  <c r="Q80" i="17"/>
  <c r="R79" i="17"/>
  <c r="Q79" i="17"/>
  <c r="R78" i="17"/>
  <c r="Q78" i="17"/>
  <c r="R77" i="17"/>
  <c r="Q77" i="17"/>
  <c r="R76" i="17"/>
  <c r="Q76" i="17"/>
  <c r="R75" i="17"/>
  <c r="Q75" i="17"/>
  <c r="R74" i="17"/>
  <c r="Q74" i="17"/>
  <c r="R73" i="17"/>
  <c r="Q73" i="17"/>
  <c r="R72" i="17"/>
  <c r="Q72" i="17"/>
  <c r="R71" i="17"/>
  <c r="Q71" i="17"/>
  <c r="R70" i="17"/>
  <c r="Q70" i="17"/>
  <c r="R69" i="17"/>
  <c r="Q69" i="17"/>
  <c r="R68" i="17"/>
  <c r="Q68" i="17"/>
  <c r="R67" i="17"/>
  <c r="Q67" i="17"/>
  <c r="R66" i="17"/>
  <c r="Q66" i="17"/>
  <c r="R65" i="17"/>
  <c r="Q65" i="17"/>
  <c r="R64" i="17"/>
  <c r="Q64" i="17"/>
  <c r="R63" i="17"/>
  <c r="Q63" i="17"/>
  <c r="R62" i="17"/>
  <c r="Q62" i="17"/>
  <c r="R61" i="17"/>
  <c r="Q61" i="17"/>
  <c r="R60" i="17"/>
  <c r="Q60" i="17"/>
  <c r="R59" i="17"/>
  <c r="Q59" i="17"/>
  <c r="R58" i="17"/>
  <c r="Q58" i="17"/>
  <c r="R57" i="17"/>
  <c r="Q57" i="17"/>
  <c r="R56" i="17"/>
  <c r="Q56" i="17"/>
  <c r="R55" i="17"/>
  <c r="Q55" i="17"/>
  <c r="R54" i="17"/>
  <c r="Q54" i="17"/>
  <c r="R53" i="17"/>
  <c r="Q53" i="17"/>
  <c r="R52" i="17"/>
  <c r="Q52" i="17"/>
  <c r="R51" i="17"/>
  <c r="Q51" i="17"/>
  <c r="R50" i="17"/>
  <c r="Q50" i="17"/>
  <c r="R49" i="17"/>
  <c r="Q49" i="17"/>
  <c r="R48" i="17"/>
  <c r="Q48" i="17"/>
  <c r="R47" i="17"/>
  <c r="Q47" i="17"/>
  <c r="R46" i="17"/>
  <c r="Q46" i="17"/>
  <c r="R45" i="17"/>
  <c r="Q45" i="17"/>
  <c r="R44" i="17"/>
  <c r="Q44" i="17"/>
  <c r="R43" i="17"/>
  <c r="Q43" i="17"/>
  <c r="R42" i="17"/>
  <c r="Q42" i="17"/>
  <c r="R41" i="17"/>
  <c r="Q41" i="17"/>
  <c r="R40" i="17"/>
  <c r="Q40" i="17"/>
  <c r="R39" i="17"/>
  <c r="Q39" i="17"/>
  <c r="R38" i="17"/>
  <c r="Q38" i="17"/>
  <c r="R37" i="17"/>
  <c r="Q37" i="17"/>
  <c r="R36" i="17"/>
  <c r="Q36" i="17"/>
  <c r="R35" i="17"/>
  <c r="Q35" i="17"/>
  <c r="R34" i="17"/>
  <c r="Q34" i="17"/>
  <c r="R33" i="17"/>
  <c r="Q33" i="17"/>
  <c r="R32" i="17"/>
  <c r="Q32" i="17"/>
  <c r="R31" i="17"/>
  <c r="Q31" i="17"/>
  <c r="R30" i="17"/>
  <c r="Q30" i="17"/>
  <c r="R29" i="17"/>
  <c r="Q29" i="17"/>
  <c r="R28" i="17"/>
  <c r="Q28" i="17"/>
  <c r="R27" i="17"/>
  <c r="Q27" i="17"/>
  <c r="R26" i="17"/>
  <c r="Q26" i="17"/>
  <c r="R25" i="17"/>
  <c r="Q25" i="17"/>
  <c r="R24" i="17"/>
  <c r="Q24" i="17"/>
  <c r="R23" i="17"/>
  <c r="Q23" i="17"/>
  <c r="R22" i="17"/>
  <c r="Q22" i="17"/>
  <c r="R21" i="17"/>
  <c r="Q21" i="17"/>
  <c r="R20" i="17"/>
  <c r="Q20" i="17"/>
  <c r="R19" i="17"/>
  <c r="Q19" i="17"/>
  <c r="R18" i="17"/>
  <c r="Q18" i="17"/>
  <c r="R17" i="17"/>
  <c r="Q17" i="17"/>
  <c r="R16" i="17"/>
  <c r="Q16" i="17"/>
  <c r="R15" i="17"/>
  <c r="Q15" i="17"/>
  <c r="R14" i="17"/>
  <c r="Q14" i="17"/>
  <c r="R13" i="17"/>
  <c r="Q13" i="17"/>
  <c r="R12" i="17"/>
  <c r="Q12" i="17"/>
  <c r="R11" i="17"/>
  <c r="R168" i="17" s="1"/>
  <c r="Q11" i="17"/>
  <c r="Q168" i="17" s="1"/>
  <c r="O170" i="16"/>
  <c r="M170" i="16"/>
  <c r="K170" i="16"/>
  <c r="I170" i="16"/>
  <c r="G170" i="16"/>
  <c r="O169" i="16"/>
  <c r="M169" i="16"/>
  <c r="K169" i="16"/>
  <c r="I169" i="16"/>
  <c r="G169" i="16"/>
  <c r="E169" i="16"/>
  <c r="E170" i="16" s="1"/>
  <c r="C169" i="16"/>
  <c r="C170" i="16" s="1"/>
  <c r="R167" i="16"/>
  <c r="Q167" i="16"/>
  <c r="R166" i="16"/>
  <c r="Q166" i="16"/>
  <c r="R165" i="16"/>
  <c r="Q165" i="16"/>
  <c r="R164" i="16"/>
  <c r="Q164" i="16"/>
  <c r="R163" i="16"/>
  <c r="Q163" i="16"/>
  <c r="R162" i="16"/>
  <c r="Q162" i="16"/>
  <c r="R161" i="16"/>
  <c r="Q161" i="16"/>
  <c r="R160" i="16"/>
  <c r="Q160" i="16"/>
  <c r="R159" i="16"/>
  <c r="Q159" i="16"/>
  <c r="R158" i="16"/>
  <c r="Q158" i="16"/>
  <c r="R157" i="16"/>
  <c r="Q157" i="16"/>
  <c r="R156" i="16"/>
  <c r="Q156" i="16"/>
  <c r="R155" i="16"/>
  <c r="Q155" i="16"/>
  <c r="R154" i="16"/>
  <c r="Q154" i="16"/>
  <c r="R153" i="16"/>
  <c r="Q153" i="16"/>
  <c r="R152" i="16"/>
  <c r="Q152" i="16"/>
  <c r="R151" i="16"/>
  <c r="Q151" i="16"/>
  <c r="R150" i="16"/>
  <c r="Q150" i="16"/>
  <c r="R149" i="16"/>
  <c r="Q149" i="16"/>
  <c r="R148" i="16"/>
  <c r="Q148" i="16"/>
  <c r="R147" i="16"/>
  <c r="Q147" i="16"/>
  <c r="R146" i="16"/>
  <c r="Q146" i="16"/>
  <c r="R145" i="16"/>
  <c r="Q145" i="16"/>
  <c r="R144" i="16"/>
  <c r="Q144" i="16"/>
  <c r="R143" i="16"/>
  <c r="Q143" i="16"/>
  <c r="R142" i="16"/>
  <c r="Q142" i="16"/>
  <c r="R141" i="16"/>
  <c r="Q141" i="16"/>
  <c r="R140" i="16"/>
  <c r="Q140" i="16"/>
  <c r="R139" i="16"/>
  <c r="Q139" i="16"/>
  <c r="R138" i="16"/>
  <c r="Q138" i="16"/>
  <c r="R137" i="16"/>
  <c r="Q137" i="16"/>
  <c r="R136" i="16"/>
  <c r="Q136" i="16"/>
  <c r="R135" i="16"/>
  <c r="Q135" i="16"/>
  <c r="R134" i="16"/>
  <c r="Q134" i="16"/>
  <c r="R133" i="16"/>
  <c r="Q133" i="16"/>
  <c r="R132" i="16"/>
  <c r="Q132" i="16"/>
  <c r="R131" i="16"/>
  <c r="Q131" i="16"/>
  <c r="R130" i="16"/>
  <c r="Q130" i="16"/>
  <c r="R129" i="16"/>
  <c r="Q129" i="16"/>
  <c r="R128" i="16"/>
  <c r="Q128" i="16"/>
  <c r="R127" i="16"/>
  <c r="Q127" i="16"/>
  <c r="R126" i="16"/>
  <c r="Q126" i="16"/>
  <c r="R125" i="16"/>
  <c r="Q125" i="16"/>
  <c r="R124" i="16"/>
  <c r="Q124" i="16"/>
  <c r="R123" i="16"/>
  <c r="Q123" i="16"/>
  <c r="R122" i="16"/>
  <c r="Q122" i="16"/>
  <c r="R121" i="16"/>
  <c r="Q121" i="16"/>
  <c r="R120" i="16"/>
  <c r="Q120" i="16"/>
  <c r="R119" i="16"/>
  <c r="Q119" i="16"/>
  <c r="R118" i="16"/>
  <c r="Q118" i="16"/>
  <c r="R117" i="16"/>
  <c r="Q117" i="16"/>
  <c r="R116" i="16"/>
  <c r="Q116" i="16"/>
  <c r="R115" i="16"/>
  <c r="Q115" i="16"/>
  <c r="R114" i="16"/>
  <c r="Q114" i="16"/>
  <c r="R113" i="16"/>
  <c r="Q113" i="16"/>
  <c r="R112" i="16"/>
  <c r="Q112" i="16"/>
  <c r="R111" i="16"/>
  <c r="Q111" i="16"/>
  <c r="R110" i="16"/>
  <c r="Q110" i="16"/>
  <c r="R109" i="16"/>
  <c r="Q109" i="16"/>
  <c r="R108" i="16"/>
  <c r="Q108" i="16"/>
  <c r="R107" i="16"/>
  <c r="Q107" i="16"/>
  <c r="R106" i="16"/>
  <c r="Q106" i="16"/>
  <c r="R105" i="16"/>
  <c r="Q105" i="16"/>
  <c r="R104" i="16"/>
  <c r="Q104" i="16"/>
  <c r="R103" i="16"/>
  <c r="Q103" i="16"/>
  <c r="R102" i="16"/>
  <c r="Q102" i="16"/>
  <c r="R101" i="16"/>
  <c r="Q101" i="16"/>
  <c r="R100" i="16"/>
  <c r="Q100" i="16"/>
  <c r="R99" i="16"/>
  <c r="Q99" i="16"/>
  <c r="R98" i="16"/>
  <c r="Q98" i="16"/>
  <c r="R97" i="16"/>
  <c r="Q97" i="16"/>
  <c r="R96" i="16"/>
  <c r="Q96" i="16"/>
  <c r="R95" i="16"/>
  <c r="Q95" i="16"/>
  <c r="R94" i="16"/>
  <c r="Q94" i="16"/>
  <c r="R93" i="16"/>
  <c r="Q93" i="16"/>
  <c r="R92" i="16"/>
  <c r="Q92" i="16"/>
  <c r="R91" i="16"/>
  <c r="Q91" i="16"/>
  <c r="R90" i="16"/>
  <c r="Q90" i="16"/>
  <c r="R89" i="16"/>
  <c r="Q89" i="16"/>
  <c r="R88" i="16"/>
  <c r="Q88" i="16"/>
  <c r="R87" i="16"/>
  <c r="Q87" i="16"/>
  <c r="R86" i="16"/>
  <c r="Q86" i="16"/>
  <c r="R85" i="16"/>
  <c r="Q85" i="16"/>
  <c r="R84" i="16"/>
  <c r="Q84" i="16"/>
  <c r="R83" i="16"/>
  <c r="Q83" i="16"/>
  <c r="R82" i="16"/>
  <c r="Q82" i="16"/>
  <c r="R81" i="16"/>
  <c r="Q81" i="16"/>
  <c r="R80" i="16"/>
  <c r="Q80" i="16"/>
  <c r="R79" i="16"/>
  <c r="Q79" i="16"/>
  <c r="R78" i="16"/>
  <c r="Q78" i="16"/>
  <c r="R77" i="16"/>
  <c r="Q77" i="16"/>
  <c r="R76" i="16"/>
  <c r="Q76" i="16"/>
  <c r="R75" i="16"/>
  <c r="Q75" i="16"/>
  <c r="R74" i="16"/>
  <c r="Q74" i="16"/>
  <c r="R73" i="16"/>
  <c r="Q73" i="16"/>
  <c r="R72" i="16"/>
  <c r="Q72" i="16"/>
  <c r="R71" i="16"/>
  <c r="Q71" i="16"/>
  <c r="R70" i="16"/>
  <c r="Q70" i="16"/>
  <c r="R69" i="16"/>
  <c r="Q69" i="16"/>
  <c r="R68" i="16"/>
  <c r="Q68" i="16"/>
  <c r="R67" i="16"/>
  <c r="Q67" i="16"/>
  <c r="R66" i="16"/>
  <c r="Q66" i="16"/>
  <c r="R65" i="16"/>
  <c r="Q65" i="16"/>
  <c r="R64" i="16"/>
  <c r="Q64" i="16"/>
  <c r="R63" i="16"/>
  <c r="Q63" i="16"/>
  <c r="R62" i="16"/>
  <c r="Q62" i="16"/>
  <c r="R61" i="16"/>
  <c r="Q61" i="16"/>
  <c r="R60" i="16"/>
  <c r="Q60" i="16"/>
  <c r="R59" i="16"/>
  <c r="Q59" i="16"/>
  <c r="R58" i="16"/>
  <c r="Q58" i="16"/>
  <c r="R57" i="16"/>
  <c r="Q57" i="16"/>
  <c r="R56" i="16"/>
  <c r="Q56" i="16"/>
  <c r="R55" i="16"/>
  <c r="Q55" i="16"/>
  <c r="R54" i="16"/>
  <c r="Q54" i="16"/>
  <c r="R53" i="16"/>
  <c r="Q53" i="16"/>
  <c r="R52" i="16"/>
  <c r="Q52" i="16"/>
  <c r="R51" i="16"/>
  <c r="Q51" i="16"/>
  <c r="R50" i="16"/>
  <c r="Q50" i="16"/>
  <c r="R49" i="16"/>
  <c r="Q49" i="16"/>
  <c r="R48" i="16"/>
  <c r="Q48" i="16"/>
  <c r="R47" i="16"/>
  <c r="Q47" i="16"/>
  <c r="R46" i="16"/>
  <c r="Q46" i="16"/>
  <c r="R45" i="16"/>
  <c r="Q45" i="16"/>
  <c r="R44" i="16"/>
  <c r="Q44" i="16"/>
  <c r="R43" i="16"/>
  <c r="Q43" i="16"/>
  <c r="R42" i="16"/>
  <c r="Q42" i="16"/>
  <c r="R41" i="16"/>
  <c r="Q41" i="16"/>
  <c r="R40" i="16"/>
  <c r="Q40" i="16"/>
  <c r="R39" i="16"/>
  <c r="Q39" i="16"/>
  <c r="R38" i="16"/>
  <c r="Q38" i="16"/>
  <c r="R37" i="16"/>
  <c r="Q37" i="16"/>
  <c r="R36" i="16"/>
  <c r="Q36" i="16"/>
  <c r="R35" i="16"/>
  <c r="Q35" i="16"/>
  <c r="R34" i="16"/>
  <c r="Q34" i="16"/>
  <c r="R33" i="16"/>
  <c r="Q33" i="16"/>
  <c r="R32" i="16"/>
  <c r="Q32" i="16"/>
  <c r="R31" i="16"/>
  <c r="Q31" i="16"/>
  <c r="R30" i="16"/>
  <c r="Q30" i="16"/>
  <c r="R29" i="16"/>
  <c r="Q29" i="16"/>
  <c r="R28" i="16"/>
  <c r="Q28" i="16"/>
  <c r="R27" i="16"/>
  <c r="Q27" i="16"/>
  <c r="R26" i="16"/>
  <c r="Q26" i="16"/>
  <c r="R25" i="16"/>
  <c r="Q25" i="16"/>
  <c r="R24" i="16"/>
  <c r="Q24" i="16"/>
  <c r="R23" i="16"/>
  <c r="Q23" i="16"/>
  <c r="R22" i="16"/>
  <c r="Q22" i="16"/>
  <c r="R21" i="16"/>
  <c r="Q21" i="16"/>
  <c r="R20" i="16"/>
  <c r="Q20" i="16"/>
  <c r="R19" i="16"/>
  <c r="Q19" i="16"/>
  <c r="R18" i="16"/>
  <c r="Q18" i="16"/>
  <c r="R17" i="16"/>
  <c r="Q17" i="16"/>
  <c r="R16" i="16"/>
  <c r="Q16" i="16"/>
  <c r="R15" i="16"/>
  <c r="Q15" i="16"/>
  <c r="R14" i="16"/>
  <c r="Q14" i="16"/>
  <c r="R13" i="16"/>
  <c r="Q13" i="16"/>
  <c r="R12" i="16"/>
  <c r="Q12" i="16"/>
  <c r="Q168" i="16" s="1"/>
  <c r="R11" i="16"/>
  <c r="R168" i="16" s="1"/>
  <c r="Q11" i="16"/>
  <c r="I170" i="15"/>
  <c r="E170" i="15"/>
  <c r="C170" i="15"/>
  <c r="O169" i="15"/>
  <c r="O170" i="15" s="1"/>
  <c r="M169" i="15"/>
  <c r="M170" i="15" s="1"/>
  <c r="K169" i="15"/>
  <c r="K170" i="15" s="1"/>
  <c r="I169" i="15"/>
  <c r="G169" i="15"/>
  <c r="G170" i="15" s="1"/>
  <c r="E169" i="15"/>
  <c r="Q169" i="15" s="1"/>
  <c r="C169" i="15"/>
  <c r="R167" i="15"/>
  <c r="Q167" i="15"/>
  <c r="R166" i="15"/>
  <c r="Q166" i="15"/>
  <c r="R165" i="15"/>
  <c r="Q165" i="15"/>
  <c r="R164" i="15"/>
  <c r="Q164" i="15"/>
  <c r="R163" i="15"/>
  <c r="Q163" i="15"/>
  <c r="R162" i="15"/>
  <c r="Q162" i="15"/>
  <c r="R161" i="15"/>
  <c r="Q161" i="15"/>
  <c r="R160" i="15"/>
  <c r="Q160" i="15"/>
  <c r="R159" i="15"/>
  <c r="Q159" i="15"/>
  <c r="R158" i="15"/>
  <c r="Q158" i="15"/>
  <c r="R157" i="15"/>
  <c r="Q157" i="15"/>
  <c r="R156" i="15"/>
  <c r="Q156" i="15"/>
  <c r="R155" i="15"/>
  <c r="Q155" i="15"/>
  <c r="R154" i="15"/>
  <c r="Q154" i="15"/>
  <c r="R153" i="15"/>
  <c r="Q153" i="15"/>
  <c r="R152" i="15"/>
  <c r="Q152" i="15"/>
  <c r="R151" i="15"/>
  <c r="Q151" i="15"/>
  <c r="R150" i="15"/>
  <c r="Q150" i="15"/>
  <c r="R149" i="15"/>
  <c r="Q149" i="15"/>
  <c r="R148" i="15"/>
  <c r="Q148" i="15"/>
  <c r="R147" i="15"/>
  <c r="Q147" i="15"/>
  <c r="R146" i="15"/>
  <c r="Q146" i="15"/>
  <c r="R145" i="15"/>
  <c r="Q145" i="15"/>
  <c r="R144" i="15"/>
  <c r="Q144" i="15"/>
  <c r="R143" i="15"/>
  <c r="Q143" i="15"/>
  <c r="R142" i="15"/>
  <c r="Q142" i="15"/>
  <c r="R141" i="15"/>
  <c r="Q141" i="15"/>
  <c r="R140" i="15"/>
  <c r="Q140" i="15"/>
  <c r="R139" i="15"/>
  <c r="Q139" i="15"/>
  <c r="R138" i="15"/>
  <c r="Q138" i="15"/>
  <c r="R137" i="15"/>
  <c r="Q137" i="15"/>
  <c r="R136" i="15"/>
  <c r="Q136" i="15"/>
  <c r="R135" i="15"/>
  <c r="Q135" i="15"/>
  <c r="R134" i="15"/>
  <c r="Q134" i="15"/>
  <c r="R133" i="15"/>
  <c r="Q133" i="15"/>
  <c r="R132" i="15"/>
  <c r="Q132" i="15"/>
  <c r="R131" i="15"/>
  <c r="Q131" i="15"/>
  <c r="R130" i="15"/>
  <c r="Q130" i="15"/>
  <c r="R129" i="15"/>
  <c r="Q129" i="15"/>
  <c r="R128" i="15"/>
  <c r="Q128" i="15"/>
  <c r="R127" i="15"/>
  <c r="Q127" i="15"/>
  <c r="R126" i="15"/>
  <c r="Q126" i="15"/>
  <c r="R125" i="15"/>
  <c r="Q125" i="15"/>
  <c r="R124" i="15"/>
  <c r="Q124" i="15"/>
  <c r="R123" i="15"/>
  <c r="Q123" i="15"/>
  <c r="R122" i="15"/>
  <c r="Q122" i="15"/>
  <c r="R121" i="15"/>
  <c r="Q121" i="15"/>
  <c r="R120" i="15"/>
  <c r="Q120" i="15"/>
  <c r="R119" i="15"/>
  <c r="Q119" i="15"/>
  <c r="R118" i="15"/>
  <c r="Q118" i="15"/>
  <c r="R117" i="15"/>
  <c r="Q117" i="15"/>
  <c r="R116" i="15"/>
  <c r="Q116" i="15"/>
  <c r="R115" i="15"/>
  <c r="Q115" i="15"/>
  <c r="R114" i="15"/>
  <c r="Q114" i="15"/>
  <c r="R113" i="15"/>
  <c r="Q113" i="15"/>
  <c r="R112" i="15"/>
  <c r="Q112" i="15"/>
  <c r="R111" i="15"/>
  <c r="Q111" i="15"/>
  <c r="R110" i="15"/>
  <c r="Q110" i="15"/>
  <c r="R109" i="15"/>
  <c r="Q109" i="15"/>
  <c r="R108" i="15"/>
  <c r="Q108" i="15"/>
  <c r="R107" i="15"/>
  <c r="Q107" i="15"/>
  <c r="R106" i="15"/>
  <c r="Q106" i="15"/>
  <c r="R105" i="15"/>
  <c r="Q105" i="15"/>
  <c r="R104" i="15"/>
  <c r="Q104" i="15"/>
  <c r="R103" i="15"/>
  <c r="Q103" i="15"/>
  <c r="R102" i="15"/>
  <c r="Q102" i="15"/>
  <c r="R101" i="15"/>
  <c r="Q101" i="15"/>
  <c r="R100" i="15"/>
  <c r="Q100" i="15"/>
  <c r="R99" i="15"/>
  <c r="Q99" i="15"/>
  <c r="R98" i="15"/>
  <c r="Q98" i="15"/>
  <c r="R97" i="15"/>
  <c r="Q97" i="15"/>
  <c r="R96" i="15"/>
  <c r="Q96" i="15"/>
  <c r="R95" i="15"/>
  <c r="Q95" i="15"/>
  <c r="R94" i="15"/>
  <c r="Q94" i="15"/>
  <c r="R93" i="15"/>
  <c r="Q93" i="15"/>
  <c r="R92" i="15"/>
  <c r="Q92" i="15"/>
  <c r="R91" i="15"/>
  <c r="Q91" i="15"/>
  <c r="R90" i="15"/>
  <c r="Q90" i="15"/>
  <c r="R89" i="15"/>
  <c r="Q89" i="15"/>
  <c r="R88" i="15"/>
  <c r="Q88" i="15"/>
  <c r="R87" i="15"/>
  <c r="Q87" i="15"/>
  <c r="R86" i="15"/>
  <c r="Q86" i="15"/>
  <c r="R85" i="15"/>
  <c r="Q85" i="15"/>
  <c r="R84" i="15"/>
  <c r="Q84" i="15"/>
  <c r="R83" i="15"/>
  <c r="Q83" i="15"/>
  <c r="R82" i="15"/>
  <c r="Q82" i="15"/>
  <c r="R81" i="15"/>
  <c r="Q81" i="15"/>
  <c r="R80" i="15"/>
  <c r="Q80" i="15"/>
  <c r="R79" i="15"/>
  <c r="Q79" i="15"/>
  <c r="R78" i="15"/>
  <c r="Q78" i="15"/>
  <c r="R77" i="15"/>
  <c r="Q77" i="15"/>
  <c r="R76" i="15"/>
  <c r="Q76" i="15"/>
  <c r="R75" i="15"/>
  <c r="Q75" i="15"/>
  <c r="R74" i="15"/>
  <c r="Q74" i="15"/>
  <c r="R73" i="15"/>
  <c r="Q73" i="15"/>
  <c r="R72" i="15"/>
  <c r="Q72" i="15"/>
  <c r="R71" i="15"/>
  <c r="Q71" i="15"/>
  <c r="R70" i="15"/>
  <c r="Q70" i="15"/>
  <c r="R69" i="15"/>
  <c r="Q69" i="15"/>
  <c r="R68" i="15"/>
  <c r="Q68" i="15"/>
  <c r="R67" i="15"/>
  <c r="Q67" i="15"/>
  <c r="R66" i="15"/>
  <c r="Q66" i="15"/>
  <c r="R65" i="15"/>
  <c r="Q65" i="15"/>
  <c r="R64" i="15"/>
  <c r="Q64" i="15"/>
  <c r="R63" i="15"/>
  <c r="Q63" i="15"/>
  <c r="R62" i="15"/>
  <c r="Q62" i="15"/>
  <c r="R61" i="15"/>
  <c r="Q61" i="15"/>
  <c r="R60" i="15"/>
  <c r="Q60" i="15"/>
  <c r="R59" i="15"/>
  <c r="Q59" i="15"/>
  <c r="R58" i="15"/>
  <c r="Q58" i="15"/>
  <c r="R57" i="15"/>
  <c r="Q57" i="15"/>
  <c r="R56" i="15"/>
  <c r="Q56" i="15"/>
  <c r="R55" i="15"/>
  <c r="Q55" i="15"/>
  <c r="R54" i="15"/>
  <c r="Q54" i="15"/>
  <c r="R53" i="15"/>
  <c r="Q53" i="15"/>
  <c r="R52" i="15"/>
  <c r="Q52" i="15"/>
  <c r="R51" i="15"/>
  <c r="Q51" i="15"/>
  <c r="R50" i="15"/>
  <c r="Q50" i="15"/>
  <c r="R49" i="15"/>
  <c r="Q49" i="15"/>
  <c r="R48" i="15"/>
  <c r="Q48" i="15"/>
  <c r="R47" i="15"/>
  <c r="Q47" i="15"/>
  <c r="R46" i="15"/>
  <c r="Q46" i="15"/>
  <c r="R45" i="15"/>
  <c r="Q45" i="15"/>
  <c r="R44" i="15"/>
  <c r="Q44" i="15"/>
  <c r="R43" i="15"/>
  <c r="Q43" i="15"/>
  <c r="R42" i="15"/>
  <c r="Q42" i="15"/>
  <c r="R41" i="15"/>
  <c r="Q41" i="15"/>
  <c r="R40" i="15"/>
  <c r="Q40" i="15"/>
  <c r="R39" i="15"/>
  <c r="Q39" i="15"/>
  <c r="R38" i="15"/>
  <c r="Q38" i="15"/>
  <c r="R37" i="15"/>
  <c r="Q37" i="15"/>
  <c r="R36" i="15"/>
  <c r="Q36" i="15"/>
  <c r="R35" i="15"/>
  <c r="Q35" i="15"/>
  <c r="R34" i="15"/>
  <c r="Q34" i="15"/>
  <c r="R33" i="15"/>
  <c r="Q33" i="15"/>
  <c r="R32" i="15"/>
  <c r="Q32" i="15"/>
  <c r="R31" i="15"/>
  <c r="Q31" i="15"/>
  <c r="R30" i="15"/>
  <c r="Q30" i="15"/>
  <c r="R29" i="15"/>
  <c r="Q29" i="15"/>
  <c r="R28" i="15"/>
  <c r="Q28" i="15"/>
  <c r="R27" i="15"/>
  <c r="Q27" i="15"/>
  <c r="R26" i="15"/>
  <c r="Q26" i="15"/>
  <c r="R25" i="15"/>
  <c r="Q25" i="15"/>
  <c r="R24" i="15"/>
  <c r="Q24" i="15"/>
  <c r="R23" i="15"/>
  <c r="Q23" i="15"/>
  <c r="R22" i="15"/>
  <c r="Q22" i="15"/>
  <c r="R21" i="15"/>
  <c r="Q21" i="15"/>
  <c r="R20" i="15"/>
  <c r="Q20" i="15"/>
  <c r="R19" i="15"/>
  <c r="Q19" i="15"/>
  <c r="R18" i="15"/>
  <c r="Q18" i="15"/>
  <c r="R17" i="15"/>
  <c r="Q17" i="15"/>
  <c r="R16" i="15"/>
  <c r="Q16" i="15"/>
  <c r="R15" i="15"/>
  <c r="Q15" i="15"/>
  <c r="R14" i="15"/>
  <c r="Q14" i="15"/>
  <c r="R13" i="15"/>
  <c r="Q13" i="15"/>
  <c r="R12" i="15"/>
  <c r="Q12" i="15"/>
  <c r="R11" i="15"/>
  <c r="R168" i="15" s="1"/>
  <c r="Q11" i="15"/>
  <c r="Q168" i="15" s="1"/>
  <c r="O170" i="14"/>
  <c r="O169" i="14"/>
  <c r="M169" i="14"/>
  <c r="M170" i="14" s="1"/>
  <c r="K169" i="14"/>
  <c r="K170" i="14" s="1"/>
  <c r="I169" i="14"/>
  <c r="I170" i="14" s="1"/>
  <c r="G169" i="14"/>
  <c r="G170" i="14" s="1"/>
  <c r="E169" i="14"/>
  <c r="E170" i="14" s="1"/>
  <c r="C169" i="14"/>
  <c r="C170" i="14" s="1"/>
  <c r="R170" i="14" s="1"/>
  <c r="R167" i="14"/>
  <c r="Q167" i="14"/>
  <c r="R166" i="14"/>
  <c r="Q166" i="14"/>
  <c r="R165" i="14"/>
  <c r="Q165" i="14"/>
  <c r="R164" i="14"/>
  <c r="Q164" i="14"/>
  <c r="R163" i="14"/>
  <c r="Q163" i="14"/>
  <c r="R162" i="14"/>
  <c r="Q162" i="14"/>
  <c r="R161" i="14"/>
  <c r="Q161" i="14"/>
  <c r="R160" i="14"/>
  <c r="Q160" i="14"/>
  <c r="R159" i="14"/>
  <c r="Q159" i="14"/>
  <c r="R158" i="14"/>
  <c r="Q158" i="14"/>
  <c r="R157" i="14"/>
  <c r="Q157" i="14"/>
  <c r="R156" i="14"/>
  <c r="Q156" i="14"/>
  <c r="R155" i="14"/>
  <c r="Q155" i="14"/>
  <c r="R154" i="14"/>
  <c r="Q154" i="14"/>
  <c r="R153" i="14"/>
  <c r="Q153" i="14"/>
  <c r="R152" i="14"/>
  <c r="Q152" i="14"/>
  <c r="R151" i="14"/>
  <c r="Q151" i="14"/>
  <c r="R150" i="14"/>
  <c r="Q150" i="14"/>
  <c r="R149" i="14"/>
  <c r="Q149" i="14"/>
  <c r="R148" i="14"/>
  <c r="Q148" i="14"/>
  <c r="R147" i="14"/>
  <c r="Q147" i="14"/>
  <c r="R146" i="14"/>
  <c r="Q146" i="14"/>
  <c r="R145" i="14"/>
  <c r="Q145" i="14"/>
  <c r="R144" i="14"/>
  <c r="Q144" i="14"/>
  <c r="R143" i="14"/>
  <c r="Q143" i="14"/>
  <c r="R142" i="14"/>
  <c r="Q142" i="14"/>
  <c r="R141" i="14"/>
  <c r="Q141" i="14"/>
  <c r="R140" i="14"/>
  <c r="Q140" i="14"/>
  <c r="R139" i="14"/>
  <c r="Q139" i="14"/>
  <c r="R138" i="14"/>
  <c r="Q138" i="14"/>
  <c r="R137" i="14"/>
  <c r="Q137" i="14"/>
  <c r="R136" i="14"/>
  <c r="Q136" i="14"/>
  <c r="R135" i="14"/>
  <c r="Q135" i="14"/>
  <c r="R134" i="14"/>
  <c r="Q134" i="14"/>
  <c r="R133" i="14"/>
  <c r="Q133" i="14"/>
  <c r="R132" i="14"/>
  <c r="Q132" i="14"/>
  <c r="R131" i="14"/>
  <c r="Q131" i="14"/>
  <c r="R130" i="14"/>
  <c r="Q130" i="14"/>
  <c r="R129" i="14"/>
  <c r="Q129" i="14"/>
  <c r="R128" i="14"/>
  <c r="Q128" i="14"/>
  <c r="R127" i="14"/>
  <c r="Q127" i="14"/>
  <c r="R126" i="14"/>
  <c r="Q126" i="14"/>
  <c r="R125" i="14"/>
  <c r="Q125" i="14"/>
  <c r="R124" i="14"/>
  <c r="Q124" i="14"/>
  <c r="R123" i="14"/>
  <c r="Q123" i="14"/>
  <c r="R122" i="14"/>
  <c r="Q122" i="14"/>
  <c r="R121" i="14"/>
  <c r="Q121" i="14"/>
  <c r="R120" i="14"/>
  <c r="Q120" i="14"/>
  <c r="R119" i="14"/>
  <c r="Q119" i="14"/>
  <c r="R118" i="14"/>
  <c r="Q118" i="14"/>
  <c r="R117" i="14"/>
  <c r="Q117" i="14"/>
  <c r="R116" i="14"/>
  <c r="Q116" i="14"/>
  <c r="R115" i="14"/>
  <c r="Q115" i="14"/>
  <c r="R114" i="14"/>
  <c r="Q114" i="14"/>
  <c r="R113" i="14"/>
  <c r="Q113" i="14"/>
  <c r="R112" i="14"/>
  <c r="Q112" i="14"/>
  <c r="R111" i="14"/>
  <c r="Q111" i="14"/>
  <c r="R110" i="14"/>
  <c r="Q110" i="14"/>
  <c r="R109" i="14"/>
  <c r="Q109" i="14"/>
  <c r="R108" i="14"/>
  <c r="Q108" i="14"/>
  <c r="R107" i="14"/>
  <c r="Q107" i="14"/>
  <c r="R106" i="14"/>
  <c r="Q106" i="14"/>
  <c r="R105" i="14"/>
  <c r="Q105" i="14"/>
  <c r="R104" i="14"/>
  <c r="Q104" i="14"/>
  <c r="R103" i="14"/>
  <c r="Q103" i="14"/>
  <c r="R102" i="14"/>
  <c r="Q102" i="14"/>
  <c r="R101" i="14"/>
  <c r="Q101" i="14"/>
  <c r="R100" i="14"/>
  <c r="D6" i="35" s="1"/>
  <c r="Q100" i="14"/>
  <c r="R99" i="14"/>
  <c r="Q99" i="14"/>
  <c r="R98" i="14"/>
  <c r="Q98" i="14"/>
  <c r="R97" i="14"/>
  <c r="Q97" i="14"/>
  <c r="R96" i="14"/>
  <c r="Q96" i="14"/>
  <c r="R95" i="14"/>
  <c r="Q95" i="14"/>
  <c r="R94" i="14"/>
  <c r="Q94" i="14"/>
  <c r="R93" i="14"/>
  <c r="Q93" i="14"/>
  <c r="R92" i="14"/>
  <c r="Q92" i="14"/>
  <c r="R91" i="14"/>
  <c r="Q91" i="14"/>
  <c r="R90" i="14"/>
  <c r="Q90" i="14"/>
  <c r="R89" i="14"/>
  <c r="Q89" i="14"/>
  <c r="R88" i="14"/>
  <c r="Q88" i="14"/>
  <c r="R87" i="14"/>
  <c r="Q87" i="14"/>
  <c r="R86" i="14"/>
  <c r="Q86" i="14"/>
  <c r="R85" i="14"/>
  <c r="Q85" i="14"/>
  <c r="R84" i="14"/>
  <c r="Q84" i="14"/>
  <c r="R83" i="14"/>
  <c r="Q83" i="14"/>
  <c r="R82" i="14"/>
  <c r="Q82" i="14"/>
  <c r="R81" i="14"/>
  <c r="Q81" i="14"/>
  <c r="R80" i="14"/>
  <c r="Q80" i="14"/>
  <c r="R79" i="14"/>
  <c r="Q79" i="14"/>
  <c r="R78" i="14"/>
  <c r="Q78" i="14"/>
  <c r="R77" i="14"/>
  <c r="Q77" i="14"/>
  <c r="R76" i="14"/>
  <c r="Q76" i="14"/>
  <c r="R75" i="14"/>
  <c r="Q75" i="14"/>
  <c r="R74" i="14"/>
  <c r="Q74" i="14"/>
  <c r="R73" i="14"/>
  <c r="Q73" i="14"/>
  <c r="R72" i="14"/>
  <c r="Q72" i="14"/>
  <c r="R71" i="14"/>
  <c r="Q71" i="14"/>
  <c r="R70" i="14"/>
  <c r="Q70" i="14"/>
  <c r="R69" i="14"/>
  <c r="Q69" i="14"/>
  <c r="R68" i="14"/>
  <c r="Q68" i="14"/>
  <c r="R67" i="14"/>
  <c r="Q67" i="14"/>
  <c r="R66" i="14"/>
  <c r="Q66" i="14"/>
  <c r="R65" i="14"/>
  <c r="Q65" i="14"/>
  <c r="R64" i="14"/>
  <c r="Q64" i="14"/>
  <c r="R63" i="14"/>
  <c r="Q63" i="14"/>
  <c r="R62" i="14"/>
  <c r="Q62" i="14"/>
  <c r="R61" i="14"/>
  <c r="Q61" i="14"/>
  <c r="R60" i="14"/>
  <c r="Q60" i="14"/>
  <c r="R59" i="14"/>
  <c r="Q59" i="14"/>
  <c r="R58" i="14"/>
  <c r="Q58" i="14"/>
  <c r="R57" i="14"/>
  <c r="Q57" i="14"/>
  <c r="R56" i="14"/>
  <c r="Q56" i="14"/>
  <c r="R55" i="14"/>
  <c r="Q55" i="14"/>
  <c r="R54" i="14"/>
  <c r="Q54" i="14"/>
  <c r="R53" i="14"/>
  <c r="Q53" i="14"/>
  <c r="R52" i="14"/>
  <c r="Q52" i="14"/>
  <c r="R51" i="14"/>
  <c r="Q51" i="14"/>
  <c r="R50" i="14"/>
  <c r="Q50" i="14"/>
  <c r="R49" i="14"/>
  <c r="Q49" i="14"/>
  <c r="R48" i="14"/>
  <c r="Q48" i="14"/>
  <c r="R47" i="14"/>
  <c r="Q47" i="14"/>
  <c r="R46" i="14"/>
  <c r="Q46" i="14"/>
  <c r="R45" i="14"/>
  <c r="Q45" i="14"/>
  <c r="R44" i="14"/>
  <c r="Q44" i="14"/>
  <c r="R43" i="14"/>
  <c r="Q43" i="14"/>
  <c r="R42" i="14"/>
  <c r="Q42" i="14"/>
  <c r="R41" i="14"/>
  <c r="Q41" i="14"/>
  <c r="R40" i="14"/>
  <c r="Q40" i="14"/>
  <c r="R39" i="14"/>
  <c r="Q39" i="14"/>
  <c r="R38" i="14"/>
  <c r="Q38" i="14"/>
  <c r="R37" i="14"/>
  <c r="Q37" i="14"/>
  <c r="R36" i="14"/>
  <c r="Q36" i="14"/>
  <c r="R35" i="14"/>
  <c r="Q35" i="14"/>
  <c r="R34" i="14"/>
  <c r="Q34" i="14"/>
  <c r="R33" i="14"/>
  <c r="Q33" i="14"/>
  <c r="R32" i="14"/>
  <c r="Q32" i="14"/>
  <c r="R31" i="14"/>
  <c r="Q31" i="14"/>
  <c r="R30" i="14"/>
  <c r="Q30" i="14"/>
  <c r="R29" i="14"/>
  <c r="Q29" i="14"/>
  <c r="R28" i="14"/>
  <c r="Q28" i="14"/>
  <c r="R27" i="14"/>
  <c r="Q27" i="14"/>
  <c r="R26" i="14"/>
  <c r="Q26" i="14"/>
  <c r="R25" i="14"/>
  <c r="Q25" i="14"/>
  <c r="R24" i="14"/>
  <c r="Q24" i="14"/>
  <c r="R23" i="14"/>
  <c r="Q23" i="14"/>
  <c r="R22" i="14"/>
  <c r="Q22" i="14"/>
  <c r="R21" i="14"/>
  <c r="Q21" i="14"/>
  <c r="R20" i="14"/>
  <c r="Q20" i="14"/>
  <c r="R19" i="14"/>
  <c r="Q19" i="14"/>
  <c r="R18" i="14"/>
  <c r="Q18" i="14"/>
  <c r="R17" i="14"/>
  <c r="Q17" i="14"/>
  <c r="R16" i="14"/>
  <c r="Q16" i="14"/>
  <c r="R15" i="14"/>
  <c r="Q15" i="14"/>
  <c r="R14" i="14"/>
  <c r="Q14" i="14"/>
  <c r="R13" i="14"/>
  <c r="Q13" i="14"/>
  <c r="R12" i="14"/>
  <c r="Q12" i="14"/>
  <c r="R11" i="14"/>
  <c r="R168" i="14" s="1"/>
  <c r="Q11" i="14"/>
  <c r="Q168" i="14" s="1"/>
  <c r="M170" i="13"/>
  <c r="K170" i="13"/>
  <c r="I170" i="13"/>
  <c r="G170" i="13"/>
  <c r="O169" i="13"/>
  <c r="O170" i="13" s="1"/>
  <c r="M169" i="13"/>
  <c r="K169" i="13"/>
  <c r="I169" i="13"/>
  <c r="G169" i="13"/>
  <c r="E169" i="13"/>
  <c r="E170" i="13" s="1"/>
  <c r="C169" i="13"/>
  <c r="C170" i="13" s="1"/>
  <c r="R167" i="13"/>
  <c r="Q167" i="13"/>
  <c r="R166" i="13"/>
  <c r="Q166" i="13"/>
  <c r="R165" i="13"/>
  <c r="Q165" i="13"/>
  <c r="R164" i="13"/>
  <c r="Q164" i="13"/>
  <c r="R163" i="13"/>
  <c r="Q163" i="13"/>
  <c r="R162" i="13"/>
  <c r="Q162" i="13"/>
  <c r="R161" i="13"/>
  <c r="Q161" i="13"/>
  <c r="R160" i="13"/>
  <c r="Q160" i="13"/>
  <c r="R159" i="13"/>
  <c r="Q159" i="13"/>
  <c r="R158" i="13"/>
  <c r="Q158" i="13"/>
  <c r="R157" i="13"/>
  <c r="Q157" i="13"/>
  <c r="R156" i="13"/>
  <c r="Q156" i="13"/>
  <c r="R155" i="13"/>
  <c r="Q155" i="13"/>
  <c r="R154" i="13"/>
  <c r="Q154" i="13"/>
  <c r="R153" i="13"/>
  <c r="Q153" i="13"/>
  <c r="R152" i="13"/>
  <c r="Q152" i="13"/>
  <c r="R151" i="13"/>
  <c r="Q151" i="13"/>
  <c r="R150" i="13"/>
  <c r="Q150" i="13"/>
  <c r="R149" i="13"/>
  <c r="Q149" i="13"/>
  <c r="R148" i="13"/>
  <c r="Q148" i="13"/>
  <c r="R147" i="13"/>
  <c r="Q147" i="13"/>
  <c r="R146" i="13"/>
  <c r="Q146" i="13"/>
  <c r="R145" i="13"/>
  <c r="Q145" i="13"/>
  <c r="R144" i="13"/>
  <c r="Q144" i="13"/>
  <c r="R143" i="13"/>
  <c r="R168" i="13" s="1"/>
  <c r="Q143" i="13"/>
  <c r="R142" i="13"/>
  <c r="Q142" i="13"/>
  <c r="Q141" i="13"/>
  <c r="R140" i="13"/>
  <c r="Q140" i="13"/>
  <c r="R139" i="13"/>
  <c r="Q139" i="13"/>
  <c r="R138" i="13"/>
  <c r="Q138" i="13"/>
  <c r="R137" i="13"/>
  <c r="Q137" i="13"/>
  <c r="R136" i="13"/>
  <c r="Q136" i="13"/>
  <c r="R135" i="13"/>
  <c r="Q135" i="13"/>
  <c r="R134" i="13"/>
  <c r="Q134" i="13"/>
  <c r="R133" i="13"/>
  <c r="Q133" i="13"/>
  <c r="R132" i="13"/>
  <c r="Q132" i="13"/>
  <c r="R131" i="13"/>
  <c r="Q131" i="13"/>
  <c r="R130" i="13"/>
  <c r="Q130" i="13"/>
  <c r="R129" i="13"/>
  <c r="Q129" i="13"/>
  <c r="R128" i="13"/>
  <c r="Q128" i="13"/>
  <c r="R127" i="13"/>
  <c r="Q127" i="13"/>
  <c r="R126" i="13"/>
  <c r="Q126" i="13"/>
  <c r="R125" i="13"/>
  <c r="Q125" i="13"/>
  <c r="R124" i="13"/>
  <c r="Q124" i="13"/>
  <c r="R123" i="13"/>
  <c r="Q123" i="13"/>
  <c r="R122" i="13"/>
  <c r="Q122" i="13"/>
  <c r="R121" i="13"/>
  <c r="Q121" i="13"/>
  <c r="R120" i="13"/>
  <c r="Q120" i="13"/>
  <c r="R119" i="13"/>
  <c r="Q119" i="13"/>
  <c r="R118" i="13"/>
  <c r="Q118" i="13"/>
  <c r="R117" i="13"/>
  <c r="Q117" i="13"/>
  <c r="R116" i="13"/>
  <c r="Q116" i="13"/>
  <c r="R115" i="13"/>
  <c r="Q115" i="13"/>
  <c r="R114" i="13"/>
  <c r="Q114" i="13"/>
  <c r="R113" i="13"/>
  <c r="Q113" i="13"/>
  <c r="R112" i="13"/>
  <c r="Q112" i="13"/>
  <c r="R111" i="13"/>
  <c r="Q111" i="13"/>
  <c r="R110" i="13"/>
  <c r="Q110" i="13"/>
  <c r="R109" i="13"/>
  <c r="Q109" i="13"/>
  <c r="R108" i="13"/>
  <c r="Q108" i="13"/>
  <c r="R107" i="13"/>
  <c r="Q107" i="13"/>
  <c r="R106" i="13"/>
  <c r="Q106" i="13"/>
  <c r="R105" i="13"/>
  <c r="Q105" i="13"/>
  <c r="R104" i="13"/>
  <c r="Q104" i="13"/>
  <c r="R103" i="13"/>
  <c r="Q103" i="13"/>
  <c r="R102" i="13"/>
  <c r="Q102" i="13"/>
  <c r="R101" i="13"/>
  <c r="Q101" i="13"/>
  <c r="R100" i="13"/>
  <c r="Q100" i="13"/>
  <c r="R99" i="13"/>
  <c r="Q99" i="13"/>
  <c r="R98" i="13"/>
  <c r="Q98" i="13"/>
  <c r="R97" i="13"/>
  <c r="Q97" i="13"/>
  <c r="R96" i="13"/>
  <c r="Q96" i="13"/>
  <c r="R95" i="13"/>
  <c r="Q95" i="13"/>
  <c r="R94" i="13"/>
  <c r="Q94" i="13"/>
  <c r="R93" i="13"/>
  <c r="Q93" i="13"/>
  <c r="R92" i="13"/>
  <c r="Q92" i="13"/>
  <c r="R91" i="13"/>
  <c r="Q91" i="13"/>
  <c r="R90" i="13"/>
  <c r="Q90" i="13"/>
  <c r="R89" i="13"/>
  <c r="Q89" i="13"/>
  <c r="R88" i="13"/>
  <c r="Q88" i="13"/>
  <c r="R87" i="13"/>
  <c r="Q87" i="13"/>
  <c r="R86" i="13"/>
  <c r="Q86" i="13"/>
  <c r="R85" i="13"/>
  <c r="Q85" i="13"/>
  <c r="R84" i="13"/>
  <c r="Q84" i="13"/>
  <c r="R83" i="13"/>
  <c r="Q83" i="13"/>
  <c r="R82" i="13"/>
  <c r="Q82" i="13"/>
  <c r="R81" i="13"/>
  <c r="Q81" i="13"/>
  <c r="R80" i="13"/>
  <c r="Q80" i="13"/>
  <c r="R79" i="13"/>
  <c r="Q79" i="13"/>
  <c r="R78" i="13"/>
  <c r="Q78" i="13"/>
  <c r="R77" i="13"/>
  <c r="Q77" i="13"/>
  <c r="R76" i="13"/>
  <c r="Q76" i="13"/>
  <c r="R75" i="13"/>
  <c r="Q75" i="13"/>
  <c r="R74" i="13"/>
  <c r="Q74" i="13"/>
  <c r="R73" i="13"/>
  <c r="Q73" i="13"/>
  <c r="R72" i="13"/>
  <c r="Q72" i="13"/>
  <c r="R71" i="13"/>
  <c r="Q71" i="13"/>
  <c r="R70" i="13"/>
  <c r="Q70" i="13"/>
  <c r="R69" i="13"/>
  <c r="Q69" i="13"/>
  <c r="R68" i="13"/>
  <c r="Q68" i="13"/>
  <c r="R67" i="13"/>
  <c r="Q67" i="13"/>
  <c r="R66" i="13"/>
  <c r="Q66" i="13"/>
  <c r="R65" i="13"/>
  <c r="Q65" i="13"/>
  <c r="R64" i="13"/>
  <c r="Q64" i="13"/>
  <c r="R63" i="13"/>
  <c r="Q63" i="13"/>
  <c r="R62" i="13"/>
  <c r="Q62" i="13"/>
  <c r="R61" i="13"/>
  <c r="Q61" i="13"/>
  <c r="R60" i="13"/>
  <c r="Q60" i="13"/>
  <c r="R59" i="13"/>
  <c r="Q59" i="13"/>
  <c r="R58" i="13"/>
  <c r="Q58" i="13"/>
  <c r="R57" i="13"/>
  <c r="Q57" i="13"/>
  <c r="R56" i="13"/>
  <c r="Q56" i="13"/>
  <c r="R55" i="13"/>
  <c r="Q55" i="13"/>
  <c r="R54" i="13"/>
  <c r="Q54" i="13"/>
  <c r="R53" i="13"/>
  <c r="Q53" i="13"/>
  <c r="R52" i="13"/>
  <c r="Q52" i="13"/>
  <c r="R51" i="13"/>
  <c r="Q51" i="13"/>
  <c r="R50" i="13"/>
  <c r="Q50" i="13"/>
  <c r="R49" i="13"/>
  <c r="Q49" i="13"/>
  <c r="R48" i="13"/>
  <c r="Q48" i="13"/>
  <c r="R47" i="13"/>
  <c r="Q47" i="13"/>
  <c r="R46" i="13"/>
  <c r="Q46" i="13"/>
  <c r="R45" i="13"/>
  <c r="Q45" i="13"/>
  <c r="R44" i="13"/>
  <c r="Q44" i="13"/>
  <c r="R43" i="13"/>
  <c r="Q43" i="13"/>
  <c r="R42" i="13"/>
  <c r="Q42" i="13"/>
  <c r="R41" i="13"/>
  <c r="Q41" i="13"/>
  <c r="R40" i="13"/>
  <c r="Q40" i="13"/>
  <c r="R39" i="13"/>
  <c r="Q39" i="13"/>
  <c r="R38" i="13"/>
  <c r="Q38" i="13"/>
  <c r="R37" i="13"/>
  <c r="Q37" i="13"/>
  <c r="R36" i="13"/>
  <c r="Q36" i="13"/>
  <c r="R35" i="13"/>
  <c r="Q35" i="13"/>
  <c r="R34" i="13"/>
  <c r="Q34" i="13"/>
  <c r="R33" i="13"/>
  <c r="Q33" i="13"/>
  <c r="R32" i="13"/>
  <c r="Q32" i="13"/>
  <c r="R31" i="13"/>
  <c r="Q31" i="13"/>
  <c r="R30" i="13"/>
  <c r="Q30" i="13"/>
  <c r="R29" i="13"/>
  <c r="Q29" i="13"/>
  <c r="R28" i="13"/>
  <c r="Q28" i="13"/>
  <c r="R27" i="13"/>
  <c r="Q27" i="13"/>
  <c r="R26" i="13"/>
  <c r="Q26" i="13"/>
  <c r="R25" i="13"/>
  <c r="Q25" i="13"/>
  <c r="R24" i="13"/>
  <c r="Q24" i="13"/>
  <c r="R23" i="13"/>
  <c r="Q23" i="13"/>
  <c r="R22" i="13"/>
  <c r="Q22" i="13"/>
  <c r="R21" i="13"/>
  <c r="Q21" i="13"/>
  <c r="R20" i="13"/>
  <c r="Q20" i="13"/>
  <c r="R19" i="13"/>
  <c r="Q19" i="13"/>
  <c r="R18" i="13"/>
  <c r="Q18" i="13"/>
  <c r="R17" i="13"/>
  <c r="Q17" i="13"/>
  <c r="R16" i="13"/>
  <c r="Q16" i="13"/>
  <c r="R15" i="13"/>
  <c r="Q15" i="13"/>
  <c r="R14" i="13"/>
  <c r="Q14" i="13"/>
  <c r="R13" i="13"/>
  <c r="Q13" i="13"/>
  <c r="R12" i="13"/>
  <c r="Q12" i="13"/>
  <c r="R11" i="13"/>
  <c r="Q11" i="13"/>
  <c r="Q168" i="13" s="1"/>
  <c r="G170" i="12"/>
  <c r="E170" i="12"/>
  <c r="C170" i="12"/>
  <c r="O169" i="12"/>
  <c r="O170" i="12" s="1"/>
  <c r="M169" i="12"/>
  <c r="M170" i="12" s="1"/>
  <c r="K169" i="12"/>
  <c r="K170" i="12" s="1"/>
  <c r="I169" i="12"/>
  <c r="I170" i="12" s="1"/>
  <c r="G169" i="12"/>
  <c r="E169" i="12"/>
  <c r="C169" i="12"/>
  <c r="Q169" i="12" s="1"/>
  <c r="R167" i="12"/>
  <c r="Q167" i="12"/>
  <c r="R166" i="12"/>
  <c r="Q166" i="12"/>
  <c r="R165" i="12"/>
  <c r="Q165" i="12"/>
  <c r="R164" i="12"/>
  <c r="Q164" i="12"/>
  <c r="R163" i="12"/>
  <c r="Q163" i="12"/>
  <c r="R162" i="12"/>
  <c r="Q162" i="12"/>
  <c r="R161" i="12"/>
  <c r="Q161" i="12"/>
  <c r="R160" i="12"/>
  <c r="Q160" i="12"/>
  <c r="R159" i="12"/>
  <c r="Q159" i="12"/>
  <c r="R158" i="12"/>
  <c r="Q158" i="12"/>
  <c r="R157" i="12"/>
  <c r="Q157" i="12"/>
  <c r="R156" i="12"/>
  <c r="Q156" i="12"/>
  <c r="R155" i="12"/>
  <c r="Q155" i="12"/>
  <c r="R154" i="12"/>
  <c r="Q154" i="12"/>
  <c r="R153" i="12"/>
  <c r="Q153" i="12"/>
  <c r="R152" i="12"/>
  <c r="Q152" i="12"/>
  <c r="R151" i="12"/>
  <c r="Q151" i="12"/>
  <c r="R150" i="12"/>
  <c r="Q150" i="12"/>
  <c r="R149" i="12"/>
  <c r="Q149" i="12"/>
  <c r="R148" i="12"/>
  <c r="Q148" i="12"/>
  <c r="R147" i="12"/>
  <c r="Q147" i="12"/>
  <c r="R146" i="12"/>
  <c r="Q146" i="12"/>
  <c r="R145" i="12"/>
  <c r="Q145" i="12"/>
  <c r="R144" i="12"/>
  <c r="Q144" i="12"/>
  <c r="R143" i="12"/>
  <c r="Q143" i="12"/>
  <c r="R142" i="12"/>
  <c r="Q142" i="12"/>
  <c r="R141" i="12"/>
  <c r="Q141" i="12"/>
  <c r="R140" i="12"/>
  <c r="Q140" i="12"/>
  <c r="R139" i="12"/>
  <c r="Q139" i="12"/>
  <c r="R138" i="12"/>
  <c r="Q138" i="12"/>
  <c r="R137" i="12"/>
  <c r="Q137" i="12"/>
  <c r="R136" i="12"/>
  <c r="Q136" i="12"/>
  <c r="R135" i="12"/>
  <c r="Q135" i="12"/>
  <c r="R134" i="12"/>
  <c r="Q134" i="12"/>
  <c r="R133" i="12"/>
  <c r="Q133" i="12"/>
  <c r="R132" i="12"/>
  <c r="Q132" i="12"/>
  <c r="R131" i="12"/>
  <c r="Q131" i="12"/>
  <c r="R130" i="12"/>
  <c r="Q130" i="12"/>
  <c r="R129" i="12"/>
  <c r="Q129" i="12"/>
  <c r="R128" i="12"/>
  <c r="Q128" i="12"/>
  <c r="R127" i="12"/>
  <c r="Q127" i="12"/>
  <c r="R126" i="12"/>
  <c r="Q126" i="12"/>
  <c r="R125" i="12"/>
  <c r="Q125" i="12"/>
  <c r="R124" i="12"/>
  <c r="Q124" i="12"/>
  <c r="R123" i="12"/>
  <c r="Q123" i="12"/>
  <c r="R122" i="12"/>
  <c r="Q122" i="12"/>
  <c r="R121" i="12"/>
  <c r="Q121" i="12"/>
  <c r="R120" i="12"/>
  <c r="Q120" i="12"/>
  <c r="R119" i="12"/>
  <c r="Q119" i="12"/>
  <c r="R118" i="12"/>
  <c r="Q118" i="12"/>
  <c r="R117" i="12"/>
  <c r="Q117" i="12"/>
  <c r="R116" i="12"/>
  <c r="Q116" i="12"/>
  <c r="R115" i="12"/>
  <c r="Q115" i="12"/>
  <c r="R114" i="12"/>
  <c r="Q114" i="12"/>
  <c r="R113" i="12"/>
  <c r="Q113" i="12"/>
  <c r="R112" i="12"/>
  <c r="Q112" i="12"/>
  <c r="R111" i="12"/>
  <c r="Q111" i="12"/>
  <c r="R110" i="12"/>
  <c r="Q110" i="12"/>
  <c r="R109" i="12"/>
  <c r="Q109" i="12"/>
  <c r="R108" i="12"/>
  <c r="Q108" i="12"/>
  <c r="R107" i="12"/>
  <c r="Q107" i="12"/>
  <c r="R106" i="12"/>
  <c r="Q106" i="12"/>
  <c r="R105" i="12"/>
  <c r="Q105" i="12"/>
  <c r="R104" i="12"/>
  <c r="Q104" i="12"/>
  <c r="R103" i="12"/>
  <c r="Q103" i="12"/>
  <c r="R102" i="12"/>
  <c r="Q102" i="12"/>
  <c r="R101" i="12"/>
  <c r="Q101" i="12"/>
  <c r="R100" i="12"/>
  <c r="Q100" i="12"/>
  <c r="R99" i="12"/>
  <c r="Q99" i="12"/>
  <c r="R98" i="12"/>
  <c r="Q98" i="12"/>
  <c r="R97" i="12"/>
  <c r="Q97" i="12"/>
  <c r="R96" i="12"/>
  <c r="Q96" i="12"/>
  <c r="R95" i="12"/>
  <c r="Q95" i="12"/>
  <c r="R94" i="12"/>
  <c r="Q94" i="12"/>
  <c r="R93" i="12"/>
  <c r="Q93" i="12"/>
  <c r="R92" i="12"/>
  <c r="Q92" i="12"/>
  <c r="R91" i="12"/>
  <c r="Q91" i="12"/>
  <c r="R90" i="12"/>
  <c r="Q90" i="12"/>
  <c r="R89" i="12"/>
  <c r="Q89" i="12"/>
  <c r="R88" i="12"/>
  <c r="Q88" i="12"/>
  <c r="R87" i="12"/>
  <c r="Q87" i="12"/>
  <c r="R86" i="12"/>
  <c r="Q86" i="12"/>
  <c r="R85" i="12"/>
  <c r="Q85" i="12"/>
  <c r="R84" i="12"/>
  <c r="Q84" i="12"/>
  <c r="R83" i="12"/>
  <c r="Q83" i="12"/>
  <c r="R82" i="12"/>
  <c r="Q82" i="12"/>
  <c r="R81" i="12"/>
  <c r="Q81" i="12"/>
  <c r="R80" i="12"/>
  <c r="Q80" i="12"/>
  <c r="R79" i="12"/>
  <c r="Q79" i="12"/>
  <c r="R78" i="12"/>
  <c r="Q78" i="12"/>
  <c r="R77" i="12"/>
  <c r="Q77" i="12"/>
  <c r="R76" i="12"/>
  <c r="Q76" i="12"/>
  <c r="R75" i="12"/>
  <c r="Q75" i="12"/>
  <c r="R74" i="12"/>
  <c r="Q74" i="12"/>
  <c r="R73" i="12"/>
  <c r="Q73" i="12"/>
  <c r="R72" i="12"/>
  <c r="Q72" i="12"/>
  <c r="R71" i="12"/>
  <c r="Q71" i="12"/>
  <c r="R70" i="12"/>
  <c r="Q70" i="12"/>
  <c r="R69" i="12"/>
  <c r="Q69" i="12"/>
  <c r="R68" i="12"/>
  <c r="Q68" i="12"/>
  <c r="R67" i="12"/>
  <c r="Q67" i="12"/>
  <c r="R66" i="12"/>
  <c r="Q66" i="12"/>
  <c r="R65" i="12"/>
  <c r="Q65" i="12"/>
  <c r="R64" i="12"/>
  <c r="Q64" i="12"/>
  <c r="R63" i="12"/>
  <c r="Q63" i="12"/>
  <c r="R62" i="12"/>
  <c r="Q62" i="12"/>
  <c r="R61" i="12"/>
  <c r="Q61" i="12"/>
  <c r="R60" i="12"/>
  <c r="Q60" i="12"/>
  <c r="R59" i="12"/>
  <c r="Q59" i="12"/>
  <c r="R58" i="12"/>
  <c r="Q58" i="12"/>
  <c r="R57" i="12"/>
  <c r="Q57" i="12"/>
  <c r="R56" i="12"/>
  <c r="Q56" i="12"/>
  <c r="R55" i="12"/>
  <c r="Q55" i="12"/>
  <c r="R54" i="12"/>
  <c r="Q54" i="12"/>
  <c r="R53" i="12"/>
  <c r="Q53" i="12"/>
  <c r="R52" i="12"/>
  <c r="Q52" i="12"/>
  <c r="R51" i="12"/>
  <c r="Q51" i="12"/>
  <c r="R50" i="12"/>
  <c r="Q50" i="12"/>
  <c r="R49" i="12"/>
  <c r="Q49" i="12"/>
  <c r="R48" i="12"/>
  <c r="Q48" i="12"/>
  <c r="R47" i="12"/>
  <c r="Q47" i="12"/>
  <c r="R46" i="12"/>
  <c r="Q46" i="12"/>
  <c r="R45" i="12"/>
  <c r="Q45" i="12"/>
  <c r="R44" i="12"/>
  <c r="Q44" i="12"/>
  <c r="R43" i="12"/>
  <c r="Q43" i="12"/>
  <c r="R42" i="12"/>
  <c r="Q42" i="12"/>
  <c r="R41" i="12"/>
  <c r="Q41" i="12"/>
  <c r="R40" i="12"/>
  <c r="Q40" i="12"/>
  <c r="R39" i="12"/>
  <c r="Q39" i="12"/>
  <c r="R38" i="12"/>
  <c r="Q38" i="12"/>
  <c r="R37" i="12"/>
  <c r="Q37" i="12"/>
  <c r="R36" i="12"/>
  <c r="Q36" i="12"/>
  <c r="R35" i="12"/>
  <c r="Q35" i="12"/>
  <c r="R34" i="12"/>
  <c r="Q34" i="12"/>
  <c r="R33" i="12"/>
  <c r="Q33" i="12"/>
  <c r="R32" i="12"/>
  <c r="Q32" i="12"/>
  <c r="R31" i="12"/>
  <c r="Q31" i="12"/>
  <c r="R30" i="12"/>
  <c r="Q30" i="12"/>
  <c r="R29" i="12"/>
  <c r="Q29" i="12"/>
  <c r="R28" i="12"/>
  <c r="Q28" i="12"/>
  <c r="R27" i="12"/>
  <c r="Q27" i="12"/>
  <c r="R26" i="12"/>
  <c r="Q26" i="12"/>
  <c r="R25" i="12"/>
  <c r="Q25" i="12"/>
  <c r="R24" i="12"/>
  <c r="Q24" i="12"/>
  <c r="R23" i="12"/>
  <c r="Q23" i="12"/>
  <c r="R22" i="12"/>
  <c r="Q22" i="12"/>
  <c r="R21" i="12"/>
  <c r="Q21" i="12"/>
  <c r="R20" i="12"/>
  <c r="Q20" i="12"/>
  <c r="R19" i="12"/>
  <c r="Q19" i="12"/>
  <c r="R18" i="12"/>
  <c r="Q18" i="12"/>
  <c r="R17" i="12"/>
  <c r="Q17" i="12"/>
  <c r="R16" i="12"/>
  <c r="Q16" i="12"/>
  <c r="R15" i="12"/>
  <c r="Q15" i="12"/>
  <c r="R14" i="12"/>
  <c r="Q14" i="12"/>
  <c r="R13" i="12"/>
  <c r="Q13" i="12"/>
  <c r="R12" i="12"/>
  <c r="R168" i="12" s="1"/>
  <c r="Q12" i="12"/>
  <c r="R11" i="12"/>
  <c r="Q11" i="12"/>
  <c r="Q168" i="12" s="1"/>
  <c r="O170" i="11"/>
  <c r="M170" i="11"/>
  <c r="O169" i="11"/>
  <c r="M169" i="11"/>
  <c r="K169" i="11"/>
  <c r="K170" i="11" s="1"/>
  <c r="I169" i="11"/>
  <c r="I170" i="11" s="1"/>
  <c r="G169" i="11"/>
  <c r="G170" i="11" s="1"/>
  <c r="E169" i="11"/>
  <c r="E170" i="11" s="1"/>
  <c r="C169" i="11"/>
  <c r="C170" i="11" s="1"/>
  <c r="R170" i="11" s="1"/>
  <c r="R167" i="11"/>
  <c r="Q167" i="11"/>
  <c r="R166" i="11"/>
  <c r="Q166" i="11"/>
  <c r="R165" i="11"/>
  <c r="Q165" i="11"/>
  <c r="R164" i="11"/>
  <c r="Q164" i="11"/>
  <c r="R163" i="11"/>
  <c r="Q163" i="11"/>
  <c r="R162" i="11"/>
  <c r="Q162" i="11"/>
  <c r="R161" i="11"/>
  <c r="Q161" i="11"/>
  <c r="R160" i="11"/>
  <c r="Q160" i="11"/>
  <c r="R159" i="11"/>
  <c r="Q159" i="11"/>
  <c r="R158" i="11"/>
  <c r="Q158" i="11"/>
  <c r="R157" i="11"/>
  <c r="Q157" i="11"/>
  <c r="R156" i="11"/>
  <c r="Q156" i="11"/>
  <c r="R155" i="11"/>
  <c r="Q155" i="11"/>
  <c r="R154" i="11"/>
  <c r="Q154" i="11"/>
  <c r="R153" i="11"/>
  <c r="Q153" i="11"/>
  <c r="R152" i="11"/>
  <c r="Q152" i="11"/>
  <c r="R151" i="11"/>
  <c r="Q151" i="11"/>
  <c r="R150" i="11"/>
  <c r="Q150" i="11"/>
  <c r="R149" i="11"/>
  <c r="Q149" i="11"/>
  <c r="R148" i="11"/>
  <c r="Q148" i="11"/>
  <c r="R147" i="11"/>
  <c r="Q147" i="11"/>
  <c r="R146" i="11"/>
  <c r="Q146" i="11"/>
  <c r="R145" i="11"/>
  <c r="Q145" i="11"/>
  <c r="R144" i="11"/>
  <c r="Q144" i="11"/>
  <c r="R143" i="11"/>
  <c r="Q143" i="11"/>
  <c r="R142" i="11"/>
  <c r="Q142" i="11"/>
  <c r="R141" i="11"/>
  <c r="Q141" i="11"/>
  <c r="R140" i="11"/>
  <c r="Q140" i="11"/>
  <c r="R139" i="11"/>
  <c r="Q139" i="11"/>
  <c r="R138" i="11"/>
  <c r="Q138" i="11"/>
  <c r="R137" i="11"/>
  <c r="Q137" i="11"/>
  <c r="R136" i="11"/>
  <c r="Q136" i="11"/>
  <c r="R135" i="11"/>
  <c r="Q135" i="11"/>
  <c r="R134" i="11"/>
  <c r="Q134" i="11"/>
  <c r="R133" i="11"/>
  <c r="Q133" i="11"/>
  <c r="R132" i="11"/>
  <c r="Q132" i="11"/>
  <c r="R131" i="11"/>
  <c r="Q131" i="11"/>
  <c r="R130" i="11"/>
  <c r="Q130" i="11"/>
  <c r="R129" i="11"/>
  <c r="Q129" i="11"/>
  <c r="R128" i="11"/>
  <c r="Q128" i="11"/>
  <c r="R127" i="11"/>
  <c r="Q127" i="11"/>
  <c r="R126" i="11"/>
  <c r="Q126" i="11"/>
  <c r="R125" i="11"/>
  <c r="Q125" i="11"/>
  <c r="R124" i="11"/>
  <c r="Q124" i="11"/>
  <c r="R123" i="11"/>
  <c r="Q123" i="11"/>
  <c r="R122" i="11"/>
  <c r="Q122" i="11"/>
  <c r="R121" i="11"/>
  <c r="Q121" i="11"/>
  <c r="R120" i="11"/>
  <c r="Q120" i="11"/>
  <c r="R119" i="11"/>
  <c r="Q119" i="11"/>
  <c r="R118" i="11"/>
  <c r="Q118" i="11"/>
  <c r="R117" i="11"/>
  <c r="Q117" i="11"/>
  <c r="R116" i="11"/>
  <c r="Q116" i="11"/>
  <c r="R115" i="11"/>
  <c r="Q115" i="11"/>
  <c r="R114" i="11"/>
  <c r="Q114" i="11"/>
  <c r="R113" i="11"/>
  <c r="Q113" i="11"/>
  <c r="R112" i="11"/>
  <c r="Q112" i="11"/>
  <c r="R111" i="11"/>
  <c r="Q111" i="11"/>
  <c r="R110" i="11"/>
  <c r="Q110" i="11"/>
  <c r="R109" i="11"/>
  <c r="Q109" i="11"/>
  <c r="R108" i="11"/>
  <c r="Q108" i="11"/>
  <c r="R107" i="11"/>
  <c r="Q107" i="11"/>
  <c r="R106" i="11"/>
  <c r="Q106" i="11"/>
  <c r="R105" i="11"/>
  <c r="Q105" i="11"/>
  <c r="R104" i="11"/>
  <c r="Q104" i="11"/>
  <c r="R103" i="11"/>
  <c r="Q103" i="11"/>
  <c r="R102" i="11"/>
  <c r="Q102" i="11"/>
  <c r="R101" i="11"/>
  <c r="Q101" i="11"/>
  <c r="R100" i="11"/>
  <c r="Q100" i="11"/>
  <c r="R99" i="11"/>
  <c r="Q99" i="11"/>
  <c r="R98" i="11"/>
  <c r="Q98" i="11"/>
  <c r="R97" i="11"/>
  <c r="Q97" i="11"/>
  <c r="R96" i="11"/>
  <c r="Q96" i="11"/>
  <c r="R95" i="11"/>
  <c r="Q95" i="11"/>
  <c r="R94" i="11"/>
  <c r="Q94" i="11"/>
  <c r="R93" i="11"/>
  <c r="Q93" i="11"/>
  <c r="R92" i="11"/>
  <c r="Q92" i="11"/>
  <c r="R91" i="11"/>
  <c r="Q91" i="11"/>
  <c r="R90" i="11"/>
  <c r="Q90" i="11"/>
  <c r="R89" i="11"/>
  <c r="Q89" i="11"/>
  <c r="R88" i="11"/>
  <c r="Q88" i="11"/>
  <c r="R87" i="11"/>
  <c r="Q87" i="11"/>
  <c r="R86" i="11"/>
  <c r="Q86" i="11"/>
  <c r="R85" i="11"/>
  <c r="Q85" i="11"/>
  <c r="R84" i="11"/>
  <c r="Q84" i="11"/>
  <c r="R83" i="11"/>
  <c r="Q83" i="11"/>
  <c r="R82" i="11"/>
  <c r="Q82" i="11"/>
  <c r="R81" i="11"/>
  <c r="Q81" i="11"/>
  <c r="R80" i="11"/>
  <c r="Q80" i="11"/>
  <c r="R79" i="11"/>
  <c r="Q79" i="11"/>
  <c r="R78" i="11"/>
  <c r="Q78" i="11"/>
  <c r="R77" i="11"/>
  <c r="Q77" i="11"/>
  <c r="R76" i="11"/>
  <c r="Q76" i="11"/>
  <c r="R75" i="11"/>
  <c r="Q75" i="11"/>
  <c r="R74" i="11"/>
  <c r="Q74" i="11"/>
  <c r="R73" i="11"/>
  <c r="Q73" i="11"/>
  <c r="R72" i="11"/>
  <c r="Q72" i="11"/>
  <c r="R71" i="11"/>
  <c r="Q71" i="11"/>
  <c r="R70" i="11"/>
  <c r="Q70" i="11"/>
  <c r="R69" i="11"/>
  <c r="Q69" i="11"/>
  <c r="R68" i="11"/>
  <c r="Q68" i="11"/>
  <c r="R67" i="11"/>
  <c r="Q67" i="11"/>
  <c r="R66" i="11"/>
  <c r="Q66" i="11"/>
  <c r="R65" i="11"/>
  <c r="Q65" i="11"/>
  <c r="R64" i="11"/>
  <c r="Q64" i="11"/>
  <c r="R63" i="11"/>
  <c r="Q63" i="11"/>
  <c r="R62" i="11"/>
  <c r="Q62" i="11"/>
  <c r="R61" i="11"/>
  <c r="Q61" i="11"/>
  <c r="R60" i="11"/>
  <c r="Q60" i="11"/>
  <c r="R59" i="11"/>
  <c r="Q59" i="11"/>
  <c r="R58" i="11"/>
  <c r="Q58" i="11"/>
  <c r="R57" i="11"/>
  <c r="Q57" i="11"/>
  <c r="R56" i="11"/>
  <c r="Q56" i="11"/>
  <c r="R55" i="11"/>
  <c r="Q55" i="11"/>
  <c r="R54" i="11"/>
  <c r="Q54" i="11"/>
  <c r="R53" i="11"/>
  <c r="Q53" i="11"/>
  <c r="R52" i="11"/>
  <c r="Q52" i="11"/>
  <c r="R51" i="11"/>
  <c r="Q51" i="11"/>
  <c r="R50" i="11"/>
  <c r="Q50" i="11"/>
  <c r="R49" i="11"/>
  <c r="Q49" i="11"/>
  <c r="R48" i="11"/>
  <c r="Q48" i="11"/>
  <c r="R47" i="11"/>
  <c r="Q47" i="11"/>
  <c r="R46" i="11"/>
  <c r="Q46" i="11"/>
  <c r="R45" i="11"/>
  <c r="Q45" i="11"/>
  <c r="R44" i="11"/>
  <c r="Q44" i="11"/>
  <c r="R43" i="11"/>
  <c r="Q43" i="11"/>
  <c r="R42" i="11"/>
  <c r="Q42" i="11"/>
  <c r="R41" i="11"/>
  <c r="Q41" i="11"/>
  <c r="R40" i="11"/>
  <c r="Q40" i="11"/>
  <c r="R39" i="11"/>
  <c r="Q39" i="11"/>
  <c r="R38" i="11"/>
  <c r="Q38" i="11"/>
  <c r="R37" i="11"/>
  <c r="Q37" i="11"/>
  <c r="R36" i="11"/>
  <c r="Q36" i="11"/>
  <c r="R35" i="11"/>
  <c r="Q35" i="11"/>
  <c r="R34" i="11"/>
  <c r="Q34" i="11"/>
  <c r="R33" i="11"/>
  <c r="Q33" i="11"/>
  <c r="R32" i="11"/>
  <c r="Q32" i="11"/>
  <c r="R31" i="11"/>
  <c r="Q31" i="11"/>
  <c r="R30" i="11"/>
  <c r="Q30" i="11"/>
  <c r="R29" i="11"/>
  <c r="Q29" i="11"/>
  <c r="R28" i="11"/>
  <c r="Q28" i="11"/>
  <c r="R27" i="11"/>
  <c r="Q27" i="11"/>
  <c r="R26" i="11"/>
  <c r="Q26" i="11"/>
  <c r="R25" i="11"/>
  <c r="Q25" i="11"/>
  <c r="R24" i="11"/>
  <c r="Q24" i="11"/>
  <c r="R23" i="11"/>
  <c r="Q23" i="11"/>
  <c r="R22" i="11"/>
  <c r="Q22" i="11"/>
  <c r="R21" i="11"/>
  <c r="Q21" i="11"/>
  <c r="R20" i="11"/>
  <c r="Q20" i="11"/>
  <c r="R19" i="11"/>
  <c r="Q19" i="11"/>
  <c r="R18" i="11"/>
  <c r="Q18" i="11"/>
  <c r="R17" i="11"/>
  <c r="Q17" i="11"/>
  <c r="R16" i="11"/>
  <c r="Q16" i="11"/>
  <c r="R15" i="11"/>
  <c r="Q15" i="11"/>
  <c r="R14" i="11"/>
  <c r="Q14" i="11"/>
  <c r="R13" i="11"/>
  <c r="Q13" i="11"/>
  <c r="R12" i="11"/>
  <c r="R168" i="11" s="1"/>
  <c r="Q12" i="11"/>
  <c r="R11" i="11"/>
  <c r="Q11" i="11"/>
  <c r="Q168" i="11" s="1"/>
  <c r="O170" i="10"/>
  <c r="M170" i="10"/>
  <c r="K170" i="10"/>
  <c r="I170" i="10"/>
  <c r="G170" i="10"/>
  <c r="E170" i="10"/>
  <c r="O169" i="10"/>
  <c r="M169" i="10"/>
  <c r="K169" i="10"/>
  <c r="I169" i="10"/>
  <c r="G169" i="10"/>
  <c r="E169" i="10"/>
  <c r="C169" i="10"/>
  <c r="C170" i="10" s="1"/>
  <c r="R170" i="10" s="1"/>
  <c r="R167" i="10"/>
  <c r="Q167" i="10"/>
  <c r="R166" i="10"/>
  <c r="Q166" i="10"/>
  <c r="R165" i="10"/>
  <c r="Q165" i="10"/>
  <c r="R164" i="10"/>
  <c r="Q164" i="10"/>
  <c r="R163" i="10"/>
  <c r="Q163" i="10"/>
  <c r="R162" i="10"/>
  <c r="Q162" i="10"/>
  <c r="R161" i="10"/>
  <c r="Q161" i="10"/>
  <c r="R160" i="10"/>
  <c r="Q160" i="10"/>
  <c r="R159" i="10"/>
  <c r="Q159" i="10"/>
  <c r="R158" i="10"/>
  <c r="Q158" i="10"/>
  <c r="R157" i="10"/>
  <c r="Q157" i="10"/>
  <c r="R156" i="10"/>
  <c r="Q156" i="10"/>
  <c r="R155" i="10"/>
  <c r="Q155" i="10"/>
  <c r="R154" i="10"/>
  <c r="Q154" i="10"/>
  <c r="R153" i="10"/>
  <c r="Q153" i="10"/>
  <c r="R152" i="10"/>
  <c r="Q152" i="10"/>
  <c r="R151" i="10"/>
  <c r="Q151" i="10"/>
  <c r="R150" i="10"/>
  <c r="Q150" i="10"/>
  <c r="R149" i="10"/>
  <c r="Q149" i="10"/>
  <c r="R148" i="10"/>
  <c r="Q148" i="10"/>
  <c r="R147" i="10"/>
  <c r="Q147" i="10"/>
  <c r="R146" i="10"/>
  <c r="Q146" i="10"/>
  <c r="R145" i="10"/>
  <c r="Q145" i="10"/>
  <c r="R144" i="10"/>
  <c r="Q144" i="10"/>
  <c r="R143" i="10"/>
  <c r="Q143" i="10"/>
  <c r="R142" i="10"/>
  <c r="Q142" i="10"/>
  <c r="R141" i="10"/>
  <c r="Q141" i="10"/>
  <c r="R140" i="10"/>
  <c r="Q140" i="10"/>
  <c r="R139" i="10"/>
  <c r="Q139" i="10"/>
  <c r="R138" i="10"/>
  <c r="Q138" i="10"/>
  <c r="R137" i="10"/>
  <c r="Q137" i="10"/>
  <c r="R136" i="10"/>
  <c r="Q136" i="10"/>
  <c r="R135" i="10"/>
  <c r="Q135" i="10"/>
  <c r="R134" i="10"/>
  <c r="Q134" i="10"/>
  <c r="R133" i="10"/>
  <c r="Q133" i="10"/>
  <c r="R132" i="10"/>
  <c r="Q132" i="10"/>
  <c r="R131" i="10"/>
  <c r="Q131" i="10"/>
  <c r="R130" i="10"/>
  <c r="Q130" i="10"/>
  <c r="R129" i="10"/>
  <c r="Q129" i="10"/>
  <c r="R128" i="10"/>
  <c r="Q128" i="10"/>
  <c r="R127" i="10"/>
  <c r="Q127" i="10"/>
  <c r="R126" i="10"/>
  <c r="Q126" i="10"/>
  <c r="R125" i="10"/>
  <c r="Q125" i="10"/>
  <c r="R124" i="10"/>
  <c r="Q124" i="10"/>
  <c r="R123" i="10"/>
  <c r="Q123" i="10"/>
  <c r="R122" i="10"/>
  <c r="Q122" i="10"/>
  <c r="R121" i="10"/>
  <c r="Q121" i="10"/>
  <c r="R120" i="10"/>
  <c r="Q120" i="10"/>
  <c r="R119" i="10"/>
  <c r="Q119" i="10"/>
  <c r="R118" i="10"/>
  <c r="Q118" i="10"/>
  <c r="R117" i="10"/>
  <c r="Q117" i="10"/>
  <c r="R116" i="10"/>
  <c r="Q116" i="10"/>
  <c r="R115" i="10"/>
  <c r="Q115" i="10"/>
  <c r="R114" i="10"/>
  <c r="Q114" i="10"/>
  <c r="R113" i="10"/>
  <c r="Q113" i="10"/>
  <c r="R112" i="10"/>
  <c r="Q112" i="10"/>
  <c r="R111" i="10"/>
  <c r="Q111" i="10"/>
  <c r="R110" i="10"/>
  <c r="Q110" i="10"/>
  <c r="R109" i="10"/>
  <c r="Q109" i="10"/>
  <c r="R108" i="10"/>
  <c r="Q108" i="10"/>
  <c r="R107" i="10"/>
  <c r="Q107" i="10"/>
  <c r="R106" i="10"/>
  <c r="Q106" i="10"/>
  <c r="R105" i="10"/>
  <c r="Q105" i="10"/>
  <c r="R104" i="10"/>
  <c r="Q104" i="10"/>
  <c r="R103" i="10"/>
  <c r="Q103" i="10"/>
  <c r="R102" i="10"/>
  <c r="Q102" i="10"/>
  <c r="R101" i="10"/>
  <c r="Q101" i="10"/>
  <c r="R100" i="10"/>
  <c r="Q100" i="10"/>
  <c r="R99" i="10"/>
  <c r="Q99" i="10"/>
  <c r="R98" i="10"/>
  <c r="Q98" i="10"/>
  <c r="R97" i="10"/>
  <c r="Q97" i="10"/>
  <c r="R96" i="10"/>
  <c r="Q96" i="10"/>
  <c r="R95" i="10"/>
  <c r="Q95" i="10"/>
  <c r="R94" i="10"/>
  <c r="Q94" i="10"/>
  <c r="R93" i="10"/>
  <c r="Q93" i="10"/>
  <c r="R92" i="10"/>
  <c r="Q92" i="10"/>
  <c r="R91" i="10"/>
  <c r="Q91" i="10"/>
  <c r="R90" i="10"/>
  <c r="Q90" i="10"/>
  <c r="R89" i="10"/>
  <c r="Q89" i="10"/>
  <c r="R88" i="10"/>
  <c r="Q88" i="10"/>
  <c r="R87" i="10"/>
  <c r="Q87" i="10"/>
  <c r="R86" i="10"/>
  <c r="Q86" i="10"/>
  <c r="R85" i="10"/>
  <c r="Q85" i="10"/>
  <c r="R84" i="10"/>
  <c r="Q84" i="10"/>
  <c r="R83" i="10"/>
  <c r="Q83" i="10"/>
  <c r="R82" i="10"/>
  <c r="Q82" i="10"/>
  <c r="R81" i="10"/>
  <c r="Q81" i="10"/>
  <c r="R80" i="10"/>
  <c r="Q80" i="10"/>
  <c r="R79" i="10"/>
  <c r="Q79" i="10"/>
  <c r="R78" i="10"/>
  <c r="Q78" i="10"/>
  <c r="R77" i="10"/>
  <c r="Q77" i="10"/>
  <c r="R76" i="10"/>
  <c r="Q76" i="10"/>
  <c r="R75" i="10"/>
  <c r="Q75" i="10"/>
  <c r="R74" i="10"/>
  <c r="Q74" i="10"/>
  <c r="R73" i="10"/>
  <c r="Q73" i="10"/>
  <c r="R72" i="10"/>
  <c r="Q72" i="10"/>
  <c r="R71" i="10"/>
  <c r="Q71" i="10"/>
  <c r="R70" i="10"/>
  <c r="Q70" i="10"/>
  <c r="R69" i="10"/>
  <c r="Q69" i="10"/>
  <c r="R68" i="10"/>
  <c r="Q68" i="10"/>
  <c r="R67" i="10"/>
  <c r="Q67" i="10"/>
  <c r="R66" i="10"/>
  <c r="Q66" i="10"/>
  <c r="R65" i="10"/>
  <c r="Q65" i="10"/>
  <c r="R64" i="10"/>
  <c r="Q64" i="10"/>
  <c r="R63" i="10"/>
  <c r="Q63" i="10"/>
  <c r="R62" i="10"/>
  <c r="Q62" i="10"/>
  <c r="R61" i="10"/>
  <c r="Q61" i="10"/>
  <c r="R60" i="10"/>
  <c r="Q60" i="10"/>
  <c r="R59" i="10"/>
  <c r="Q59" i="10"/>
  <c r="R58" i="10"/>
  <c r="Q58" i="10"/>
  <c r="R57" i="10"/>
  <c r="Q57" i="10"/>
  <c r="R56" i="10"/>
  <c r="Q56" i="10"/>
  <c r="R55" i="10"/>
  <c r="Q55" i="10"/>
  <c r="R54" i="10"/>
  <c r="Q54" i="10"/>
  <c r="R53" i="10"/>
  <c r="Q53" i="10"/>
  <c r="R52" i="10"/>
  <c r="Q52" i="10"/>
  <c r="R51" i="10"/>
  <c r="Q51" i="10"/>
  <c r="R50" i="10"/>
  <c r="Q50" i="10"/>
  <c r="R49" i="10"/>
  <c r="Q49" i="10"/>
  <c r="R48" i="10"/>
  <c r="Q48" i="10"/>
  <c r="R47" i="10"/>
  <c r="Q47" i="10"/>
  <c r="R46" i="10"/>
  <c r="Q46" i="10"/>
  <c r="R45" i="10"/>
  <c r="Q45" i="10"/>
  <c r="R44" i="10"/>
  <c r="Q44" i="10"/>
  <c r="R43" i="10"/>
  <c r="Q43" i="10"/>
  <c r="R42" i="10"/>
  <c r="Q42" i="10"/>
  <c r="R41" i="10"/>
  <c r="Q41" i="10"/>
  <c r="R40" i="10"/>
  <c r="Q40" i="10"/>
  <c r="R39" i="10"/>
  <c r="Q39" i="10"/>
  <c r="R38" i="10"/>
  <c r="Q38" i="10"/>
  <c r="R37" i="10"/>
  <c r="Q37" i="10"/>
  <c r="R36" i="10"/>
  <c r="Q36" i="10"/>
  <c r="R35" i="10"/>
  <c r="Q35" i="10"/>
  <c r="R34" i="10"/>
  <c r="Q34" i="10"/>
  <c r="R33" i="10"/>
  <c r="Q33" i="10"/>
  <c r="R32" i="10"/>
  <c r="Q32" i="10"/>
  <c r="R31" i="10"/>
  <c r="Q31" i="10"/>
  <c r="R30" i="10"/>
  <c r="Q30" i="10"/>
  <c r="R29" i="10"/>
  <c r="Q29" i="10"/>
  <c r="R28" i="10"/>
  <c r="Q28" i="10"/>
  <c r="R27" i="10"/>
  <c r="Q27" i="10"/>
  <c r="R26" i="10"/>
  <c r="Q26" i="10"/>
  <c r="R25" i="10"/>
  <c r="Q25" i="10"/>
  <c r="R24" i="10"/>
  <c r="Q24" i="10"/>
  <c r="R23" i="10"/>
  <c r="Q23" i="10"/>
  <c r="R22" i="10"/>
  <c r="Q22" i="10"/>
  <c r="R21" i="10"/>
  <c r="Q21" i="10"/>
  <c r="R20" i="10"/>
  <c r="Q20" i="10"/>
  <c r="R19" i="10"/>
  <c r="Q19" i="10"/>
  <c r="R18" i="10"/>
  <c r="Q18" i="10"/>
  <c r="R17" i="10"/>
  <c r="Q17" i="10"/>
  <c r="R16" i="10"/>
  <c r="Q16" i="10"/>
  <c r="R15" i="10"/>
  <c r="Q15" i="10"/>
  <c r="R14" i="10"/>
  <c r="Q14" i="10"/>
  <c r="R13" i="10"/>
  <c r="Q13" i="10"/>
  <c r="R12" i="10"/>
  <c r="Q12" i="10"/>
  <c r="R11" i="10"/>
  <c r="R168" i="10" s="1"/>
  <c r="Q11" i="10"/>
  <c r="Q168" i="10" s="1"/>
  <c r="K170" i="9"/>
  <c r="G170" i="9"/>
  <c r="E170" i="9"/>
  <c r="C170" i="9"/>
  <c r="O169" i="9"/>
  <c r="O170" i="9" s="1"/>
  <c r="M169" i="9"/>
  <c r="M170" i="9" s="1"/>
  <c r="K169" i="9"/>
  <c r="I169" i="9"/>
  <c r="I170" i="9" s="1"/>
  <c r="G169" i="9"/>
  <c r="E169" i="9"/>
  <c r="C169" i="9"/>
  <c r="Q169" i="9" s="1"/>
  <c r="R167" i="9"/>
  <c r="Q167" i="9"/>
  <c r="R166" i="9"/>
  <c r="Q166" i="9"/>
  <c r="R165" i="9"/>
  <c r="Q165" i="9"/>
  <c r="R164" i="9"/>
  <c r="Q164" i="9"/>
  <c r="R163" i="9"/>
  <c r="Q163" i="9"/>
  <c r="R162" i="9"/>
  <c r="Q162" i="9"/>
  <c r="R161" i="9"/>
  <c r="Q161" i="9"/>
  <c r="R160" i="9"/>
  <c r="Q160" i="9"/>
  <c r="R159" i="9"/>
  <c r="Q159" i="9"/>
  <c r="R158" i="9"/>
  <c r="Q158" i="9"/>
  <c r="R157" i="9"/>
  <c r="Q157" i="9"/>
  <c r="R156" i="9"/>
  <c r="Q156" i="9"/>
  <c r="R155" i="9"/>
  <c r="Q155" i="9"/>
  <c r="R154" i="9"/>
  <c r="Q154" i="9"/>
  <c r="R153" i="9"/>
  <c r="Q153" i="9"/>
  <c r="R152" i="9"/>
  <c r="Q152" i="9"/>
  <c r="R151" i="9"/>
  <c r="Q151" i="9"/>
  <c r="R150" i="9"/>
  <c r="Q150" i="9"/>
  <c r="R149" i="9"/>
  <c r="Q149" i="9"/>
  <c r="R148" i="9"/>
  <c r="Q148" i="9"/>
  <c r="R147" i="9"/>
  <c r="Q147" i="9"/>
  <c r="R146" i="9"/>
  <c r="Q146" i="9"/>
  <c r="R145" i="9"/>
  <c r="Q145" i="9"/>
  <c r="R144" i="9"/>
  <c r="Q144" i="9"/>
  <c r="R143" i="9"/>
  <c r="Q143" i="9"/>
  <c r="R142" i="9"/>
  <c r="Q142" i="9"/>
  <c r="R141" i="9"/>
  <c r="Q141" i="9"/>
  <c r="R140" i="9"/>
  <c r="Q140" i="9"/>
  <c r="R139" i="9"/>
  <c r="Q139" i="9"/>
  <c r="R138" i="9"/>
  <c r="Q138" i="9"/>
  <c r="R137" i="9"/>
  <c r="Q137" i="9"/>
  <c r="R136" i="9"/>
  <c r="Q136" i="9"/>
  <c r="R135" i="9"/>
  <c r="Q135" i="9"/>
  <c r="R134" i="9"/>
  <c r="Q134" i="9"/>
  <c r="R133" i="9"/>
  <c r="Q133" i="9"/>
  <c r="R132" i="9"/>
  <c r="Q132" i="9"/>
  <c r="R131" i="9"/>
  <c r="Q131" i="9"/>
  <c r="R130" i="9"/>
  <c r="Q130" i="9"/>
  <c r="R129" i="9"/>
  <c r="Q129" i="9"/>
  <c r="R128" i="9"/>
  <c r="Q128" i="9"/>
  <c r="R127" i="9"/>
  <c r="Q127" i="9"/>
  <c r="R126" i="9"/>
  <c r="Q126" i="9"/>
  <c r="R125" i="9"/>
  <c r="Q125" i="9"/>
  <c r="R124" i="9"/>
  <c r="Q124" i="9"/>
  <c r="R123" i="9"/>
  <c r="Q123" i="9"/>
  <c r="R122" i="9"/>
  <c r="Q122" i="9"/>
  <c r="R121" i="9"/>
  <c r="Q121" i="9"/>
  <c r="R120" i="9"/>
  <c r="Q120" i="9"/>
  <c r="R119" i="9"/>
  <c r="Q119" i="9"/>
  <c r="R118" i="9"/>
  <c r="Q118" i="9"/>
  <c r="R117" i="9"/>
  <c r="Q117" i="9"/>
  <c r="R116" i="9"/>
  <c r="Q116" i="9"/>
  <c r="R115" i="9"/>
  <c r="Q115" i="9"/>
  <c r="R114" i="9"/>
  <c r="Q114" i="9"/>
  <c r="R113" i="9"/>
  <c r="Q113" i="9"/>
  <c r="R112" i="9"/>
  <c r="Q112" i="9"/>
  <c r="R111" i="9"/>
  <c r="Q111" i="9"/>
  <c r="R110" i="9"/>
  <c r="Q110" i="9"/>
  <c r="R109" i="9"/>
  <c r="Q109" i="9"/>
  <c r="R108" i="9"/>
  <c r="Q108" i="9"/>
  <c r="R107" i="9"/>
  <c r="Q107" i="9"/>
  <c r="R106" i="9"/>
  <c r="Q106" i="9"/>
  <c r="R105" i="9"/>
  <c r="Q105" i="9"/>
  <c r="R104" i="9"/>
  <c r="Q104" i="9"/>
  <c r="R103" i="9"/>
  <c r="Q103" i="9"/>
  <c r="R102" i="9"/>
  <c r="Q102" i="9"/>
  <c r="R101" i="9"/>
  <c r="Q101" i="9"/>
  <c r="R100" i="9"/>
  <c r="Q100" i="9"/>
  <c r="R99" i="9"/>
  <c r="Q99" i="9"/>
  <c r="R98" i="9"/>
  <c r="Q98" i="9"/>
  <c r="R97" i="9"/>
  <c r="Q97" i="9"/>
  <c r="R96" i="9"/>
  <c r="Q96" i="9"/>
  <c r="R95" i="9"/>
  <c r="Q95" i="9"/>
  <c r="R94" i="9"/>
  <c r="Q94" i="9"/>
  <c r="R93" i="9"/>
  <c r="Q93" i="9"/>
  <c r="R92" i="9"/>
  <c r="Q92" i="9"/>
  <c r="R91" i="9"/>
  <c r="Q91" i="9"/>
  <c r="R90" i="9"/>
  <c r="Q90" i="9"/>
  <c r="R89" i="9"/>
  <c r="Q89" i="9"/>
  <c r="R88" i="9"/>
  <c r="Q88" i="9"/>
  <c r="R87" i="9"/>
  <c r="Q87" i="9"/>
  <c r="R86" i="9"/>
  <c r="Q86" i="9"/>
  <c r="R85" i="9"/>
  <c r="Q85" i="9"/>
  <c r="R84" i="9"/>
  <c r="Q84" i="9"/>
  <c r="R83" i="9"/>
  <c r="Q83" i="9"/>
  <c r="R82" i="9"/>
  <c r="Q82" i="9"/>
  <c r="R81" i="9"/>
  <c r="Q81" i="9"/>
  <c r="R80" i="9"/>
  <c r="Q80" i="9"/>
  <c r="R79" i="9"/>
  <c r="Q79" i="9"/>
  <c r="R78" i="9"/>
  <c r="Q78" i="9"/>
  <c r="R77" i="9"/>
  <c r="Q77" i="9"/>
  <c r="R76" i="9"/>
  <c r="Q76" i="9"/>
  <c r="R75" i="9"/>
  <c r="Q75" i="9"/>
  <c r="R74" i="9"/>
  <c r="Q74" i="9"/>
  <c r="R73" i="9"/>
  <c r="Q73" i="9"/>
  <c r="R72" i="9"/>
  <c r="Q72" i="9"/>
  <c r="R71" i="9"/>
  <c r="Q71" i="9"/>
  <c r="R70" i="9"/>
  <c r="Q70" i="9"/>
  <c r="R69" i="9"/>
  <c r="Q69" i="9"/>
  <c r="R68" i="9"/>
  <c r="Q68" i="9"/>
  <c r="R67" i="9"/>
  <c r="Q67" i="9"/>
  <c r="R66" i="9"/>
  <c r="Q66" i="9"/>
  <c r="R65" i="9"/>
  <c r="Q65" i="9"/>
  <c r="R64" i="9"/>
  <c r="Q64" i="9"/>
  <c r="R63" i="9"/>
  <c r="Q63" i="9"/>
  <c r="R62" i="9"/>
  <c r="Q62" i="9"/>
  <c r="R61" i="9"/>
  <c r="Q61" i="9"/>
  <c r="R60" i="9"/>
  <c r="Q60" i="9"/>
  <c r="R59" i="9"/>
  <c r="Q59" i="9"/>
  <c r="R58" i="9"/>
  <c r="Q58" i="9"/>
  <c r="R57" i="9"/>
  <c r="Q57" i="9"/>
  <c r="R56" i="9"/>
  <c r="Q56" i="9"/>
  <c r="R55" i="9"/>
  <c r="Q55" i="9"/>
  <c r="R54" i="9"/>
  <c r="Q54" i="9"/>
  <c r="R53" i="9"/>
  <c r="Q53" i="9"/>
  <c r="R52" i="9"/>
  <c r="Q52" i="9"/>
  <c r="R51" i="9"/>
  <c r="Q51" i="9"/>
  <c r="R50" i="9"/>
  <c r="Q50" i="9"/>
  <c r="R49" i="9"/>
  <c r="Q49" i="9"/>
  <c r="R48" i="9"/>
  <c r="Q48" i="9"/>
  <c r="R47" i="9"/>
  <c r="Q47" i="9"/>
  <c r="R46" i="9"/>
  <c r="Q46" i="9"/>
  <c r="R45" i="9"/>
  <c r="Q45" i="9"/>
  <c r="R44" i="9"/>
  <c r="Q44" i="9"/>
  <c r="R43" i="9"/>
  <c r="Q43" i="9"/>
  <c r="R42" i="9"/>
  <c r="Q42" i="9"/>
  <c r="R41" i="9"/>
  <c r="Q41" i="9"/>
  <c r="R40" i="9"/>
  <c r="Q40" i="9"/>
  <c r="R39" i="9"/>
  <c r="Q39" i="9"/>
  <c r="R38" i="9"/>
  <c r="Q38" i="9"/>
  <c r="R37" i="9"/>
  <c r="Q37" i="9"/>
  <c r="R36" i="9"/>
  <c r="Q36" i="9"/>
  <c r="R35" i="9"/>
  <c r="Q35" i="9"/>
  <c r="R34" i="9"/>
  <c r="Q34" i="9"/>
  <c r="R33" i="9"/>
  <c r="Q33" i="9"/>
  <c r="R32" i="9"/>
  <c r="Q32" i="9"/>
  <c r="R31" i="9"/>
  <c r="Q31" i="9"/>
  <c r="R30" i="9"/>
  <c r="Q30" i="9"/>
  <c r="R29" i="9"/>
  <c r="Q29" i="9"/>
  <c r="R28" i="9"/>
  <c r="Q28" i="9"/>
  <c r="R27" i="9"/>
  <c r="Q27" i="9"/>
  <c r="R26" i="9"/>
  <c r="Q26" i="9"/>
  <c r="R25" i="9"/>
  <c r="Q25" i="9"/>
  <c r="R24" i="9"/>
  <c r="Q24" i="9"/>
  <c r="R23" i="9"/>
  <c r="Q23" i="9"/>
  <c r="R22" i="9"/>
  <c r="Q22" i="9"/>
  <c r="R21" i="9"/>
  <c r="Q21" i="9"/>
  <c r="R20" i="9"/>
  <c r="Q20" i="9"/>
  <c r="R19" i="9"/>
  <c r="Q19" i="9"/>
  <c r="R18" i="9"/>
  <c r="Q18" i="9"/>
  <c r="R17" i="9"/>
  <c r="Q17" i="9"/>
  <c r="R16" i="9"/>
  <c r="Q16" i="9"/>
  <c r="R15" i="9"/>
  <c r="Q15" i="9"/>
  <c r="R14" i="9"/>
  <c r="Q14" i="9"/>
  <c r="R13" i="9"/>
  <c r="Q13" i="9"/>
  <c r="R12" i="9"/>
  <c r="R168" i="9" s="1"/>
  <c r="Q12" i="9"/>
  <c r="R11" i="9"/>
  <c r="Q11" i="9"/>
  <c r="Q168" i="9" s="1"/>
  <c r="O170" i="8"/>
  <c r="M170" i="8"/>
  <c r="C170" i="8"/>
  <c r="O169" i="8"/>
  <c r="M169" i="8"/>
  <c r="K169" i="8"/>
  <c r="K170" i="8" s="1"/>
  <c r="I169" i="8"/>
  <c r="I170" i="8" s="1"/>
  <c r="G169" i="8"/>
  <c r="G170" i="8" s="1"/>
  <c r="E169" i="8"/>
  <c r="E170" i="8" s="1"/>
  <c r="C169" i="8"/>
  <c r="Q169" i="8" s="1"/>
  <c r="R167" i="8"/>
  <c r="Q167" i="8"/>
  <c r="R166" i="8"/>
  <c r="Q166" i="8"/>
  <c r="R165" i="8"/>
  <c r="Q165" i="8"/>
  <c r="R164" i="8"/>
  <c r="Q164" i="8"/>
  <c r="R163" i="8"/>
  <c r="Q163" i="8"/>
  <c r="R162" i="8"/>
  <c r="Q162" i="8"/>
  <c r="R161" i="8"/>
  <c r="Q161" i="8"/>
  <c r="R160" i="8"/>
  <c r="Q160" i="8"/>
  <c r="R159" i="8"/>
  <c r="Q159" i="8"/>
  <c r="R158" i="8"/>
  <c r="Q158" i="8"/>
  <c r="R157" i="8"/>
  <c r="Q157" i="8"/>
  <c r="R156" i="8"/>
  <c r="Q156" i="8"/>
  <c r="R155" i="8"/>
  <c r="Q155" i="8"/>
  <c r="R154" i="8"/>
  <c r="Q154" i="8"/>
  <c r="R153" i="8"/>
  <c r="Q153" i="8"/>
  <c r="R152" i="8"/>
  <c r="Q152" i="8"/>
  <c r="R151" i="8"/>
  <c r="Q151" i="8"/>
  <c r="R150" i="8"/>
  <c r="Q150" i="8"/>
  <c r="R149" i="8"/>
  <c r="Q149" i="8"/>
  <c r="R148" i="8"/>
  <c r="Q148" i="8"/>
  <c r="R147" i="8"/>
  <c r="Q147" i="8"/>
  <c r="R146" i="8"/>
  <c r="Q146" i="8"/>
  <c r="R145" i="8"/>
  <c r="Q145" i="8"/>
  <c r="R144" i="8"/>
  <c r="Q144" i="8"/>
  <c r="R143" i="8"/>
  <c r="Q143" i="8"/>
  <c r="R142" i="8"/>
  <c r="Q142" i="8"/>
  <c r="R141" i="8"/>
  <c r="Q141" i="8"/>
  <c r="R140" i="8"/>
  <c r="Q140" i="8"/>
  <c r="R139" i="8"/>
  <c r="Q139" i="8"/>
  <c r="R138" i="8"/>
  <c r="Q138" i="8"/>
  <c r="R137" i="8"/>
  <c r="Q137" i="8"/>
  <c r="R136" i="8"/>
  <c r="Q136" i="8"/>
  <c r="R135" i="8"/>
  <c r="Q135" i="8"/>
  <c r="R134" i="8"/>
  <c r="Q134" i="8"/>
  <c r="R133" i="8"/>
  <c r="Q133" i="8"/>
  <c r="R132" i="8"/>
  <c r="Q132" i="8"/>
  <c r="R131" i="8"/>
  <c r="Q131" i="8"/>
  <c r="R130" i="8"/>
  <c r="Q130" i="8"/>
  <c r="R129" i="8"/>
  <c r="Q129" i="8"/>
  <c r="R128" i="8"/>
  <c r="Q128" i="8"/>
  <c r="R127" i="8"/>
  <c r="Q127" i="8"/>
  <c r="R126" i="8"/>
  <c r="Q126" i="8"/>
  <c r="R125" i="8"/>
  <c r="Q125" i="8"/>
  <c r="R124" i="8"/>
  <c r="Q124" i="8"/>
  <c r="R123" i="8"/>
  <c r="Q123" i="8"/>
  <c r="R122" i="8"/>
  <c r="Q122" i="8"/>
  <c r="R121" i="8"/>
  <c r="Q121" i="8"/>
  <c r="R120" i="8"/>
  <c r="Q120" i="8"/>
  <c r="R119" i="8"/>
  <c r="Q119" i="8"/>
  <c r="R118" i="8"/>
  <c r="Q118" i="8"/>
  <c r="R117" i="8"/>
  <c r="Q117" i="8"/>
  <c r="R116" i="8"/>
  <c r="Q116" i="8"/>
  <c r="R115" i="8"/>
  <c r="Q115" i="8"/>
  <c r="R114" i="8"/>
  <c r="Q114" i="8"/>
  <c r="R113" i="8"/>
  <c r="Q113" i="8"/>
  <c r="R112" i="8"/>
  <c r="Q112" i="8"/>
  <c r="R111" i="8"/>
  <c r="Q111" i="8"/>
  <c r="R110" i="8"/>
  <c r="Q110" i="8"/>
  <c r="R109" i="8"/>
  <c r="Q109" i="8"/>
  <c r="R108" i="8"/>
  <c r="Q108" i="8"/>
  <c r="R107" i="8"/>
  <c r="Q107" i="8"/>
  <c r="R106" i="8"/>
  <c r="Q106" i="8"/>
  <c r="R105" i="8"/>
  <c r="Q105" i="8"/>
  <c r="R104" i="8"/>
  <c r="Q104" i="8"/>
  <c r="R103" i="8"/>
  <c r="Q103" i="8"/>
  <c r="R102" i="8"/>
  <c r="Q102" i="8"/>
  <c r="R101" i="8"/>
  <c r="Q101" i="8"/>
  <c r="R100" i="8"/>
  <c r="Q100" i="8"/>
  <c r="R99" i="8"/>
  <c r="Q99" i="8"/>
  <c r="R98" i="8"/>
  <c r="Q98" i="8"/>
  <c r="R97" i="8"/>
  <c r="Q97" i="8"/>
  <c r="R96" i="8"/>
  <c r="Q96" i="8"/>
  <c r="R95" i="8"/>
  <c r="Q95" i="8"/>
  <c r="R94" i="8"/>
  <c r="Q94" i="8"/>
  <c r="R93" i="8"/>
  <c r="Q93" i="8"/>
  <c r="R92" i="8"/>
  <c r="Q92" i="8"/>
  <c r="R91" i="8"/>
  <c r="Q91" i="8"/>
  <c r="R90" i="8"/>
  <c r="Q90" i="8"/>
  <c r="R89" i="8"/>
  <c r="Q89" i="8"/>
  <c r="R88" i="8"/>
  <c r="Q88" i="8"/>
  <c r="R87" i="8"/>
  <c r="Q87" i="8"/>
  <c r="R86" i="8"/>
  <c r="Q86" i="8"/>
  <c r="R85" i="8"/>
  <c r="Q85" i="8"/>
  <c r="R84" i="8"/>
  <c r="Q84" i="8"/>
  <c r="R83" i="8"/>
  <c r="Q83" i="8"/>
  <c r="R82" i="8"/>
  <c r="Q82" i="8"/>
  <c r="R81" i="8"/>
  <c r="Q81" i="8"/>
  <c r="R80" i="8"/>
  <c r="Q80" i="8"/>
  <c r="R79" i="8"/>
  <c r="Q79" i="8"/>
  <c r="R78" i="8"/>
  <c r="Q78" i="8"/>
  <c r="R77" i="8"/>
  <c r="Q77" i="8"/>
  <c r="R76" i="8"/>
  <c r="Q76" i="8"/>
  <c r="R75" i="8"/>
  <c r="Q75" i="8"/>
  <c r="R74" i="8"/>
  <c r="Q74" i="8"/>
  <c r="R73" i="8"/>
  <c r="Q73" i="8"/>
  <c r="R72" i="8"/>
  <c r="Q72" i="8"/>
  <c r="R71" i="8"/>
  <c r="Q71" i="8"/>
  <c r="R70" i="8"/>
  <c r="Q70" i="8"/>
  <c r="R69" i="8"/>
  <c r="Q69" i="8"/>
  <c r="R68" i="8"/>
  <c r="Q68" i="8"/>
  <c r="R67" i="8"/>
  <c r="Q67" i="8"/>
  <c r="R66" i="8"/>
  <c r="Q66" i="8"/>
  <c r="R65" i="8"/>
  <c r="Q65" i="8"/>
  <c r="R64" i="8"/>
  <c r="Q64" i="8"/>
  <c r="R63" i="8"/>
  <c r="Q63" i="8"/>
  <c r="R62" i="8"/>
  <c r="Q62" i="8"/>
  <c r="R61" i="8"/>
  <c r="Q61" i="8"/>
  <c r="R60" i="8"/>
  <c r="Q60" i="8"/>
  <c r="R59" i="8"/>
  <c r="Q59" i="8"/>
  <c r="R58" i="8"/>
  <c r="Q58" i="8"/>
  <c r="R57" i="8"/>
  <c r="Q57" i="8"/>
  <c r="R56" i="8"/>
  <c r="Q56" i="8"/>
  <c r="R55" i="8"/>
  <c r="Q55" i="8"/>
  <c r="R54" i="8"/>
  <c r="Q54" i="8"/>
  <c r="R53" i="8"/>
  <c r="Q53" i="8"/>
  <c r="R52" i="8"/>
  <c r="Q52" i="8"/>
  <c r="R51" i="8"/>
  <c r="Q51" i="8"/>
  <c r="R50" i="8"/>
  <c r="Q50" i="8"/>
  <c r="R49" i="8"/>
  <c r="Q49" i="8"/>
  <c r="R48" i="8"/>
  <c r="Q48" i="8"/>
  <c r="R47" i="8"/>
  <c r="Q47" i="8"/>
  <c r="R46" i="8"/>
  <c r="Q46" i="8"/>
  <c r="R45" i="8"/>
  <c r="Q45" i="8"/>
  <c r="R44" i="8"/>
  <c r="Q44" i="8"/>
  <c r="R43" i="8"/>
  <c r="Q43" i="8"/>
  <c r="R42" i="8"/>
  <c r="Q42" i="8"/>
  <c r="R41" i="8"/>
  <c r="Q41" i="8"/>
  <c r="R40" i="8"/>
  <c r="Q40" i="8"/>
  <c r="R39" i="8"/>
  <c r="Q39" i="8"/>
  <c r="R38" i="8"/>
  <c r="Q38" i="8"/>
  <c r="R37" i="8"/>
  <c r="Q37" i="8"/>
  <c r="R36" i="8"/>
  <c r="Q36" i="8"/>
  <c r="R35" i="8"/>
  <c r="Q35" i="8"/>
  <c r="R34" i="8"/>
  <c r="Q34" i="8"/>
  <c r="R33" i="8"/>
  <c r="Q33" i="8"/>
  <c r="R32" i="8"/>
  <c r="Q32" i="8"/>
  <c r="R31" i="8"/>
  <c r="Q31" i="8"/>
  <c r="R30" i="8"/>
  <c r="Q30" i="8"/>
  <c r="R29" i="8"/>
  <c r="Q29" i="8"/>
  <c r="R28" i="8"/>
  <c r="Q28" i="8"/>
  <c r="R27" i="8"/>
  <c r="Q27" i="8"/>
  <c r="R26" i="8"/>
  <c r="Q26" i="8"/>
  <c r="R25" i="8"/>
  <c r="Q25" i="8"/>
  <c r="R24" i="8"/>
  <c r="Q24" i="8"/>
  <c r="R23" i="8"/>
  <c r="Q23" i="8"/>
  <c r="R22" i="8"/>
  <c r="Q22" i="8"/>
  <c r="R21" i="8"/>
  <c r="Q21" i="8"/>
  <c r="R20" i="8"/>
  <c r="Q20" i="8"/>
  <c r="R19" i="8"/>
  <c r="Q19" i="8"/>
  <c r="R18" i="8"/>
  <c r="Q18" i="8"/>
  <c r="R17" i="8"/>
  <c r="Q17" i="8"/>
  <c r="R16" i="8"/>
  <c r="Q16" i="8"/>
  <c r="R15" i="8"/>
  <c r="Q15" i="8"/>
  <c r="R14" i="8"/>
  <c r="Q14" i="8"/>
  <c r="R13" i="8"/>
  <c r="Q13" i="8"/>
  <c r="R12" i="8"/>
  <c r="R168" i="8" s="1"/>
  <c r="Q12" i="8"/>
  <c r="R11" i="8"/>
  <c r="Q11" i="8"/>
  <c r="Q168" i="8" s="1"/>
  <c r="O170" i="7"/>
  <c r="K170" i="7"/>
  <c r="I170" i="7"/>
  <c r="G170" i="7"/>
  <c r="E170" i="7"/>
  <c r="O169" i="7"/>
  <c r="M169" i="7"/>
  <c r="M170" i="7" s="1"/>
  <c r="K169" i="7"/>
  <c r="I169" i="7"/>
  <c r="G169" i="7"/>
  <c r="E169" i="7"/>
  <c r="C169" i="7"/>
  <c r="C170" i="7" s="1"/>
  <c r="R167" i="7"/>
  <c r="Q167" i="7"/>
  <c r="R166" i="7"/>
  <c r="Q166" i="7"/>
  <c r="R165" i="7"/>
  <c r="Q165" i="7"/>
  <c r="R164" i="7"/>
  <c r="Q164" i="7"/>
  <c r="R163" i="7"/>
  <c r="Q163" i="7"/>
  <c r="R162" i="7"/>
  <c r="Q162" i="7"/>
  <c r="R161" i="7"/>
  <c r="Q161" i="7"/>
  <c r="R160" i="7"/>
  <c r="Q160" i="7"/>
  <c r="R159" i="7"/>
  <c r="Q159" i="7"/>
  <c r="R158" i="7"/>
  <c r="Q158" i="7"/>
  <c r="R157" i="7"/>
  <c r="Q157" i="7"/>
  <c r="R156" i="7"/>
  <c r="Q156" i="7"/>
  <c r="R155" i="7"/>
  <c r="Q155" i="7"/>
  <c r="R154" i="7"/>
  <c r="Q154" i="7"/>
  <c r="R153" i="7"/>
  <c r="Q153" i="7"/>
  <c r="R152" i="7"/>
  <c r="Q152" i="7"/>
  <c r="R151" i="7"/>
  <c r="Q151" i="7"/>
  <c r="R150" i="7"/>
  <c r="Q150" i="7"/>
  <c r="R149" i="7"/>
  <c r="Q149" i="7"/>
  <c r="R148" i="7"/>
  <c r="Q148" i="7"/>
  <c r="R147" i="7"/>
  <c r="Q147" i="7"/>
  <c r="R146" i="7"/>
  <c r="Q146" i="7"/>
  <c r="R145" i="7"/>
  <c r="Q145" i="7"/>
  <c r="R144" i="7"/>
  <c r="Q144" i="7"/>
  <c r="R143" i="7"/>
  <c r="Q143" i="7"/>
  <c r="R142" i="7"/>
  <c r="Q142" i="7"/>
  <c r="R141" i="7"/>
  <c r="Q141" i="7"/>
  <c r="R140" i="7"/>
  <c r="Q140" i="7"/>
  <c r="R139" i="7"/>
  <c r="Q139" i="7"/>
  <c r="R138" i="7"/>
  <c r="Q138" i="7"/>
  <c r="R137" i="7"/>
  <c r="Q137" i="7"/>
  <c r="R136" i="7"/>
  <c r="Q136" i="7"/>
  <c r="R135" i="7"/>
  <c r="Q135" i="7"/>
  <c r="R134" i="7"/>
  <c r="Q134" i="7"/>
  <c r="R133" i="7"/>
  <c r="Q133" i="7"/>
  <c r="R132" i="7"/>
  <c r="Q132" i="7"/>
  <c r="R131" i="7"/>
  <c r="Q131" i="7"/>
  <c r="R130" i="7"/>
  <c r="Q130" i="7"/>
  <c r="R129" i="7"/>
  <c r="Q129" i="7"/>
  <c r="R128" i="7"/>
  <c r="Q128" i="7"/>
  <c r="R127" i="7"/>
  <c r="Q127" i="7"/>
  <c r="R126" i="7"/>
  <c r="Q126" i="7"/>
  <c r="R125" i="7"/>
  <c r="Q125" i="7"/>
  <c r="R124" i="7"/>
  <c r="Q124" i="7"/>
  <c r="R123" i="7"/>
  <c r="Q123" i="7"/>
  <c r="R122" i="7"/>
  <c r="Q122" i="7"/>
  <c r="R121" i="7"/>
  <c r="Q121" i="7"/>
  <c r="R120" i="7"/>
  <c r="Q120" i="7"/>
  <c r="R119" i="7"/>
  <c r="Q119" i="7"/>
  <c r="R118" i="7"/>
  <c r="Q118" i="7"/>
  <c r="R117" i="7"/>
  <c r="Q117" i="7"/>
  <c r="R116" i="7"/>
  <c r="Q116" i="7"/>
  <c r="R115" i="7"/>
  <c r="Q115" i="7"/>
  <c r="R114" i="7"/>
  <c r="Q114" i="7"/>
  <c r="R113" i="7"/>
  <c r="Q113" i="7"/>
  <c r="R112" i="7"/>
  <c r="Q112" i="7"/>
  <c r="R111" i="7"/>
  <c r="Q111" i="7"/>
  <c r="R110" i="7"/>
  <c r="Q110" i="7"/>
  <c r="R109" i="7"/>
  <c r="Q109" i="7"/>
  <c r="R108" i="7"/>
  <c r="Q108" i="7"/>
  <c r="R107" i="7"/>
  <c r="Q107" i="7"/>
  <c r="R106" i="7"/>
  <c r="Q106" i="7"/>
  <c r="R105" i="7"/>
  <c r="Q105" i="7"/>
  <c r="R104" i="7"/>
  <c r="Q104" i="7"/>
  <c r="R103" i="7"/>
  <c r="Q103" i="7"/>
  <c r="R102" i="7"/>
  <c r="Q102" i="7"/>
  <c r="R101" i="7"/>
  <c r="Q101" i="7"/>
  <c r="R100" i="7"/>
  <c r="Q100" i="7"/>
  <c r="R99" i="7"/>
  <c r="Q99" i="7"/>
  <c r="R98" i="7"/>
  <c r="Q98" i="7"/>
  <c r="R97" i="7"/>
  <c r="Q97" i="7"/>
  <c r="R96" i="7"/>
  <c r="Q96" i="7"/>
  <c r="R95" i="7"/>
  <c r="Q95" i="7"/>
  <c r="R94" i="7"/>
  <c r="Q94" i="7"/>
  <c r="R93" i="7"/>
  <c r="Q93" i="7"/>
  <c r="R92" i="7"/>
  <c r="Q92" i="7"/>
  <c r="R91" i="7"/>
  <c r="Q91" i="7"/>
  <c r="R90" i="7"/>
  <c r="Q90" i="7"/>
  <c r="R89" i="7"/>
  <c r="Q89" i="7"/>
  <c r="R88" i="7"/>
  <c r="Q88" i="7"/>
  <c r="R87" i="7"/>
  <c r="Q87" i="7"/>
  <c r="R86" i="7"/>
  <c r="Q86" i="7"/>
  <c r="R85" i="7"/>
  <c r="Q85" i="7"/>
  <c r="R84" i="7"/>
  <c r="Q84" i="7"/>
  <c r="R83" i="7"/>
  <c r="Q83" i="7"/>
  <c r="R82" i="7"/>
  <c r="Q82" i="7"/>
  <c r="R81" i="7"/>
  <c r="Q81" i="7"/>
  <c r="R80" i="7"/>
  <c r="Q80" i="7"/>
  <c r="R79" i="7"/>
  <c r="Q79" i="7"/>
  <c r="R78" i="7"/>
  <c r="Q78" i="7"/>
  <c r="R77" i="7"/>
  <c r="Q77" i="7"/>
  <c r="R76" i="7"/>
  <c r="Q76" i="7"/>
  <c r="R75" i="7"/>
  <c r="Q75" i="7"/>
  <c r="R74" i="7"/>
  <c r="Q74" i="7"/>
  <c r="R73" i="7"/>
  <c r="Q73" i="7"/>
  <c r="R72" i="7"/>
  <c r="Q72" i="7"/>
  <c r="R71" i="7"/>
  <c r="Q71" i="7"/>
  <c r="R70" i="7"/>
  <c r="Q70" i="7"/>
  <c r="R69" i="7"/>
  <c r="Q69" i="7"/>
  <c r="R68" i="7"/>
  <c r="Q68" i="7"/>
  <c r="R67" i="7"/>
  <c r="Q67" i="7"/>
  <c r="R66" i="7"/>
  <c r="Q66" i="7"/>
  <c r="R65" i="7"/>
  <c r="Q65" i="7"/>
  <c r="R64" i="7"/>
  <c r="Q64" i="7"/>
  <c r="R63" i="7"/>
  <c r="Q63" i="7"/>
  <c r="R62" i="7"/>
  <c r="Q62" i="7"/>
  <c r="R61" i="7"/>
  <c r="Q61" i="7"/>
  <c r="R60" i="7"/>
  <c r="Q60" i="7"/>
  <c r="R59" i="7"/>
  <c r="Q59" i="7"/>
  <c r="R58" i="7"/>
  <c r="Q58" i="7"/>
  <c r="R57" i="7"/>
  <c r="Q57" i="7"/>
  <c r="R56" i="7"/>
  <c r="Q56" i="7"/>
  <c r="R55" i="7"/>
  <c r="Q55" i="7"/>
  <c r="R54" i="7"/>
  <c r="Q54" i="7"/>
  <c r="R53" i="7"/>
  <c r="Q53" i="7"/>
  <c r="R52" i="7"/>
  <c r="Q52" i="7"/>
  <c r="R51" i="7"/>
  <c r="Q51" i="7"/>
  <c r="R50" i="7"/>
  <c r="Q50" i="7"/>
  <c r="R49" i="7"/>
  <c r="Q49" i="7"/>
  <c r="R48" i="7"/>
  <c r="Q48" i="7"/>
  <c r="R47" i="7"/>
  <c r="Q47" i="7"/>
  <c r="R46" i="7"/>
  <c r="Q46" i="7"/>
  <c r="R45" i="7"/>
  <c r="Q45" i="7"/>
  <c r="R44" i="7"/>
  <c r="Q44" i="7"/>
  <c r="R43" i="7"/>
  <c r="Q43" i="7"/>
  <c r="R42" i="7"/>
  <c r="Q42" i="7"/>
  <c r="R41" i="7"/>
  <c r="Q41" i="7"/>
  <c r="R40" i="7"/>
  <c r="Q40" i="7"/>
  <c r="R39" i="7"/>
  <c r="Q39" i="7"/>
  <c r="R38" i="7"/>
  <c r="Q38" i="7"/>
  <c r="R37" i="7"/>
  <c r="Q37" i="7"/>
  <c r="R36" i="7"/>
  <c r="Q36" i="7"/>
  <c r="R35" i="7"/>
  <c r="Q35" i="7"/>
  <c r="R34" i="7"/>
  <c r="Q34" i="7"/>
  <c r="R33" i="7"/>
  <c r="Q33" i="7"/>
  <c r="R32" i="7"/>
  <c r="Q32" i="7"/>
  <c r="R31" i="7"/>
  <c r="Q31" i="7"/>
  <c r="R30" i="7"/>
  <c r="Q30" i="7"/>
  <c r="R29" i="7"/>
  <c r="Q29" i="7"/>
  <c r="R28" i="7"/>
  <c r="Q28" i="7"/>
  <c r="R27" i="7"/>
  <c r="Q27" i="7"/>
  <c r="R26" i="7"/>
  <c r="Q26" i="7"/>
  <c r="R25" i="7"/>
  <c r="Q25" i="7"/>
  <c r="R24" i="7"/>
  <c r="Q24" i="7"/>
  <c r="R23" i="7"/>
  <c r="Q23" i="7"/>
  <c r="R22" i="7"/>
  <c r="Q22" i="7"/>
  <c r="R21" i="7"/>
  <c r="Q21" i="7"/>
  <c r="R20" i="7"/>
  <c r="Q20" i="7"/>
  <c r="R19" i="7"/>
  <c r="Q19" i="7"/>
  <c r="R18" i="7"/>
  <c r="Q18" i="7"/>
  <c r="R17" i="7"/>
  <c r="Q17" i="7"/>
  <c r="R16" i="7"/>
  <c r="Q16" i="7"/>
  <c r="R15" i="7"/>
  <c r="Q15" i="7"/>
  <c r="R14" i="7"/>
  <c r="Q14" i="7"/>
  <c r="R13" i="7"/>
  <c r="Q13" i="7"/>
  <c r="R12" i="7"/>
  <c r="Q12" i="7"/>
  <c r="R11" i="7"/>
  <c r="R168" i="7" s="1"/>
  <c r="Q11" i="7"/>
  <c r="Q168" i="7" s="1"/>
  <c r="K170" i="6"/>
  <c r="G170" i="6"/>
  <c r="C170" i="6"/>
  <c r="O169" i="6"/>
  <c r="O170" i="6" s="1"/>
  <c r="M169" i="6"/>
  <c r="M170" i="6" s="1"/>
  <c r="K169" i="6"/>
  <c r="I169" i="6"/>
  <c r="I170" i="6" s="1"/>
  <c r="G169" i="6"/>
  <c r="E169" i="6"/>
  <c r="E170" i="6" s="1"/>
  <c r="C169" i="6"/>
  <c r="Q169" i="6" s="1"/>
  <c r="R167" i="6"/>
  <c r="Q167" i="6"/>
  <c r="R166" i="6"/>
  <c r="Q166" i="6"/>
  <c r="R165" i="6"/>
  <c r="Q165" i="6"/>
  <c r="R164" i="6"/>
  <c r="Q164" i="6"/>
  <c r="R163" i="6"/>
  <c r="Q163" i="6"/>
  <c r="R162" i="6"/>
  <c r="Q162" i="6"/>
  <c r="R161" i="6"/>
  <c r="Q161" i="6"/>
  <c r="R160" i="6"/>
  <c r="Q160" i="6"/>
  <c r="R159" i="6"/>
  <c r="Q159" i="6"/>
  <c r="R158" i="6"/>
  <c r="Q158" i="6"/>
  <c r="R157" i="6"/>
  <c r="Q157" i="6"/>
  <c r="R156" i="6"/>
  <c r="Q156" i="6"/>
  <c r="R155" i="6"/>
  <c r="Q155" i="6"/>
  <c r="R154" i="6"/>
  <c r="Q154" i="6"/>
  <c r="R153" i="6"/>
  <c r="Q153" i="6"/>
  <c r="R152" i="6"/>
  <c r="Q152" i="6"/>
  <c r="R151" i="6"/>
  <c r="Q151" i="6"/>
  <c r="R150" i="6"/>
  <c r="Q150" i="6"/>
  <c r="R149" i="6"/>
  <c r="Q149" i="6"/>
  <c r="R148" i="6"/>
  <c r="Q148" i="6"/>
  <c r="R147" i="6"/>
  <c r="Q147" i="6"/>
  <c r="R146" i="6"/>
  <c r="Q146" i="6"/>
  <c r="R145" i="6"/>
  <c r="Q145" i="6"/>
  <c r="R144" i="6"/>
  <c r="Q144" i="6"/>
  <c r="R143" i="6"/>
  <c r="Q143" i="6"/>
  <c r="R142" i="6"/>
  <c r="Q142" i="6"/>
  <c r="R141" i="6"/>
  <c r="Q141" i="6"/>
  <c r="R140" i="6"/>
  <c r="Q140" i="6"/>
  <c r="R139" i="6"/>
  <c r="Q139" i="6"/>
  <c r="R138" i="6"/>
  <c r="Q138" i="6"/>
  <c r="R137" i="6"/>
  <c r="Q137" i="6"/>
  <c r="R136" i="6"/>
  <c r="Q136" i="6"/>
  <c r="R135" i="6"/>
  <c r="Q135" i="6"/>
  <c r="R134" i="6"/>
  <c r="Q134" i="6"/>
  <c r="R133" i="6"/>
  <c r="Q133" i="6"/>
  <c r="R132" i="6"/>
  <c r="Q132" i="6"/>
  <c r="R131" i="6"/>
  <c r="Q131" i="6"/>
  <c r="R130" i="6"/>
  <c r="Q130" i="6"/>
  <c r="R129" i="6"/>
  <c r="Q129" i="6"/>
  <c r="R128" i="6"/>
  <c r="Q128" i="6"/>
  <c r="R127" i="6"/>
  <c r="Q127" i="6"/>
  <c r="R126" i="6"/>
  <c r="Q126" i="6"/>
  <c r="R125" i="6"/>
  <c r="Q125" i="6"/>
  <c r="R124" i="6"/>
  <c r="Q124" i="6"/>
  <c r="R123" i="6"/>
  <c r="Q123" i="6"/>
  <c r="R122" i="6"/>
  <c r="Q122" i="6"/>
  <c r="R121" i="6"/>
  <c r="Q121" i="6"/>
  <c r="R120" i="6"/>
  <c r="Q120" i="6"/>
  <c r="R119" i="6"/>
  <c r="Q119" i="6"/>
  <c r="R118" i="6"/>
  <c r="Q118" i="6"/>
  <c r="R117" i="6"/>
  <c r="Q117" i="6"/>
  <c r="R116" i="6"/>
  <c r="Q116" i="6"/>
  <c r="R115" i="6"/>
  <c r="Q115" i="6"/>
  <c r="R114" i="6"/>
  <c r="Q114" i="6"/>
  <c r="R113" i="6"/>
  <c r="Q113" i="6"/>
  <c r="R112" i="6"/>
  <c r="Q112" i="6"/>
  <c r="R111" i="6"/>
  <c r="Q111" i="6"/>
  <c r="R110" i="6"/>
  <c r="Q110" i="6"/>
  <c r="R109" i="6"/>
  <c r="Q109" i="6"/>
  <c r="R108" i="6"/>
  <c r="Q108" i="6"/>
  <c r="R107" i="6"/>
  <c r="Q107" i="6"/>
  <c r="R106" i="6"/>
  <c r="Q106" i="6"/>
  <c r="R105" i="6"/>
  <c r="Q105" i="6"/>
  <c r="R104" i="6"/>
  <c r="Q104" i="6"/>
  <c r="R103" i="6"/>
  <c r="Q103" i="6"/>
  <c r="R102" i="6"/>
  <c r="Q102" i="6"/>
  <c r="R101" i="6"/>
  <c r="Q101" i="6"/>
  <c r="R100" i="6"/>
  <c r="Q100" i="6"/>
  <c r="R99" i="6"/>
  <c r="Q99" i="6"/>
  <c r="R98" i="6"/>
  <c r="Q98" i="6"/>
  <c r="R97" i="6"/>
  <c r="Q97" i="6"/>
  <c r="R96" i="6"/>
  <c r="Q96" i="6"/>
  <c r="R95" i="6"/>
  <c r="Q95" i="6"/>
  <c r="R94" i="6"/>
  <c r="Q94" i="6"/>
  <c r="R93" i="6"/>
  <c r="Q93" i="6"/>
  <c r="R92" i="6"/>
  <c r="Q92" i="6"/>
  <c r="R91" i="6"/>
  <c r="Q91" i="6"/>
  <c r="R90" i="6"/>
  <c r="Q90" i="6"/>
  <c r="R89" i="6"/>
  <c r="Q89" i="6"/>
  <c r="R88" i="6"/>
  <c r="Q88" i="6"/>
  <c r="R87" i="6"/>
  <c r="Q87" i="6"/>
  <c r="R86" i="6"/>
  <c r="Q86" i="6"/>
  <c r="R85" i="6"/>
  <c r="Q85" i="6"/>
  <c r="R84" i="6"/>
  <c r="Q84" i="6"/>
  <c r="R83" i="6"/>
  <c r="Q83" i="6"/>
  <c r="R82" i="6"/>
  <c r="Q82" i="6"/>
  <c r="R81" i="6"/>
  <c r="Q81" i="6"/>
  <c r="R80" i="6"/>
  <c r="Q80" i="6"/>
  <c r="R79" i="6"/>
  <c r="Q79" i="6"/>
  <c r="R78" i="6"/>
  <c r="Q78" i="6"/>
  <c r="R77" i="6"/>
  <c r="Q77" i="6"/>
  <c r="R76" i="6"/>
  <c r="Q76" i="6"/>
  <c r="R75" i="6"/>
  <c r="Q75" i="6"/>
  <c r="R74" i="6"/>
  <c r="Q74" i="6"/>
  <c r="R73" i="6"/>
  <c r="Q73" i="6"/>
  <c r="R72" i="6"/>
  <c r="Q72" i="6"/>
  <c r="R71" i="6"/>
  <c r="Q71" i="6"/>
  <c r="R70" i="6"/>
  <c r="Q70" i="6"/>
  <c r="R69" i="6"/>
  <c r="Q69" i="6"/>
  <c r="R68" i="6"/>
  <c r="Q68" i="6"/>
  <c r="R67" i="6"/>
  <c r="Q67" i="6"/>
  <c r="R66" i="6"/>
  <c r="Q66" i="6"/>
  <c r="R65" i="6"/>
  <c r="Q65" i="6"/>
  <c r="R64" i="6"/>
  <c r="Q64" i="6"/>
  <c r="R63" i="6"/>
  <c r="Q63" i="6"/>
  <c r="R62" i="6"/>
  <c r="Q62" i="6"/>
  <c r="R61" i="6"/>
  <c r="Q61" i="6"/>
  <c r="R60" i="6"/>
  <c r="Q60" i="6"/>
  <c r="R59" i="6"/>
  <c r="Q59" i="6"/>
  <c r="R58" i="6"/>
  <c r="Q58" i="6"/>
  <c r="R57" i="6"/>
  <c r="Q57" i="6"/>
  <c r="R56" i="6"/>
  <c r="Q56" i="6"/>
  <c r="R55" i="6"/>
  <c r="Q55" i="6"/>
  <c r="R54" i="6"/>
  <c r="Q54" i="6"/>
  <c r="R53" i="6"/>
  <c r="Q53" i="6"/>
  <c r="R52" i="6"/>
  <c r="Q52" i="6"/>
  <c r="R51" i="6"/>
  <c r="Q51" i="6"/>
  <c r="R50" i="6"/>
  <c r="Q50" i="6"/>
  <c r="R49" i="6"/>
  <c r="Q49" i="6"/>
  <c r="R48" i="6"/>
  <c r="Q48" i="6"/>
  <c r="R47" i="6"/>
  <c r="Q47" i="6"/>
  <c r="R46" i="6"/>
  <c r="Q46" i="6"/>
  <c r="R45" i="6"/>
  <c r="Q45" i="6"/>
  <c r="R44" i="6"/>
  <c r="Q44" i="6"/>
  <c r="R43" i="6"/>
  <c r="Q43" i="6"/>
  <c r="R42" i="6"/>
  <c r="Q42" i="6"/>
  <c r="R41" i="6"/>
  <c r="Q41" i="6"/>
  <c r="R40" i="6"/>
  <c r="Q40" i="6"/>
  <c r="R39" i="6"/>
  <c r="Q39" i="6"/>
  <c r="R38" i="6"/>
  <c r="Q38" i="6"/>
  <c r="R37" i="6"/>
  <c r="Q37" i="6"/>
  <c r="R36" i="6"/>
  <c r="Q36" i="6"/>
  <c r="R35" i="6"/>
  <c r="Q35" i="6"/>
  <c r="R34" i="6"/>
  <c r="Q34" i="6"/>
  <c r="R33" i="6"/>
  <c r="Q33" i="6"/>
  <c r="R32" i="6"/>
  <c r="Q32" i="6"/>
  <c r="R31" i="6"/>
  <c r="Q31" i="6"/>
  <c r="R30" i="6"/>
  <c r="Q30" i="6"/>
  <c r="R29" i="6"/>
  <c r="Q29" i="6"/>
  <c r="R28" i="6"/>
  <c r="Q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R20" i="6"/>
  <c r="Q20" i="6"/>
  <c r="R19" i="6"/>
  <c r="Q19" i="6"/>
  <c r="R18" i="6"/>
  <c r="Q18" i="6"/>
  <c r="R17" i="6"/>
  <c r="Q17" i="6"/>
  <c r="R16" i="6"/>
  <c r="Q16" i="6"/>
  <c r="R15" i="6"/>
  <c r="Q15" i="6"/>
  <c r="R14" i="6"/>
  <c r="Q14" i="6"/>
  <c r="R13" i="6"/>
  <c r="Q13" i="6"/>
  <c r="R12" i="6"/>
  <c r="R168" i="6" s="1"/>
  <c r="Q12" i="6"/>
  <c r="R11" i="6"/>
  <c r="Q11" i="6"/>
  <c r="Q168" i="6" s="1"/>
  <c r="O170" i="5"/>
  <c r="M170" i="5"/>
  <c r="C170" i="5"/>
  <c r="R170" i="5" s="1"/>
  <c r="O169" i="5"/>
  <c r="M169" i="5"/>
  <c r="K169" i="5"/>
  <c r="K170" i="5" s="1"/>
  <c r="I169" i="5"/>
  <c r="I170" i="5" s="1"/>
  <c r="G169" i="5"/>
  <c r="G170" i="5" s="1"/>
  <c r="E169" i="5"/>
  <c r="E170" i="5" s="1"/>
  <c r="C169" i="5"/>
  <c r="Q169" i="5" s="1"/>
  <c r="R167" i="5"/>
  <c r="Q167" i="5"/>
  <c r="R166" i="5"/>
  <c r="Q166" i="5"/>
  <c r="R165" i="5"/>
  <c r="Q165" i="5"/>
  <c r="R164" i="5"/>
  <c r="Q164" i="5"/>
  <c r="R163" i="5"/>
  <c r="Q163" i="5"/>
  <c r="R162" i="5"/>
  <c r="Q162" i="5"/>
  <c r="R161" i="5"/>
  <c r="Q161" i="5"/>
  <c r="R160" i="5"/>
  <c r="Q160" i="5"/>
  <c r="R159" i="5"/>
  <c r="Q159" i="5"/>
  <c r="R158" i="5"/>
  <c r="Q158" i="5"/>
  <c r="R157" i="5"/>
  <c r="Q157" i="5"/>
  <c r="R156" i="5"/>
  <c r="Q156" i="5"/>
  <c r="R155" i="5"/>
  <c r="Q155" i="5"/>
  <c r="R154" i="5"/>
  <c r="Q154" i="5"/>
  <c r="R153" i="5"/>
  <c r="Q153" i="5"/>
  <c r="R152" i="5"/>
  <c r="Q152" i="5"/>
  <c r="R151" i="5"/>
  <c r="Q151" i="5"/>
  <c r="R150" i="5"/>
  <c r="Q150" i="5"/>
  <c r="R149" i="5"/>
  <c r="Q149" i="5"/>
  <c r="R148" i="5"/>
  <c r="Q148" i="5"/>
  <c r="R147" i="5"/>
  <c r="Q147" i="5"/>
  <c r="R146" i="5"/>
  <c r="Q146" i="5"/>
  <c r="R145" i="5"/>
  <c r="Q145" i="5"/>
  <c r="R144" i="5"/>
  <c r="Q144" i="5"/>
  <c r="R143" i="5"/>
  <c r="Q143" i="5"/>
  <c r="R142" i="5"/>
  <c r="Q142" i="5"/>
  <c r="R141" i="5"/>
  <c r="Q141" i="5"/>
  <c r="R140" i="5"/>
  <c r="Q140" i="5"/>
  <c r="R139" i="5"/>
  <c r="Q139" i="5"/>
  <c r="R138" i="5"/>
  <c r="Q138" i="5"/>
  <c r="R137" i="5"/>
  <c r="Q137" i="5"/>
  <c r="R136" i="5"/>
  <c r="Q136" i="5"/>
  <c r="R135" i="5"/>
  <c r="Q135" i="5"/>
  <c r="R134" i="5"/>
  <c r="Q134" i="5"/>
  <c r="R133" i="5"/>
  <c r="Q133" i="5"/>
  <c r="R132" i="5"/>
  <c r="Q132" i="5"/>
  <c r="R131" i="5"/>
  <c r="Q131" i="5"/>
  <c r="R130" i="5"/>
  <c r="Q130" i="5"/>
  <c r="R129" i="5"/>
  <c r="Q129" i="5"/>
  <c r="R128" i="5"/>
  <c r="Q128" i="5"/>
  <c r="R127" i="5"/>
  <c r="Q127" i="5"/>
  <c r="R126" i="5"/>
  <c r="Q126" i="5"/>
  <c r="R125" i="5"/>
  <c r="Q125" i="5"/>
  <c r="R124" i="5"/>
  <c r="Q124" i="5"/>
  <c r="R123" i="5"/>
  <c r="Q123" i="5"/>
  <c r="R122" i="5"/>
  <c r="Q122" i="5"/>
  <c r="R121" i="5"/>
  <c r="Q121" i="5"/>
  <c r="R120" i="5"/>
  <c r="Q120" i="5"/>
  <c r="R119" i="5"/>
  <c r="Q119" i="5"/>
  <c r="R118" i="5"/>
  <c r="Q118" i="5"/>
  <c r="R117" i="5"/>
  <c r="Q117" i="5"/>
  <c r="R116" i="5"/>
  <c r="Q116" i="5"/>
  <c r="R115" i="5"/>
  <c r="Q115" i="5"/>
  <c r="R114" i="5"/>
  <c r="Q114" i="5"/>
  <c r="R113" i="5"/>
  <c r="Q113" i="5"/>
  <c r="R112" i="5"/>
  <c r="Q112" i="5"/>
  <c r="R111" i="5"/>
  <c r="Q111" i="5"/>
  <c r="R110" i="5"/>
  <c r="Q110" i="5"/>
  <c r="R109" i="5"/>
  <c r="Q109" i="5"/>
  <c r="R108" i="5"/>
  <c r="Q108" i="5"/>
  <c r="R107" i="5"/>
  <c r="Q107" i="5"/>
  <c r="R106" i="5"/>
  <c r="Q106" i="5"/>
  <c r="R105" i="5"/>
  <c r="Q105" i="5"/>
  <c r="R104" i="5"/>
  <c r="Q104" i="5"/>
  <c r="R103" i="5"/>
  <c r="Q103" i="5"/>
  <c r="R102" i="5"/>
  <c r="Q102" i="5"/>
  <c r="R101" i="5"/>
  <c r="Q101" i="5"/>
  <c r="R100" i="5"/>
  <c r="Q100" i="5"/>
  <c r="R99" i="5"/>
  <c r="Q99" i="5"/>
  <c r="R98" i="5"/>
  <c r="Q98" i="5"/>
  <c r="R97" i="5"/>
  <c r="Q97" i="5"/>
  <c r="R96" i="5"/>
  <c r="Q96" i="5"/>
  <c r="R95" i="5"/>
  <c r="Q95" i="5"/>
  <c r="R94" i="5"/>
  <c r="Q94" i="5"/>
  <c r="R93" i="5"/>
  <c r="Q93" i="5"/>
  <c r="R92" i="5"/>
  <c r="Q92" i="5"/>
  <c r="R91" i="5"/>
  <c r="Q91" i="5"/>
  <c r="R90" i="5"/>
  <c r="Q90" i="5"/>
  <c r="R89" i="5"/>
  <c r="Q89" i="5"/>
  <c r="R88" i="5"/>
  <c r="Q88" i="5"/>
  <c r="R87" i="5"/>
  <c r="Q87" i="5"/>
  <c r="R86" i="5"/>
  <c r="Q86" i="5"/>
  <c r="R85" i="5"/>
  <c r="Q85" i="5"/>
  <c r="R84" i="5"/>
  <c r="Q84" i="5"/>
  <c r="R83" i="5"/>
  <c r="Q83" i="5"/>
  <c r="R82" i="5"/>
  <c r="Q82" i="5"/>
  <c r="R81" i="5"/>
  <c r="Q81" i="5"/>
  <c r="R80" i="5"/>
  <c r="Q80" i="5"/>
  <c r="R79" i="5"/>
  <c r="Q79" i="5"/>
  <c r="R78" i="5"/>
  <c r="Q78" i="5"/>
  <c r="R77" i="5"/>
  <c r="Q77" i="5"/>
  <c r="R76" i="5"/>
  <c r="Q76" i="5"/>
  <c r="R75" i="5"/>
  <c r="Q75" i="5"/>
  <c r="R74" i="5"/>
  <c r="Q74" i="5"/>
  <c r="R73" i="5"/>
  <c r="Q73" i="5"/>
  <c r="R72" i="5"/>
  <c r="Q72" i="5"/>
  <c r="R71" i="5"/>
  <c r="Q71" i="5"/>
  <c r="R70" i="5"/>
  <c r="Q70" i="5"/>
  <c r="R69" i="5"/>
  <c r="Q69" i="5"/>
  <c r="R68" i="5"/>
  <c r="Q68" i="5"/>
  <c r="R67" i="5"/>
  <c r="Q67" i="5"/>
  <c r="R66" i="5"/>
  <c r="Q66" i="5"/>
  <c r="R65" i="5"/>
  <c r="Q65" i="5"/>
  <c r="R64" i="5"/>
  <c r="Q64" i="5"/>
  <c r="R63" i="5"/>
  <c r="Q63" i="5"/>
  <c r="R62" i="5"/>
  <c r="Q62" i="5"/>
  <c r="R61" i="5"/>
  <c r="Q61" i="5"/>
  <c r="R60" i="5"/>
  <c r="Q60" i="5"/>
  <c r="R59" i="5"/>
  <c r="Q59" i="5"/>
  <c r="R58" i="5"/>
  <c r="Q58" i="5"/>
  <c r="R57" i="5"/>
  <c r="Q57" i="5"/>
  <c r="R56" i="5"/>
  <c r="Q56" i="5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Q31" i="5"/>
  <c r="R30" i="5"/>
  <c r="Q30" i="5"/>
  <c r="R29" i="5"/>
  <c r="Q29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R168" i="5" s="1"/>
  <c r="Q12" i="5"/>
  <c r="R11" i="5"/>
  <c r="Q11" i="5"/>
  <c r="Q168" i="5" s="1"/>
  <c r="O170" i="4"/>
  <c r="K170" i="4"/>
  <c r="I170" i="4"/>
  <c r="G170" i="4"/>
  <c r="E170" i="4"/>
  <c r="O169" i="4"/>
  <c r="M169" i="4"/>
  <c r="M170" i="4" s="1"/>
  <c r="K169" i="4"/>
  <c r="I169" i="4"/>
  <c r="G169" i="4"/>
  <c r="E169" i="4"/>
  <c r="C169" i="4"/>
  <c r="C170" i="4" s="1"/>
  <c r="R170" i="4" s="1"/>
  <c r="R167" i="4"/>
  <c r="Q167" i="4"/>
  <c r="R166" i="4"/>
  <c r="Q166" i="4"/>
  <c r="R165" i="4"/>
  <c r="Q165" i="4"/>
  <c r="R164" i="4"/>
  <c r="Q164" i="4"/>
  <c r="R163" i="4"/>
  <c r="Q163" i="4"/>
  <c r="R162" i="4"/>
  <c r="Q162" i="4"/>
  <c r="R161" i="4"/>
  <c r="Q161" i="4"/>
  <c r="R160" i="4"/>
  <c r="Q160" i="4"/>
  <c r="R159" i="4"/>
  <c r="Q159" i="4"/>
  <c r="R158" i="4"/>
  <c r="Q158" i="4"/>
  <c r="R157" i="4"/>
  <c r="Q157" i="4"/>
  <c r="R156" i="4"/>
  <c r="Q156" i="4"/>
  <c r="R155" i="4"/>
  <c r="Q155" i="4"/>
  <c r="R154" i="4"/>
  <c r="Q154" i="4"/>
  <c r="R153" i="4"/>
  <c r="Q153" i="4"/>
  <c r="R152" i="4"/>
  <c r="Q152" i="4"/>
  <c r="R151" i="4"/>
  <c r="Q151" i="4"/>
  <c r="R150" i="4"/>
  <c r="Q150" i="4"/>
  <c r="R149" i="4"/>
  <c r="Q149" i="4"/>
  <c r="R148" i="4"/>
  <c r="Q148" i="4"/>
  <c r="R147" i="4"/>
  <c r="Q147" i="4"/>
  <c r="R146" i="4"/>
  <c r="Q146" i="4"/>
  <c r="R145" i="4"/>
  <c r="Q145" i="4"/>
  <c r="R144" i="4"/>
  <c r="Q144" i="4"/>
  <c r="R143" i="4"/>
  <c r="Q143" i="4"/>
  <c r="R142" i="4"/>
  <c r="Q142" i="4"/>
  <c r="R141" i="4"/>
  <c r="Q141" i="4"/>
  <c r="R140" i="4"/>
  <c r="Q140" i="4"/>
  <c r="R139" i="4"/>
  <c r="Q139" i="4"/>
  <c r="R138" i="4"/>
  <c r="Q138" i="4"/>
  <c r="R137" i="4"/>
  <c r="Q137" i="4"/>
  <c r="R136" i="4"/>
  <c r="Q136" i="4"/>
  <c r="R135" i="4"/>
  <c r="Q135" i="4"/>
  <c r="R134" i="4"/>
  <c r="Q134" i="4"/>
  <c r="R133" i="4"/>
  <c r="Q133" i="4"/>
  <c r="R132" i="4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R168" i="4" s="1"/>
  <c r="Q11" i="4"/>
  <c r="Q168" i="4" s="1"/>
  <c r="K170" i="3"/>
  <c r="G170" i="3"/>
  <c r="C170" i="3"/>
  <c r="R170" i="3" s="1"/>
  <c r="O169" i="3"/>
  <c r="O170" i="3" s="1"/>
  <c r="M169" i="3"/>
  <c r="M170" i="3" s="1"/>
  <c r="K169" i="3"/>
  <c r="I169" i="3"/>
  <c r="I170" i="3" s="1"/>
  <c r="G169" i="3"/>
  <c r="E169" i="3"/>
  <c r="E170" i="3" s="1"/>
  <c r="C169" i="3"/>
  <c r="Q169" i="3" s="1"/>
  <c r="R167" i="3"/>
  <c r="Q167" i="3"/>
  <c r="R166" i="3"/>
  <c r="Q166" i="3"/>
  <c r="R165" i="3"/>
  <c r="Q165" i="3"/>
  <c r="R164" i="3"/>
  <c r="Q164" i="3"/>
  <c r="R163" i="3"/>
  <c r="Q163" i="3"/>
  <c r="R162" i="3"/>
  <c r="Q162" i="3"/>
  <c r="R161" i="3"/>
  <c r="Q161" i="3"/>
  <c r="R160" i="3"/>
  <c r="Q160" i="3"/>
  <c r="R159" i="3"/>
  <c r="Q159" i="3"/>
  <c r="R158" i="3"/>
  <c r="Q158" i="3"/>
  <c r="R157" i="3"/>
  <c r="Q157" i="3"/>
  <c r="R156" i="3"/>
  <c r="Q156" i="3"/>
  <c r="R155" i="3"/>
  <c r="Q155" i="3"/>
  <c r="R154" i="3"/>
  <c r="Q154" i="3"/>
  <c r="R153" i="3"/>
  <c r="Q153" i="3"/>
  <c r="R152" i="3"/>
  <c r="Q152" i="3"/>
  <c r="R151" i="3"/>
  <c r="Q151" i="3"/>
  <c r="R150" i="3"/>
  <c r="Q150" i="3"/>
  <c r="R149" i="3"/>
  <c r="Q149" i="3"/>
  <c r="R148" i="3"/>
  <c r="Q148" i="3"/>
  <c r="R147" i="3"/>
  <c r="Q147" i="3"/>
  <c r="R146" i="3"/>
  <c r="Q146" i="3"/>
  <c r="R145" i="3"/>
  <c r="Q145" i="3"/>
  <c r="R144" i="3"/>
  <c r="Q144" i="3"/>
  <c r="R143" i="3"/>
  <c r="Q143" i="3"/>
  <c r="R142" i="3"/>
  <c r="Q142" i="3"/>
  <c r="R141" i="3"/>
  <c r="Q141" i="3"/>
  <c r="R140" i="3"/>
  <c r="Q140" i="3"/>
  <c r="R139" i="3"/>
  <c r="Q139" i="3"/>
  <c r="R138" i="3"/>
  <c r="Q138" i="3"/>
  <c r="R137" i="3"/>
  <c r="Q137" i="3"/>
  <c r="R136" i="3"/>
  <c r="Q136" i="3"/>
  <c r="R135" i="3"/>
  <c r="Q135" i="3"/>
  <c r="R134" i="3"/>
  <c r="Q134" i="3"/>
  <c r="R133" i="3"/>
  <c r="Q133" i="3"/>
  <c r="R132" i="3"/>
  <c r="Q132" i="3"/>
  <c r="R131" i="3"/>
  <c r="Q131" i="3"/>
  <c r="R130" i="3"/>
  <c r="Q130" i="3"/>
  <c r="R129" i="3"/>
  <c r="Q129" i="3"/>
  <c r="R128" i="3"/>
  <c r="Q128" i="3"/>
  <c r="R127" i="3"/>
  <c r="Q127" i="3"/>
  <c r="R126" i="3"/>
  <c r="Q126" i="3"/>
  <c r="R125" i="3"/>
  <c r="Q125" i="3"/>
  <c r="R124" i="3"/>
  <c r="Q124" i="3"/>
  <c r="R123" i="3"/>
  <c r="Q123" i="3"/>
  <c r="R122" i="3"/>
  <c r="Q122" i="3"/>
  <c r="R121" i="3"/>
  <c r="Q121" i="3"/>
  <c r="R120" i="3"/>
  <c r="Q120" i="3"/>
  <c r="R119" i="3"/>
  <c r="Q119" i="3"/>
  <c r="R118" i="3"/>
  <c r="Q118" i="3"/>
  <c r="R117" i="3"/>
  <c r="Q117" i="3"/>
  <c r="R116" i="3"/>
  <c r="Q116" i="3"/>
  <c r="R115" i="3"/>
  <c r="Q115" i="3"/>
  <c r="R114" i="3"/>
  <c r="Q114" i="3"/>
  <c r="R113" i="3"/>
  <c r="Q113" i="3"/>
  <c r="R112" i="3"/>
  <c r="Q112" i="3"/>
  <c r="R111" i="3"/>
  <c r="Q111" i="3"/>
  <c r="R110" i="3"/>
  <c r="Q110" i="3"/>
  <c r="R109" i="3"/>
  <c r="Q109" i="3"/>
  <c r="R108" i="3"/>
  <c r="Q108" i="3"/>
  <c r="R107" i="3"/>
  <c r="Q107" i="3"/>
  <c r="R106" i="3"/>
  <c r="Q106" i="3"/>
  <c r="R105" i="3"/>
  <c r="Q105" i="3"/>
  <c r="R104" i="3"/>
  <c r="Q104" i="3"/>
  <c r="R103" i="3"/>
  <c r="Q103" i="3"/>
  <c r="R102" i="3"/>
  <c r="Q102" i="3"/>
  <c r="R101" i="3"/>
  <c r="Q101" i="3"/>
  <c r="R100" i="3"/>
  <c r="Q100" i="3"/>
  <c r="R99" i="3"/>
  <c r="Q99" i="3"/>
  <c r="R98" i="3"/>
  <c r="Q98" i="3"/>
  <c r="R97" i="3"/>
  <c r="Q97" i="3"/>
  <c r="R96" i="3"/>
  <c r="Q96" i="3"/>
  <c r="R95" i="3"/>
  <c r="Q95" i="3"/>
  <c r="R94" i="3"/>
  <c r="Q94" i="3"/>
  <c r="R93" i="3"/>
  <c r="Q93" i="3"/>
  <c r="R92" i="3"/>
  <c r="Q92" i="3"/>
  <c r="R91" i="3"/>
  <c r="Q91" i="3"/>
  <c r="R90" i="3"/>
  <c r="Q90" i="3"/>
  <c r="R89" i="3"/>
  <c r="Q89" i="3"/>
  <c r="R88" i="3"/>
  <c r="Q88" i="3"/>
  <c r="R87" i="3"/>
  <c r="Q87" i="3"/>
  <c r="R86" i="3"/>
  <c r="Q86" i="3"/>
  <c r="R85" i="3"/>
  <c r="Q85" i="3"/>
  <c r="R84" i="3"/>
  <c r="Q84" i="3"/>
  <c r="R83" i="3"/>
  <c r="Q83" i="3"/>
  <c r="R82" i="3"/>
  <c r="Q82" i="3"/>
  <c r="R81" i="3"/>
  <c r="Q81" i="3"/>
  <c r="R80" i="3"/>
  <c r="Q80" i="3"/>
  <c r="R79" i="3"/>
  <c r="Q79" i="3"/>
  <c r="R78" i="3"/>
  <c r="Q78" i="3"/>
  <c r="R77" i="3"/>
  <c r="Q77" i="3"/>
  <c r="R76" i="3"/>
  <c r="Q76" i="3"/>
  <c r="R75" i="3"/>
  <c r="Q75" i="3"/>
  <c r="R74" i="3"/>
  <c r="Q74" i="3"/>
  <c r="R73" i="3"/>
  <c r="Q73" i="3"/>
  <c r="R72" i="3"/>
  <c r="Q72" i="3"/>
  <c r="R71" i="3"/>
  <c r="Q71" i="3"/>
  <c r="R70" i="3"/>
  <c r="Q70" i="3"/>
  <c r="R69" i="3"/>
  <c r="Q69" i="3"/>
  <c r="R68" i="3"/>
  <c r="Q68" i="3"/>
  <c r="R67" i="3"/>
  <c r="Q67" i="3"/>
  <c r="R66" i="3"/>
  <c r="Q66" i="3"/>
  <c r="R65" i="3"/>
  <c r="Q65" i="3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R168" i="3" s="1"/>
  <c r="Q12" i="3"/>
  <c r="R11" i="3"/>
  <c r="Q11" i="3"/>
  <c r="Q168" i="3" s="1"/>
  <c r="O170" i="2"/>
  <c r="M170" i="2"/>
  <c r="C170" i="2"/>
  <c r="R170" i="2" s="1"/>
  <c r="O169" i="2"/>
  <c r="M169" i="2"/>
  <c r="K169" i="2"/>
  <c r="K170" i="2" s="1"/>
  <c r="I169" i="2"/>
  <c r="I170" i="2" s="1"/>
  <c r="G169" i="2"/>
  <c r="G170" i="2" s="1"/>
  <c r="E169" i="2"/>
  <c r="E170" i="2" s="1"/>
  <c r="C169" i="2"/>
  <c r="Q169" i="2" s="1"/>
  <c r="R167" i="2"/>
  <c r="Q167" i="2"/>
  <c r="R166" i="2"/>
  <c r="Q166" i="2"/>
  <c r="R165" i="2"/>
  <c r="Q165" i="2"/>
  <c r="R164" i="2"/>
  <c r="Q164" i="2"/>
  <c r="R163" i="2"/>
  <c r="Q163" i="2"/>
  <c r="R162" i="2"/>
  <c r="Q162" i="2"/>
  <c r="R161" i="2"/>
  <c r="Q161" i="2"/>
  <c r="R160" i="2"/>
  <c r="Q160" i="2"/>
  <c r="R159" i="2"/>
  <c r="Q159" i="2"/>
  <c r="R158" i="2"/>
  <c r="Q158" i="2"/>
  <c r="R157" i="2"/>
  <c r="Q157" i="2"/>
  <c r="R156" i="2"/>
  <c r="Q156" i="2"/>
  <c r="R155" i="2"/>
  <c r="Q155" i="2"/>
  <c r="R154" i="2"/>
  <c r="Q154" i="2"/>
  <c r="R153" i="2"/>
  <c r="Q153" i="2"/>
  <c r="R152" i="2"/>
  <c r="Q152" i="2"/>
  <c r="R151" i="2"/>
  <c r="Q151" i="2"/>
  <c r="R150" i="2"/>
  <c r="Q150" i="2"/>
  <c r="R149" i="2"/>
  <c r="Q149" i="2"/>
  <c r="R148" i="2"/>
  <c r="Q148" i="2"/>
  <c r="R147" i="2"/>
  <c r="Q147" i="2"/>
  <c r="R146" i="2"/>
  <c r="Q146" i="2"/>
  <c r="R145" i="2"/>
  <c r="Q145" i="2"/>
  <c r="R144" i="2"/>
  <c r="Q144" i="2"/>
  <c r="R143" i="2"/>
  <c r="Q143" i="2"/>
  <c r="R142" i="2"/>
  <c r="Q142" i="2"/>
  <c r="R141" i="2"/>
  <c r="Q141" i="2"/>
  <c r="R140" i="2"/>
  <c r="Q140" i="2"/>
  <c r="R139" i="2"/>
  <c r="Q139" i="2"/>
  <c r="R138" i="2"/>
  <c r="Q138" i="2"/>
  <c r="R137" i="2"/>
  <c r="Q137" i="2"/>
  <c r="R136" i="2"/>
  <c r="Q136" i="2"/>
  <c r="R135" i="2"/>
  <c r="Q135" i="2"/>
  <c r="R134" i="2"/>
  <c r="Q134" i="2"/>
  <c r="R133" i="2"/>
  <c r="Q133" i="2"/>
  <c r="R132" i="2"/>
  <c r="Q132" i="2"/>
  <c r="R131" i="2"/>
  <c r="Q131" i="2"/>
  <c r="R130" i="2"/>
  <c r="Q130" i="2"/>
  <c r="R129" i="2"/>
  <c r="Q129" i="2"/>
  <c r="R128" i="2"/>
  <c r="Q128" i="2"/>
  <c r="R127" i="2"/>
  <c r="Q127" i="2"/>
  <c r="R126" i="2"/>
  <c r="Q126" i="2"/>
  <c r="R125" i="2"/>
  <c r="Q125" i="2"/>
  <c r="R124" i="2"/>
  <c r="Q124" i="2"/>
  <c r="R123" i="2"/>
  <c r="Q123" i="2"/>
  <c r="R122" i="2"/>
  <c r="Q122" i="2"/>
  <c r="R121" i="2"/>
  <c r="Q121" i="2"/>
  <c r="R120" i="2"/>
  <c r="Q120" i="2"/>
  <c r="R119" i="2"/>
  <c r="Q119" i="2"/>
  <c r="R118" i="2"/>
  <c r="Q118" i="2"/>
  <c r="R117" i="2"/>
  <c r="Q117" i="2"/>
  <c r="R116" i="2"/>
  <c r="Q116" i="2"/>
  <c r="R115" i="2"/>
  <c r="Q115" i="2"/>
  <c r="R114" i="2"/>
  <c r="Q114" i="2"/>
  <c r="R113" i="2"/>
  <c r="Q113" i="2"/>
  <c r="R112" i="2"/>
  <c r="Q112" i="2"/>
  <c r="R111" i="2"/>
  <c r="Q111" i="2"/>
  <c r="R110" i="2"/>
  <c r="Q110" i="2"/>
  <c r="R109" i="2"/>
  <c r="Q109" i="2"/>
  <c r="R108" i="2"/>
  <c r="Q108" i="2"/>
  <c r="R107" i="2"/>
  <c r="Q107" i="2"/>
  <c r="R106" i="2"/>
  <c r="Q106" i="2"/>
  <c r="R105" i="2"/>
  <c r="Q105" i="2"/>
  <c r="R104" i="2"/>
  <c r="Q104" i="2"/>
  <c r="R103" i="2"/>
  <c r="Q103" i="2"/>
  <c r="R102" i="2"/>
  <c r="Q102" i="2"/>
  <c r="R101" i="2"/>
  <c r="Q101" i="2"/>
  <c r="R100" i="2"/>
  <c r="Q100" i="2"/>
  <c r="C6" i="35" s="1"/>
  <c r="R99" i="2"/>
  <c r="Q99" i="2"/>
  <c r="R98" i="2"/>
  <c r="Q98" i="2"/>
  <c r="R97" i="2"/>
  <c r="Q97" i="2"/>
  <c r="R96" i="2"/>
  <c r="Q96" i="2"/>
  <c r="R95" i="2"/>
  <c r="Q95" i="2"/>
  <c r="R94" i="2"/>
  <c r="Q94" i="2"/>
  <c r="R93" i="2"/>
  <c r="Q93" i="2"/>
  <c r="R92" i="2"/>
  <c r="Q92" i="2"/>
  <c r="R91" i="2"/>
  <c r="Q91" i="2"/>
  <c r="R90" i="2"/>
  <c r="Q90" i="2"/>
  <c r="R89" i="2"/>
  <c r="Q89" i="2"/>
  <c r="R88" i="2"/>
  <c r="Q88" i="2"/>
  <c r="R87" i="2"/>
  <c r="Q87" i="2"/>
  <c r="R86" i="2"/>
  <c r="Q86" i="2"/>
  <c r="R85" i="2"/>
  <c r="Q85" i="2"/>
  <c r="R84" i="2"/>
  <c r="Q84" i="2"/>
  <c r="R83" i="2"/>
  <c r="Q83" i="2"/>
  <c r="R82" i="2"/>
  <c r="Q82" i="2"/>
  <c r="R81" i="2"/>
  <c r="Q81" i="2"/>
  <c r="R80" i="2"/>
  <c r="Q80" i="2"/>
  <c r="R79" i="2"/>
  <c r="Q79" i="2"/>
  <c r="R78" i="2"/>
  <c r="Q78" i="2"/>
  <c r="R77" i="2"/>
  <c r="Q77" i="2"/>
  <c r="R76" i="2"/>
  <c r="Q76" i="2"/>
  <c r="R75" i="2"/>
  <c r="Q75" i="2"/>
  <c r="R74" i="2"/>
  <c r="Q74" i="2"/>
  <c r="R73" i="2"/>
  <c r="Q73" i="2"/>
  <c r="R72" i="2"/>
  <c r="Q72" i="2"/>
  <c r="R71" i="2"/>
  <c r="Q71" i="2"/>
  <c r="R70" i="2"/>
  <c r="Q70" i="2"/>
  <c r="R69" i="2"/>
  <c r="Q69" i="2"/>
  <c r="R68" i="2"/>
  <c r="Q68" i="2"/>
  <c r="R67" i="2"/>
  <c r="Q67" i="2"/>
  <c r="R66" i="2"/>
  <c r="Q66" i="2"/>
  <c r="R65" i="2"/>
  <c r="Q65" i="2"/>
  <c r="R64" i="2"/>
  <c r="Q64" i="2"/>
  <c r="R63" i="2"/>
  <c r="Q63" i="2"/>
  <c r="R62" i="2"/>
  <c r="Q62" i="2"/>
  <c r="R61" i="2"/>
  <c r="Q61" i="2"/>
  <c r="R60" i="2"/>
  <c r="Q60" i="2"/>
  <c r="R59" i="2"/>
  <c r="Q59" i="2"/>
  <c r="R58" i="2"/>
  <c r="Q58" i="2"/>
  <c r="R57" i="2"/>
  <c r="Q57" i="2"/>
  <c r="R56" i="2"/>
  <c r="Q56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R38" i="2"/>
  <c r="Q38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Q21" i="2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R168" i="2" s="1"/>
  <c r="Q12" i="2"/>
  <c r="R11" i="2"/>
  <c r="Q11" i="2"/>
  <c r="Q168" i="2" s="1"/>
  <c r="B171" i="1"/>
  <c r="B170" i="1"/>
  <c r="B168" i="1"/>
  <c r="I167" i="1"/>
  <c r="F167" i="1"/>
  <c r="B166" i="1"/>
  <c r="B165" i="1"/>
  <c r="B160" i="1"/>
  <c r="B159" i="1"/>
  <c r="M155" i="1"/>
  <c r="I155" i="1"/>
  <c r="G155" i="1"/>
  <c r="E155" i="1"/>
  <c r="C155" i="1"/>
  <c r="O154" i="1"/>
  <c r="O155" i="1" s="1"/>
  <c r="M154" i="1"/>
  <c r="K154" i="1"/>
  <c r="K155" i="1" s="1"/>
  <c r="I154" i="1"/>
  <c r="Q154" i="1" s="1"/>
  <c r="G154" i="1"/>
  <c r="E154" i="1"/>
  <c r="C154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R153" i="1" s="1"/>
  <c r="Q15" i="1"/>
  <c r="R14" i="1"/>
  <c r="Q14" i="1"/>
  <c r="Q153" i="1" s="1"/>
  <c r="R13" i="1"/>
  <c r="Q13" i="1"/>
  <c r="R12" i="1"/>
  <c r="Q12" i="1"/>
  <c r="R11" i="1"/>
  <c r="Q11" i="1"/>
  <c r="F171" i="46" a="1"/>
  <c r="F159" i="48" a="1"/>
  <c r="F171" i="44" a="1"/>
  <c r="F170" i="45" a="1"/>
  <c r="F160" i="47" a="1"/>
  <c r="F160" i="44" a="1"/>
  <c r="F159" i="44" a="1"/>
  <c r="F170" i="47" a="1"/>
  <c r="F159" i="45" a="1"/>
  <c r="F170" i="1" a="1"/>
  <c r="F160" i="1" a="1"/>
  <c r="Q153" i="48" l="1"/>
  <c r="F159" i="45"/>
  <c r="F170" i="45"/>
  <c r="F170" i="47"/>
  <c r="F159" i="48"/>
  <c r="F171" i="44"/>
  <c r="F171" i="46"/>
  <c r="F160" i="47"/>
  <c r="F159" i="44"/>
  <c r="F160" i="44"/>
  <c r="F170" i="1"/>
  <c r="F160" i="1"/>
  <c r="R155" i="45"/>
  <c r="R155" i="47"/>
  <c r="R155" i="43"/>
  <c r="R155" i="1"/>
  <c r="R170" i="8"/>
  <c r="R170" i="9"/>
  <c r="R155" i="36"/>
  <c r="R155" i="37"/>
  <c r="R170" i="15"/>
  <c r="R155" i="32"/>
  <c r="R155" i="40"/>
  <c r="R155" i="41"/>
  <c r="R155" i="48"/>
  <c r="R170" i="7"/>
  <c r="R170" i="12"/>
  <c r="R170" i="21"/>
  <c r="R170" i="22"/>
  <c r="R170" i="24"/>
  <c r="R170" i="25"/>
  <c r="R155" i="28"/>
  <c r="R155" i="30"/>
  <c r="R170" i="16"/>
  <c r="R170" i="18"/>
  <c r="R170" i="19"/>
  <c r="R170" i="20"/>
  <c r="R170" i="23"/>
  <c r="R155" i="34"/>
  <c r="R170" i="6"/>
  <c r="R155" i="39"/>
  <c r="R170" i="13"/>
  <c r="Q154" i="40"/>
  <c r="Q154" i="45"/>
  <c r="Q154" i="41"/>
  <c r="Q154" i="46"/>
  <c r="Q169" i="14"/>
  <c r="Q169" i="17"/>
  <c r="Q169" i="20"/>
  <c r="Q169" i="23"/>
  <c r="Q154" i="29"/>
  <c r="Q169" i="11"/>
  <c r="Q154" i="48"/>
  <c r="Q169" i="13"/>
  <c r="Q169" i="19"/>
  <c r="Q169" i="22"/>
  <c r="Q169" i="25"/>
  <c r="Q154" i="31"/>
  <c r="Q154" i="30"/>
  <c r="Q169" i="16"/>
  <c r="Q169" i="4"/>
  <c r="Q169" i="7"/>
  <c r="Q169" i="10"/>
  <c r="Q154" i="38"/>
  <c r="Q154" i="39"/>
  <c r="F159" i="47" a="1"/>
  <c r="F159" i="46" a="1"/>
  <c r="F171" i="45" a="1"/>
  <c r="F160" i="48" a="1"/>
  <c r="F171" i="48" a="1"/>
  <c r="F170" i="46" a="1"/>
  <c r="F171" i="1" a="1"/>
  <c r="F170" i="48" a="1"/>
  <c r="F160" i="46" a="1"/>
  <c r="F160" i="45" a="1"/>
  <c r="F171" i="47" a="1"/>
  <c r="F159" i="1" a="1"/>
  <c r="F170" i="44" a="1"/>
  <c r="F173" i="45" a="1"/>
  <c r="F161" i="44" l="1"/>
  <c r="F171" i="48"/>
  <c r="F173" i="45"/>
  <c r="F171" i="45"/>
  <c r="I172" i="45" s="1"/>
  <c r="F170" i="46"/>
  <c r="F172" i="46" s="1"/>
  <c r="F160" i="48"/>
  <c r="F160" i="45"/>
  <c r="I161" i="45" s="1"/>
  <c r="F159" i="46"/>
  <c r="F170" i="44"/>
  <c r="F172" i="44" s="1"/>
  <c r="F159" i="1"/>
  <c r="F161" i="1" s="1"/>
  <c r="F160" i="46"/>
  <c r="F159" i="47"/>
  <c r="F161" i="47" s="1"/>
  <c r="F171" i="1"/>
  <c r="I172" i="1" s="1"/>
  <c r="F171" i="47"/>
  <c r="I172" i="47" s="1"/>
  <c r="F170" i="48"/>
  <c r="I161" i="44"/>
  <c r="F173" i="46" a="1"/>
  <c r="I172" i="48" l="1"/>
  <c r="F172" i="48"/>
  <c r="I161" i="48"/>
  <c r="F161" i="48"/>
  <c r="I161" i="46"/>
  <c r="F172" i="45"/>
  <c r="F161" i="45"/>
  <c r="I172" i="46"/>
  <c r="F172" i="47"/>
  <c r="I172" i="44"/>
  <c r="F173" i="46"/>
  <c r="F161" i="46"/>
  <c r="I161" i="47"/>
  <c r="I161" i="1"/>
  <c r="F172" i="1"/>
  <c r="F173" i="1" a="1"/>
  <c r="F173" i="47" a="1"/>
  <c r="F173" i="47" l="1"/>
  <c r="F173" i="1"/>
  <c r="F173" i="48" a="1"/>
  <c r="F173" i="48" l="1"/>
</calcChain>
</file>

<file path=xl/sharedStrings.xml><?xml version="1.0" encoding="utf-8"?>
<sst xmlns="http://schemas.openxmlformats.org/spreadsheetml/2006/main" count="5356" uniqueCount="2658">
  <si>
    <t>Ground Support Department</t>
  </si>
  <si>
    <t>GSE Stores</t>
  </si>
  <si>
    <t>Daily Fuel Entry Form (Diesel)</t>
  </si>
  <si>
    <t xml:space="preserve">To : Director, </t>
  </si>
  <si>
    <t>Week No:</t>
  </si>
  <si>
    <t xml:space="preserve">Ground Support Department </t>
  </si>
  <si>
    <t>Weekly report:</t>
  </si>
  <si>
    <t>Date:</t>
  </si>
  <si>
    <t>Days</t>
  </si>
  <si>
    <t>Total Qty of fuel (lt)</t>
  </si>
  <si>
    <t>Total cost of fuel (NPR)</t>
  </si>
  <si>
    <t>Fuel price (NPR/Lt)</t>
  </si>
  <si>
    <t>S.N</t>
  </si>
  <si>
    <t>Fleet (GE)</t>
  </si>
  <si>
    <t>Qty</t>
  </si>
  <si>
    <t>Km/Hrm</t>
  </si>
  <si>
    <t>207T</t>
  </si>
  <si>
    <t>344T14</t>
  </si>
  <si>
    <t>345T15</t>
  </si>
  <si>
    <t>346T42</t>
  </si>
  <si>
    <t>444T44</t>
  </si>
  <si>
    <t>634T47</t>
  </si>
  <si>
    <t>1512T</t>
  </si>
  <si>
    <t>1709T10</t>
  </si>
  <si>
    <t>New GSE Thai</t>
  </si>
  <si>
    <t>Karcher</t>
  </si>
  <si>
    <t>Cleaning</t>
  </si>
  <si>
    <t>GS &amp; PMD</t>
  </si>
  <si>
    <t>Total Fuel consumption of day</t>
  </si>
  <si>
    <t>Total Expense per day</t>
  </si>
  <si>
    <t>-</t>
  </si>
  <si>
    <t xml:space="preserve">Diesel Consumption Analysis Report </t>
  </si>
  <si>
    <t>A</t>
  </si>
  <si>
    <t>Quantity Analysis</t>
  </si>
  <si>
    <t>Difference in consumption  (in Ltrs)</t>
  </si>
  <si>
    <t>Estimated Spillage while Refuelling (in Ltrs)</t>
  </si>
  <si>
    <t>Automatic Cut-off Fuel dispensing nozzle</t>
  </si>
  <si>
    <t>Estmated Leakages in GSE (in Ltrs)</t>
  </si>
  <si>
    <t>No IAI found</t>
  </si>
  <si>
    <t>Fuel Wasted (in Ltrs)</t>
  </si>
  <si>
    <t>As provided by GSE Operation Section</t>
  </si>
  <si>
    <t>Difference in Flight Frequency</t>
  </si>
  <si>
    <t>B</t>
  </si>
  <si>
    <t>Cost Analysis</t>
  </si>
  <si>
    <t>Total Difference in cost</t>
  </si>
  <si>
    <t>Remaining Budget on Surface Fuel (B-10-97)</t>
  </si>
  <si>
    <t>Excluding the diesel payment used in GE 1237 and petrol as payment done from GS&amp;PMD</t>
  </si>
  <si>
    <t>Reason for the change in Total Cost: Decrease in Diesel consumtion even decrease in rate of diesel by NPR 1/Lt effective from 2082/02/22.</t>
  </si>
  <si>
    <t>Prepared By</t>
  </si>
  <si>
    <t>Checked By:</t>
  </si>
  <si>
    <t>Reviewed/Submitted By</t>
  </si>
  <si>
    <t>Anita KC</t>
  </si>
  <si>
    <t>Saman Tripathee</t>
  </si>
  <si>
    <t>Deependra Bhatta</t>
  </si>
  <si>
    <t>Helper, Inventory Section</t>
  </si>
  <si>
    <t>Technical Expert, Inventory Section</t>
  </si>
  <si>
    <t>In-Charge, Inventroy Section</t>
  </si>
  <si>
    <t>01</t>
  </si>
  <si>
    <t xml:space="preserve">  2081/03/03-081/04/05 (14 Jul 2023-20 Jul  2024)</t>
  </si>
  <si>
    <t>2080/04/06</t>
  </si>
  <si>
    <t>Sunday (2080/03/30)</t>
  </si>
  <si>
    <t>Monday (2080/03/31)</t>
  </si>
  <si>
    <t>Tuesday (2080/04/01)</t>
  </si>
  <si>
    <t>Wednesday (2080/04/02)</t>
  </si>
  <si>
    <t>Thursday (2080/04/03)</t>
  </si>
  <si>
    <t>Friday (2080/04/04)</t>
  </si>
  <si>
    <t>Saturday (2080/04/05)</t>
  </si>
  <si>
    <t>443T43</t>
  </si>
  <si>
    <t>704T</t>
  </si>
  <si>
    <t xml:space="preserve">Incharge GSE Store </t>
  </si>
  <si>
    <t>Inventory Section</t>
  </si>
  <si>
    <t>02</t>
  </si>
  <si>
    <t xml:space="preserve">  2081/04/06-081/04/12 (21 Jul 2023-27 Jul  2024)</t>
  </si>
  <si>
    <t>2081/04/13</t>
  </si>
  <si>
    <t>Sunday (2081/04/06)</t>
  </si>
  <si>
    <t>Monday (2081/04/07)</t>
  </si>
  <si>
    <t>Tuesday (2081/04/08)</t>
  </si>
  <si>
    <t>Wednesday (2081/04/09)</t>
  </si>
  <si>
    <t>Thursday (2081/04/10)</t>
  </si>
  <si>
    <t>Friday (2081/04/11)</t>
  </si>
  <si>
    <t>Saturday (2081/04/12)</t>
  </si>
  <si>
    <t>Submitted By</t>
  </si>
  <si>
    <t xml:space="preserve">Rajan Rimal </t>
  </si>
  <si>
    <t>Officer, Inventory Section</t>
  </si>
  <si>
    <t>03</t>
  </si>
  <si>
    <t xml:space="preserve">  2081/04/13-081/04/19 (28 Jul 2023- 03 Aug 2024)</t>
  </si>
  <si>
    <t>2081/04/20</t>
  </si>
  <si>
    <t>Sunday (2081/04/13)</t>
  </si>
  <si>
    <t>Monday (2081/04/14)</t>
  </si>
  <si>
    <t>Tuesday (2081/04/15)</t>
  </si>
  <si>
    <t>Wednesday (2081/04/16)</t>
  </si>
  <si>
    <t>Thursday (2081/04/17)</t>
  </si>
  <si>
    <t>Friday (2081/04/18)</t>
  </si>
  <si>
    <t>Saturday (2081/04/19)</t>
  </si>
  <si>
    <t>04</t>
  </si>
  <si>
    <t>2081/04/20-081/04/26 (04 Aug 2023- 10 Aug 2024)</t>
  </si>
  <si>
    <t>2081/04/27</t>
  </si>
  <si>
    <t>Sunday (2081/04/20)</t>
  </si>
  <si>
    <t>Monday (2081/04/21)</t>
  </si>
  <si>
    <t>Tuesday (2081/04/22)</t>
  </si>
  <si>
    <t>Wednesday (2081/04/23)</t>
  </si>
  <si>
    <t>Thursday (2081/04/24)</t>
  </si>
  <si>
    <t>Friday (2081/04/25)</t>
  </si>
  <si>
    <t>Saturday (2081/04/26)</t>
  </si>
  <si>
    <t>05</t>
  </si>
  <si>
    <t>2081/04/27-081/05/01 (11 Aug 2024- 17 Aug 2024)</t>
  </si>
  <si>
    <t>2081/05/02</t>
  </si>
  <si>
    <t>Sunday (2081/04/27)</t>
  </si>
  <si>
    <t>Monday (2081/04/28)</t>
  </si>
  <si>
    <t>Tuesday (2081/04/29)</t>
  </si>
  <si>
    <t>Wednesday (2081/04/30)</t>
  </si>
  <si>
    <t>Thursday (2081/04/31)</t>
  </si>
  <si>
    <t>Friday (2081/04/32)</t>
  </si>
  <si>
    <t>Saturday (2081/05/01)</t>
  </si>
  <si>
    <t>06</t>
  </si>
  <si>
    <t>2081/05/02-081/05/08 (18 Aug 2024- 24 Aug 2024)</t>
  </si>
  <si>
    <t>2081/05/10</t>
  </si>
  <si>
    <t>Sunday (2081/05/02)</t>
  </si>
  <si>
    <t>Monday (2081/05/03)</t>
  </si>
  <si>
    <t>Tuesday (2081/05/04)</t>
  </si>
  <si>
    <t>Wednesday (2081/05/05)</t>
  </si>
  <si>
    <t>Thursday (2081/05/06)</t>
  </si>
  <si>
    <t>Friday (2081/05/07)</t>
  </si>
  <si>
    <t>Saturday (2081/05/08)</t>
  </si>
  <si>
    <t>07</t>
  </si>
  <si>
    <t>2081/05/09-081/05/15 (26 Aug 2024- 31 Aug 2024)</t>
  </si>
  <si>
    <t>2081/05/16</t>
  </si>
  <si>
    <t>Sunday (2081/05/09)</t>
  </si>
  <si>
    <t>Monday (2081/05/10)</t>
  </si>
  <si>
    <t>Tuesday (2081/05/11)</t>
  </si>
  <si>
    <t>Wednesday (2081/05/12)</t>
  </si>
  <si>
    <t>Thursday (2081/05/13)</t>
  </si>
  <si>
    <t>Friday (2081/05/14)</t>
  </si>
  <si>
    <t>Saturday (2081/05/15)</t>
  </si>
  <si>
    <t>08</t>
  </si>
  <si>
    <t>2081/05/16-081/05/22 (01 Sep 2024- 07 Sep 2024)</t>
  </si>
  <si>
    <t>2081/05/23</t>
  </si>
  <si>
    <t>Sunday (2081/05/16)</t>
  </si>
  <si>
    <t>Monday (2081/05/17)</t>
  </si>
  <si>
    <t>Tuesday (2081/05/18)</t>
  </si>
  <si>
    <t>Wednesday (2081/05/19)</t>
  </si>
  <si>
    <t>Thursday (2081/05/20)</t>
  </si>
  <si>
    <t>Friday (2081/05/21)</t>
  </si>
  <si>
    <t>Saturday (2081/05/22)</t>
  </si>
  <si>
    <t>09</t>
  </si>
  <si>
    <t>2081/05/23-081/05/29 (08 Sep 2024- 14 Sep 2024)</t>
  </si>
  <si>
    <t>2081/05/30</t>
  </si>
  <si>
    <t>Sunday (2081/05/23)</t>
  </si>
  <si>
    <t>Monday (2081/05/24)</t>
  </si>
  <si>
    <t>Tuesday (2081/05/25)</t>
  </si>
  <si>
    <t>Wednesday (2081/05/26)</t>
  </si>
  <si>
    <t>Thursday (2081/05/27)</t>
  </si>
  <si>
    <t>Friday (2081/05/28)</t>
  </si>
  <si>
    <t>Saturday (2081/05/29)</t>
  </si>
  <si>
    <t>10</t>
  </si>
  <si>
    <t>2081/05/30-081/06/05 (15 Sep 2024- 21 Sep 2024)</t>
  </si>
  <si>
    <t>2081/06/06</t>
  </si>
  <si>
    <t>Sunday (2081/05/30)</t>
  </si>
  <si>
    <t>Monday (2081/05/31)</t>
  </si>
  <si>
    <t>Tuesday (2081/06/01)</t>
  </si>
  <si>
    <t>Wednesday (2081/06/02)</t>
  </si>
  <si>
    <t>Thursday (2081/06/03)</t>
  </si>
  <si>
    <t>Friday (2081/06/04)</t>
  </si>
  <si>
    <t>Saturday (2081/06/05)</t>
  </si>
  <si>
    <t>11</t>
  </si>
  <si>
    <t>2081/06/06-081/06/12 (22 Sep 2024- 28 Sep 2024)</t>
  </si>
  <si>
    <t>2081/06/13</t>
  </si>
  <si>
    <t>Sunday (2081/06/06)</t>
  </si>
  <si>
    <t>Monday (2081/06/07)</t>
  </si>
  <si>
    <t>Tuesday (2081/06/08)</t>
  </si>
  <si>
    <t>Wednesday (2081/06/09)</t>
  </si>
  <si>
    <t>Thursday (2081/06/10)</t>
  </si>
  <si>
    <t>Friday (2081/06/11)</t>
  </si>
  <si>
    <t>Saturday (2081/06/12)</t>
  </si>
  <si>
    <t>12</t>
  </si>
  <si>
    <t>2081/06/13-081/06/19 (29 Sep 2024- 05 Oct 2024)</t>
  </si>
  <si>
    <t>2081/06/20</t>
  </si>
  <si>
    <t>Sunday (2081/06/13)</t>
  </si>
  <si>
    <t>Monday (2081/06/14)</t>
  </si>
  <si>
    <t>Tuesday (2081/06/15)</t>
  </si>
  <si>
    <t>Wednesday (2081/06/16)</t>
  </si>
  <si>
    <t>Thursday (2081/06/17)</t>
  </si>
  <si>
    <t>Friday (2081/06/18)</t>
  </si>
  <si>
    <t>Saturday (2081/06/19)</t>
  </si>
  <si>
    <t>2081/06/20-081/06/26 (06 Oct 2024- 12 Oct 2024)</t>
  </si>
  <si>
    <t>2081/06/29</t>
  </si>
  <si>
    <t>Sunday (2081/06/20)</t>
  </si>
  <si>
    <t>Monday (2081/06/21)</t>
  </si>
  <si>
    <t>Tuesday (2081/06/22)</t>
  </si>
  <si>
    <t>Wednesday (2081/06/23)</t>
  </si>
  <si>
    <t>Thursday (2081/06/24)</t>
  </si>
  <si>
    <t>Friday (2081/06/25)</t>
  </si>
  <si>
    <t>Saturday (2081/06/26)</t>
  </si>
  <si>
    <t>2081/07/04-081/07/10 (20 Oct 2024- 26 Oct 2024)</t>
  </si>
  <si>
    <t>2081/07/11</t>
  </si>
  <si>
    <t>Sunday (2081/07/04)</t>
  </si>
  <si>
    <t>Monday (2081/07/05)</t>
  </si>
  <si>
    <t>Tuesday (2081/07/06)</t>
  </si>
  <si>
    <t>Wednesday (2081/07/07)</t>
  </si>
  <si>
    <t>Thursday (2081/07/08)</t>
  </si>
  <si>
    <t>Friday (2081/07/09)</t>
  </si>
  <si>
    <t>Saturday (2081/07/10)</t>
  </si>
  <si>
    <t>Anita K C</t>
  </si>
  <si>
    <t>2081/07/04 - 2081/07/10 (10/20/2024 - 10/26/2024)</t>
  </si>
  <si>
    <t>2081/07/14</t>
  </si>
  <si>
    <t>147</t>
  </si>
  <si>
    <t>151</t>
  </si>
  <si>
    <t>2081/07/24 - 2081/07/24 (11/09/2024 - 11/09/2024)</t>
  </si>
  <si>
    <t>2081/08/16</t>
  </si>
  <si>
    <t>Saturday (2081/07/24)</t>
  </si>
  <si>
    <t>2081/08/16 - 2081/08/22 (12/01/2024 - 12/07/2024)</t>
  </si>
  <si>
    <t>2081/08/24</t>
  </si>
  <si>
    <t>Sunday (2081/08/16)</t>
  </si>
  <si>
    <t>Monday (2081/08/17)</t>
  </si>
  <si>
    <t>Tuesday (2081/08/18)</t>
  </si>
  <si>
    <t>Wednesday (2081/08/19)</t>
  </si>
  <si>
    <t>Thursday (2081/08/20)</t>
  </si>
  <si>
    <t>Friday (2081/08/21)</t>
  </si>
  <si>
    <t>Saturday (2081/08/22)</t>
  </si>
  <si>
    <t>2081/08/09 - 2081/08/15 (11/24/2024 - 11/30/2024)</t>
  </si>
  <si>
    <t>2081/08/21</t>
  </si>
  <si>
    <t>Sunday (2081/08/09)</t>
  </si>
  <si>
    <t>Monday (2081/08/10)</t>
  </si>
  <si>
    <t>Tuesday (2081/08/11)</t>
  </si>
  <si>
    <t>Wednesday (2081/08/12)</t>
  </si>
  <si>
    <t>Thursday (2081/08/13)</t>
  </si>
  <si>
    <t>Friday (2081/08/14)</t>
  </si>
  <si>
    <t>Saturday (2081/08/15)</t>
  </si>
  <si>
    <t>Rajan Rimal</t>
  </si>
  <si>
    <t>Helper</t>
  </si>
  <si>
    <t>Inventroy Section</t>
  </si>
  <si>
    <t>2081/08/23 - 2081/08/29 (12/08/2024 - 12/14/2024)</t>
  </si>
  <si>
    <t>2081/09/01</t>
  </si>
  <si>
    <t>Sunday (2081/08/23)</t>
  </si>
  <si>
    <t>Monday (2081/08/24)</t>
  </si>
  <si>
    <t>Tuesday (2081/08/25)</t>
  </si>
  <si>
    <t>Wednesday (2081/08/26)</t>
  </si>
  <si>
    <t>Thursday (2081/08/27)</t>
  </si>
  <si>
    <t>Friday (2081/08/28)</t>
  </si>
  <si>
    <t>Saturday (2081/08/29)</t>
  </si>
  <si>
    <t>2081/08/30 - 2081/09/06 (12/15/2024 - 12/21/2024)</t>
  </si>
  <si>
    <t>2081/09/06</t>
  </si>
  <si>
    <t>Sunday (2081/08/30)</t>
  </si>
  <si>
    <t>Monday (2081/09/01)</t>
  </si>
  <si>
    <t>Tuesday (2081/09/02)</t>
  </si>
  <si>
    <t>Wednesday (2081/09/03)</t>
  </si>
  <si>
    <t>Thursday (2081/09/04)</t>
  </si>
  <si>
    <t>Friday (2081/09/05)</t>
  </si>
  <si>
    <t>Saturday (2081/09/06)</t>
  </si>
  <si>
    <t>19740</t>
  </si>
  <si>
    <t>4485</t>
  </si>
  <si>
    <t>3465</t>
  </si>
  <si>
    <t>3477</t>
  </si>
  <si>
    <t>3480</t>
  </si>
  <si>
    <t>2718</t>
  </si>
  <si>
    <t>2729</t>
  </si>
  <si>
    <t>2599</t>
  </si>
  <si>
    <t>1169</t>
  </si>
  <si>
    <t>1192</t>
  </si>
  <si>
    <t>1215</t>
  </si>
  <si>
    <t>1227</t>
  </si>
  <si>
    <t>2092</t>
  </si>
  <si>
    <t>2106</t>
  </si>
  <si>
    <t>cleaning</t>
  </si>
  <si>
    <t>2110</t>
  </si>
  <si>
    <t>5761</t>
  </si>
  <si>
    <t>5778</t>
  </si>
  <si>
    <t>5795</t>
  </si>
  <si>
    <t>2984</t>
  </si>
  <si>
    <t>3002</t>
  </si>
  <si>
    <t>10185</t>
  </si>
  <si>
    <t>10195</t>
  </si>
  <si>
    <t>10205</t>
  </si>
  <si>
    <t>10225</t>
  </si>
  <si>
    <t>11387</t>
  </si>
  <si>
    <t>11449</t>
  </si>
  <si>
    <t>14065</t>
  </si>
  <si>
    <t>14076</t>
  </si>
  <si>
    <t>14097</t>
  </si>
  <si>
    <t>14117</t>
  </si>
  <si>
    <t>2947</t>
  </si>
  <si>
    <t>701</t>
  </si>
  <si>
    <t>699</t>
  </si>
  <si>
    <t>793</t>
  </si>
  <si>
    <t>814</t>
  </si>
  <si>
    <t>845</t>
  </si>
  <si>
    <t>754</t>
  </si>
  <si>
    <t>770</t>
  </si>
  <si>
    <t>640</t>
  </si>
  <si>
    <t>740</t>
  </si>
  <si>
    <t>7866</t>
  </si>
  <si>
    <t>5044</t>
  </si>
  <si>
    <t>4631</t>
  </si>
  <si>
    <t>4643</t>
  </si>
  <si>
    <t>5462</t>
  </si>
  <si>
    <t>5647</t>
  </si>
  <si>
    <t>5349</t>
  </si>
  <si>
    <t>5459</t>
  </si>
  <si>
    <t>5468</t>
  </si>
  <si>
    <t>5605</t>
  </si>
  <si>
    <t>5618</t>
  </si>
  <si>
    <t>4959</t>
  </si>
  <si>
    <t>4971</t>
  </si>
  <si>
    <t>4987</t>
  </si>
  <si>
    <t>5537</t>
  </si>
  <si>
    <t>5550</t>
  </si>
  <si>
    <t>5638</t>
  </si>
  <si>
    <t>5655</t>
  </si>
  <si>
    <t>5669</t>
  </si>
  <si>
    <t>5573</t>
  </si>
  <si>
    <t>5587</t>
  </si>
  <si>
    <t>5601</t>
  </si>
  <si>
    <t>5566</t>
  </si>
  <si>
    <t>5579</t>
  </si>
  <si>
    <t>5592</t>
  </si>
  <si>
    <t>5075</t>
  </si>
  <si>
    <t>5086</t>
  </si>
  <si>
    <t>5400</t>
  </si>
  <si>
    <t>5414</t>
  </si>
  <si>
    <t>5429</t>
  </si>
  <si>
    <t>5089</t>
  </si>
  <si>
    <t>5102</t>
  </si>
  <si>
    <t>2583</t>
  </si>
  <si>
    <t>2594</t>
  </si>
  <si>
    <t>2595</t>
  </si>
  <si>
    <t>2597</t>
  </si>
  <si>
    <t>8255</t>
  </si>
  <si>
    <t>9244</t>
  </si>
  <si>
    <t>12080</t>
  </si>
  <si>
    <t>12086</t>
  </si>
  <si>
    <t>12094</t>
  </si>
  <si>
    <t>12104</t>
  </si>
  <si>
    <t>8510</t>
  </si>
  <si>
    <t>2962</t>
  </si>
  <si>
    <t>2978</t>
  </si>
  <si>
    <t>4054</t>
  </si>
  <si>
    <t>282599</t>
  </si>
  <si>
    <t>164631</t>
  </si>
  <si>
    <t>156235</t>
  </si>
  <si>
    <t>30065</t>
  </si>
  <si>
    <t>174549</t>
  </si>
  <si>
    <t>175315</t>
  </si>
  <si>
    <t>1144</t>
  </si>
  <si>
    <t>1043</t>
  </si>
  <si>
    <t>1054</t>
  </si>
  <si>
    <t>1063</t>
  </si>
  <si>
    <t>1202</t>
  </si>
  <si>
    <t>1212</t>
  </si>
  <si>
    <t>298</t>
  </si>
  <si>
    <t>2587</t>
  </si>
  <si>
    <t>2598</t>
  </si>
  <si>
    <t>2610</t>
  </si>
  <si>
    <t>2621</t>
  </si>
  <si>
    <t>8145</t>
  </si>
  <si>
    <t>8153</t>
  </si>
  <si>
    <t>8416</t>
  </si>
  <si>
    <t>8424</t>
  </si>
  <si>
    <t>7659</t>
  </si>
  <si>
    <t>5450</t>
  </si>
  <si>
    <t>6735</t>
  </si>
  <si>
    <t>6739</t>
  </si>
  <si>
    <t>8178</t>
  </si>
  <si>
    <t>22488</t>
  </si>
  <si>
    <t>22516</t>
  </si>
  <si>
    <t>21835</t>
  </si>
  <si>
    <t>21876</t>
  </si>
  <si>
    <t>15517</t>
  </si>
  <si>
    <t>15544</t>
  </si>
  <si>
    <t>15524</t>
  </si>
  <si>
    <t>14829</t>
  </si>
  <si>
    <t>14868</t>
  </si>
  <si>
    <t>16160</t>
  </si>
  <si>
    <t>16198</t>
  </si>
  <si>
    <t>16237</t>
  </si>
  <si>
    <t>3085</t>
  </si>
  <si>
    <t>3545</t>
  </si>
  <si>
    <t>2081/09/07 - 2081/09/13 (12/22/2024 - 12/28/2024)</t>
  </si>
  <si>
    <t>2081/09/14</t>
  </si>
  <si>
    <t>Sunday (2081/09/07)</t>
  </si>
  <si>
    <t>Monday (2081/09/08)</t>
  </si>
  <si>
    <t>Tuesday (2081/09/09)</t>
  </si>
  <si>
    <t>Wednesday (2081/09/10)</t>
  </si>
  <si>
    <t>Thursday (2081/09/11)</t>
  </si>
  <si>
    <t>Friday (2081/09/12)</t>
  </si>
  <si>
    <t>Saturday (2081/09/13)</t>
  </si>
  <si>
    <t>4488</t>
  </si>
  <si>
    <t>3504</t>
  </si>
  <si>
    <t>3514</t>
  </si>
  <si>
    <t>3531</t>
  </si>
  <si>
    <t>2741</t>
  </si>
  <si>
    <t>2749</t>
  </si>
  <si>
    <t>2632</t>
  </si>
  <si>
    <t>2655</t>
  </si>
  <si>
    <t>2671</t>
  </si>
  <si>
    <t>1237</t>
  </si>
  <si>
    <t>1291</t>
  </si>
  <si>
    <t>1302</t>
  </si>
  <si>
    <t>2126</t>
  </si>
  <si>
    <t>2145</t>
  </si>
  <si>
    <t>2168</t>
  </si>
  <si>
    <t>5370</t>
  </si>
  <si>
    <t>5375</t>
  </si>
  <si>
    <t>10235</t>
  </si>
  <si>
    <t>10253</t>
  </si>
  <si>
    <t>10270</t>
  </si>
  <si>
    <t>10290</t>
  </si>
  <si>
    <t>11451</t>
  </si>
  <si>
    <t>11455</t>
  </si>
  <si>
    <t>11470</t>
  </si>
  <si>
    <t>14132</t>
  </si>
  <si>
    <t>10486</t>
  </si>
  <si>
    <t>8876</t>
  </si>
  <si>
    <t>10779</t>
  </si>
  <si>
    <t>750</t>
  </si>
  <si>
    <t>726</t>
  </si>
  <si>
    <t>7388</t>
  </si>
  <si>
    <t>5628</t>
  </si>
  <si>
    <t>5063</t>
  </si>
  <si>
    <t>4657</t>
  </si>
  <si>
    <t>5477</t>
  </si>
  <si>
    <t>5569</t>
  </si>
  <si>
    <t>5581</t>
  </si>
  <si>
    <t>5593</t>
  </si>
  <si>
    <t>5377</t>
  </si>
  <si>
    <t>5391</t>
  </si>
  <si>
    <t>5484</t>
  </si>
  <si>
    <t>5497</t>
  </si>
  <si>
    <t>5509</t>
  </si>
  <si>
    <t>5660</t>
  </si>
  <si>
    <t>5665</t>
  </si>
  <si>
    <t>4997</t>
  </si>
  <si>
    <t>5013</t>
  </si>
  <si>
    <t>5568</t>
  </si>
  <si>
    <t>5583</t>
  </si>
  <si>
    <t>5598</t>
  </si>
  <si>
    <t>5685</t>
  </si>
  <si>
    <t>5698</t>
  </si>
  <si>
    <t>5725</t>
  </si>
  <si>
    <t>5633</t>
  </si>
  <si>
    <t>5607</t>
  </si>
  <si>
    <t>5639</t>
  </si>
  <si>
    <t>5101</t>
  </si>
  <si>
    <t>5113</t>
  </si>
  <si>
    <t>5125</t>
  </si>
  <si>
    <t>5442</t>
  </si>
  <si>
    <t>5455</t>
  </si>
  <si>
    <t>5472</t>
  </si>
  <si>
    <t>5119</t>
  </si>
  <si>
    <t>5135</t>
  </si>
  <si>
    <t>4341</t>
  </si>
  <si>
    <t>2579</t>
  </si>
  <si>
    <t>2593</t>
  </si>
  <si>
    <t>2596</t>
  </si>
  <si>
    <t>8283</t>
  </si>
  <si>
    <t>9258</t>
  </si>
  <si>
    <t>12112</t>
  </si>
  <si>
    <t>12126</t>
  </si>
  <si>
    <t>8521</t>
  </si>
  <si>
    <t>2995</t>
  </si>
  <si>
    <t>3017</t>
  </si>
  <si>
    <t>4082</t>
  </si>
  <si>
    <t>282779</t>
  </si>
  <si>
    <t>164958</t>
  </si>
  <si>
    <t>165257</t>
  </si>
  <si>
    <t>68715</t>
  </si>
  <si>
    <t>156819</t>
  </si>
  <si>
    <t>157274</t>
  </si>
  <si>
    <t>17587</t>
  </si>
  <si>
    <t>1161</t>
  </si>
  <si>
    <t>824</t>
  </si>
  <si>
    <t>1072</t>
  </si>
  <si>
    <t>1084</t>
  </si>
  <si>
    <t>1091</t>
  </si>
  <si>
    <t>1221</t>
  </si>
  <si>
    <t>1229</t>
  </si>
  <si>
    <t>2634</t>
  </si>
  <si>
    <t>2645</t>
  </si>
  <si>
    <t>2657</t>
  </si>
  <si>
    <t>2795</t>
  </si>
  <si>
    <t>8162</t>
  </si>
  <si>
    <t>8168</t>
  </si>
  <si>
    <t>8431</t>
  </si>
  <si>
    <t>7669</t>
  </si>
  <si>
    <t>5461</t>
  </si>
  <si>
    <t>22555</t>
  </si>
  <si>
    <t>22596</t>
  </si>
  <si>
    <t>21917</t>
  </si>
  <si>
    <t>21959</t>
  </si>
  <si>
    <t>15587</t>
  </si>
  <si>
    <t>15633</t>
  </si>
  <si>
    <t>15572</t>
  </si>
  <si>
    <t>15628</t>
  </si>
  <si>
    <t>14922</t>
  </si>
  <si>
    <t>14961</t>
  </si>
  <si>
    <t>14988</t>
  </si>
  <si>
    <t>16272</t>
  </si>
  <si>
    <t>16311</t>
  </si>
  <si>
    <t>5076</t>
  </si>
  <si>
    <t>2062</t>
  </si>
  <si>
    <t>7210</t>
  </si>
  <si>
    <t>3593</t>
  </si>
  <si>
    <t>0</t>
  </si>
  <si>
    <t>2081/09/14 - 2081/09/20 (12/29/2024 - 01/04/2025)</t>
  </si>
  <si>
    <t>2081/09/21</t>
  </si>
  <si>
    <t>Sunday (2081/09/14)</t>
  </si>
  <si>
    <t>Monday (2081/09/15)</t>
  </si>
  <si>
    <t>Tuesday (2081/09/16)</t>
  </si>
  <si>
    <t>Wednesday (2081/09/17)</t>
  </si>
  <si>
    <t>Thursday (2081/09/18)</t>
  </si>
  <si>
    <t>Friday (2081/09/19)</t>
  </si>
  <si>
    <t>Saturday (2081/09/20)</t>
  </si>
  <si>
    <t>Sunday (2081/09/21)</t>
  </si>
  <si>
    <t>1939</t>
  </si>
  <si>
    <t>19744</t>
  </si>
  <si>
    <t>4515</t>
  </si>
  <si>
    <t>3559</t>
  </si>
  <si>
    <t>2692</t>
  </si>
  <si>
    <t>2708</t>
  </si>
  <si>
    <t>2724</t>
  </si>
  <si>
    <t>2737</t>
  </si>
  <si>
    <t>1323</t>
  </si>
  <si>
    <t>1347</t>
  </si>
  <si>
    <t>1367</t>
  </si>
  <si>
    <t>2202</t>
  </si>
  <si>
    <t>2217</t>
  </si>
  <si>
    <t>2233</t>
  </si>
  <si>
    <t>3049</t>
  </si>
  <si>
    <t>3066</t>
  </si>
  <si>
    <t>3084</t>
  </si>
  <si>
    <t>10308</t>
  </si>
  <si>
    <t>10322</t>
  </si>
  <si>
    <t>10334</t>
  </si>
  <si>
    <t>11493</t>
  </si>
  <si>
    <t>11533</t>
  </si>
  <si>
    <t>11539</t>
  </si>
  <si>
    <t>14145</t>
  </si>
  <si>
    <t>14162</t>
  </si>
  <si>
    <t>14173</t>
  </si>
  <si>
    <t>14176</t>
  </si>
  <si>
    <t>9805</t>
  </si>
  <si>
    <t>526</t>
  </si>
  <si>
    <t>10499</t>
  </si>
  <si>
    <t>10798</t>
  </si>
  <si>
    <t>716</t>
  </si>
  <si>
    <t>811</t>
  </si>
  <si>
    <t>828</t>
  </si>
  <si>
    <t>8594</t>
  </si>
  <si>
    <t>7710</t>
  </si>
  <si>
    <t>787</t>
  </si>
  <si>
    <t>706</t>
  </si>
  <si>
    <t>742</t>
  </si>
  <si>
    <t>4673</t>
  </si>
  <si>
    <t>5494</t>
  </si>
  <si>
    <t>5508</t>
  </si>
  <si>
    <t>5406</t>
  </si>
  <si>
    <t>5421</t>
  </si>
  <si>
    <t>5525</t>
  </si>
  <si>
    <t>5539</t>
  </si>
  <si>
    <t>5033</t>
  </si>
  <si>
    <t>5048</t>
  </si>
  <si>
    <t>5060</t>
  </si>
  <si>
    <t>5615</t>
  </si>
  <si>
    <t>5629</t>
  </si>
  <si>
    <t>5727</t>
  </si>
  <si>
    <t>5740</t>
  </si>
  <si>
    <t>5758</t>
  </si>
  <si>
    <t>5662</t>
  </si>
  <si>
    <t>5682</t>
  </si>
  <si>
    <t>5696</t>
  </si>
  <si>
    <t>5658</t>
  </si>
  <si>
    <t>5672</t>
  </si>
  <si>
    <t>5139</t>
  </si>
  <si>
    <t>5155</t>
  </si>
  <si>
    <t>5486</t>
  </si>
  <si>
    <t>5502</t>
  </si>
  <si>
    <t>5151</t>
  </si>
  <si>
    <t>5172</t>
  </si>
  <si>
    <t>2600</t>
  </si>
  <si>
    <t>570</t>
  </si>
  <si>
    <t>8295</t>
  </si>
  <si>
    <t>8317</t>
  </si>
  <si>
    <t>9280</t>
  </si>
  <si>
    <t>12144</t>
  </si>
  <si>
    <t>12150</t>
  </si>
  <si>
    <t>8534</t>
  </si>
  <si>
    <t>8548</t>
  </si>
  <si>
    <t>3039</t>
  </si>
  <si>
    <t>4112</t>
  </si>
  <si>
    <t>283011</t>
  </si>
  <si>
    <t>165401</t>
  </si>
  <si>
    <t>109022</t>
  </si>
  <si>
    <t>157639</t>
  </si>
  <si>
    <t>158056</t>
  </si>
  <si>
    <t>176335</t>
  </si>
  <si>
    <t>1105</t>
  </si>
  <si>
    <t>1107</t>
  </si>
  <si>
    <t>1233</t>
  </si>
  <si>
    <t>3175</t>
  </si>
  <si>
    <t>306</t>
  </si>
  <si>
    <t>2669</t>
  </si>
  <si>
    <t>2680</t>
  </si>
  <si>
    <t>2691</t>
  </si>
  <si>
    <t>2700</t>
  </si>
  <si>
    <t>2821</t>
  </si>
  <si>
    <t>8181</t>
  </si>
  <si>
    <t>8442</t>
  </si>
  <si>
    <t>7680</t>
  </si>
  <si>
    <t>7691</t>
  </si>
  <si>
    <t>22642</t>
  </si>
  <si>
    <t>21998</t>
  </si>
  <si>
    <t>22039</t>
  </si>
  <si>
    <t>15676</t>
  </si>
  <si>
    <t>15724</t>
  </si>
  <si>
    <t>15669</t>
  </si>
  <si>
    <t>15710</t>
  </si>
  <si>
    <t>15031</t>
  </si>
  <si>
    <t>15073</t>
  </si>
  <si>
    <t>16352</t>
  </si>
  <si>
    <t>16429</t>
  </si>
  <si>
    <t>5122</t>
  </si>
  <si>
    <t>4799</t>
  </si>
  <si>
    <t>2081/09/21 - 2081/09/27 (01/05/2025 - 01/11/2025)</t>
  </si>
  <si>
    <t>2081/09/28</t>
  </si>
  <si>
    <t>Monday (2081/09/22)</t>
  </si>
  <si>
    <t>Tuesday (2081/09/23)</t>
  </si>
  <si>
    <t>Wednesday (2081/09/24)</t>
  </si>
  <si>
    <t>Thursday (2081/09/25)</t>
  </si>
  <si>
    <t>Friday (2081/09/26)</t>
  </si>
  <si>
    <t>Saturday (2081/09/27)</t>
  </si>
  <si>
    <t>1948</t>
  </si>
  <si>
    <t>4537</t>
  </si>
  <si>
    <t>4552</t>
  </si>
  <si>
    <t>3572</t>
  </si>
  <si>
    <t>3584</t>
  </si>
  <si>
    <t>2762</t>
  </si>
  <si>
    <t>2765</t>
  </si>
  <si>
    <t>2779</t>
  </si>
  <si>
    <t>1389</t>
  </si>
  <si>
    <t>1409</t>
  </si>
  <si>
    <t>1430</t>
  </si>
  <si>
    <t>1449</t>
  </si>
  <si>
    <t>2234</t>
  </si>
  <si>
    <t>2265</t>
  </si>
  <si>
    <t>2283</t>
  </si>
  <si>
    <t>2298</t>
  </si>
  <si>
    <t>3115</t>
  </si>
  <si>
    <t>3133</t>
  </si>
  <si>
    <t>3153</t>
  </si>
  <si>
    <t>10348</t>
  </si>
  <si>
    <t>10364</t>
  </si>
  <si>
    <t>10385</t>
  </si>
  <si>
    <t>11565</t>
  </si>
  <si>
    <t>11606</t>
  </si>
  <si>
    <t>14192</t>
  </si>
  <si>
    <t>14213</t>
  </si>
  <si>
    <t>14228</t>
  </si>
  <si>
    <t>1121</t>
  </si>
  <si>
    <t>719</t>
  </si>
  <si>
    <t>733</t>
  </si>
  <si>
    <t>766</t>
  </si>
  <si>
    <t>873</t>
  </si>
  <si>
    <t>743</t>
  </si>
  <si>
    <t>752</t>
  </si>
  <si>
    <t>755</t>
  </si>
  <si>
    <t>1717</t>
  </si>
  <si>
    <t>2960</t>
  </si>
  <si>
    <t>4693</t>
  </si>
  <si>
    <t>4710</t>
  </si>
  <si>
    <t>5524</t>
  </si>
  <si>
    <t>5440</t>
  </si>
  <si>
    <t>5552</t>
  </si>
  <si>
    <t>5684</t>
  </si>
  <si>
    <t>5078</t>
  </si>
  <si>
    <t>5667</t>
  </si>
  <si>
    <t>5777</t>
  </si>
  <si>
    <t>5799</t>
  </si>
  <si>
    <t>5702</t>
  </si>
  <si>
    <t>5176</t>
  </si>
  <si>
    <t>5201</t>
  </si>
  <si>
    <t>5516</t>
  </si>
  <si>
    <t>5533</t>
  </si>
  <si>
    <t>5584</t>
  </si>
  <si>
    <t>5190</t>
  </si>
  <si>
    <t>5208</t>
  </si>
  <si>
    <t>2605</t>
  </si>
  <si>
    <t>8320</t>
  </si>
  <si>
    <t>8557</t>
  </si>
  <si>
    <t>8568</t>
  </si>
  <si>
    <t>3064</t>
  </si>
  <si>
    <t>4346</t>
  </si>
  <si>
    <t>165752</t>
  </si>
  <si>
    <t>158447</t>
  </si>
  <si>
    <t>176808</t>
  </si>
  <si>
    <t>177293</t>
  </si>
  <si>
    <t>1113</t>
  </si>
  <si>
    <t>3182</t>
  </si>
  <si>
    <t>3200</t>
  </si>
  <si>
    <t>2712</t>
  </si>
  <si>
    <t>2735</t>
  </si>
  <si>
    <t>8196</t>
  </si>
  <si>
    <t>8210</t>
  </si>
  <si>
    <t>8455</t>
  </si>
  <si>
    <t>7702</t>
  </si>
  <si>
    <t>5475</t>
  </si>
  <si>
    <t>8215</t>
  </si>
  <si>
    <t>22688</t>
  </si>
  <si>
    <t>22733</t>
  </si>
  <si>
    <t>22080</t>
  </si>
  <si>
    <t>22121</t>
  </si>
  <si>
    <t>22162</t>
  </si>
  <si>
    <t>15766</t>
  </si>
  <si>
    <t>15807</t>
  </si>
  <si>
    <t>15751</t>
  </si>
  <si>
    <t>15808</t>
  </si>
  <si>
    <t>15124</t>
  </si>
  <si>
    <t>16470</t>
  </si>
  <si>
    <t>37926</t>
  </si>
  <si>
    <t>3639</t>
  </si>
  <si>
    <t>2081/09/28 - 2081/10/05 (01/12/2025 - 01/18/2025)</t>
  </si>
  <si>
    <t>2081/10/08</t>
  </si>
  <si>
    <t>Sunday (2081/09/28)</t>
  </si>
  <si>
    <t>Monday (2081/09/29)</t>
  </si>
  <si>
    <t>Tuesday (2081/10/01)</t>
  </si>
  <si>
    <t>Wednesday (2081/10/02)</t>
  </si>
  <si>
    <t>Thursday (2081/10/03)</t>
  </si>
  <si>
    <t>Friday (2081/10/04)</t>
  </si>
  <si>
    <t>Saturday (2081/10/05)</t>
  </si>
  <si>
    <t>1954</t>
  </si>
  <si>
    <t>4565</t>
  </si>
  <si>
    <t>4581</t>
  </si>
  <si>
    <t>3598</t>
  </si>
  <si>
    <t>3612</t>
  </si>
  <si>
    <t>2794</t>
  </si>
  <si>
    <t>2808</t>
  </si>
  <si>
    <t>2827</t>
  </si>
  <si>
    <t>7472</t>
  </si>
  <si>
    <t>7489</t>
  </si>
  <si>
    <t>2312</t>
  </si>
  <si>
    <t>2330</t>
  </si>
  <si>
    <t>2344</t>
  </si>
  <si>
    <t>3178</t>
  </si>
  <si>
    <t>3188</t>
  </si>
  <si>
    <t>3208</t>
  </si>
  <si>
    <t>3225</t>
  </si>
  <si>
    <t>10425</t>
  </si>
  <si>
    <t>10443</t>
  </si>
  <si>
    <t>10463</t>
  </si>
  <si>
    <t>11623</t>
  </si>
  <si>
    <t>11644</t>
  </si>
  <si>
    <t>11660</t>
  </si>
  <si>
    <t>11677</t>
  </si>
  <si>
    <t>14237</t>
  </si>
  <si>
    <t>14255</t>
  </si>
  <si>
    <t>14273</t>
  </si>
  <si>
    <t>14294</t>
  </si>
  <si>
    <t>2588</t>
  </si>
  <si>
    <t>829</t>
  </si>
  <si>
    <t>779</t>
  </si>
  <si>
    <t>802</t>
  </si>
  <si>
    <t>758</t>
  </si>
  <si>
    <t>720</t>
  </si>
  <si>
    <t>771</t>
  </si>
  <si>
    <t>7302</t>
  </si>
  <si>
    <t>7889</t>
  </si>
  <si>
    <t>5091</t>
  </si>
  <si>
    <t>2725</t>
  </si>
  <si>
    <t>5545</t>
  </si>
  <si>
    <t>5556</t>
  </si>
  <si>
    <t>5643</t>
  </si>
  <si>
    <t>5457</t>
  </si>
  <si>
    <t>5565</t>
  </si>
  <si>
    <t>5575</t>
  </si>
  <si>
    <t>5701</t>
  </si>
  <si>
    <t>5712</t>
  </si>
  <si>
    <t>5114</t>
  </si>
  <si>
    <t>5131</t>
  </si>
  <si>
    <t>5687</t>
  </si>
  <si>
    <t>5700</t>
  </si>
  <si>
    <t>5821</t>
  </si>
  <si>
    <t>5837</t>
  </si>
  <si>
    <t>5717</t>
  </si>
  <si>
    <t>5732</t>
  </si>
  <si>
    <t>5746</t>
  </si>
  <si>
    <t>5215</t>
  </si>
  <si>
    <t>5233</t>
  </si>
  <si>
    <t>5250</t>
  </si>
  <si>
    <t>5227</t>
  </si>
  <si>
    <t>5244</t>
  </si>
  <si>
    <t>576</t>
  </si>
  <si>
    <t>8356</t>
  </si>
  <si>
    <t>9296</t>
  </si>
  <si>
    <t>3110</t>
  </si>
  <si>
    <t>3124</t>
  </si>
  <si>
    <t>4182</t>
  </si>
  <si>
    <t>283403</t>
  </si>
  <si>
    <t>166097</t>
  </si>
  <si>
    <t>166438</t>
  </si>
  <si>
    <t>158901</t>
  </si>
  <si>
    <t>159396</t>
  </si>
  <si>
    <t>177652</t>
  </si>
  <si>
    <t>1138</t>
  </si>
  <si>
    <t>1120</t>
  </si>
  <si>
    <t>333</t>
  </si>
  <si>
    <t>2757</t>
  </si>
  <si>
    <t>2761</t>
  </si>
  <si>
    <t>3591</t>
  </si>
  <si>
    <t>6125</t>
  </si>
  <si>
    <t>2846</t>
  </si>
  <si>
    <t>8219</t>
  </si>
  <si>
    <t>8226</t>
  </si>
  <si>
    <t>8234</t>
  </si>
  <si>
    <t>8467</t>
  </si>
  <si>
    <t>8477</t>
  </si>
  <si>
    <t>7716</t>
  </si>
  <si>
    <t>8232</t>
  </si>
  <si>
    <t>22792</t>
  </si>
  <si>
    <t>22841</t>
  </si>
  <si>
    <t>22205</t>
  </si>
  <si>
    <t>22244</t>
  </si>
  <si>
    <t>15852</t>
  </si>
  <si>
    <t>15880</t>
  </si>
  <si>
    <t>15859</t>
  </si>
  <si>
    <t>15912</t>
  </si>
  <si>
    <t>15182</t>
  </si>
  <si>
    <t>15222</t>
  </si>
  <si>
    <t>16520</t>
  </si>
  <si>
    <t>16560</t>
  </si>
  <si>
    <t>5124</t>
  </si>
  <si>
    <t>38139</t>
  </si>
  <si>
    <t>2074</t>
  </si>
  <si>
    <t>Anita K.C.</t>
  </si>
  <si>
    <t>Officer, Inventroy Section</t>
  </si>
  <si>
    <t>2081/10/06 - 2081/10/12 (01/19/2025 - 01/25/2025)</t>
  </si>
  <si>
    <t>2081/10/13</t>
  </si>
  <si>
    <t>Sunday (2081/10/06)</t>
  </si>
  <si>
    <t>Monday (2081/10/07)</t>
  </si>
  <si>
    <t>Tuesday (2081/10/08)</t>
  </si>
  <si>
    <t>Wednesday (2081/10/09)</t>
  </si>
  <si>
    <t>Thursday (2081/10/10)</t>
  </si>
  <si>
    <t>Friday (2081/10/11)</t>
  </si>
  <si>
    <t>Saturday (2081/10/12)</t>
  </si>
  <si>
    <t>1961</t>
  </si>
  <si>
    <t>19753</t>
  </si>
  <si>
    <t>4533</t>
  </si>
  <si>
    <t>4609</t>
  </si>
  <si>
    <t>3629</t>
  </si>
  <si>
    <t>3642</t>
  </si>
  <si>
    <t>2778</t>
  </si>
  <si>
    <t>2852</t>
  </si>
  <si>
    <t>2871</t>
  </si>
  <si>
    <t>2891</t>
  </si>
  <si>
    <t>1533</t>
  </si>
  <si>
    <t>1550</t>
  </si>
  <si>
    <t>1570</t>
  </si>
  <si>
    <t>1585</t>
  </si>
  <si>
    <t>1588</t>
  </si>
  <si>
    <t>1590</t>
  </si>
  <si>
    <t>2356</t>
  </si>
  <si>
    <t>2366</t>
  </si>
  <si>
    <t>2399</t>
  </si>
  <si>
    <t>3244</t>
  </si>
  <si>
    <t>3289</t>
  </si>
  <si>
    <t>10482</t>
  </si>
  <si>
    <t>10500</t>
  </si>
  <si>
    <t>10515</t>
  </si>
  <si>
    <t>10538</t>
  </si>
  <si>
    <t>11699</t>
  </si>
  <si>
    <t>11715</t>
  </si>
  <si>
    <t>11725</t>
  </si>
  <si>
    <t>11337</t>
  </si>
  <si>
    <t>14317</t>
  </si>
  <si>
    <t>14330</t>
  </si>
  <si>
    <t>14335</t>
  </si>
  <si>
    <t>2975</t>
  </si>
  <si>
    <t>10519</t>
  </si>
  <si>
    <t>10817</t>
  </si>
  <si>
    <t>11236</t>
  </si>
  <si>
    <t>735</t>
  </si>
  <si>
    <t>747</t>
  </si>
  <si>
    <t>886</t>
  </si>
  <si>
    <t>1763</t>
  </si>
  <si>
    <t>7311</t>
  </si>
  <si>
    <t>4741</t>
  </si>
  <si>
    <t>5588</t>
  </si>
  <si>
    <t>5673</t>
  </si>
  <si>
    <t>5686</t>
  </si>
  <si>
    <t>5474</t>
  </si>
  <si>
    <t>5492</t>
  </si>
  <si>
    <t>5589</t>
  </si>
  <si>
    <t>5728</t>
  </si>
  <si>
    <t>5744</t>
  </si>
  <si>
    <t>5166</t>
  </si>
  <si>
    <t>5716</t>
  </si>
  <si>
    <t>5734</t>
  </si>
  <si>
    <t>5737</t>
  </si>
  <si>
    <t>5854</t>
  </si>
  <si>
    <t>5870</t>
  </si>
  <si>
    <t>5888</t>
  </si>
  <si>
    <t>5152</t>
  </si>
  <si>
    <t>5764</t>
  </si>
  <si>
    <t>5780</t>
  </si>
  <si>
    <t>5267</t>
  </si>
  <si>
    <t>5285</t>
  </si>
  <si>
    <t>5600</t>
  </si>
  <si>
    <t>5613</t>
  </si>
  <si>
    <t>5642</t>
  </si>
  <si>
    <t>5279</t>
  </si>
  <si>
    <t>2606</t>
  </si>
  <si>
    <t>581</t>
  </si>
  <si>
    <t>582</t>
  </si>
  <si>
    <t>8381</t>
  </si>
  <si>
    <t>12162</t>
  </si>
  <si>
    <t>12169</t>
  </si>
  <si>
    <t>8602</t>
  </si>
  <si>
    <t>8609</t>
  </si>
  <si>
    <t>3145</t>
  </si>
  <si>
    <t>3159</t>
  </si>
  <si>
    <t>4211</t>
  </si>
  <si>
    <t>166768</t>
  </si>
  <si>
    <t>70683</t>
  </si>
  <si>
    <t>1599023</t>
  </si>
  <si>
    <t>178107</t>
  </si>
  <si>
    <t>1195</t>
  </si>
  <si>
    <t>1125</t>
  </si>
  <si>
    <t>3223</t>
  </si>
  <si>
    <t>3232</t>
  </si>
  <si>
    <t>345</t>
  </si>
  <si>
    <t>354</t>
  </si>
  <si>
    <t>2789</t>
  </si>
  <si>
    <t>2802</t>
  </si>
  <si>
    <t>2815</t>
  </si>
  <si>
    <t>6141</t>
  </si>
  <si>
    <t>8244</t>
  </si>
  <si>
    <t>8254</t>
  </si>
  <si>
    <t>8263</t>
  </si>
  <si>
    <t>8488</t>
  </si>
  <si>
    <t>7727</t>
  </si>
  <si>
    <t>7736</t>
  </si>
  <si>
    <t>22855</t>
  </si>
  <si>
    <t>22902</t>
  </si>
  <si>
    <t>22329</t>
  </si>
  <si>
    <t>15953</t>
  </si>
  <si>
    <t>15995</t>
  </si>
  <si>
    <t>15275</t>
  </si>
  <si>
    <t>15318</t>
  </si>
  <si>
    <t>15359</t>
  </si>
  <si>
    <t>16616</t>
  </si>
  <si>
    <t>16659</t>
  </si>
  <si>
    <t>16700</t>
  </si>
  <si>
    <t>51987</t>
  </si>
  <si>
    <t>3836</t>
  </si>
  <si>
    <t>2084</t>
  </si>
  <si>
    <t>3692</t>
  </si>
  <si>
    <t>Anita k.c</t>
  </si>
  <si>
    <t>2081/10/13 - 2081/10/19 (01/26/2025 - 02/01/2025)</t>
  </si>
  <si>
    <t>2081/10/20</t>
  </si>
  <si>
    <t>Sunday (2081/10/13)</t>
  </si>
  <si>
    <t>Monday (2081/10/14)</t>
  </si>
  <si>
    <t>Tuesday (2081/10/15)</t>
  </si>
  <si>
    <t>Wednesday (2081/10/16)</t>
  </si>
  <si>
    <t>Thursday (2081/10/17)</t>
  </si>
  <si>
    <t>Friday (2081/10/18)</t>
  </si>
  <si>
    <t>Saturday (2081/10/19)</t>
  </si>
  <si>
    <t>4623</t>
  </si>
  <si>
    <t>3650</t>
  </si>
  <si>
    <t>3660</t>
  </si>
  <si>
    <t>3670</t>
  </si>
  <si>
    <t>2788</t>
  </si>
  <si>
    <t>2803</t>
  </si>
  <si>
    <t>2911</t>
  </si>
  <si>
    <t>2929</t>
  </si>
  <si>
    <t>2946</t>
  </si>
  <si>
    <t>2964</t>
  </si>
  <si>
    <t>1618</t>
  </si>
  <si>
    <t>1642</t>
  </si>
  <si>
    <t>1666</t>
  </si>
  <si>
    <t>2417</t>
  </si>
  <si>
    <t>2436</t>
  </si>
  <si>
    <t>2453</t>
  </si>
  <si>
    <t>3307</t>
  </si>
  <si>
    <t>3327</t>
  </si>
  <si>
    <t>3345</t>
  </si>
  <si>
    <t>10558</t>
  </si>
  <si>
    <t>10569</t>
  </si>
  <si>
    <t>10590</t>
  </si>
  <si>
    <t>10609</t>
  </si>
  <si>
    <t>11760</t>
  </si>
  <si>
    <t>11772</t>
  </si>
  <si>
    <t>11793</t>
  </si>
  <si>
    <t>11813</t>
  </si>
  <si>
    <t>10837</t>
  </si>
  <si>
    <t>846</t>
  </si>
  <si>
    <t>857</t>
  </si>
  <si>
    <t>791</t>
  </si>
  <si>
    <t>800</t>
  </si>
  <si>
    <t>817</t>
  </si>
  <si>
    <t>4756</t>
  </si>
  <si>
    <t>4771</t>
  </si>
  <si>
    <t>5599</t>
  </si>
  <si>
    <t>5609</t>
  </si>
  <si>
    <t>5699</t>
  </si>
  <si>
    <t>5522</t>
  </si>
  <si>
    <t>5624</t>
  </si>
  <si>
    <t>5771</t>
  </si>
  <si>
    <t>5181</t>
  </si>
  <si>
    <t>5192</t>
  </si>
  <si>
    <t>5760</t>
  </si>
  <si>
    <t>5791</t>
  </si>
  <si>
    <t>5906</t>
  </si>
  <si>
    <t>5920</t>
  </si>
  <si>
    <t>5796</t>
  </si>
  <si>
    <t>5808</t>
  </si>
  <si>
    <t>5824</t>
  </si>
  <si>
    <t>5308</t>
  </si>
  <si>
    <t>5320</t>
  </si>
  <si>
    <t>5332</t>
  </si>
  <si>
    <t>5677</t>
  </si>
  <si>
    <t>5294</t>
  </si>
  <si>
    <t>5311</t>
  </si>
  <si>
    <t>5324</t>
  </si>
  <si>
    <t>2611</t>
  </si>
  <si>
    <t>2613</t>
  </si>
  <si>
    <t>8411</t>
  </si>
  <si>
    <t>9308</t>
  </si>
  <si>
    <t>9313</t>
  </si>
  <si>
    <t>8620</t>
  </si>
  <si>
    <t>8624</t>
  </si>
  <si>
    <t>8637</t>
  </si>
  <si>
    <t>8645</t>
  </si>
  <si>
    <t>4234</t>
  </si>
  <si>
    <t>4270</t>
  </si>
  <si>
    <t>283603</t>
  </si>
  <si>
    <t>167105</t>
  </si>
  <si>
    <t>109709</t>
  </si>
  <si>
    <t>126326</t>
  </si>
  <si>
    <t>160368</t>
  </si>
  <si>
    <t>160660</t>
  </si>
  <si>
    <t>178679</t>
  </si>
  <si>
    <t>179160</t>
  </si>
  <si>
    <t>841</t>
  </si>
  <si>
    <t>3238</t>
  </si>
  <si>
    <t>3243</t>
  </si>
  <si>
    <t>3248</t>
  </si>
  <si>
    <t>3258</t>
  </si>
  <si>
    <t>359</t>
  </si>
  <si>
    <t>361</t>
  </si>
  <si>
    <t>370</t>
  </si>
  <si>
    <t>2832</t>
  </si>
  <si>
    <t>2858</t>
  </si>
  <si>
    <t>3599</t>
  </si>
  <si>
    <t>6050</t>
  </si>
  <si>
    <t>585</t>
  </si>
  <si>
    <t>8272</t>
  </si>
  <si>
    <t>8279</t>
  </si>
  <si>
    <t>8289</t>
  </si>
  <si>
    <t>8496</t>
  </si>
  <si>
    <t>8505</t>
  </si>
  <si>
    <t>7745</t>
  </si>
  <si>
    <t>7753</t>
  </si>
  <si>
    <t>5495</t>
  </si>
  <si>
    <t>22943</t>
  </si>
  <si>
    <t>22988</t>
  </si>
  <si>
    <t>22370</t>
  </si>
  <si>
    <t>22410</t>
  </si>
  <si>
    <t>22452</t>
  </si>
  <si>
    <t>15919</t>
  </si>
  <si>
    <t>15957</t>
  </si>
  <si>
    <t>16038</t>
  </si>
  <si>
    <t>16082</t>
  </si>
  <si>
    <t>15410</t>
  </si>
  <si>
    <t>15448</t>
  </si>
  <si>
    <t>16742</t>
  </si>
  <si>
    <t>16783</t>
  </si>
  <si>
    <t>9865</t>
  </si>
  <si>
    <t>2098</t>
  </si>
  <si>
    <t>2104</t>
  </si>
  <si>
    <t>2109</t>
  </si>
  <si>
    <t>2081/10/20 - 2081/10/26 (02/02/2025 - 02/08/2025)</t>
  </si>
  <si>
    <t>2081/10/27</t>
  </si>
  <si>
    <t>Sunday (2081/10/20)</t>
  </si>
  <si>
    <t>Monday (2081/10/21)</t>
  </si>
  <si>
    <t>Tuesday (2081/10/22)</t>
  </si>
  <si>
    <t>Wednesday (2081/10/23)</t>
  </si>
  <si>
    <t>Thursday (2081/10/24)</t>
  </si>
  <si>
    <t>Friday (2081/10/25)</t>
  </si>
  <si>
    <t>Saturday (2081/10/26)</t>
  </si>
  <si>
    <t>4645</t>
  </si>
  <si>
    <t>3684</t>
  </si>
  <si>
    <t>2816</t>
  </si>
  <si>
    <t>2837</t>
  </si>
  <si>
    <t>2982</t>
  </si>
  <si>
    <t>2999</t>
  </si>
  <si>
    <t>3018</t>
  </si>
  <si>
    <t>10622</t>
  </si>
  <si>
    <t>1720</t>
  </si>
  <si>
    <t>1744</t>
  </si>
  <si>
    <t>1767</t>
  </si>
  <si>
    <t>2472</t>
  </si>
  <si>
    <t>2482</t>
  </si>
  <si>
    <t>2521</t>
  </si>
  <si>
    <t>3362</t>
  </si>
  <si>
    <t>3378</t>
  </si>
  <si>
    <t>3399</t>
  </si>
  <si>
    <t>3415</t>
  </si>
  <si>
    <t>10644</t>
  </si>
  <si>
    <t>10654</t>
  </si>
  <si>
    <t>10672</t>
  </si>
  <si>
    <t>11833</t>
  </si>
  <si>
    <t>11856</t>
  </si>
  <si>
    <t>745</t>
  </si>
  <si>
    <t>902</t>
  </si>
  <si>
    <t>778</t>
  </si>
  <si>
    <t>1829</t>
  </si>
  <si>
    <t>4793</t>
  </si>
  <si>
    <t>4804</t>
  </si>
  <si>
    <t>5711</t>
  </si>
  <si>
    <t>5535</t>
  </si>
  <si>
    <t>5656</t>
  </si>
  <si>
    <t>5784</t>
  </si>
  <si>
    <t>5202</t>
  </si>
  <si>
    <t>5283</t>
  </si>
  <si>
    <t>5822</t>
  </si>
  <si>
    <t>5934</t>
  </si>
  <si>
    <t>5947</t>
  </si>
  <si>
    <t>5841</t>
  </si>
  <si>
    <t>5857</t>
  </si>
  <si>
    <t>5353</t>
  </si>
  <si>
    <t>5372</t>
  </si>
  <si>
    <t>5389</t>
  </si>
  <si>
    <t>5703</t>
  </si>
  <si>
    <t>5723</t>
  </si>
  <si>
    <t>5342</t>
  </si>
  <si>
    <t>5362</t>
  </si>
  <si>
    <t>2618</t>
  </si>
  <si>
    <t>2622</t>
  </si>
  <si>
    <t>2625</t>
  </si>
  <si>
    <t>8448</t>
  </si>
  <si>
    <t>9324</t>
  </si>
  <si>
    <t>9336</t>
  </si>
  <si>
    <t>12175</t>
  </si>
  <si>
    <t>12183</t>
  </si>
  <si>
    <t>8665</t>
  </si>
  <si>
    <t>4297</t>
  </si>
  <si>
    <t>283891</t>
  </si>
  <si>
    <t>167471</t>
  </si>
  <si>
    <t>161119</t>
  </si>
  <si>
    <t>179645</t>
  </si>
  <si>
    <t>1190</t>
  </si>
  <si>
    <t>1128</t>
  </si>
  <si>
    <t>1136</t>
  </si>
  <si>
    <t>3264</t>
  </si>
  <si>
    <t>3269</t>
  </si>
  <si>
    <t>2869</t>
  </si>
  <si>
    <t>2882</t>
  </si>
  <si>
    <t>2894</t>
  </si>
  <si>
    <t>6164</t>
  </si>
  <si>
    <t>8299</t>
  </si>
  <si>
    <t>8308</t>
  </si>
  <si>
    <t>8516</t>
  </si>
  <si>
    <t>7563</t>
  </si>
  <si>
    <t>22495</t>
  </si>
  <si>
    <t>22540</t>
  </si>
  <si>
    <t>16041</t>
  </si>
  <si>
    <t>16124</t>
  </si>
  <si>
    <t>16169</t>
  </si>
  <si>
    <t>16211</t>
  </si>
  <si>
    <t>15545</t>
  </si>
  <si>
    <t>16841</t>
  </si>
  <si>
    <t>16885</t>
  </si>
  <si>
    <t>4636</t>
  </si>
  <si>
    <t>2116</t>
  </si>
  <si>
    <t>2124</t>
  </si>
  <si>
    <t>3752</t>
  </si>
  <si>
    <t>2081/10/27 - 2081/11/03 (2025/02/09 - 2025/02/15)</t>
  </si>
  <si>
    <t>2081/11/10</t>
  </si>
  <si>
    <t>Sunday (2081/10/27)</t>
  </si>
  <si>
    <t>Monday (2081/10/28)</t>
  </si>
  <si>
    <t>Tuesday (2081/10/29)</t>
  </si>
  <si>
    <t>Wednesday (2081/10/30)</t>
  </si>
  <si>
    <t>Thursday (2081/11/01)</t>
  </si>
  <si>
    <t>Friday (2081/11/02)</t>
  </si>
  <si>
    <t>Saturday (2081/11/03)</t>
  </si>
  <si>
    <t>4658</t>
  </si>
  <si>
    <t>4669</t>
  </si>
  <si>
    <t>4677</t>
  </si>
  <si>
    <t>3697</t>
  </si>
  <si>
    <t>2851</t>
  </si>
  <si>
    <t>2861</t>
  </si>
  <si>
    <t>3040</t>
  </si>
  <si>
    <t>3059</t>
  </si>
  <si>
    <t>3080</t>
  </si>
  <si>
    <t>1789</t>
  </si>
  <si>
    <t>1813</t>
  </si>
  <si>
    <t>1836</t>
  </si>
  <si>
    <t>2531</t>
  </si>
  <si>
    <t>2555</t>
  </si>
  <si>
    <t>2571</t>
  </si>
  <si>
    <t>3436</t>
  </si>
  <si>
    <t>3454</t>
  </si>
  <si>
    <t>3470</t>
  </si>
  <si>
    <t>10690</t>
  </si>
  <si>
    <t>10707</t>
  </si>
  <si>
    <t>10724</t>
  </si>
  <si>
    <t>11919</t>
  </si>
  <si>
    <t>11931</t>
  </si>
  <si>
    <t>11954</t>
  </si>
  <si>
    <t>11977</t>
  </si>
  <si>
    <t>7833</t>
  </si>
  <si>
    <t>7847</t>
  </si>
  <si>
    <t>2993</t>
  </si>
  <si>
    <t>163</t>
  </si>
  <si>
    <t>768</t>
  </si>
  <si>
    <t>861</t>
  </si>
  <si>
    <t>871</t>
  </si>
  <si>
    <t>831</t>
  </si>
  <si>
    <t>785</t>
  </si>
  <si>
    <t>748</t>
  </si>
  <si>
    <t>709</t>
  </si>
  <si>
    <t>1878</t>
  </si>
  <si>
    <t>7331</t>
  </si>
  <si>
    <t>4821</t>
  </si>
  <si>
    <t>5640</t>
  </si>
  <si>
    <t>5751</t>
  </si>
  <si>
    <t>5553</t>
  </si>
  <si>
    <t>5810</t>
  </si>
  <si>
    <t>5286</t>
  </si>
  <si>
    <t>5287</t>
  </si>
  <si>
    <t>5855</t>
  </si>
  <si>
    <t>5964</t>
  </si>
  <si>
    <t>6083</t>
  </si>
  <si>
    <t>5878</t>
  </si>
  <si>
    <t>5883</t>
  </si>
  <si>
    <t>5909</t>
  </si>
  <si>
    <t>6185</t>
  </si>
  <si>
    <t>6190</t>
  </si>
  <si>
    <t>6382</t>
  </si>
  <si>
    <t>6385</t>
  </si>
  <si>
    <t>2628</t>
  </si>
  <si>
    <t>2637</t>
  </si>
  <si>
    <t>8449</t>
  </si>
  <si>
    <t>9351</t>
  </si>
  <si>
    <t>9367</t>
  </si>
  <si>
    <t>12191</t>
  </si>
  <si>
    <t>12204</t>
  </si>
  <si>
    <t>12213</t>
  </si>
  <si>
    <t>12223</t>
  </si>
  <si>
    <t>8676</t>
  </si>
  <si>
    <t>3161</t>
  </si>
  <si>
    <t>4339</t>
  </si>
  <si>
    <t>4366</t>
  </si>
  <si>
    <t>284155</t>
  </si>
  <si>
    <t>284200</t>
  </si>
  <si>
    <t>167840</t>
  </si>
  <si>
    <t>70760</t>
  </si>
  <si>
    <t>161417</t>
  </si>
  <si>
    <t>161852</t>
  </si>
  <si>
    <t>162217</t>
  </si>
  <si>
    <t>1802380</t>
  </si>
  <si>
    <t>1802381</t>
  </si>
  <si>
    <t>1142</t>
  </si>
  <si>
    <t>3280</t>
  </si>
  <si>
    <t>3292</t>
  </si>
  <si>
    <t>3302</t>
  </si>
  <si>
    <t>3305</t>
  </si>
  <si>
    <t>380</t>
  </si>
  <si>
    <t>2906</t>
  </si>
  <si>
    <t>2917</t>
  </si>
  <si>
    <t>2928</t>
  </si>
  <si>
    <t>2940</t>
  </si>
  <si>
    <t>6180</t>
  </si>
  <si>
    <t>8324</t>
  </si>
  <si>
    <t>8330</t>
  </si>
  <si>
    <t>8527</t>
  </si>
  <si>
    <t>7772</t>
  </si>
  <si>
    <t>5505</t>
  </si>
  <si>
    <t>23046</t>
  </si>
  <si>
    <t>23086</t>
  </si>
  <si>
    <t>22587</t>
  </si>
  <si>
    <t>22631</t>
  </si>
  <si>
    <t>16083</t>
  </si>
  <si>
    <t>16159</t>
  </si>
  <si>
    <t>16258</t>
  </si>
  <si>
    <t>16309</t>
  </si>
  <si>
    <t>15585</t>
  </si>
  <si>
    <t>15622</t>
  </si>
  <si>
    <t>16926</t>
  </si>
  <si>
    <t>16971</t>
  </si>
  <si>
    <t>5235</t>
  </si>
  <si>
    <t>2132</t>
  </si>
  <si>
    <t>3810</t>
  </si>
  <si>
    <t>2081/11/04 - 2081/11/10 (2025/02/16 - 2025/02/22)</t>
  </si>
  <si>
    <t>2081/11/11</t>
  </si>
  <si>
    <t>Sunday (2081/11/04)</t>
  </si>
  <si>
    <t>Monday (2081/11/05)</t>
  </si>
  <si>
    <t>Tuesday (2081/11/06)</t>
  </si>
  <si>
    <t>Wednesday (2081/11/07)</t>
  </si>
  <si>
    <t>Thursday (2081/11/08)</t>
  </si>
  <si>
    <t>Friday (2081/11/09)</t>
  </si>
  <si>
    <t>Saturday (2081/11/10)</t>
  </si>
  <si>
    <t>19758</t>
  </si>
  <si>
    <t>4691</t>
  </si>
  <si>
    <t>4702</t>
  </si>
  <si>
    <t>4712</t>
  </si>
  <si>
    <t>3714</t>
  </si>
  <si>
    <t>3732</t>
  </si>
  <si>
    <t>3744</t>
  </si>
  <si>
    <t>3106</t>
  </si>
  <si>
    <t>3127</t>
  </si>
  <si>
    <t>1859</t>
  </si>
  <si>
    <t>1880</t>
  </si>
  <si>
    <t>1881</t>
  </si>
  <si>
    <t>33</t>
  </si>
  <si>
    <t>2592</t>
  </si>
  <si>
    <t>2603</t>
  </si>
  <si>
    <t>2626</t>
  </si>
  <si>
    <t>3489</t>
  </si>
  <si>
    <t>3505</t>
  </si>
  <si>
    <t>3522</t>
  </si>
  <si>
    <t>5365</t>
  </si>
  <si>
    <t>10742</t>
  </si>
  <si>
    <t>10760</t>
  </si>
  <si>
    <t>10778</t>
  </si>
  <si>
    <t>11996</t>
  </si>
  <si>
    <t>12013</t>
  </si>
  <si>
    <t>121317</t>
  </si>
  <si>
    <t>7865</t>
  </si>
  <si>
    <t>7884</t>
  </si>
  <si>
    <t>7896</t>
  </si>
  <si>
    <t>7900</t>
  </si>
  <si>
    <t>7901</t>
  </si>
  <si>
    <t>9630</t>
  </si>
  <si>
    <t>9814</t>
  </si>
  <si>
    <t>3409</t>
  </si>
  <si>
    <t>10840</t>
  </si>
  <si>
    <t>11260</t>
  </si>
  <si>
    <t>816</t>
  </si>
  <si>
    <t>915</t>
  </si>
  <si>
    <t>4837</t>
  </si>
  <si>
    <t>5766</t>
  </si>
  <si>
    <t>5781</t>
  </si>
  <si>
    <t>5594</t>
  </si>
  <si>
    <t>5826</t>
  </si>
  <si>
    <t>5839</t>
  </si>
  <si>
    <t>5856</t>
  </si>
  <si>
    <t>5399</t>
  </si>
  <si>
    <t>5872</t>
  </si>
  <si>
    <t>5894</t>
  </si>
  <si>
    <t>6084</t>
  </si>
  <si>
    <t>6021</t>
  </si>
  <si>
    <t>5935</t>
  </si>
  <si>
    <t>5981</t>
  </si>
  <si>
    <t>5944</t>
  </si>
  <si>
    <t>5820</t>
  </si>
  <si>
    <t>6386</t>
  </si>
  <si>
    <t>6387</t>
  </si>
  <si>
    <t>2643</t>
  </si>
  <si>
    <t>2648</t>
  </si>
  <si>
    <t>8509</t>
  </si>
  <si>
    <t>9381</t>
  </si>
  <si>
    <t>12240</t>
  </si>
  <si>
    <t>8685</t>
  </si>
  <si>
    <t>8706</t>
  </si>
  <si>
    <t>4409</t>
  </si>
  <si>
    <t>284428</t>
  </si>
  <si>
    <t>168121</t>
  </si>
  <si>
    <t>110374</t>
  </si>
  <si>
    <t>162631</t>
  </si>
  <si>
    <t>162831</t>
  </si>
  <si>
    <t>30057</t>
  </si>
  <si>
    <t>181197</t>
  </si>
  <si>
    <t>3310</t>
  </si>
  <si>
    <t>3130</t>
  </si>
  <si>
    <t>389</t>
  </si>
  <si>
    <t>2945</t>
  </si>
  <si>
    <t>2958</t>
  </si>
  <si>
    <t>3617</t>
  </si>
  <si>
    <t>2969</t>
  </si>
  <si>
    <t>6199</t>
  </si>
  <si>
    <t>8337</t>
  </si>
  <si>
    <t>8352</t>
  </si>
  <si>
    <t>8541</t>
  </si>
  <si>
    <t>7783</t>
  </si>
  <si>
    <t>17794</t>
  </si>
  <si>
    <t>6984</t>
  </si>
  <si>
    <t>23147</t>
  </si>
  <si>
    <t>23196</t>
  </si>
  <si>
    <t>22676</t>
  </si>
  <si>
    <t>22722</t>
  </si>
  <si>
    <t>22766</t>
  </si>
  <si>
    <t>16205</t>
  </si>
  <si>
    <t>16252</t>
  </si>
  <si>
    <t>16355</t>
  </si>
  <si>
    <t>16406</t>
  </si>
  <si>
    <t>15645</t>
  </si>
  <si>
    <t>15697</t>
  </si>
  <si>
    <t>17007</t>
  </si>
  <si>
    <t>17054</t>
  </si>
  <si>
    <t>2140</t>
  </si>
  <si>
    <t>2081/11/11 - 2081/11/17 (2025/02/23 - 2025/03/01)</t>
  </si>
  <si>
    <t>2081/11/18</t>
  </si>
  <si>
    <t>Sunday (2081/11/11)</t>
  </si>
  <si>
    <t>Monday (2081/11/12)</t>
  </si>
  <si>
    <t>Tuesday (2081/11/13)</t>
  </si>
  <si>
    <t>Wednesday (2081/11/14)</t>
  </si>
  <si>
    <t>Thursday (2081/11/15)</t>
  </si>
  <si>
    <t>Friday (2081/11/16)</t>
  </si>
  <si>
    <t>Saturday (2081/11/17)</t>
  </si>
  <si>
    <t>1975</t>
  </si>
  <si>
    <t>4723</t>
  </si>
  <si>
    <t>4734</t>
  </si>
  <si>
    <t>3764</t>
  </si>
  <si>
    <t>2874</t>
  </si>
  <si>
    <t>2886</t>
  </si>
  <si>
    <t>3165</t>
  </si>
  <si>
    <t>3174</t>
  </si>
  <si>
    <t>4128</t>
  </si>
  <si>
    <t>54</t>
  </si>
  <si>
    <t>76</t>
  </si>
  <si>
    <t>103</t>
  </si>
  <si>
    <t>127</t>
  </si>
  <si>
    <t>3540</t>
  </si>
  <si>
    <t>3553</t>
  </si>
  <si>
    <t>3582</t>
  </si>
  <si>
    <t>10820</t>
  </si>
  <si>
    <t>10838</t>
  </si>
  <si>
    <t>10848</t>
  </si>
  <si>
    <t>10868</t>
  </si>
  <si>
    <t>12038</t>
  </si>
  <si>
    <t>12056</t>
  </si>
  <si>
    <t>12076</t>
  </si>
  <si>
    <t>12095</t>
  </si>
  <si>
    <t>7911</t>
  </si>
  <si>
    <t>7924</t>
  </si>
  <si>
    <t>7935</t>
  </si>
  <si>
    <t>10442</t>
  </si>
  <si>
    <t>876</t>
  </si>
  <si>
    <t>88998</t>
  </si>
  <si>
    <t>932</t>
  </si>
  <si>
    <t>634</t>
  </si>
  <si>
    <t>847</t>
  </si>
  <si>
    <t>803</t>
  </si>
  <si>
    <t>7910</t>
  </si>
  <si>
    <t>4855</t>
  </si>
  <si>
    <t>5692</t>
  </si>
  <si>
    <t>5708</t>
  </si>
  <si>
    <t>5801</t>
  </si>
  <si>
    <t>5612</t>
  </si>
  <si>
    <t>5626</t>
  </si>
  <si>
    <t>5715</t>
  </si>
  <si>
    <t>5731</t>
  </si>
  <si>
    <t>5871</t>
  </si>
  <si>
    <t>5315</t>
  </si>
  <si>
    <t>5346</t>
  </si>
  <si>
    <t>5910</t>
  </si>
  <si>
    <t>5925</t>
  </si>
  <si>
    <t>5939</t>
  </si>
  <si>
    <t>6035</t>
  </si>
  <si>
    <t>6048</t>
  </si>
  <si>
    <t>6064</t>
  </si>
  <si>
    <t>5984</t>
  </si>
  <si>
    <t>5489</t>
  </si>
  <si>
    <t>5503</t>
  </si>
  <si>
    <t>5843</t>
  </si>
  <si>
    <t>5465</t>
  </si>
  <si>
    <t>5485</t>
  </si>
  <si>
    <t>5504</t>
  </si>
  <si>
    <t>2653</t>
  </si>
  <si>
    <t>2654</t>
  </si>
  <si>
    <t>2656</t>
  </si>
  <si>
    <t>2660</t>
  </si>
  <si>
    <t>2663</t>
  </si>
  <si>
    <t>8518</t>
  </si>
  <si>
    <t>8530</t>
  </si>
  <si>
    <t>9386</t>
  </si>
  <si>
    <t>9398</t>
  </si>
  <si>
    <t>12283</t>
  </si>
  <si>
    <t>12292</t>
  </si>
  <si>
    <t>8725</t>
  </si>
  <si>
    <t>8735</t>
  </si>
  <si>
    <t>4440</t>
  </si>
  <si>
    <t>282611</t>
  </si>
  <si>
    <t>168383</t>
  </si>
  <si>
    <t>163361</t>
  </si>
  <si>
    <t>181694</t>
  </si>
  <si>
    <t>853</t>
  </si>
  <si>
    <t>1155</t>
  </si>
  <si>
    <t>1165</t>
  </si>
  <si>
    <t>3339</t>
  </si>
  <si>
    <t>3354</t>
  </si>
  <si>
    <t>4038</t>
  </si>
  <si>
    <t>2981</t>
  </si>
  <si>
    <t>2996</t>
  </si>
  <si>
    <t>3009</t>
  </si>
  <si>
    <t>6213</t>
  </si>
  <si>
    <t>8364</t>
  </si>
  <si>
    <t>8558</t>
  </si>
  <si>
    <t>7804</t>
  </si>
  <si>
    <t>7814</t>
  </si>
  <si>
    <t>23242</t>
  </si>
  <si>
    <t>23291</t>
  </si>
  <si>
    <t>22818</t>
  </si>
  <si>
    <t>22863</t>
  </si>
  <si>
    <t>16302</t>
  </si>
  <si>
    <t>16347</t>
  </si>
  <si>
    <t>16449</t>
  </si>
  <si>
    <t>16510</t>
  </si>
  <si>
    <t>15775</t>
  </si>
  <si>
    <t>15794</t>
  </si>
  <si>
    <t>17110</t>
  </si>
  <si>
    <t>17171</t>
  </si>
  <si>
    <t>5278</t>
  </si>
  <si>
    <t>39027</t>
  </si>
  <si>
    <t>2150</t>
  </si>
  <si>
    <t>38682</t>
  </si>
  <si>
    <t>2081/11/18 - 2081/11/24 (2025/03/02 - 2025/03/08)</t>
  </si>
  <si>
    <t>2081/11/25</t>
  </si>
  <si>
    <t>Sunday (2081/11/18)</t>
  </si>
  <si>
    <t>Monday (2081/11/19)</t>
  </si>
  <si>
    <t>Tuesday (2081/11/20)</t>
  </si>
  <si>
    <t>Wednesday (2081/11/21)</t>
  </si>
  <si>
    <t>Thursday (2081/11/22)</t>
  </si>
  <si>
    <t>Friday (2081/11/23)</t>
  </si>
  <si>
    <t>Saturday (2081/11/24)</t>
  </si>
  <si>
    <t>19818</t>
  </si>
  <si>
    <t>4745</t>
  </si>
  <si>
    <t>4762</t>
  </si>
  <si>
    <t>3781</t>
  </si>
  <si>
    <t>2897</t>
  </si>
  <si>
    <t>2914</t>
  </si>
  <si>
    <t>3212</t>
  </si>
  <si>
    <t>140</t>
  </si>
  <si>
    <t>161</t>
  </si>
  <si>
    <t>184</t>
  </si>
  <si>
    <t>209</t>
  </si>
  <si>
    <t>2707</t>
  </si>
  <si>
    <t>2740</t>
  </si>
  <si>
    <t>5815</t>
  </si>
  <si>
    <t>3616</t>
  </si>
  <si>
    <t>3634</t>
  </si>
  <si>
    <t>1089</t>
  </si>
  <si>
    <t>1094</t>
  </si>
  <si>
    <t>12107</t>
  </si>
  <si>
    <t>12136</t>
  </si>
  <si>
    <t>7963</t>
  </si>
  <si>
    <t>7968</t>
  </si>
  <si>
    <t>7982</t>
  </si>
  <si>
    <t>8002</t>
  </si>
  <si>
    <t>8893</t>
  </si>
  <si>
    <t>118286</t>
  </si>
  <si>
    <t>819</t>
  </si>
  <si>
    <t>781</t>
  </si>
  <si>
    <t>808</t>
  </si>
  <si>
    <t>1941</t>
  </si>
  <si>
    <t>4875</t>
  </si>
  <si>
    <t>4894</t>
  </si>
  <si>
    <t>5816</t>
  </si>
  <si>
    <t>5835</t>
  </si>
  <si>
    <t>5654</t>
  </si>
  <si>
    <t>5752</t>
  </si>
  <si>
    <t>5768</t>
  </si>
  <si>
    <t>5885</t>
  </si>
  <si>
    <t>5902</t>
  </si>
  <si>
    <t>5366</t>
  </si>
  <si>
    <t>5386</t>
  </si>
  <si>
    <t>5972</t>
  </si>
  <si>
    <t>5989</t>
  </si>
  <si>
    <t>6078</t>
  </si>
  <si>
    <t>6094</t>
  </si>
  <si>
    <t>6017</t>
  </si>
  <si>
    <t>6032</t>
  </si>
  <si>
    <t>5520</t>
  </si>
  <si>
    <t>5538</t>
  </si>
  <si>
    <t>5557</t>
  </si>
  <si>
    <t>5874</t>
  </si>
  <si>
    <t>5898</t>
  </si>
  <si>
    <t>5528</t>
  </si>
  <si>
    <t>2667</t>
  </si>
  <si>
    <t>2674</t>
  </si>
  <si>
    <t>8544</t>
  </si>
  <si>
    <t>12304</t>
  </si>
  <si>
    <t>12328</t>
  </si>
  <si>
    <t>8743</t>
  </si>
  <si>
    <t>4471</t>
  </si>
  <si>
    <t>4491</t>
  </si>
  <si>
    <t>284871</t>
  </si>
  <si>
    <t>168702</t>
  </si>
  <si>
    <t>169098</t>
  </si>
  <si>
    <t>71559</t>
  </si>
  <si>
    <t>163954</t>
  </si>
  <si>
    <t>164476</t>
  </si>
  <si>
    <t>182654</t>
  </si>
  <si>
    <t>1177</t>
  </si>
  <si>
    <t>3359</t>
  </si>
  <si>
    <t>3373</t>
  </si>
  <si>
    <t>415</t>
  </si>
  <si>
    <t>3035</t>
  </si>
  <si>
    <t>3045</t>
  </si>
  <si>
    <t>6225</t>
  </si>
  <si>
    <t>2877</t>
  </si>
  <si>
    <t>8373</t>
  </si>
  <si>
    <t>8383</t>
  </si>
  <si>
    <t>8390</t>
  </si>
  <si>
    <t>8571</t>
  </si>
  <si>
    <t>8582</t>
  </si>
  <si>
    <t>7826</t>
  </si>
  <si>
    <t>5529</t>
  </si>
  <si>
    <t>23336</t>
  </si>
  <si>
    <t>23379</t>
  </si>
  <si>
    <t>22909</t>
  </si>
  <si>
    <t>22940</t>
  </si>
  <si>
    <t>22990</t>
  </si>
  <si>
    <t>16395</t>
  </si>
  <si>
    <t>16410</t>
  </si>
  <si>
    <t>16573</t>
  </si>
  <si>
    <t>16621</t>
  </si>
  <si>
    <t>15842</t>
  </si>
  <si>
    <t>15893</t>
  </si>
  <si>
    <t>17215</t>
  </si>
  <si>
    <t>17271</t>
  </si>
  <si>
    <t>2160</t>
  </si>
  <si>
    <t>2081/11/25 - 2081/12/02 (2025/03/09 - 2025/03/15)</t>
  </si>
  <si>
    <t>2081/12/03</t>
  </si>
  <si>
    <t>Sunday (2081/11/25)</t>
  </si>
  <si>
    <t>Monday (2081/11/26)</t>
  </si>
  <si>
    <t>Tuesday (2081/11/27)</t>
  </si>
  <si>
    <t>Wednesday (2081/11/28)</t>
  </si>
  <si>
    <t>Thursday (2081/11/29)</t>
  </si>
  <si>
    <t>Friday (2081/12/01)</t>
  </si>
  <si>
    <t>Saturday (2081/12/02)</t>
  </si>
  <si>
    <t>3797</t>
  </si>
  <si>
    <t>3821</t>
  </si>
  <si>
    <t>2927</t>
  </si>
  <si>
    <t>2937</t>
  </si>
  <si>
    <t>3265</t>
  </si>
  <si>
    <t>3283</t>
  </si>
  <si>
    <t>001</t>
  </si>
  <si>
    <t>16</t>
  </si>
  <si>
    <t>2759</t>
  </si>
  <si>
    <t>5864</t>
  </si>
  <si>
    <t>5868</t>
  </si>
  <si>
    <t>3677</t>
  </si>
  <si>
    <t>10949</t>
  </si>
  <si>
    <t>10960</t>
  </si>
  <si>
    <t>10981</t>
  </si>
  <si>
    <t>11002</t>
  </si>
  <si>
    <t>8022</t>
  </si>
  <si>
    <t>8048</t>
  </si>
  <si>
    <t>8055</t>
  </si>
  <si>
    <t>10879</t>
  </si>
  <si>
    <t>790</t>
  </si>
  <si>
    <t>892</t>
  </si>
  <si>
    <t>316</t>
  </si>
  <si>
    <t>830</t>
  </si>
  <si>
    <t>948</t>
  </si>
  <si>
    <t>851</t>
  </si>
  <si>
    <t>862</t>
  </si>
  <si>
    <t>832</t>
  </si>
  <si>
    <t>2004</t>
  </si>
  <si>
    <t>3000</t>
  </si>
  <si>
    <t>4937</t>
  </si>
  <si>
    <t>5748</t>
  </si>
  <si>
    <t>5848</t>
  </si>
  <si>
    <t>5863</t>
  </si>
  <si>
    <t>5666</t>
  </si>
  <si>
    <t>5483</t>
  </si>
  <si>
    <t>5917</t>
  </si>
  <si>
    <t>5930</t>
  </si>
  <si>
    <t>5404</t>
  </si>
  <si>
    <t>5423</t>
  </si>
  <si>
    <t>5444</t>
  </si>
  <si>
    <t>6009</t>
  </si>
  <si>
    <t>6025</t>
  </si>
  <si>
    <t>6119</t>
  </si>
  <si>
    <t>6136</t>
  </si>
  <si>
    <t>6047</t>
  </si>
  <si>
    <t>6085</t>
  </si>
  <si>
    <t>5580</t>
  </si>
  <si>
    <t>5913</t>
  </si>
  <si>
    <t>5955</t>
  </si>
  <si>
    <t>5567</t>
  </si>
  <si>
    <t>5602</t>
  </si>
  <si>
    <t>2678</t>
  </si>
  <si>
    <t>2683</t>
  </si>
  <si>
    <t>2685</t>
  </si>
  <si>
    <t>2689</t>
  </si>
  <si>
    <t>8570</t>
  </si>
  <si>
    <t>8574</t>
  </si>
  <si>
    <t>9413</t>
  </si>
  <si>
    <t>12339</t>
  </si>
  <si>
    <t>12353</t>
  </si>
  <si>
    <t>12365</t>
  </si>
  <si>
    <t>8772</t>
  </si>
  <si>
    <t>8785</t>
  </si>
  <si>
    <t>3198</t>
  </si>
  <si>
    <t>3220</t>
  </si>
  <si>
    <t>4528</t>
  </si>
  <si>
    <t>169407</t>
  </si>
  <si>
    <t>164951</t>
  </si>
  <si>
    <t>183078</t>
  </si>
  <si>
    <t>1203</t>
  </si>
  <si>
    <t>1217</t>
  </si>
  <si>
    <t>1230</t>
  </si>
  <si>
    <t>3383</t>
  </si>
  <si>
    <t>428</t>
  </si>
  <si>
    <t>3058</t>
  </si>
  <si>
    <t>3068</t>
  </si>
  <si>
    <t>3078</t>
  </si>
  <si>
    <t>3088</t>
  </si>
  <si>
    <t>6242</t>
  </si>
  <si>
    <t>6251</t>
  </si>
  <si>
    <t>8402</t>
  </si>
  <si>
    <t>8408</t>
  </si>
  <si>
    <t>8578</t>
  </si>
  <si>
    <t>7837</t>
  </si>
  <si>
    <t>6769</t>
  </si>
  <si>
    <t>23422</t>
  </si>
  <si>
    <t>23476</t>
  </si>
  <si>
    <t>23036</t>
  </si>
  <si>
    <t>23077</t>
  </si>
  <si>
    <t>16499</t>
  </si>
  <si>
    <t>16544</t>
  </si>
  <si>
    <t>16666</t>
  </si>
  <si>
    <t>16712</t>
  </si>
  <si>
    <t>15928</t>
  </si>
  <si>
    <t>17314</t>
  </si>
  <si>
    <t>17358</t>
  </si>
  <si>
    <t>17404</t>
  </si>
  <si>
    <t>5309</t>
  </si>
  <si>
    <t>4778</t>
  </si>
  <si>
    <t>2167</t>
  </si>
  <si>
    <t>2175</t>
  </si>
  <si>
    <t>1239</t>
  </si>
  <si>
    <t>3931</t>
  </si>
  <si>
    <t>2081/12/03 - 2081/12/09 (2025/03/16 - 2025/03/22)</t>
  </si>
  <si>
    <t>2081/12/10</t>
  </si>
  <si>
    <t>Sunday (2081/12/03)</t>
  </si>
  <si>
    <t>Monday (2081/12/04)</t>
  </si>
  <si>
    <t>Tuesday (2081/12/05)</t>
  </si>
  <si>
    <t>Wednesday (2081/12/06)</t>
  </si>
  <si>
    <t>Thursday (2081/12/07)</t>
  </si>
  <si>
    <t>Friday (2081/12/08)</t>
  </si>
  <si>
    <t>Saturday (2081/12/09)</t>
  </si>
  <si>
    <t>4833</t>
  </si>
  <si>
    <t>3835</t>
  </si>
  <si>
    <t>3853</t>
  </si>
  <si>
    <t>2955</t>
  </si>
  <si>
    <t>3309</t>
  </si>
  <si>
    <t>3323</t>
  </si>
  <si>
    <t>3335</t>
  </si>
  <si>
    <t>25</t>
  </si>
  <si>
    <t>36</t>
  </si>
  <si>
    <t>53</t>
  </si>
  <si>
    <t>61</t>
  </si>
  <si>
    <t>323</t>
  </si>
  <si>
    <t>343</t>
  </si>
  <si>
    <t>2822</t>
  </si>
  <si>
    <t>2835</t>
  </si>
  <si>
    <t>5869</t>
  </si>
  <si>
    <t>5879</t>
  </si>
  <si>
    <t>3708</t>
  </si>
  <si>
    <t>3715</t>
  </si>
  <si>
    <t>11017</t>
  </si>
  <si>
    <t>11033</t>
  </si>
  <si>
    <t>11044</t>
  </si>
  <si>
    <t>11061</t>
  </si>
  <si>
    <t>12155</t>
  </si>
  <si>
    <t>12173</t>
  </si>
  <si>
    <t>8072</t>
  </si>
  <si>
    <t>8088</t>
  </si>
  <si>
    <t>8102</t>
  </si>
  <si>
    <t>8117</t>
  </si>
  <si>
    <t>na</t>
  </si>
  <si>
    <t>10553</t>
  </si>
  <si>
    <t>842</t>
  </si>
  <si>
    <t>836</t>
  </si>
  <si>
    <t>4916</t>
  </si>
  <si>
    <t>5765</t>
  </si>
  <si>
    <t>5782</t>
  </si>
  <si>
    <t>6152</t>
  </si>
  <si>
    <t>5946</t>
  </si>
  <si>
    <t>5960</t>
  </si>
  <si>
    <t>5463</t>
  </si>
  <si>
    <t>6038</t>
  </si>
  <si>
    <t>6061</t>
  </si>
  <si>
    <t>6177</t>
  </si>
  <si>
    <t>6151</t>
  </si>
  <si>
    <t>6100</t>
  </si>
  <si>
    <t>6116</t>
  </si>
  <si>
    <t>5625</t>
  </si>
  <si>
    <t>5975</t>
  </si>
  <si>
    <t>5995</t>
  </si>
  <si>
    <t>5616</t>
  </si>
  <si>
    <t>2696</t>
  </si>
  <si>
    <t>8584</t>
  </si>
  <si>
    <t>12374</t>
  </si>
  <si>
    <t>8807</t>
  </si>
  <si>
    <t>7533</t>
  </si>
  <si>
    <t>4546</t>
  </si>
  <si>
    <t>285103</t>
  </si>
  <si>
    <t>169785</t>
  </si>
  <si>
    <t>111040</t>
  </si>
  <si>
    <t>165583</t>
  </si>
  <si>
    <t>166095</t>
  </si>
  <si>
    <t>183569</t>
  </si>
  <si>
    <t>184162</t>
  </si>
  <si>
    <t>Na</t>
  </si>
  <si>
    <t>1244</t>
  </si>
  <si>
    <t>1238</t>
  </si>
  <si>
    <t>3392</t>
  </si>
  <si>
    <t>3394</t>
  </si>
  <si>
    <t>3098</t>
  </si>
  <si>
    <t>3122</t>
  </si>
  <si>
    <t>3630</t>
  </si>
  <si>
    <t>8419</t>
  </si>
  <si>
    <t>8606</t>
  </si>
  <si>
    <t>23515</t>
  </si>
  <si>
    <t>23562</t>
  </si>
  <si>
    <t>23121</t>
  </si>
  <si>
    <t>23167</t>
  </si>
  <si>
    <t>16583</t>
  </si>
  <si>
    <t>16611</t>
  </si>
  <si>
    <t>16657</t>
  </si>
  <si>
    <t>16797</t>
  </si>
  <si>
    <t>16161</t>
  </si>
  <si>
    <t>17432</t>
  </si>
  <si>
    <t>17475</t>
  </si>
  <si>
    <t>4432</t>
  </si>
  <si>
    <t>4815</t>
  </si>
  <si>
    <t>2185</t>
  </si>
  <si>
    <t>3993</t>
  </si>
  <si>
    <t>2081/12/10 - 2081/12/16 (2025/03/23 - 2025/03/29)</t>
  </si>
  <si>
    <t>2081/12/17</t>
  </si>
  <si>
    <t>Sunday (2081/12/10)</t>
  </si>
  <si>
    <t>Monday (2081/12/11)</t>
  </si>
  <si>
    <t>Tuesday (2081/12/12)</t>
  </si>
  <si>
    <t>Wednesday (2081/12/13)</t>
  </si>
  <si>
    <t>Thursday (2081/12/14)</t>
  </si>
  <si>
    <t>Friday (2081/12/15)</t>
  </si>
  <si>
    <t>Saturday (2081/12/16)</t>
  </si>
  <si>
    <t>4849</t>
  </si>
  <si>
    <t>3867</t>
  </si>
  <si>
    <t>2989</t>
  </si>
  <si>
    <t>3003</t>
  </si>
  <si>
    <t>3353</t>
  </si>
  <si>
    <t>3363</t>
  </si>
  <si>
    <t>3371</t>
  </si>
  <si>
    <t>3377</t>
  </si>
  <si>
    <t>68</t>
  </si>
  <si>
    <t>93</t>
  </si>
  <si>
    <t>366</t>
  </si>
  <si>
    <t>386</t>
  </si>
  <si>
    <t>410</t>
  </si>
  <si>
    <t>427</t>
  </si>
  <si>
    <t>2866</t>
  </si>
  <si>
    <t>5903</t>
  </si>
  <si>
    <t>5914</t>
  </si>
  <si>
    <t>5928</t>
  </si>
  <si>
    <t>3724</t>
  </si>
  <si>
    <t>3753</t>
  </si>
  <si>
    <t>3765</t>
  </si>
  <si>
    <t>11081</t>
  </si>
  <si>
    <t>11098</t>
  </si>
  <si>
    <t>11110</t>
  </si>
  <si>
    <t>12208</t>
  </si>
  <si>
    <t>12247</t>
  </si>
  <si>
    <t>5800</t>
  </si>
  <si>
    <t>2644</t>
  </si>
  <si>
    <t>3020</t>
  </si>
  <si>
    <t>5515</t>
  </si>
  <si>
    <t>564</t>
  </si>
  <si>
    <t>10900</t>
  </si>
  <si>
    <t>11308</t>
  </si>
  <si>
    <t>906</t>
  </si>
  <si>
    <t>930</t>
  </si>
  <si>
    <t>961</t>
  </si>
  <si>
    <t>864</t>
  </si>
  <si>
    <t>875</t>
  </si>
  <si>
    <t>2069</t>
  </si>
  <si>
    <t>4981</t>
  </si>
  <si>
    <t>4994</t>
  </si>
  <si>
    <t>5783</t>
  </si>
  <si>
    <t>5831</t>
  </si>
  <si>
    <t>5978</t>
  </si>
  <si>
    <t>5992</t>
  </si>
  <si>
    <t>6077</t>
  </si>
  <si>
    <t>6097</t>
  </si>
  <si>
    <t>6210</t>
  </si>
  <si>
    <t>6229</t>
  </si>
  <si>
    <t>6135</t>
  </si>
  <si>
    <t>6156</t>
  </si>
  <si>
    <t>6170</t>
  </si>
  <si>
    <t>5648</t>
  </si>
  <si>
    <t>3655</t>
  </si>
  <si>
    <t>6013</t>
  </si>
  <si>
    <t>6028</t>
  </si>
  <si>
    <t>6041</t>
  </si>
  <si>
    <t>2703</t>
  </si>
  <si>
    <t>2706</t>
  </si>
  <si>
    <t>8607</t>
  </si>
  <si>
    <t>8826</t>
  </si>
  <si>
    <t>8868</t>
  </si>
  <si>
    <t>3290</t>
  </si>
  <si>
    <t>7841</t>
  </si>
  <si>
    <t>4625</t>
  </si>
  <si>
    <t>285388</t>
  </si>
  <si>
    <t>170139</t>
  </si>
  <si>
    <t>72353</t>
  </si>
  <si>
    <t>166678</t>
  </si>
  <si>
    <t>1255</t>
  </si>
  <si>
    <t>1258</t>
  </si>
  <si>
    <t>442</t>
  </si>
  <si>
    <t>3135</t>
  </si>
  <si>
    <t>3143</t>
  </si>
  <si>
    <t>3155</t>
  </si>
  <si>
    <t>3643</t>
  </si>
  <si>
    <t>6273</t>
  </si>
  <si>
    <t>2899</t>
  </si>
  <si>
    <t>8445</t>
  </si>
  <si>
    <t>8619</t>
  </si>
  <si>
    <t>7873</t>
  </si>
  <si>
    <t>5542</t>
  </si>
  <si>
    <t>23603</t>
  </si>
  <si>
    <t>23222</t>
  </si>
  <si>
    <t>23263</t>
  </si>
  <si>
    <t>16703</t>
  </si>
  <si>
    <t>16746</t>
  </si>
  <si>
    <t>16888</t>
  </si>
  <si>
    <t>16931</t>
  </si>
  <si>
    <t>16100</t>
  </si>
  <si>
    <t>16139</t>
  </si>
  <si>
    <t>17521</t>
  </si>
  <si>
    <t>17565</t>
  </si>
  <si>
    <t>17609</t>
  </si>
  <si>
    <t>5373</t>
  </si>
  <si>
    <t>2214</t>
  </si>
  <si>
    <t>Santosh Chaulagain</t>
  </si>
  <si>
    <t>2081/12/17 - 2081/12/23 (2025/03/30 - 2025/04/05)</t>
  </si>
  <si>
    <t>2081/12/25</t>
  </si>
  <si>
    <t>Sunday (2081/12/17)</t>
  </si>
  <si>
    <t>Monday (2081/12/18)</t>
  </si>
  <si>
    <t>Tuesday (2081/12/19)</t>
  </si>
  <si>
    <t>Wednesday (2081/12/20)</t>
  </si>
  <si>
    <t>Thursday (2081/12/21)</t>
  </si>
  <si>
    <t>Friday (2081/12/22)</t>
  </si>
  <si>
    <t>Saturday (2081/12/23)</t>
  </si>
  <si>
    <t>4864</t>
  </si>
  <si>
    <t>3880</t>
  </si>
  <si>
    <t>3928</t>
  </si>
  <si>
    <t>3014</t>
  </si>
  <si>
    <t>3027</t>
  </si>
  <si>
    <t>3038</t>
  </si>
  <si>
    <t>3398</t>
  </si>
  <si>
    <t>3405</t>
  </si>
  <si>
    <t>3429</t>
  </si>
  <si>
    <t>105</t>
  </si>
  <si>
    <t>112</t>
  </si>
  <si>
    <t>122</t>
  </si>
  <si>
    <t>452</t>
  </si>
  <si>
    <t>464</t>
  </si>
  <si>
    <t>478</t>
  </si>
  <si>
    <t>501</t>
  </si>
  <si>
    <t>2912</t>
  </si>
  <si>
    <t>2951</t>
  </si>
  <si>
    <t>5952</t>
  </si>
  <si>
    <t>3773</t>
  </si>
  <si>
    <t>3778</t>
  </si>
  <si>
    <t>3790</t>
  </si>
  <si>
    <t>3807</t>
  </si>
  <si>
    <t>11127</t>
  </si>
  <si>
    <t>11138</t>
  </si>
  <si>
    <t>11152</t>
  </si>
  <si>
    <t>11160</t>
  </si>
  <si>
    <t>11172</t>
  </si>
  <si>
    <t>11180</t>
  </si>
  <si>
    <t>12266</t>
  </si>
  <si>
    <t>12278</t>
  </si>
  <si>
    <t>12302</t>
  </si>
  <si>
    <t>12312</t>
  </si>
  <si>
    <t>12334</t>
  </si>
  <si>
    <t>8174</t>
  </si>
  <si>
    <t>8193</t>
  </si>
  <si>
    <t>8204</t>
  </si>
  <si>
    <t>8213</t>
  </si>
  <si>
    <t>551</t>
  </si>
  <si>
    <t>854</t>
  </si>
  <si>
    <t>849</t>
  </si>
  <si>
    <t>804</t>
  </si>
  <si>
    <t>5159</t>
  </si>
  <si>
    <t>3022</t>
  </si>
  <si>
    <t>5011</t>
  </si>
  <si>
    <t>5814</t>
  </si>
  <si>
    <t>5833</t>
  </si>
  <si>
    <t>5931</t>
  </si>
  <si>
    <t>5966</t>
  </si>
  <si>
    <t>6006</t>
  </si>
  <si>
    <t>5532</t>
  </si>
  <si>
    <t>5561</t>
  </si>
  <si>
    <t>6112</t>
  </si>
  <si>
    <t>6128</t>
  </si>
  <si>
    <t>6150</t>
  </si>
  <si>
    <t>6248</t>
  </si>
  <si>
    <t>6266</t>
  </si>
  <si>
    <t>6289</t>
  </si>
  <si>
    <t>6183</t>
  </si>
  <si>
    <t>6205</t>
  </si>
  <si>
    <t>6060</t>
  </si>
  <si>
    <t>6079</t>
  </si>
  <si>
    <t>5706</t>
  </si>
  <si>
    <t>5721</t>
  </si>
  <si>
    <t>5741</t>
  </si>
  <si>
    <t>2709</t>
  </si>
  <si>
    <t>2713</t>
  </si>
  <si>
    <t>2717</t>
  </si>
  <si>
    <t>589</t>
  </si>
  <si>
    <t>9450</t>
  </si>
  <si>
    <t>9466</t>
  </si>
  <si>
    <t>8853</t>
  </si>
  <si>
    <t>8881</t>
  </si>
  <si>
    <t>3314</t>
  </si>
  <si>
    <t>2252</t>
  </si>
  <si>
    <t>285620</t>
  </si>
  <si>
    <t>285811</t>
  </si>
  <si>
    <t>170500</t>
  </si>
  <si>
    <t>167199</t>
  </si>
  <si>
    <t>31031</t>
  </si>
  <si>
    <t>184741</t>
  </si>
  <si>
    <t>1262</t>
  </si>
  <si>
    <t>1268</t>
  </si>
  <si>
    <t>3422</t>
  </si>
  <si>
    <t>8432</t>
  </si>
  <si>
    <t>451</t>
  </si>
  <si>
    <t>3168</t>
  </si>
  <si>
    <t>3184</t>
  </si>
  <si>
    <t>3196</t>
  </si>
  <si>
    <t>3453</t>
  </si>
  <si>
    <t>8466</t>
  </si>
  <si>
    <t>8631</t>
  </si>
  <si>
    <t>8647</t>
  </si>
  <si>
    <t>7883</t>
  </si>
  <si>
    <t>7893</t>
  </si>
  <si>
    <t>23643</t>
  </si>
  <si>
    <t>23697</t>
  </si>
  <si>
    <t>23309</t>
  </si>
  <si>
    <t>23341</t>
  </si>
  <si>
    <t>23376</t>
  </si>
  <si>
    <t>16791</t>
  </si>
  <si>
    <t>16894</t>
  </si>
  <si>
    <t>16972</t>
  </si>
  <si>
    <t>17023</t>
  </si>
  <si>
    <t>16180</t>
  </si>
  <si>
    <t>16240</t>
  </si>
  <si>
    <t>17663</t>
  </si>
  <si>
    <t>5402</t>
  </si>
  <si>
    <t>39991</t>
  </si>
  <si>
    <t>2223</t>
  </si>
  <si>
    <t>2081/12/24 - 2081/12/30 (2025/04/06 - 2025/04/12)</t>
  </si>
  <si>
    <t>2082/01/02</t>
  </si>
  <si>
    <t>Sunday (2081/12/24)</t>
  </si>
  <si>
    <t>Monday (2081/12/25)</t>
  </si>
  <si>
    <t>Tuesday (2081/12/26)</t>
  </si>
  <si>
    <t>Wednesday (2081/12/27)</t>
  </si>
  <si>
    <t>Thursday (2081/12/28)</t>
  </si>
  <si>
    <t>Friday (2081/12/29)</t>
  </si>
  <si>
    <t>Saturday (2081/12/30)</t>
  </si>
  <si>
    <t>4872</t>
  </si>
  <si>
    <t>4887</t>
  </si>
  <si>
    <t>3940</t>
  </si>
  <si>
    <t>3960</t>
  </si>
  <si>
    <t>3055</t>
  </si>
  <si>
    <t>3074</t>
  </si>
  <si>
    <t>3089</t>
  </si>
  <si>
    <t>3746</t>
  </si>
  <si>
    <t>3467</t>
  </si>
  <si>
    <t>149</t>
  </si>
  <si>
    <t>162</t>
  </si>
  <si>
    <t>527</t>
  </si>
  <si>
    <t>574</t>
  </si>
  <si>
    <t>599</t>
  </si>
  <si>
    <t>2971</t>
  </si>
  <si>
    <t>2991</t>
  </si>
  <si>
    <t>3007</t>
  </si>
  <si>
    <t>5969</t>
  </si>
  <si>
    <t>6012</t>
  </si>
  <si>
    <t>3808</t>
  </si>
  <si>
    <t>3825</t>
  </si>
  <si>
    <t>3832</t>
  </si>
  <si>
    <t>11198</t>
  </si>
  <si>
    <t>11216</t>
  </si>
  <si>
    <t>11240</t>
  </si>
  <si>
    <t>12354</t>
  </si>
  <si>
    <t>12376</t>
  </si>
  <si>
    <t>12401</t>
  </si>
  <si>
    <t>12415</t>
  </si>
  <si>
    <t>8225</t>
  </si>
  <si>
    <t>8249</t>
  </si>
  <si>
    <t>8266</t>
  </si>
  <si>
    <t>10924</t>
  </si>
  <si>
    <t>11330</t>
  </si>
  <si>
    <t>818</t>
  </si>
  <si>
    <t>918</t>
  </si>
  <si>
    <t>947</t>
  </si>
  <si>
    <t>869</t>
  </si>
  <si>
    <t>980</t>
  </si>
  <si>
    <t>821</t>
  </si>
  <si>
    <t>859</t>
  </si>
  <si>
    <t>2119</t>
  </si>
  <si>
    <t>5062</t>
  </si>
  <si>
    <t>5046</t>
  </si>
  <si>
    <t>5664</t>
  </si>
  <si>
    <t>5957</t>
  </si>
  <si>
    <t>5683</t>
  </si>
  <si>
    <t>5881</t>
  </si>
  <si>
    <t>5901</t>
  </si>
  <si>
    <t>6040</t>
  </si>
  <si>
    <t>6169</t>
  </si>
  <si>
    <t>6192</t>
  </si>
  <si>
    <t>6309</t>
  </si>
  <si>
    <t>6333</t>
  </si>
  <si>
    <t>6221</t>
  </si>
  <si>
    <t>6235</t>
  </si>
  <si>
    <t>6252</t>
  </si>
  <si>
    <t>6339</t>
  </si>
  <si>
    <t>5735</t>
  </si>
  <si>
    <t>5754</t>
  </si>
  <si>
    <t>6101</t>
  </si>
  <si>
    <t>6118</t>
  </si>
  <si>
    <t>5767</t>
  </si>
  <si>
    <t>4374</t>
  </si>
  <si>
    <t>2720</t>
  </si>
  <si>
    <t>2723</t>
  </si>
  <si>
    <t>8617</t>
  </si>
  <si>
    <t>9478</t>
  </si>
  <si>
    <t>9489</t>
  </si>
  <si>
    <t>8895</t>
  </si>
  <si>
    <t>8907</t>
  </si>
  <si>
    <t>8916</t>
  </si>
  <si>
    <t>4687</t>
  </si>
  <si>
    <t>4721</t>
  </si>
  <si>
    <t>170876</t>
  </si>
  <si>
    <t>171212</t>
  </si>
  <si>
    <t>111793</t>
  </si>
  <si>
    <t>126916</t>
  </si>
  <si>
    <t>167954</t>
  </si>
  <si>
    <t>185341</t>
  </si>
  <si>
    <t>1274</t>
  </si>
  <si>
    <t>1283</t>
  </si>
  <si>
    <t>1285</t>
  </si>
  <si>
    <t>3443</t>
  </si>
  <si>
    <t>465</t>
  </si>
  <si>
    <t>474</t>
  </si>
  <si>
    <t>3206</t>
  </si>
  <si>
    <t>3279</t>
  </si>
  <si>
    <t>2926</t>
  </si>
  <si>
    <t>8481</t>
  </si>
  <si>
    <t>8493</t>
  </si>
  <si>
    <t>8661</t>
  </si>
  <si>
    <t>7906</t>
  </si>
  <si>
    <t>5547</t>
  </si>
  <si>
    <t>23746</t>
  </si>
  <si>
    <t>23807</t>
  </si>
  <si>
    <t>23428</t>
  </si>
  <si>
    <t>23463</t>
  </si>
  <si>
    <t>23517</t>
  </si>
  <si>
    <t>17016</t>
  </si>
  <si>
    <t>17068</t>
  </si>
  <si>
    <t>17103</t>
  </si>
  <si>
    <t>17155</t>
  </si>
  <si>
    <t>17791</t>
  </si>
  <si>
    <t>17705</t>
  </si>
  <si>
    <t>17739</t>
  </si>
  <si>
    <t>40290</t>
  </si>
  <si>
    <t>2244</t>
  </si>
  <si>
    <t>Nirmala Thapa</t>
  </si>
  <si>
    <t>2081/12/31 - 2082/01/06 (2025/04/13 - 2025/04/19)</t>
  </si>
  <si>
    <t>2082/01/07</t>
  </si>
  <si>
    <t>Sunday (2081/12/31)</t>
  </si>
  <si>
    <t>Monday (2082/01/01)</t>
  </si>
  <si>
    <t>Tuesday (2082/01/02)</t>
  </si>
  <si>
    <t>Wednesday (2082/01/03)</t>
  </si>
  <si>
    <t>Thursday (2082/01/04)</t>
  </si>
  <si>
    <t>Friday (2082/01/05)</t>
  </si>
  <si>
    <t>Saturday (2082/01/06)</t>
  </si>
  <si>
    <t>3974</t>
  </si>
  <si>
    <t>3991</t>
  </si>
  <si>
    <t>838</t>
  </si>
  <si>
    <t>3508</t>
  </si>
  <si>
    <t>5335</t>
  </si>
  <si>
    <t>175</t>
  </si>
  <si>
    <t>188</t>
  </si>
  <si>
    <t>6276</t>
  </si>
  <si>
    <t>6279</t>
  </si>
  <si>
    <t>3028</t>
  </si>
  <si>
    <t>3043</t>
  </si>
  <si>
    <t>3062</t>
  </si>
  <si>
    <t>6045</t>
  </si>
  <si>
    <t>3847</t>
  </si>
  <si>
    <t>3869</t>
  </si>
  <si>
    <t>11266</t>
  </si>
  <si>
    <t>11298</t>
  </si>
  <si>
    <t>11315</t>
  </si>
  <si>
    <t>12445</t>
  </si>
  <si>
    <t>12465</t>
  </si>
  <si>
    <t>12477</t>
  </si>
  <si>
    <t>8285</t>
  </si>
  <si>
    <t>8310</t>
  </si>
  <si>
    <t>8326</t>
  </si>
  <si>
    <t>8333</t>
  </si>
  <si>
    <t>2631</t>
  </si>
  <si>
    <t>10586</t>
  </si>
  <si>
    <t>10939</t>
  </si>
  <si>
    <t>881</t>
  </si>
  <si>
    <t>894</t>
  </si>
  <si>
    <t>866</t>
  </si>
  <si>
    <t>7344</t>
  </si>
  <si>
    <t>5184</t>
  </si>
  <si>
    <t>3036</t>
  </si>
  <si>
    <t>5085</t>
  </si>
  <si>
    <t>5105</t>
  </si>
  <si>
    <t>5904</t>
  </si>
  <si>
    <t>6029</t>
  </si>
  <si>
    <t>5927</t>
  </si>
  <si>
    <t>6056</t>
  </si>
  <si>
    <t>6071</t>
  </si>
  <si>
    <t>6087</t>
  </si>
  <si>
    <t>6219</t>
  </si>
  <si>
    <t>6236</t>
  </si>
  <si>
    <t>6361</t>
  </si>
  <si>
    <t>6377</t>
  </si>
  <si>
    <t>6297</t>
  </si>
  <si>
    <t>5786</t>
  </si>
  <si>
    <t>6165</t>
  </si>
  <si>
    <t>6181</t>
  </si>
  <si>
    <t>5809</t>
  </si>
  <si>
    <t>5830</t>
  </si>
  <si>
    <t>4380</t>
  </si>
  <si>
    <t>8644</t>
  </si>
  <si>
    <t>12400</t>
  </si>
  <si>
    <t>8931</t>
  </si>
  <si>
    <t>3428</t>
  </si>
  <si>
    <t>4744</t>
  </si>
  <si>
    <t>8140</t>
  </si>
  <si>
    <t>286090</t>
  </si>
  <si>
    <t>171543</t>
  </si>
  <si>
    <t>168285</t>
  </si>
  <si>
    <t>168751</t>
  </si>
  <si>
    <t>1303</t>
  </si>
  <si>
    <t>1318</t>
  </si>
  <si>
    <t>1296</t>
  </si>
  <si>
    <t>3455</t>
  </si>
  <si>
    <t>3246</t>
  </si>
  <si>
    <t>3262</t>
  </si>
  <si>
    <t>3273</t>
  </si>
  <si>
    <t>3266</t>
  </si>
  <si>
    <t>8513</t>
  </si>
  <si>
    <t>8519</t>
  </si>
  <si>
    <t>8669</t>
  </si>
  <si>
    <t>8680</t>
  </si>
  <si>
    <t>7915</t>
  </si>
  <si>
    <t>6833</t>
  </si>
  <si>
    <t>23880</t>
  </si>
  <si>
    <t>23604</t>
  </si>
  <si>
    <t>23638</t>
  </si>
  <si>
    <t>17045</t>
  </si>
  <si>
    <t>17079</t>
  </si>
  <si>
    <t>17114</t>
  </si>
  <si>
    <t>17202</t>
  </si>
  <si>
    <t>17232</t>
  </si>
  <si>
    <t>16288</t>
  </si>
  <si>
    <t>16328</t>
  </si>
  <si>
    <t>17857</t>
  </si>
  <si>
    <t>17890</t>
  </si>
  <si>
    <t>2247</t>
  </si>
  <si>
    <t>4096</t>
  </si>
  <si>
    <t>Anita Kc</t>
  </si>
  <si>
    <t>2082/01/07 - 2082/01/13 (2025/04/20 - 2025/04/26)</t>
  </si>
  <si>
    <t>2082/01/14</t>
  </si>
  <si>
    <t>Sunday (2082/01/07)</t>
  </si>
  <si>
    <t>Monday (2082/01/08)</t>
  </si>
  <si>
    <t>Tuesday (2082/01/09)</t>
  </si>
  <si>
    <t>Wednesday (2082/01/10)</t>
  </si>
  <si>
    <t>Thursday (2082/01/11)</t>
  </si>
  <si>
    <t>Friday (2082/01/12)</t>
  </si>
  <si>
    <t>Saturday (2082/01/13)</t>
  </si>
  <si>
    <t>4899</t>
  </si>
  <si>
    <t>4011</t>
  </si>
  <si>
    <t>4022</t>
  </si>
  <si>
    <t>3139</t>
  </si>
  <si>
    <t>3552</t>
  </si>
  <si>
    <t>3571</t>
  </si>
  <si>
    <t>2203</t>
  </si>
  <si>
    <t>690</t>
  </si>
  <si>
    <t>721</t>
  </si>
  <si>
    <t>3079</t>
  </si>
  <si>
    <t>3100</t>
  </si>
  <si>
    <t>3123</t>
  </si>
  <si>
    <t>6103</t>
  </si>
  <si>
    <t>6120</t>
  </si>
  <si>
    <t>3882</t>
  </si>
  <si>
    <t>3896</t>
  </si>
  <si>
    <t>3909</t>
  </si>
  <si>
    <t>3926</t>
  </si>
  <si>
    <t>11334</t>
  </si>
  <si>
    <t>11344</t>
  </si>
  <si>
    <t>11365</t>
  </si>
  <si>
    <t>11383</t>
  </si>
  <si>
    <t>8380</t>
  </si>
  <si>
    <t>14357</t>
  </si>
  <si>
    <t>14374</t>
  </si>
  <si>
    <t>143804</t>
  </si>
  <si>
    <t>933</t>
  </si>
  <si>
    <t>884</t>
  </si>
  <si>
    <t>993</t>
  </si>
  <si>
    <t>898</t>
  </si>
  <si>
    <t>880</t>
  </si>
  <si>
    <t>834</t>
  </si>
  <si>
    <t>865</t>
  </si>
  <si>
    <t>877</t>
  </si>
  <si>
    <t>2197</t>
  </si>
  <si>
    <t>7952</t>
  </si>
  <si>
    <t>5127</t>
  </si>
  <si>
    <t>5923</t>
  </si>
  <si>
    <t>6070</t>
  </si>
  <si>
    <t>5733</t>
  </si>
  <si>
    <t>6108</t>
  </si>
  <si>
    <t>5679</t>
  </si>
  <si>
    <t>6272</t>
  </si>
  <si>
    <t>6392</t>
  </si>
  <si>
    <t>6410</t>
  </si>
  <si>
    <t>6427</t>
  </si>
  <si>
    <t>6311</t>
  </si>
  <si>
    <t>6330</t>
  </si>
  <si>
    <t>6356</t>
  </si>
  <si>
    <t>6197</t>
  </si>
  <si>
    <t>6214</t>
  </si>
  <si>
    <t>6239</t>
  </si>
  <si>
    <t>5851</t>
  </si>
  <si>
    <t>5890</t>
  </si>
  <si>
    <t>4387</t>
  </si>
  <si>
    <t>591</t>
  </si>
  <si>
    <t>9520</t>
  </si>
  <si>
    <t>9530</t>
  </si>
  <si>
    <t>12412</t>
  </si>
  <si>
    <t>12423</t>
  </si>
  <si>
    <t>8942</t>
  </si>
  <si>
    <t>8951</t>
  </si>
  <si>
    <t>8965</t>
  </si>
  <si>
    <t>4411</t>
  </si>
  <si>
    <t>4809</t>
  </si>
  <si>
    <t>171875</t>
  </si>
  <si>
    <t>73135</t>
  </si>
  <si>
    <t>169183</t>
  </si>
  <si>
    <t>169675</t>
  </si>
  <si>
    <t>1314</t>
  </si>
  <si>
    <t>3473</t>
  </si>
  <si>
    <t>3461</t>
  </si>
  <si>
    <t>489</t>
  </si>
  <si>
    <t>3298</t>
  </si>
  <si>
    <t>3312</t>
  </si>
  <si>
    <t>3324</t>
  </si>
  <si>
    <t>2954</t>
  </si>
  <si>
    <t>2967</t>
  </si>
  <si>
    <t>8531</t>
  </si>
  <si>
    <t>8538</t>
  </si>
  <si>
    <t>8547</t>
  </si>
  <si>
    <t>8690</t>
  </si>
  <si>
    <t>7927</t>
  </si>
  <si>
    <t>7937</t>
  </si>
  <si>
    <t>6488</t>
  </si>
  <si>
    <t>6829</t>
  </si>
  <si>
    <t>23887</t>
  </si>
  <si>
    <t>23936</t>
  </si>
  <si>
    <t>23688</t>
  </si>
  <si>
    <t>23741</t>
  </si>
  <si>
    <t>17160</t>
  </si>
  <si>
    <t>17195</t>
  </si>
  <si>
    <t>17242</t>
  </si>
  <si>
    <t>17283</t>
  </si>
  <si>
    <t>17331</t>
  </si>
  <si>
    <t>17380</t>
  </si>
  <si>
    <t>16397</t>
  </si>
  <si>
    <t>17942</t>
  </si>
  <si>
    <t>17989</t>
  </si>
  <si>
    <t>33971</t>
  </si>
  <si>
    <t>40750</t>
  </si>
  <si>
    <t>7284</t>
  </si>
  <si>
    <t>41473</t>
  </si>
  <si>
    <t>2082/01/14 - 2082/01/20 (2025/04/27 - 2025/05/03)</t>
  </si>
  <si>
    <t>2082/01/21</t>
  </si>
  <si>
    <t>Sunday (2082/01/14)</t>
  </si>
  <si>
    <t>Monday (2082/01/15)</t>
  </si>
  <si>
    <t>Tuesday (2082/01/16)</t>
  </si>
  <si>
    <t>Wednesday (2082/01/17)</t>
  </si>
  <si>
    <t>Thursday (2082/01/18)</t>
  </si>
  <si>
    <t>Friday (2082/01/19)</t>
  </si>
  <si>
    <t>Saturday (2082/01/20)</t>
  </si>
  <si>
    <t>19766</t>
  </si>
  <si>
    <t>4914</t>
  </si>
  <si>
    <t>4047</t>
  </si>
  <si>
    <t>4055</t>
  </si>
  <si>
    <t>4069</t>
  </si>
  <si>
    <t>3149</t>
  </si>
  <si>
    <t>3164</t>
  </si>
  <si>
    <t>3587</t>
  </si>
  <si>
    <t>3597</t>
  </si>
  <si>
    <t>236</t>
  </si>
  <si>
    <t>256</t>
  </si>
  <si>
    <t>271</t>
  </si>
  <si>
    <t>763</t>
  </si>
  <si>
    <t>805</t>
  </si>
  <si>
    <t>827</t>
  </si>
  <si>
    <t>3152</t>
  </si>
  <si>
    <t>3193</t>
  </si>
  <si>
    <t>3214</t>
  </si>
  <si>
    <t>6132</t>
  </si>
  <si>
    <t>3944</t>
  </si>
  <si>
    <t>3955</t>
  </si>
  <si>
    <t>3965</t>
  </si>
  <si>
    <t>11401</t>
  </si>
  <si>
    <t>11407</t>
  </si>
  <si>
    <t>11426</t>
  </si>
  <si>
    <t>11433</t>
  </si>
  <si>
    <t>14392</t>
  </si>
  <si>
    <t>14416</t>
  </si>
  <si>
    <t>14424</t>
  </si>
  <si>
    <t>14434</t>
  </si>
  <si>
    <t>14452</t>
  </si>
  <si>
    <t>10613</t>
  </si>
  <si>
    <t>8922</t>
  </si>
  <si>
    <t>10964</t>
  </si>
  <si>
    <t>11362</t>
  </si>
  <si>
    <t>837</t>
  </si>
  <si>
    <t>950</t>
  </si>
  <si>
    <t>1008</t>
  </si>
  <si>
    <t>914</t>
  </si>
  <si>
    <t>5194</t>
  </si>
  <si>
    <t>5147</t>
  </si>
  <si>
    <t>5165</t>
  </si>
  <si>
    <t>5943</t>
  </si>
  <si>
    <t>5961</t>
  </si>
  <si>
    <t>6124</t>
  </si>
  <si>
    <t>6298</t>
  </si>
  <si>
    <t>6344</t>
  </si>
  <si>
    <t>6443</t>
  </si>
  <si>
    <t>6460</t>
  </si>
  <si>
    <t>6477</t>
  </si>
  <si>
    <t>6374</t>
  </si>
  <si>
    <t>6388</t>
  </si>
  <si>
    <t>6409</t>
  </si>
  <si>
    <t>5876</t>
  </si>
  <si>
    <t>5896</t>
  </si>
  <si>
    <t>6554</t>
  </si>
  <si>
    <t>6269</t>
  </si>
  <si>
    <t>6285</t>
  </si>
  <si>
    <t>5918</t>
  </si>
  <si>
    <t>5932</t>
  </si>
  <si>
    <t>2732</t>
  </si>
  <si>
    <t>8705</t>
  </si>
  <si>
    <t>9541</t>
  </si>
  <si>
    <t>12436</t>
  </si>
  <si>
    <t>12446</t>
  </si>
  <si>
    <t>12456</t>
  </si>
  <si>
    <t>8974</t>
  </si>
  <si>
    <t>3488</t>
  </si>
  <si>
    <t>3501</t>
  </si>
  <si>
    <t>3517</t>
  </si>
  <si>
    <t>4840</t>
  </si>
  <si>
    <t>286359</t>
  </si>
  <si>
    <t>172246</t>
  </si>
  <si>
    <t>172581</t>
  </si>
  <si>
    <t>169991</t>
  </si>
  <si>
    <t>1328</t>
  </si>
  <si>
    <t>3487</t>
  </si>
  <si>
    <t>3493</t>
  </si>
  <si>
    <t>3336</t>
  </si>
  <si>
    <t>3347</t>
  </si>
  <si>
    <t>3368</t>
  </si>
  <si>
    <t>3693</t>
  </si>
  <si>
    <t>8560</t>
  </si>
  <si>
    <t>8569</t>
  </si>
  <si>
    <t>8702</t>
  </si>
  <si>
    <t>8710</t>
  </si>
  <si>
    <t>7946</t>
  </si>
  <si>
    <t>5564</t>
  </si>
  <si>
    <t>23988</t>
  </si>
  <si>
    <t>24023</t>
  </si>
  <si>
    <t>24056</t>
  </si>
  <si>
    <t>23763</t>
  </si>
  <si>
    <t>17292</t>
  </si>
  <si>
    <t>17324</t>
  </si>
  <si>
    <t>17433</t>
  </si>
  <si>
    <t>17465</t>
  </si>
  <si>
    <t>17496</t>
  </si>
  <si>
    <t>16496</t>
  </si>
  <si>
    <t>16545</t>
  </si>
  <si>
    <t>16587</t>
  </si>
  <si>
    <t>18022</t>
  </si>
  <si>
    <t>18058</t>
  </si>
  <si>
    <t>18102</t>
  </si>
  <si>
    <t>34516</t>
  </si>
  <si>
    <t>4199</t>
  </si>
  <si>
    <t>2266</t>
  </si>
  <si>
    <t>4150</t>
  </si>
  <si>
    <t>2082/01/21 - 2082/01/27 (2025/05/04 - 2025/05/10)</t>
  </si>
  <si>
    <t>2082/01/28</t>
  </si>
  <si>
    <t>Sunday (2082/01/21)</t>
  </si>
  <si>
    <t>Monday (2082/01/22)</t>
  </si>
  <si>
    <t>Tuesday (2082/01/23)</t>
  </si>
  <si>
    <t>Wednesday (2082/01/24)</t>
  </si>
  <si>
    <t>Thursday (2082/01/25)</t>
  </si>
  <si>
    <t>Friday (2082/01/26)</t>
  </si>
  <si>
    <t>Saturday (2082/01/27)</t>
  </si>
  <si>
    <t>4931</t>
  </si>
  <si>
    <t>4942</t>
  </si>
  <si>
    <t>4083</t>
  </si>
  <si>
    <t>4094</t>
  </si>
  <si>
    <t>3181</t>
  </si>
  <si>
    <t>3613</t>
  </si>
  <si>
    <t>3620</t>
  </si>
  <si>
    <t>291</t>
  </si>
  <si>
    <t>303</t>
  </si>
  <si>
    <t>318</t>
  </si>
  <si>
    <t>340</t>
  </si>
  <si>
    <t>3233</t>
  </si>
  <si>
    <t>3253</t>
  </si>
  <si>
    <t>3276</t>
  </si>
  <si>
    <t>6171</t>
  </si>
  <si>
    <t>6194</t>
  </si>
  <si>
    <t>6217</t>
  </si>
  <si>
    <t>3992</t>
  </si>
  <si>
    <t>1209</t>
  </si>
  <si>
    <t>4015</t>
  </si>
  <si>
    <t>11448</t>
  </si>
  <si>
    <t>11469</t>
  </si>
  <si>
    <t>11471</t>
  </si>
  <si>
    <t>11517</t>
  </si>
  <si>
    <t>14462</t>
  </si>
  <si>
    <t>14488</t>
  </si>
  <si>
    <t>14507</t>
  </si>
  <si>
    <t>10635</t>
  </si>
  <si>
    <t>977</t>
  </si>
  <si>
    <t>913</t>
  </si>
  <si>
    <t>897</t>
  </si>
  <si>
    <t>883</t>
  </si>
  <si>
    <t>2269</t>
  </si>
  <si>
    <t>7970</t>
  </si>
  <si>
    <t>5222</t>
  </si>
  <si>
    <t>5183</t>
  </si>
  <si>
    <t>6002</t>
  </si>
  <si>
    <t>5805</t>
  </si>
  <si>
    <t>6148</t>
  </si>
  <si>
    <t>5788</t>
  </si>
  <si>
    <t>6349</t>
  </si>
  <si>
    <t>6383</t>
  </si>
  <si>
    <t>6428</t>
  </si>
  <si>
    <t>6448</t>
  </si>
  <si>
    <t>5933</t>
  </si>
  <si>
    <t>5951</t>
  </si>
  <si>
    <t>6306</t>
  </si>
  <si>
    <t>6323</t>
  </si>
  <si>
    <t>6345</t>
  </si>
  <si>
    <t>2734</t>
  </si>
  <si>
    <t>8730</t>
  </si>
  <si>
    <t>2469</t>
  </si>
  <si>
    <t>12480</t>
  </si>
  <si>
    <t>12493</t>
  </si>
  <si>
    <t>8987</t>
  </si>
  <si>
    <t>9004</t>
  </si>
  <si>
    <t>3541</t>
  </si>
  <si>
    <t>4869</t>
  </si>
  <si>
    <t>286575</t>
  </si>
  <si>
    <t>112404</t>
  </si>
  <si>
    <t>170488</t>
  </si>
  <si>
    <t>170942</t>
  </si>
  <si>
    <t>31529</t>
  </si>
  <si>
    <t>3506</t>
  </si>
  <si>
    <t>3515</t>
  </si>
  <si>
    <t>3381</t>
  </si>
  <si>
    <t>3395</t>
  </si>
  <si>
    <t>3704</t>
  </si>
  <si>
    <t>3719</t>
  </si>
  <si>
    <t>3727</t>
  </si>
  <si>
    <t>8575</t>
  </si>
  <si>
    <t>8592</t>
  </si>
  <si>
    <t>8724</t>
  </si>
  <si>
    <t>7957</t>
  </si>
  <si>
    <t>24100</t>
  </si>
  <si>
    <t>24153</t>
  </si>
  <si>
    <t>23797</t>
  </si>
  <si>
    <t>23843</t>
  </si>
  <si>
    <t>23876</t>
  </si>
  <si>
    <t>17365</t>
  </si>
  <si>
    <t>17418</t>
  </si>
  <si>
    <t>17545</t>
  </si>
  <si>
    <t>16634</t>
  </si>
  <si>
    <t>17580</t>
  </si>
  <si>
    <t>17615</t>
  </si>
  <si>
    <t>16683</t>
  </si>
  <si>
    <t>18149</t>
  </si>
  <si>
    <t>18183</t>
  </si>
  <si>
    <t>18213</t>
  </si>
  <si>
    <t>41558</t>
  </si>
  <si>
    <t>2277</t>
  </si>
  <si>
    <t>4203</t>
  </si>
  <si>
    <t>Weekly Fuel Consumtion Report (Diesel)</t>
  </si>
  <si>
    <t>2082/01/28 - 2082/02/03(2025/05/11 - 2025/05/17)</t>
  </si>
  <si>
    <t>2082/02/05</t>
  </si>
  <si>
    <t>Sunday (2082/01/28)</t>
  </si>
  <si>
    <t>Monday (2082/01/29)</t>
  </si>
  <si>
    <t>Tuesday (2082/01/30)</t>
  </si>
  <si>
    <t>Wednesday (2082/01/31)</t>
  </si>
  <si>
    <t>Thursday (2082/02/01)</t>
  </si>
  <si>
    <t>Friday (2082/02/02)</t>
  </si>
  <si>
    <t>Saturday (2082/02/03)</t>
  </si>
  <si>
    <t>Previous Week (43) Consumption (in Ltrs)</t>
  </si>
  <si>
    <t>Current Week (44) Consumption (in Ltrs)</t>
  </si>
  <si>
    <t>Total number of flights handled in week 43</t>
  </si>
  <si>
    <t>Total number of flights handled in week 44</t>
  </si>
  <si>
    <t>Total cost of Diesel issued in Week 43</t>
  </si>
  <si>
    <t>Total cost of Diesel issued in Week 44</t>
  </si>
  <si>
    <t xml:space="preserve">Remaining Budget on Surface Fuel (B-10-97) </t>
  </si>
  <si>
    <t>Reason for the change in Total Cost: Increase in Consumption and price of diesel remains constant.</t>
  </si>
  <si>
    <t>2082/02/04 - 2082/02/10 (2025/05/18 - 2025/05/24)</t>
  </si>
  <si>
    <t>2082/02/25</t>
  </si>
  <si>
    <t>Sunday (2082/02/04)</t>
  </si>
  <si>
    <t>Monday (2082/02/05)</t>
  </si>
  <si>
    <t>Tuesday (2082/02/06)</t>
  </si>
  <si>
    <t>Wednesday (2082/02/07)</t>
  </si>
  <si>
    <t>Thursday (2082/02/08)</t>
  </si>
  <si>
    <t>Friday (2082/02/09)</t>
  </si>
  <si>
    <t>Saturday (2082/02/10)</t>
  </si>
  <si>
    <t>Reason for the change in Total Cost: Decrease in consumption and decrease in rate of Diesel by NPR 4/Lt effective from 2082/02/05</t>
  </si>
  <si>
    <t>2082/02/11 - 2082/02/17 (2025/05/25 - 2025/05/31)</t>
  </si>
  <si>
    <t>Sunday (2082/02/11)</t>
  </si>
  <si>
    <t>Monday (2082/02/12)</t>
  </si>
  <si>
    <t>Tuesday (2082/02/13)</t>
  </si>
  <si>
    <t>Wednesday (2082/02/14)</t>
  </si>
  <si>
    <t>Thursday (2082/02/15)</t>
  </si>
  <si>
    <t>Friday (2082/02/16)</t>
  </si>
  <si>
    <t>Saturday (2082/02/17)</t>
  </si>
  <si>
    <t>Reason for the change in Total Cost: Increase in consumption and the price of Diesel remains constant.</t>
  </si>
  <si>
    <t>2082/02/18 - 2082/02/24 (2025/06/01 - 2025/06/07)</t>
  </si>
  <si>
    <t>Sunday (2082/02/18)</t>
  </si>
  <si>
    <t>Monday (2082/02/19)</t>
  </si>
  <si>
    <t>Tuesday (2082/02/20)</t>
  </si>
  <si>
    <t>Wednesday (2082/02/21)</t>
  </si>
  <si>
    <t>Thursday (2082/02/22)</t>
  </si>
  <si>
    <t>Friday (2082/02/23)</t>
  </si>
  <si>
    <t>Saturday (2082/02/24)</t>
  </si>
  <si>
    <t>2082/02/25 - 2082/02/31 (2025/06/08 - 2025/06/14)</t>
  </si>
  <si>
    <t>2082/03/01</t>
  </si>
  <si>
    <t>Sunday (2082/02/25)</t>
  </si>
  <si>
    <t>Monday (2082/02/26)</t>
  </si>
  <si>
    <t>Tuesday (2082/02/27)</t>
  </si>
  <si>
    <t>Wednesday (2082/02/28)</t>
  </si>
  <si>
    <t>Thursday (2082/02/29)</t>
  </si>
  <si>
    <t>Friday (2082/02/30)</t>
  </si>
  <si>
    <t>Saturday (2082/02/31)</t>
  </si>
  <si>
    <t>Reason for the change in Total Cost: Increase in Diesel consumtion even rate of diesel remain constant.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</si>
</sst>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0"/>
      <color theme="3" tint="-0.499984740745262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quotePrefix="1" applyFont="1"/>
    <xf numFmtId="20" fontId="3" fillId="0" borderId="0" xfId="0" applyNumberFormat="1" applyFont="1"/>
    <xf numFmtId="0" fontId="2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9" xfId="0" applyFont="1" applyBorder="1"/>
    <xf numFmtId="2" fontId="2" fillId="0" borderId="9" xfId="0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1" applyNumberFormat="1" applyFont="1" applyBorder="1" applyAlignment="1">
      <alignment horizontal="center"/>
    </xf>
    <xf numFmtId="0" fontId="3" fillId="0" borderId="0" xfId="1" applyNumberFormat="1" applyFont="1"/>
    <xf numFmtId="0" fontId="3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2" fillId="0" borderId="9" xfId="0" applyNumberFormat="1" applyFont="1" applyBorder="1" applyAlignment="1">
      <alignment horizontal="right" vertical="center"/>
    </xf>
    <xf numFmtId="2" fontId="6" fillId="0" borderId="9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0" applyFont="1"/>
    <xf numFmtId="0" fontId="9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10" fillId="0" borderId="9" xfId="0" applyFont="1" applyBorder="1"/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9" xfId="1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2" fontId="5" fillId="0" borderId="9" xfId="0" applyNumberFormat="1" applyFont="1" applyBorder="1"/>
    <xf numFmtId="0" fontId="5" fillId="0" borderId="0" xfId="0" applyFont="1"/>
    <xf numFmtId="0" fontId="9" fillId="0" borderId="0" xfId="0" applyFont="1" applyAlignment="1">
      <alignment horizontal="left"/>
    </xf>
    <xf numFmtId="0" fontId="9" fillId="0" borderId="9" xfId="0" applyFont="1" applyBorder="1"/>
    <xf numFmtId="0" fontId="9" fillId="0" borderId="9" xfId="1" applyNumberFormat="1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2" fillId="0" borderId="0" xfId="0" applyFont="1"/>
    <xf numFmtId="0" fontId="8" fillId="0" borderId="8" xfId="0" applyFont="1" applyBorder="1" applyAlignment="1">
      <alignment horizontal="center" vertical="center" wrapText="1"/>
    </xf>
    <xf numFmtId="0" fontId="8" fillId="0" borderId="0" xfId="0" quotePrefix="1" applyFont="1"/>
    <xf numFmtId="0" fontId="8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3" fillId="0" borderId="0" xfId="0" applyFont="1"/>
    <xf numFmtId="2" fontId="8" fillId="0" borderId="9" xfId="0" applyNumberFormat="1" applyFont="1" applyBorder="1"/>
    <xf numFmtId="0" fontId="2" fillId="0" borderId="9" xfId="0" applyFont="1" applyBorder="1"/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indent="1"/>
    </xf>
    <xf numFmtId="0" fontId="2" fillId="0" borderId="9" xfId="0" applyFont="1" applyBorder="1" applyAlignment="1">
      <alignment horizontal="left"/>
    </xf>
    <xf numFmtId="0" fontId="0" fillId="0" borderId="9" xfId="0" applyBorder="1"/>
    <xf numFmtId="0" fontId="0" fillId="0" borderId="8" xfId="0" applyBorder="1"/>
    <xf numFmtId="2" fontId="6" fillId="0" borderId="2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3" fillId="0" borderId="8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top" wrapText="1"/>
    </xf>
    <xf numFmtId="14" fontId="3" fillId="0" borderId="0" xfId="0" quotePrefix="1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9" xfId="0" applyFont="1" applyBorder="1" applyAlignment="1">
      <alignment horizontal="center"/>
    </xf>
    <xf numFmtId="0" fontId="0" fillId="0" borderId="11" xfId="0" applyBorder="1"/>
    <xf numFmtId="0" fontId="0" fillId="0" borderId="7" xfId="0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" fontId="2" fillId="0" borderId="8" xfId="0" applyNumberFormat="1" applyFont="1" applyBorder="1" applyAlignment="1">
      <alignment horizontal="right"/>
    </xf>
    <xf numFmtId="0" fontId="0" fillId="0" borderId="13" xfId="0" applyBorder="1"/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5" xfId="0" applyBorder="1"/>
    <xf numFmtId="0" fontId="0" fillId="0" borderId="8" xfId="0" applyBorder="1"/>
    <xf numFmtId="0" fontId="6" fillId="0" borderId="9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0" fillId="0" borderId="12" xfId="0" applyBorder="1"/>
    <xf numFmtId="0" fontId="15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13" fillId="0" borderId="0" xfId="0" applyFont="1"/>
    <xf numFmtId="0" fontId="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9" xfId="0" applyBorder="1"/>
    <xf numFmtId="0" fontId="0" fillId="0" borderId="0" xfId="0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Diesel Consumption Analysis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('Template Sheet'!$B$159:$B$160,'Template Sheet'!$B$162:$B$166)</c:f>
              <c:strCache>
                <c:ptCount val="7"/>
                <c:pt idx="0">
                  <c:v>Previous Week (46) Consumption (in Ltrs)</c:v>
                </c:pt>
                <c:pt idx="1">
                  <c:v>Previous Week (47)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(46)</c:v>
                </c:pt>
                <c:pt idx="6">
                  <c:v>Total number of flights handled in Week (47)</c:v>
                </c:pt>
              </c:strCache>
            </c:strRef>
          </c:cat>
          <c:val>
            <c:numRef>
              <c:f>('Template Sheet'!$C$159:$C$160,'Template Sheet'!$C$162:$C$166)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F696-418B-AB78-0F3BC5BE2FF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('Template Sheet'!$B$159:$B$160,'Template Sheet'!$B$162:$B$166)</c:f>
              <c:strCache>
                <c:ptCount val="7"/>
                <c:pt idx="0">
                  <c:v>Previous Week (46) Consumption (in Ltrs)</c:v>
                </c:pt>
                <c:pt idx="1">
                  <c:v>Previous Week (47)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(46)</c:v>
                </c:pt>
                <c:pt idx="6">
                  <c:v>Total number of flights handled in Week (47)</c:v>
                </c:pt>
              </c:strCache>
            </c:strRef>
          </c:cat>
          <c:val>
            <c:numRef>
              <c:f>('Template Sheet'!$D$159:$D$160,'Template Sheet'!$D$162:$D$166)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F696-418B-AB78-0F3BC5BE2FF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('Template Sheet'!$B$159:$B$160,'Template Sheet'!$B$162:$B$166)</c:f>
              <c:strCache>
                <c:ptCount val="7"/>
                <c:pt idx="0">
                  <c:v>Previous Week (46) Consumption (in Ltrs)</c:v>
                </c:pt>
                <c:pt idx="1">
                  <c:v>Previous Week (47)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(46)</c:v>
                </c:pt>
                <c:pt idx="6">
                  <c:v>Total number of flights handled in Week (47)</c:v>
                </c:pt>
              </c:strCache>
            </c:strRef>
          </c:cat>
          <c:val>
            <c:numRef>
              <c:f>('Template Sheet'!$E$159:$E$160,'Template Sheet'!$E$162:$E$166)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F696-418B-AB78-0F3BC5BE2FF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('Template Sheet'!$B$159:$B$160,'Template Sheet'!$B$162:$B$166)</c:f>
              <c:strCache>
                <c:ptCount val="7"/>
                <c:pt idx="0">
                  <c:v>Previous Week (46) Consumption (in Ltrs)</c:v>
                </c:pt>
                <c:pt idx="1">
                  <c:v>Previous Week (47)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(46)</c:v>
                </c:pt>
                <c:pt idx="6">
                  <c:v>Total number of flights handled in Week (47)</c:v>
                </c:pt>
              </c:strCache>
            </c:strRef>
          </c:cat>
          <c:val>
            <c:numRef>
              <c:f>('Template Sheet'!$F$159:$F$160,'Template Sheet'!$F$162:$F$166)</c:f>
              <c:numCache>
                <c:formatCode>#,##0.00</c:formatCode>
                <c:ptCount val="7"/>
                <c:pt idx="0">
                  <c:v>6664</c:v>
                </c:pt>
                <c:pt idx="1">
                  <c:v>5514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96-418B-AB78-0F3BC5BE2FF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('Template Sheet'!$B$159:$B$160,'Template Sheet'!$B$162:$B$166)</c:f>
              <c:strCache>
                <c:ptCount val="7"/>
                <c:pt idx="0">
                  <c:v>Previous Week (46) Consumption (in Ltrs)</c:v>
                </c:pt>
                <c:pt idx="1">
                  <c:v>Previous Week (47)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(46)</c:v>
                </c:pt>
                <c:pt idx="6">
                  <c:v>Total number of flights handled in Week (47)</c:v>
                </c:pt>
              </c:strCache>
            </c:strRef>
          </c:cat>
          <c:val>
            <c:numRef>
              <c:f>('Template Sheet'!$G$159:$G$160,'Template Sheet'!$G$162:$G$166)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F696-418B-AB78-0F3BC5BE2FF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('Template Sheet'!$B$159:$B$160,'Template Sheet'!$B$162:$B$166)</c:f>
              <c:strCache>
                <c:ptCount val="7"/>
                <c:pt idx="0">
                  <c:v>Previous Week (46) Consumption (in Ltrs)</c:v>
                </c:pt>
                <c:pt idx="1">
                  <c:v>Previous Week (47)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(46)</c:v>
                </c:pt>
                <c:pt idx="6">
                  <c:v>Total number of flights handled in Week (47)</c:v>
                </c:pt>
              </c:strCache>
            </c:strRef>
          </c:cat>
          <c:val>
            <c:numRef>
              <c:f>('Template Sheet'!$H$159:$H$160,'Template Sheet'!$H$162:$H$166)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F696-418B-AB78-0F3BC5BE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100"/>
        <c:axId val="527585104"/>
        <c:axId val="527579344"/>
      </c:barChart>
      <c:catAx>
        <c:axId val="5275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79344"/>
        <c:crosses val="autoZero"/>
        <c:auto val="1"/>
        <c:lblAlgn val="ctr"/>
        <c:lblOffset val="100"/>
        <c:noMultiLvlLbl val="0"/>
      </c:catAx>
      <c:valAx>
        <c:axId val="5275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8510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Cost Analysis (in NPR)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'Template Sheet'!$B$170:$B$171</c:f>
              <c:strCache>
                <c:ptCount val="2"/>
                <c:pt idx="0">
                  <c:v>Total cost of diesel issued in Week (46)</c:v>
                </c:pt>
                <c:pt idx="1">
                  <c:v>Total cost of diesel issued in Week (47)</c:v>
                </c:pt>
              </c:strCache>
            </c:strRef>
          </c:cat>
          <c:val>
            <c:numRef>
              <c:f>'Template Sheet'!$C$170:$C$171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741E-4E33-BF78-77DFA5822F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'Template Sheet'!$B$170:$B$171</c:f>
              <c:strCache>
                <c:ptCount val="2"/>
                <c:pt idx="0">
                  <c:v>Total cost of diesel issued in Week (46)</c:v>
                </c:pt>
                <c:pt idx="1">
                  <c:v>Total cost of diesel issued in Week (47)</c:v>
                </c:pt>
              </c:strCache>
            </c:strRef>
          </c:cat>
          <c:val>
            <c:numRef>
              <c:f>'Template Sheet'!$D$170:$D$171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741E-4E33-BF78-77DFA5822FB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'Template Sheet'!$B$170:$B$171</c:f>
              <c:strCache>
                <c:ptCount val="2"/>
                <c:pt idx="0">
                  <c:v>Total cost of diesel issued in Week (46)</c:v>
                </c:pt>
                <c:pt idx="1">
                  <c:v>Total cost of diesel issued in Week (47)</c:v>
                </c:pt>
              </c:strCache>
            </c:strRef>
          </c:cat>
          <c:val>
            <c:numRef>
              <c:f>'Template Sheet'!$E$170:$E$171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741E-4E33-BF78-77DFA5822FB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'Template Sheet'!$B$170:$B$171</c:f>
              <c:strCache>
                <c:ptCount val="2"/>
                <c:pt idx="0">
                  <c:v>Total cost of diesel issued in Week (46)</c:v>
                </c:pt>
                <c:pt idx="1">
                  <c:v>Total cost of diesel issued in Week (47)</c:v>
                </c:pt>
              </c:strCache>
            </c:strRef>
          </c:cat>
          <c:val>
            <c:numRef>
              <c:f>'Template Sheet'!$F$170:$F$171</c:f>
              <c:numCache>
                <c:formatCode>#,##0.00</c:formatCode>
                <c:ptCount val="2"/>
                <c:pt idx="0">
                  <c:v>946288</c:v>
                </c:pt>
                <c:pt idx="1">
                  <c:v>785497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1E-4E33-BF78-77DFA5822FB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'Template Sheet'!$B$170:$B$171</c:f>
              <c:strCache>
                <c:ptCount val="2"/>
                <c:pt idx="0">
                  <c:v>Total cost of diesel issued in Week (46)</c:v>
                </c:pt>
                <c:pt idx="1">
                  <c:v>Total cost of diesel issued in Week (47)</c:v>
                </c:pt>
              </c:strCache>
            </c:strRef>
          </c:cat>
          <c:val>
            <c:numRef>
              <c:f>'Template Sheet'!$G$170:$G$171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741E-4E33-BF78-77DFA5822FB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'Template Sheet'!$B$170:$B$171</c:f>
              <c:strCache>
                <c:ptCount val="2"/>
                <c:pt idx="0">
                  <c:v>Total cost of diesel issued in Week (46)</c:v>
                </c:pt>
                <c:pt idx="1">
                  <c:v>Total cost of diesel issued in Week (47)</c:v>
                </c:pt>
              </c:strCache>
            </c:strRef>
          </c:cat>
          <c:val>
            <c:numRef>
              <c:f>'Template Sheet'!$H$170:$H$171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741E-4E33-BF78-77DFA582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7"/>
        <c:axId val="527605744"/>
        <c:axId val="527603344"/>
      </c:barChart>
      <c:catAx>
        <c:axId val="5276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3344"/>
        <c:crosses val="autoZero"/>
        <c:auto val="1"/>
        <c:lblAlgn val="ctr"/>
        <c:lblOffset val="100"/>
        <c:noMultiLvlLbl val="0"/>
      </c:catAx>
      <c:valAx>
        <c:axId val="5276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574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('44'!$B$159:$B$160,'44'!$B$162:$B$166)</c:f>
              <c:strCache>
                <c:ptCount val="7"/>
                <c:pt idx="0">
                  <c:v>Previous Week (43) Consumption (in Ltrs)</c:v>
                </c:pt>
                <c:pt idx="1">
                  <c:v>Current Week (44)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43</c:v>
                </c:pt>
                <c:pt idx="6">
                  <c:v>Total number of flights handled in week 44</c:v>
                </c:pt>
              </c:strCache>
            </c:strRef>
          </c:cat>
          <c:val>
            <c:numRef>
              <c:f>('44'!$C$159:$C$160,'44'!$C$162:$C$166)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8C82-4A2C-91B9-3C1AF583C1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('44'!$B$159:$B$160,'44'!$B$162:$B$166)</c:f>
              <c:strCache>
                <c:ptCount val="7"/>
                <c:pt idx="0">
                  <c:v>Previous Week (43) Consumption (in Ltrs)</c:v>
                </c:pt>
                <c:pt idx="1">
                  <c:v>Current Week (44)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43</c:v>
                </c:pt>
                <c:pt idx="6">
                  <c:v>Total number of flights handled in week 44</c:v>
                </c:pt>
              </c:strCache>
            </c:strRef>
          </c:cat>
          <c:val>
            <c:numRef>
              <c:f>('44'!$D$159:$D$160,'44'!$D$162:$D$166)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8C82-4A2C-91B9-3C1AF583C1C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('44'!$B$159:$B$160,'44'!$B$162:$B$166)</c:f>
              <c:strCache>
                <c:ptCount val="7"/>
                <c:pt idx="0">
                  <c:v>Previous Week (43) Consumption (in Ltrs)</c:v>
                </c:pt>
                <c:pt idx="1">
                  <c:v>Current Week (44)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43</c:v>
                </c:pt>
                <c:pt idx="6">
                  <c:v>Total number of flights handled in week 44</c:v>
                </c:pt>
              </c:strCache>
            </c:strRef>
          </c:cat>
          <c:val>
            <c:numRef>
              <c:f>('44'!$E$159:$E$160,'44'!$E$162:$E$166)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8C82-4A2C-91B9-3C1AF583C1C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('44'!$B$159:$B$160,'44'!$B$162:$B$166)</c:f>
              <c:strCache>
                <c:ptCount val="7"/>
                <c:pt idx="0">
                  <c:v>Previous Week (43) Consumption (in Ltrs)</c:v>
                </c:pt>
                <c:pt idx="1">
                  <c:v>Current Week (44)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43</c:v>
                </c:pt>
                <c:pt idx="6">
                  <c:v>Total number of flights handled in week 44</c:v>
                </c:pt>
              </c:strCache>
            </c:strRef>
          </c:cat>
          <c:val>
            <c:numRef>
              <c:f>('44'!$F$159:$F$160,'44'!$F$162:$F$166)</c:f>
              <c:numCache>
                <c:formatCode>#,##0.00</c:formatCode>
                <c:ptCount val="7"/>
                <c:pt idx="0">
                  <c:v>6526</c:v>
                </c:pt>
                <c:pt idx="1">
                  <c:v>5981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349</c:v>
                </c:pt>
                <c:pt idx="6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82-4A2C-91B9-3C1AF583C1C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('44'!$B$159:$B$160,'44'!$B$162:$B$166)</c:f>
              <c:strCache>
                <c:ptCount val="7"/>
                <c:pt idx="0">
                  <c:v>Previous Week (43) Consumption (in Ltrs)</c:v>
                </c:pt>
                <c:pt idx="1">
                  <c:v>Current Week (44)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43</c:v>
                </c:pt>
                <c:pt idx="6">
                  <c:v>Total number of flights handled in week 44</c:v>
                </c:pt>
              </c:strCache>
            </c:strRef>
          </c:cat>
          <c:val>
            <c:numRef>
              <c:f>('44'!$G$159:$G$160,'44'!$G$162:$G$166)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8C82-4A2C-91B9-3C1AF583C1C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('44'!$B$159:$B$160,'44'!$B$162:$B$166)</c:f>
              <c:strCache>
                <c:ptCount val="7"/>
                <c:pt idx="0">
                  <c:v>Previous Week (43) Consumption (in Ltrs)</c:v>
                </c:pt>
                <c:pt idx="1">
                  <c:v>Current Week (44)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43</c:v>
                </c:pt>
                <c:pt idx="6">
                  <c:v>Total number of flights handled in week 44</c:v>
                </c:pt>
              </c:strCache>
            </c:strRef>
          </c:cat>
          <c:val>
            <c:numRef>
              <c:f>('44'!$H$159:$H$160,'44'!$H$162:$H$166)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8C82-4A2C-91B9-3C1AF583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100"/>
        <c:axId val="322050880"/>
        <c:axId val="322060480"/>
      </c:barChart>
      <c:catAx>
        <c:axId val="3220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60480"/>
        <c:crosses val="autoZero"/>
        <c:auto val="1"/>
        <c:lblAlgn val="ctr"/>
        <c:lblOffset val="100"/>
        <c:noMultiLvlLbl val="0"/>
      </c:catAx>
      <c:valAx>
        <c:axId val="3220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508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'44'!$B$170</c:f>
              <c:strCache>
                <c:ptCount val="1"/>
                <c:pt idx="0">
                  <c:v>Total cost of Diesel issued in Week 43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val>
            <c:numRef>
              <c:f>'44'!$F$170:$H$170</c:f>
              <c:numCache>
                <c:formatCode>General</c:formatCode>
                <c:ptCount val="3"/>
                <c:pt idx="0" formatCode="#,##0.00">
                  <c:v>952796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A-4A6A-95C1-884D122F6919}"/>
            </c:ext>
          </c:extLst>
        </c:ser>
        <c:ser>
          <c:idx val="1"/>
          <c:order val="1"/>
          <c:tx>
            <c:strRef>
              <c:f>'44'!$B$171</c:f>
              <c:strCache>
                <c:ptCount val="1"/>
                <c:pt idx="0">
                  <c:v>Total cost of Diesel issued in Week 44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val>
            <c:numRef>
              <c:f>'44'!$F$171:$H$171</c:f>
              <c:numCache>
                <c:formatCode>General</c:formatCode>
                <c:ptCount val="3"/>
                <c:pt idx="0" formatCode="#,##0.00">
                  <c:v>873226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A-4A6A-95C1-884D122F6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19472"/>
        <c:axId val="102114672"/>
      </c:barChart>
      <c:catAx>
        <c:axId val="10211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4672"/>
        <c:crosses val="autoZero"/>
        <c:auto val="1"/>
        <c:lblAlgn val="ctr"/>
        <c:lblOffset val="100"/>
        <c:noMultiLvlLbl val="0"/>
      </c:catAx>
      <c:valAx>
        <c:axId val="102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94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Diesel Consumption Analysis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('47'!$B$159:$B$160,'47'!$B$162:$B$166)</c:f>
              <c:strCache>
                <c:ptCount val="7"/>
                <c:pt idx="0">
                  <c:v>Previous Week (46) Consumption (in Ltrs)</c:v>
                </c:pt>
                <c:pt idx="1">
                  <c:v>Previous Week (47)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(46)</c:v>
                </c:pt>
                <c:pt idx="6">
                  <c:v>Total number of flights handled in Week (47)</c:v>
                </c:pt>
              </c:strCache>
            </c:strRef>
          </c:cat>
          <c:val>
            <c:numRef>
              <c:f>('47'!$C$159:$C$160,'47'!$C$162:$C$166)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95EF-4C13-A105-756AFB9F56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('47'!$B$159:$B$160,'47'!$B$162:$B$166)</c:f>
              <c:strCache>
                <c:ptCount val="7"/>
                <c:pt idx="0">
                  <c:v>Previous Week (46) Consumption (in Ltrs)</c:v>
                </c:pt>
                <c:pt idx="1">
                  <c:v>Previous Week (47)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(46)</c:v>
                </c:pt>
                <c:pt idx="6">
                  <c:v>Total number of flights handled in Week (47)</c:v>
                </c:pt>
              </c:strCache>
            </c:strRef>
          </c:cat>
          <c:val>
            <c:numRef>
              <c:f>('47'!$D$159:$D$160,'47'!$D$162:$D$166)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95EF-4C13-A105-756AFB9F56F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('47'!$B$159:$B$160,'47'!$B$162:$B$166)</c:f>
              <c:strCache>
                <c:ptCount val="7"/>
                <c:pt idx="0">
                  <c:v>Previous Week (46) Consumption (in Ltrs)</c:v>
                </c:pt>
                <c:pt idx="1">
                  <c:v>Previous Week (47)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(46)</c:v>
                </c:pt>
                <c:pt idx="6">
                  <c:v>Total number of flights handled in Week (47)</c:v>
                </c:pt>
              </c:strCache>
            </c:strRef>
          </c:cat>
          <c:val>
            <c:numRef>
              <c:f>('47'!$E$159:$E$160,'47'!$E$162:$E$166)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95EF-4C13-A105-756AFB9F56F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('47'!$B$159:$B$160,'47'!$B$162:$B$166)</c:f>
              <c:strCache>
                <c:ptCount val="7"/>
                <c:pt idx="0">
                  <c:v>Previous Week (46) Consumption (in Ltrs)</c:v>
                </c:pt>
                <c:pt idx="1">
                  <c:v>Previous Week (47)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(46)</c:v>
                </c:pt>
                <c:pt idx="6">
                  <c:v>Total number of flights handled in Week (47)</c:v>
                </c:pt>
              </c:strCache>
            </c:strRef>
          </c:cat>
          <c:val>
            <c:numRef>
              <c:f>('47'!$F$159:$F$160,'47'!$F$162:$F$166)</c:f>
              <c:numCache>
                <c:formatCode>#,##0.00</c:formatCode>
                <c:ptCount val="7"/>
                <c:pt idx="0">
                  <c:v>6664</c:v>
                </c:pt>
                <c:pt idx="1">
                  <c:v>5514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349</c:v>
                </c:pt>
                <c:pt idx="6" formatCode="General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F-4C13-A105-756AFB9F56F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('47'!$B$159:$B$160,'47'!$B$162:$B$166)</c:f>
              <c:strCache>
                <c:ptCount val="7"/>
                <c:pt idx="0">
                  <c:v>Previous Week (46) Consumption (in Ltrs)</c:v>
                </c:pt>
                <c:pt idx="1">
                  <c:v>Previous Week (47)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(46)</c:v>
                </c:pt>
                <c:pt idx="6">
                  <c:v>Total number of flights handled in Week (47)</c:v>
                </c:pt>
              </c:strCache>
            </c:strRef>
          </c:cat>
          <c:val>
            <c:numRef>
              <c:f>('47'!$G$159:$G$160,'47'!$G$162:$G$166)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95EF-4C13-A105-756AFB9F56F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('47'!$B$159:$B$160,'47'!$B$162:$B$166)</c:f>
              <c:strCache>
                <c:ptCount val="7"/>
                <c:pt idx="0">
                  <c:v>Previous Week (46) Consumption (in Ltrs)</c:v>
                </c:pt>
                <c:pt idx="1">
                  <c:v>Previous Week (47)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(46)</c:v>
                </c:pt>
                <c:pt idx="6">
                  <c:v>Total number of flights handled in Week (47)</c:v>
                </c:pt>
              </c:strCache>
            </c:strRef>
          </c:cat>
          <c:val>
            <c:numRef>
              <c:f>('47'!$H$159:$H$160,'47'!$H$162:$H$166)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95EF-4C13-A105-756AFB9F5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100"/>
        <c:axId val="527585104"/>
        <c:axId val="527579344"/>
      </c:barChart>
      <c:catAx>
        <c:axId val="5275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79344"/>
        <c:crosses val="autoZero"/>
        <c:auto val="1"/>
        <c:lblAlgn val="ctr"/>
        <c:lblOffset val="100"/>
        <c:noMultiLvlLbl val="0"/>
      </c:catAx>
      <c:valAx>
        <c:axId val="5275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8510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Cost Analysis (in NPR)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'47'!$B$170:$B$171</c:f>
              <c:strCache>
                <c:ptCount val="2"/>
                <c:pt idx="0">
                  <c:v>Total cost of diesel issued in Week (46)</c:v>
                </c:pt>
                <c:pt idx="1">
                  <c:v>Total cost of diesel issued in Week (47)</c:v>
                </c:pt>
              </c:strCache>
            </c:strRef>
          </c:cat>
          <c:val>
            <c:numRef>
              <c:f>'47'!$C$170:$C$171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7E8D-4681-B2B3-160F8F32A23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'47'!$B$170:$B$171</c:f>
              <c:strCache>
                <c:ptCount val="2"/>
                <c:pt idx="0">
                  <c:v>Total cost of diesel issued in Week (46)</c:v>
                </c:pt>
                <c:pt idx="1">
                  <c:v>Total cost of diesel issued in Week (47)</c:v>
                </c:pt>
              </c:strCache>
            </c:strRef>
          </c:cat>
          <c:val>
            <c:numRef>
              <c:f>'47'!$D$170:$D$171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7E8D-4681-B2B3-160F8F32A23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'47'!$B$170:$B$171</c:f>
              <c:strCache>
                <c:ptCount val="2"/>
                <c:pt idx="0">
                  <c:v>Total cost of diesel issued in Week (46)</c:v>
                </c:pt>
                <c:pt idx="1">
                  <c:v>Total cost of diesel issued in Week (47)</c:v>
                </c:pt>
              </c:strCache>
            </c:strRef>
          </c:cat>
          <c:val>
            <c:numRef>
              <c:f>'47'!$E$170:$E$171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7E8D-4681-B2B3-160F8F32A23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'47'!$B$170:$B$171</c:f>
              <c:strCache>
                <c:ptCount val="2"/>
                <c:pt idx="0">
                  <c:v>Total cost of diesel issued in Week (46)</c:v>
                </c:pt>
                <c:pt idx="1">
                  <c:v>Total cost of diesel issued in Week (47)</c:v>
                </c:pt>
              </c:strCache>
            </c:strRef>
          </c:cat>
          <c:val>
            <c:numRef>
              <c:f>'47'!$F$170:$F$171</c:f>
              <c:numCache>
                <c:formatCode>#,##0.00</c:formatCode>
                <c:ptCount val="2"/>
                <c:pt idx="0">
                  <c:v>946288</c:v>
                </c:pt>
                <c:pt idx="1">
                  <c:v>785497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681-B2B3-160F8F32A23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'47'!$B$170:$B$171</c:f>
              <c:strCache>
                <c:ptCount val="2"/>
                <c:pt idx="0">
                  <c:v>Total cost of diesel issued in Week (46)</c:v>
                </c:pt>
                <c:pt idx="1">
                  <c:v>Total cost of diesel issued in Week (47)</c:v>
                </c:pt>
              </c:strCache>
            </c:strRef>
          </c:cat>
          <c:val>
            <c:numRef>
              <c:f>'47'!$G$170:$G$171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7E8D-4681-B2B3-160F8F32A23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'47'!$B$170:$B$171</c:f>
              <c:strCache>
                <c:ptCount val="2"/>
                <c:pt idx="0">
                  <c:v>Total cost of diesel issued in Week (46)</c:v>
                </c:pt>
                <c:pt idx="1">
                  <c:v>Total cost of diesel issued in Week (47)</c:v>
                </c:pt>
              </c:strCache>
            </c:strRef>
          </c:cat>
          <c:val>
            <c:numRef>
              <c:f>'47'!$H$170:$H$171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7E8D-4681-B2B3-160F8F32A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7"/>
        <c:axId val="527605744"/>
        <c:axId val="527603344"/>
      </c:barChart>
      <c:catAx>
        <c:axId val="5276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3344"/>
        <c:crosses val="autoZero"/>
        <c:auto val="1"/>
        <c:lblAlgn val="ctr"/>
        <c:lblOffset val="100"/>
        <c:noMultiLvlLbl val="0"/>
      </c:catAx>
      <c:valAx>
        <c:axId val="5276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574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Diesel Consumption Analysis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('48'!$B$159:$B$160,'48'!$B$162:$B$166)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('48'!$C$159:$C$160,'48'!$C$162:$C$166)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05D-4316-BF56-DB837CA2FD8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('48'!$B$159:$B$160,'48'!$B$162:$B$166)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('48'!$D$159:$D$160,'48'!$D$162:$D$166)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05D-4316-BF56-DB837CA2FD8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('48'!$B$159:$B$160,'48'!$B$162:$B$166)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('48'!$E$159:$E$160,'48'!$E$162:$E$166)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D05D-4316-BF56-DB837CA2FD8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('48'!$B$159:$B$160,'48'!$B$162:$B$166)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('48'!$F$159:$F$160,'48'!$F$162:$F$166)</c:f>
              <c:numCache>
                <c:formatCode>#,##0.00</c:formatCode>
                <c:ptCount val="7"/>
                <c:pt idx="0">
                  <c:v>5514</c:v>
                </c:pt>
                <c:pt idx="1">
                  <c:v>5986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349</c:v>
                </c:pt>
                <c:pt idx="6" formatCode="General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D-4316-BF56-DB837CA2FD8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('48'!$B$159:$B$160,'48'!$B$162:$B$166)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('48'!$G$159:$G$160,'48'!$G$162:$G$166)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D05D-4316-BF56-DB837CA2FD8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('48'!$B$159:$B$160,'48'!$B$162:$B$166)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('48'!$H$159:$H$160,'48'!$H$162:$H$166)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D05D-4316-BF56-DB837CA2F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100"/>
        <c:axId val="527585104"/>
        <c:axId val="527579344"/>
      </c:barChart>
      <c:catAx>
        <c:axId val="5275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79344"/>
        <c:crosses val="autoZero"/>
        <c:auto val="1"/>
        <c:lblAlgn val="ctr"/>
        <c:lblOffset val="100"/>
        <c:noMultiLvlLbl val="0"/>
      </c:catAx>
      <c:valAx>
        <c:axId val="5275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8510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Cost Analysis (in NPR)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'48'!$C$170:$C$171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86A1-4E48-9238-BF129E7064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'48'!$D$170:$D$171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A1-4E48-9238-BF129E70649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'48'!$E$170:$E$171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86A1-4E48-9238-BF129E70649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'48'!$F$170:$F$171</c:f>
              <c:numCache>
                <c:formatCode>#,##0.00</c:formatCode>
                <c:ptCount val="2"/>
                <c:pt idx="0">
                  <c:v>785497</c:v>
                </c:pt>
                <c:pt idx="1">
                  <c:v>855998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A1-4E48-9238-BF129E70649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'48'!$G$170:$G$171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86A1-4E48-9238-BF129E70649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'48'!$H$170:$H$171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86A1-4E48-9238-BF129E70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7"/>
        <c:axId val="527605744"/>
        <c:axId val="527603344"/>
      </c:barChart>
      <c:catAx>
        <c:axId val="5276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3344"/>
        <c:crosses val="autoZero"/>
        <c:auto val="1"/>
        <c:lblAlgn val="ctr"/>
        <c:lblOffset val="100"/>
        <c:noMultiLvlLbl val="0"/>
      </c:catAx>
      <c:valAx>
        <c:axId val="5276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574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174</xdr:row>
      <xdr:rowOff>14288</xdr:rowOff>
    </xdr:from>
    <xdr:to>
      <xdr:col>10</xdr:col>
      <xdr:colOff>209550</xdr:colOff>
      <xdr:row>185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190499</xdr:colOff>
      <xdr:row>174</xdr:row>
      <xdr:rowOff>38101</xdr:rowOff>
    </xdr:from>
    <xdr:to>
      <xdr:col>17</xdr:col>
      <xdr:colOff>885824</xdr:colOff>
      <xdr:row>185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174</xdr:row>
      <xdr:rowOff>90487</xdr:rowOff>
    </xdr:from>
    <xdr:to>
      <xdr:col>12</xdr:col>
      <xdr:colOff>9525</xdr:colOff>
      <xdr:row>188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174</xdr:row>
      <xdr:rowOff>71437</xdr:rowOff>
    </xdr:from>
    <xdr:to>
      <xdr:col>21</xdr:col>
      <xdr:colOff>171450</xdr:colOff>
      <xdr:row>188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174</xdr:row>
      <xdr:rowOff>14288</xdr:rowOff>
    </xdr:from>
    <xdr:to>
      <xdr:col>10</xdr:col>
      <xdr:colOff>209550</xdr:colOff>
      <xdr:row>185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190499</xdr:colOff>
      <xdr:row>174</xdr:row>
      <xdr:rowOff>38101</xdr:rowOff>
    </xdr:from>
    <xdr:to>
      <xdr:col>17</xdr:col>
      <xdr:colOff>885824</xdr:colOff>
      <xdr:row>185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174</xdr:row>
      <xdr:rowOff>14288</xdr:rowOff>
    </xdr:from>
    <xdr:to>
      <xdr:col>10</xdr:col>
      <xdr:colOff>209550</xdr:colOff>
      <xdr:row>185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190499</xdr:colOff>
      <xdr:row>174</xdr:row>
      <xdr:rowOff>38101</xdr:rowOff>
    </xdr:from>
    <xdr:to>
      <xdr:col>17</xdr:col>
      <xdr:colOff>885824</xdr:colOff>
      <xdr:row>185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1"/>
  <sheetViews>
    <sheetView topLeftCell="A127" zoomScaleNormal="100" workbookViewId="0">
      <selection activeCell="T133" sqref="T133"/>
    </sheetView>
  </sheetViews>
  <sheetFormatPr defaultRowHeight="15" x14ac:dyDescent="0.25"/>
  <cols>
    <col min="1" max="1" width="5" style="57" customWidth="1"/>
    <col min="2" max="2" width="14.140625" style="56" customWidth="1"/>
    <col min="3" max="3" width="6.7109375" style="57" customWidth="1"/>
    <col min="4" max="4" width="7.28515625" style="57" customWidth="1"/>
    <col min="5" max="5" width="6.7109375" style="57" customWidth="1"/>
    <col min="6" max="6" width="7.28515625" style="57" customWidth="1"/>
    <col min="7" max="7" width="6.7109375" style="57" customWidth="1"/>
    <col min="8" max="8" width="7.28515625" style="57" customWidth="1"/>
    <col min="9" max="9" width="6.7109375" style="57" customWidth="1"/>
    <col min="10" max="10" width="7.28515625" style="57" customWidth="1"/>
    <col min="11" max="11" width="6.7109375" style="57" customWidth="1"/>
    <col min="12" max="12" width="7.28515625" style="57" customWidth="1"/>
    <col min="13" max="13" width="6.7109375" style="57" customWidth="1"/>
    <col min="14" max="14" width="7.28515625" style="57" customWidth="1"/>
    <col min="15" max="15" width="6.7109375" style="57" customWidth="1"/>
    <col min="16" max="16" width="7" style="57" customWidth="1"/>
    <col min="17" max="17" width="8.85546875" style="57" customWidth="1"/>
    <col min="18" max="18" width="14.42578125" style="57" customWidth="1"/>
    <col min="19" max="74" width="9.140625" style="57" customWidth="1"/>
    <col min="75" max="16384" width="9.140625" style="57"/>
  </cols>
  <sheetData>
    <row r="1" spans="1:18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8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8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8" x14ac:dyDescent="0.25">
      <c r="A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3"/>
      <c r="O4" s="1"/>
      <c r="P4" s="1"/>
      <c r="Q4" s="1"/>
      <c r="R4" s="1"/>
    </row>
    <row r="5" spans="1:18" x14ac:dyDescent="0.25">
      <c r="A5" s="1" t="s">
        <v>3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N5" s="5"/>
      <c r="P5" s="1" t="s">
        <v>4</v>
      </c>
      <c r="R5" s="26">
        <v>47</v>
      </c>
    </row>
    <row r="6" spans="1:18" x14ac:dyDescent="0.25">
      <c r="A6" s="1" t="s">
        <v>5</v>
      </c>
      <c r="C6" s="1"/>
      <c r="D6" s="1"/>
      <c r="E6" s="1"/>
      <c r="F6" s="5" t="s">
        <v>6</v>
      </c>
      <c r="G6" s="1"/>
      <c r="I6" s="1"/>
      <c r="J6" s="1"/>
      <c r="K6" s="1"/>
      <c r="L6" s="1"/>
      <c r="N6" s="1"/>
      <c r="P6" s="98" t="s">
        <v>7</v>
      </c>
      <c r="Q6" s="89"/>
      <c r="R6" s="80"/>
    </row>
    <row r="7" spans="1:18" x14ac:dyDescent="0.25">
      <c r="A7" s="86" t="s">
        <v>8</v>
      </c>
      <c r="B7" s="91"/>
      <c r="C7" s="87"/>
      <c r="D7" s="91"/>
      <c r="E7" s="87"/>
      <c r="F7" s="91"/>
      <c r="G7" s="87"/>
      <c r="H7" s="91"/>
      <c r="I7" s="87"/>
      <c r="J7" s="91"/>
      <c r="K7" s="87"/>
      <c r="L7" s="91"/>
      <c r="M7" s="87"/>
      <c r="N7" s="91"/>
      <c r="O7" s="87"/>
      <c r="P7" s="91"/>
      <c r="Q7" s="87" t="s">
        <v>9</v>
      </c>
      <c r="R7" s="87" t="s">
        <v>10</v>
      </c>
    </row>
    <row r="8" spans="1:18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x14ac:dyDescent="0.25">
      <c r="A9" s="86" t="s">
        <v>11</v>
      </c>
      <c r="B9" s="85"/>
      <c r="C9" s="87"/>
      <c r="D9" s="85"/>
      <c r="E9" s="87"/>
      <c r="F9" s="85"/>
      <c r="G9" s="87"/>
      <c r="H9" s="85"/>
      <c r="I9" s="87"/>
      <c r="J9" s="85"/>
      <c r="K9" s="87"/>
      <c r="L9" s="85"/>
      <c r="M9" s="87"/>
      <c r="N9" s="85"/>
      <c r="O9" s="87"/>
      <c r="P9" s="85"/>
      <c r="Q9" s="100"/>
      <c r="R9" s="100"/>
    </row>
    <row r="10" spans="1:18" ht="24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8" ht="18" customHeight="1" x14ac:dyDescent="0.25">
      <c r="A11" s="59">
        <v>1</v>
      </c>
      <c r="B11" s="11">
        <v>109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8" customHeight="1" x14ac:dyDescent="0.25">
      <c r="A12" s="59">
        <v>2</v>
      </c>
      <c r="B12" s="14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58">
        <f t="shared" si="0"/>
        <v>0</v>
      </c>
      <c r="R12" s="13">
        <f t="shared" si="1"/>
        <v>0</v>
      </c>
    </row>
    <row r="13" spans="1:18" ht="18" customHeight="1" x14ac:dyDescent="0.25">
      <c r="A13" s="59">
        <v>3</v>
      </c>
      <c r="B13" s="14">
        <v>112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58">
        <f t="shared" si="0"/>
        <v>0</v>
      </c>
      <c r="R13" s="13">
        <f t="shared" si="1"/>
        <v>0</v>
      </c>
    </row>
    <row r="14" spans="1:18" ht="18" customHeight="1" x14ac:dyDescent="0.25">
      <c r="A14" s="59">
        <v>4</v>
      </c>
      <c r="B14" s="14">
        <v>113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58">
        <f t="shared" si="0"/>
        <v>0</v>
      </c>
      <c r="R14" s="13">
        <f t="shared" si="1"/>
        <v>0</v>
      </c>
    </row>
    <row r="15" spans="1:18" ht="18" customHeight="1" x14ac:dyDescent="0.25">
      <c r="A15" s="59">
        <v>6</v>
      </c>
      <c r="B15" s="14">
        <v>115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58">
        <f t="shared" si="0"/>
        <v>0</v>
      </c>
      <c r="R15" s="13">
        <f t="shared" si="1"/>
        <v>0</v>
      </c>
    </row>
    <row r="16" spans="1:18" ht="18" customHeight="1" x14ac:dyDescent="0.25">
      <c r="A16" s="59">
        <v>7</v>
      </c>
      <c r="B16" s="14">
        <v>116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58">
        <f t="shared" si="0"/>
        <v>0</v>
      </c>
      <c r="R16" s="13">
        <f t="shared" si="1"/>
        <v>0</v>
      </c>
    </row>
    <row r="17" spans="1:18" ht="18" customHeight="1" x14ac:dyDescent="0.25">
      <c r="A17" s="59">
        <v>8</v>
      </c>
      <c r="B17" s="14">
        <v>117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58">
        <f t="shared" si="0"/>
        <v>0</v>
      </c>
      <c r="R17" s="13">
        <f t="shared" si="1"/>
        <v>0</v>
      </c>
    </row>
    <row r="18" spans="1:18" ht="18" customHeight="1" x14ac:dyDescent="0.25">
      <c r="A18" s="59">
        <v>9</v>
      </c>
      <c r="B18" s="14">
        <v>118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58">
        <f t="shared" si="0"/>
        <v>0</v>
      </c>
      <c r="R18" s="13">
        <f t="shared" si="1"/>
        <v>0</v>
      </c>
    </row>
    <row r="19" spans="1:18" ht="18" customHeight="1" x14ac:dyDescent="0.25">
      <c r="A19" s="59">
        <v>10</v>
      </c>
      <c r="B19" s="14">
        <v>201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58">
        <f t="shared" si="0"/>
        <v>0</v>
      </c>
      <c r="R19" s="13">
        <f t="shared" si="1"/>
        <v>0</v>
      </c>
    </row>
    <row r="20" spans="1:18" ht="18" customHeight="1" x14ac:dyDescent="0.25">
      <c r="A20" s="59">
        <v>11</v>
      </c>
      <c r="B20" s="14">
        <v>204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58">
        <f t="shared" si="0"/>
        <v>0</v>
      </c>
      <c r="R20" s="13">
        <f t="shared" si="1"/>
        <v>0</v>
      </c>
    </row>
    <row r="21" spans="1:18" ht="18" customHeight="1" x14ac:dyDescent="0.25">
      <c r="A21" s="59">
        <v>12</v>
      </c>
      <c r="B21" s="14" t="s">
        <v>16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58">
        <f t="shared" si="0"/>
        <v>0</v>
      </c>
      <c r="R21" s="13">
        <f t="shared" si="1"/>
        <v>0</v>
      </c>
    </row>
    <row r="22" spans="1:18" ht="18" customHeight="1" x14ac:dyDescent="0.25">
      <c r="A22" s="59">
        <v>13</v>
      </c>
      <c r="B22" s="14">
        <v>327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58">
        <f t="shared" si="0"/>
        <v>0</v>
      </c>
      <c r="R22" s="13">
        <f t="shared" si="1"/>
        <v>0</v>
      </c>
    </row>
    <row r="23" spans="1:18" ht="18" customHeight="1" x14ac:dyDescent="0.25">
      <c r="A23" s="59">
        <v>14</v>
      </c>
      <c r="B23" s="14">
        <v>328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58">
        <f t="shared" si="0"/>
        <v>0</v>
      </c>
      <c r="R23" s="13">
        <f t="shared" si="1"/>
        <v>0</v>
      </c>
    </row>
    <row r="24" spans="1:18" ht="18" customHeight="1" x14ac:dyDescent="0.25">
      <c r="A24" s="59">
        <v>15</v>
      </c>
      <c r="B24" s="14">
        <v>329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58">
        <f t="shared" si="0"/>
        <v>0</v>
      </c>
      <c r="R24" s="13">
        <f t="shared" si="1"/>
        <v>0</v>
      </c>
    </row>
    <row r="25" spans="1:18" ht="18" customHeight="1" x14ac:dyDescent="0.25">
      <c r="A25" s="59">
        <v>16</v>
      </c>
      <c r="B25" s="14">
        <v>330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8">
        <f t="shared" si="0"/>
        <v>0</v>
      </c>
      <c r="R25" s="13">
        <f t="shared" si="1"/>
        <v>0</v>
      </c>
    </row>
    <row r="26" spans="1:18" ht="18" customHeight="1" x14ac:dyDescent="0.25">
      <c r="A26" s="59">
        <v>17</v>
      </c>
      <c r="B26" s="14">
        <v>331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8">
        <f t="shared" si="0"/>
        <v>0</v>
      </c>
      <c r="R26" s="13">
        <f t="shared" si="1"/>
        <v>0</v>
      </c>
    </row>
    <row r="27" spans="1:18" ht="18" customHeight="1" x14ac:dyDescent="0.25">
      <c r="A27" s="59">
        <v>18</v>
      </c>
      <c r="B27" s="14">
        <v>332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8">
        <f t="shared" si="0"/>
        <v>0</v>
      </c>
      <c r="R27" s="13">
        <f t="shared" si="1"/>
        <v>0</v>
      </c>
    </row>
    <row r="28" spans="1:18" ht="18" customHeight="1" x14ac:dyDescent="0.25">
      <c r="A28" s="59">
        <v>19</v>
      </c>
      <c r="B28" s="14">
        <v>333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58">
        <f t="shared" si="0"/>
        <v>0</v>
      </c>
      <c r="R28" s="13">
        <f t="shared" si="1"/>
        <v>0</v>
      </c>
    </row>
    <row r="29" spans="1:18" ht="18" customHeight="1" x14ac:dyDescent="0.25">
      <c r="A29" s="59">
        <v>20</v>
      </c>
      <c r="B29" s="14">
        <v>334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58">
        <f t="shared" si="0"/>
        <v>0</v>
      </c>
      <c r="R29" s="13">
        <f t="shared" si="1"/>
        <v>0</v>
      </c>
    </row>
    <row r="30" spans="1:18" ht="18" customHeight="1" x14ac:dyDescent="0.25">
      <c r="A30" s="59">
        <v>22</v>
      </c>
      <c r="B30" s="14">
        <v>336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58">
        <f t="shared" si="0"/>
        <v>0</v>
      </c>
      <c r="R30" s="13">
        <f t="shared" si="1"/>
        <v>0</v>
      </c>
    </row>
    <row r="31" spans="1:18" ht="18" customHeight="1" x14ac:dyDescent="0.25">
      <c r="A31" s="59">
        <v>24</v>
      </c>
      <c r="B31" s="14">
        <v>338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58">
        <f t="shared" si="0"/>
        <v>0</v>
      </c>
      <c r="R31" s="13">
        <f t="shared" si="1"/>
        <v>0</v>
      </c>
    </row>
    <row r="32" spans="1:18" ht="18" customHeight="1" x14ac:dyDescent="0.25">
      <c r="A32" s="59">
        <v>25</v>
      </c>
      <c r="B32" s="59">
        <v>339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58">
        <f t="shared" si="0"/>
        <v>0</v>
      </c>
      <c r="R32" s="13">
        <f t="shared" si="1"/>
        <v>0</v>
      </c>
    </row>
    <row r="33" spans="1:18" ht="18" customHeight="1" x14ac:dyDescent="0.25">
      <c r="A33" s="59">
        <v>26</v>
      </c>
      <c r="B33" s="59">
        <v>340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8">
        <f t="shared" si="0"/>
        <v>0</v>
      </c>
      <c r="R33" s="13">
        <f t="shared" si="1"/>
        <v>0</v>
      </c>
    </row>
    <row r="34" spans="1:18" ht="18" customHeight="1" x14ac:dyDescent="0.25">
      <c r="A34" s="59">
        <v>27</v>
      </c>
      <c r="B34" s="59">
        <v>341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58">
        <f t="shared" si="0"/>
        <v>0</v>
      </c>
      <c r="R34" s="13">
        <f t="shared" si="1"/>
        <v>0</v>
      </c>
    </row>
    <row r="35" spans="1:18" ht="18" customHeight="1" x14ac:dyDescent="0.25">
      <c r="A35" s="59">
        <v>28</v>
      </c>
      <c r="B35" s="17">
        <v>342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58">
        <f t="shared" si="0"/>
        <v>0</v>
      </c>
      <c r="R35" s="13">
        <f t="shared" si="1"/>
        <v>0</v>
      </c>
    </row>
    <row r="36" spans="1:18" ht="18" customHeight="1" x14ac:dyDescent="0.25">
      <c r="A36" s="59">
        <v>29</v>
      </c>
      <c r="B36" s="59">
        <v>343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58">
        <f t="shared" si="0"/>
        <v>0</v>
      </c>
      <c r="R36" s="13">
        <f t="shared" si="1"/>
        <v>0</v>
      </c>
    </row>
    <row r="37" spans="1:18" ht="18" customHeight="1" x14ac:dyDescent="0.25">
      <c r="A37" s="59">
        <v>30</v>
      </c>
      <c r="B37" s="14" t="s">
        <v>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8">
        <f t="shared" si="0"/>
        <v>0</v>
      </c>
      <c r="R37" s="13">
        <f t="shared" si="1"/>
        <v>0</v>
      </c>
    </row>
    <row r="38" spans="1:18" ht="18" customHeight="1" x14ac:dyDescent="0.25">
      <c r="A38" s="59">
        <v>31</v>
      </c>
      <c r="B38" s="14" t="s">
        <v>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58">
        <f t="shared" si="0"/>
        <v>0</v>
      </c>
      <c r="R38" s="13">
        <f t="shared" si="1"/>
        <v>0</v>
      </c>
    </row>
    <row r="39" spans="1:18" ht="18" customHeight="1" x14ac:dyDescent="0.25">
      <c r="A39" s="59">
        <v>32</v>
      </c>
      <c r="B39" s="14" t="s">
        <v>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58">
        <f t="shared" si="0"/>
        <v>0</v>
      </c>
      <c r="R39" s="13">
        <f t="shared" si="1"/>
        <v>0</v>
      </c>
    </row>
    <row r="40" spans="1:18" ht="18" customHeight="1" x14ac:dyDescent="0.25">
      <c r="A40" s="59">
        <v>33</v>
      </c>
      <c r="B40" s="14">
        <v>417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58">
        <f t="shared" si="0"/>
        <v>0</v>
      </c>
      <c r="R40" s="13">
        <f t="shared" si="1"/>
        <v>0</v>
      </c>
    </row>
    <row r="41" spans="1:18" ht="18" customHeight="1" x14ac:dyDescent="0.25">
      <c r="A41" s="59">
        <v>35</v>
      </c>
      <c r="B41" s="59">
        <v>419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58">
        <f t="shared" si="0"/>
        <v>0</v>
      </c>
      <c r="R41" s="13">
        <f t="shared" si="1"/>
        <v>0</v>
      </c>
    </row>
    <row r="42" spans="1:18" ht="18" customHeight="1" x14ac:dyDescent="0.25">
      <c r="A42" s="59">
        <v>37</v>
      </c>
      <c r="B42" s="14">
        <v>421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58">
        <f t="shared" si="0"/>
        <v>0</v>
      </c>
      <c r="R42" s="13">
        <f t="shared" si="1"/>
        <v>0</v>
      </c>
    </row>
    <row r="43" spans="1:18" ht="18" customHeight="1" x14ac:dyDescent="0.25">
      <c r="A43" s="59">
        <v>38</v>
      </c>
      <c r="B43" s="59">
        <v>422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8" customHeight="1" x14ac:dyDescent="0.25">
      <c r="A44" s="59">
        <v>39</v>
      </c>
      <c r="B44" s="58">
        <v>423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58">
        <f t="shared" si="2"/>
        <v>0</v>
      </c>
      <c r="R44" s="13">
        <f t="shared" si="3"/>
        <v>0</v>
      </c>
    </row>
    <row r="45" spans="1:18" ht="18" customHeight="1" x14ac:dyDescent="0.25">
      <c r="A45" s="59">
        <v>40</v>
      </c>
      <c r="B45" s="58">
        <v>424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58">
        <f t="shared" si="2"/>
        <v>0</v>
      </c>
      <c r="R45" s="13">
        <f t="shared" si="3"/>
        <v>0</v>
      </c>
    </row>
    <row r="46" spans="1:18" ht="18" customHeight="1" x14ac:dyDescent="0.25">
      <c r="A46" s="59">
        <v>41</v>
      </c>
      <c r="B46" s="58">
        <v>425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58">
        <f t="shared" si="2"/>
        <v>0</v>
      </c>
      <c r="R46" s="13">
        <f t="shared" si="3"/>
        <v>0</v>
      </c>
    </row>
    <row r="47" spans="1:18" ht="18" customHeight="1" x14ac:dyDescent="0.25">
      <c r="A47" s="59">
        <v>42</v>
      </c>
      <c r="B47" s="58">
        <v>426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58">
        <f t="shared" si="2"/>
        <v>0</v>
      </c>
      <c r="R47" s="13">
        <f t="shared" si="3"/>
        <v>0</v>
      </c>
    </row>
    <row r="48" spans="1:18" ht="18" customHeight="1" x14ac:dyDescent="0.25">
      <c r="A48" s="59">
        <v>43</v>
      </c>
      <c r="B48" s="58">
        <v>427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58">
        <f t="shared" si="2"/>
        <v>0</v>
      </c>
      <c r="R48" s="13">
        <f t="shared" si="3"/>
        <v>0</v>
      </c>
    </row>
    <row r="49" spans="1:18" ht="18" customHeight="1" x14ac:dyDescent="0.25">
      <c r="A49" s="59">
        <v>44</v>
      </c>
      <c r="B49" s="58">
        <v>428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58">
        <f t="shared" si="2"/>
        <v>0</v>
      </c>
      <c r="R49" s="13">
        <f t="shared" si="3"/>
        <v>0</v>
      </c>
    </row>
    <row r="50" spans="1:18" ht="18" customHeight="1" x14ac:dyDescent="0.25">
      <c r="A50" s="59">
        <v>45</v>
      </c>
      <c r="B50" s="58">
        <v>429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58">
        <f t="shared" si="2"/>
        <v>0</v>
      </c>
      <c r="R50" s="13">
        <f t="shared" si="3"/>
        <v>0</v>
      </c>
    </row>
    <row r="51" spans="1:18" ht="18" customHeight="1" x14ac:dyDescent="0.25">
      <c r="A51" s="59">
        <v>46</v>
      </c>
      <c r="B51" s="58">
        <v>430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58">
        <f t="shared" si="2"/>
        <v>0</v>
      </c>
      <c r="R51" s="13">
        <f t="shared" si="3"/>
        <v>0</v>
      </c>
    </row>
    <row r="52" spans="1:18" ht="18" customHeight="1" x14ac:dyDescent="0.25">
      <c r="A52" s="59">
        <v>47</v>
      </c>
      <c r="B52" s="58">
        <v>431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58">
        <f t="shared" si="2"/>
        <v>0</v>
      </c>
      <c r="R52" s="13">
        <f t="shared" si="3"/>
        <v>0</v>
      </c>
    </row>
    <row r="53" spans="1:18" ht="18" customHeight="1" x14ac:dyDescent="0.25">
      <c r="A53" s="59">
        <v>48</v>
      </c>
      <c r="B53" s="58">
        <v>432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58">
        <f t="shared" si="2"/>
        <v>0</v>
      </c>
      <c r="R53" s="13">
        <f t="shared" si="3"/>
        <v>0</v>
      </c>
    </row>
    <row r="54" spans="1:18" ht="18" customHeight="1" x14ac:dyDescent="0.25">
      <c r="A54" s="59">
        <v>49</v>
      </c>
      <c r="B54" s="58">
        <v>433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58">
        <f t="shared" si="2"/>
        <v>0</v>
      </c>
      <c r="R54" s="13">
        <f t="shared" si="3"/>
        <v>0</v>
      </c>
    </row>
    <row r="55" spans="1:18" ht="18" customHeight="1" x14ac:dyDescent="0.25">
      <c r="A55" s="59">
        <v>50</v>
      </c>
      <c r="B55" s="58">
        <v>434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58">
        <f t="shared" si="2"/>
        <v>0</v>
      </c>
      <c r="R55" s="13">
        <f t="shared" si="3"/>
        <v>0</v>
      </c>
    </row>
    <row r="56" spans="1:18" ht="18" customHeight="1" x14ac:dyDescent="0.25">
      <c r="A56" s="59">
        <v>51</v>
      </c>
      <c r="B56" s="58">
        <v>435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58">
        <f t="shared" si="2"/>
        <v>0</v>
      </c>
      <c r="R56" s="13">
        <f t="shared" si="3"/>
        <v>0</v>
      </c>
    </row>
    <row r="57" spans="1:18" ht="18" customHeight="1" x14ac:dyDescent="0.25">
      <c r="A57" s="59">
        <v>52</v>
      </c>
      <c r="B57" s="58">
        <v>436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58">
        <f t="shared" si="2"/>
        <v>0</v>
      </c>
      <c r="R57" s="13">
        <f t="shared" si="3"/>
        <v>0</v>
      </c>
    </row>
    <row r="58" spans="1:18" ht="18" customHeight="1" x14ac:dyDescent="0.25">
      <c r="A58" s="59">
        <v>53</v>
      </c>
      <c r="B58" s="58">
        <v>437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58">
        <f t="shared" si="2"/>
        <v>0</v>
      </c>
      <c r="R58" s="13">
        <f t="shared" si="3"/>
        <v>0</v>
      </c>
    </row>
    <row r="59" spans="1:18" ht="18" customHeight="1" x14ac:dyDescent="0.25">
      <c r="A59" s="59">
        <v>54</v>
      </c>
      <c r="B59" s="58">
        <v>438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58">
        <f t="shared" si="2"/>
        <v>0</v>
      </c>
      <c r="R59" s="13">
        <f t="shared" si="3"/>
        <v>0</v>
      </c>
    </row>
    <row r="60" spans="1:18" ht="18" customHeight="1" x14ac:dyDescent="0.25">
      <c r="A60" s="59">
        <v>55</v>
      </c>
      <c r="B60" s="58">
        <v>439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58">
        <f t="shared" si="2"/>
        <v>0</v>
      </c>
      <c r="R60" s="13">
        <f t="shared" si="3"/>
        <v>0</v>
      </c>
    </row>
    <row r="61" spans="1:18" ht="18" customHeight="1" x14ac:dyDescent="0.25">
      <c r="A61" s="59">
        <v>56</v>
      </c>
      <c r="B61" s="58">
        <v>440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58">
        <f t="shared" si="2"/>
        <v>0</v>
      </c>
      <c r="R61" s="13">
        <f t="shared" si="3"/>
        <v>0</v>
      </c>
    </row>
    <row r="62" spans="1:18" ht="18" customHeight="1" x14ac:dyDescent="0.25">
      <c r="A62" s="59">
        <v>57</v>
      </c>
      <c r="B62" s="58">
        <v>441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58">
        <f t="shared" si="2"/>
        <v>0</v>
      </c>
      <c r="R62" s="13">
        <f t="shared" si="3"/>
        <v>0</v>
      </c>
    </row>
    <row r="63" spans="1:18" ht="18" customHeight="1" x14ac:dyDescent="0.25">
      <c r="A63" s="59">
        <v>58</v>
      </c>
      <c r="B63" s="58">
        <v>442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58">
        <f t="shared" si="2"/>
        <v>0</v>
      </c>
      <c r="R63" s="13">
        <f t="shared" si="3"/>
        <v>0</v>
      </c>
    </row>
    <row r="64" spans="1:18" ht="18" customHeight="1" x14ac:dyDescent="0.25">
      <c r="A64" s="59">
        <v>60</v>
      </c>
      <c r="B64" s="58" t="s">
        <v>20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58">
        <f t="shared" si="2"/>
        <v>0</v>
      </c>
      <c r="R64" s="13">
        <f t="shared" si="3"/>
        <v>0</v>
      </c>
    </row>
    <row r="65" spans="1:18" ht="18" customHeight="1" x14ac:dyDescent="0.25">
      <c r="A65" s="59">
        <v>61</v>
      </c>
      <c r="B65" s="58">
        <v>505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8">
        <f t="shared" si="2"/>
        <v>0</v>
      </c>
      <c r="R65" s="13">
        <f t="shared" si="3"/>
        <v>0</v>
      </c>
    </row>
    <row r="66" spans="1:18" ht="18" customHeight="1" x14ac:dyDescent="0.25">
      <c r="A66" s="59">
        <v>62</v>
      </c>
      <c r="B66" s="58">
        <v>506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58">
        <f t="shared" si="2"/>
        <v>0</v>
      </c>
      <c r="R66" s="13">
        <f t="shared" si="3"/>
        <v>0</v>
      </c>
    </row>
    <row r="67" spans="1:18" ht="18" customHeight="1" x14ac:dyDescent="0.25">
      <c r="A67" s="59">
        <v>63</v>
      </c>
      <c r="B67" s="58">
        <v>507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58">
        <f t="shared" si="2"/>
        <v>0</v>
      </c>
      <c r="R67" s="13">
        <f t="shared" si="3"/>
        <v>0</v>
      </c>
    </row>
    <row r="68" spans="1:18" ht="18" customHeight="1" x14ac:dyDescent="0.25">
      <c r="A68" s="59">
        <v>64</v>
      </c>
      <c r="B68" s="58">
        <v>608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58">
        <f t="shared" si="2"/>
        <v>0</v>
      </c>
      <c r="R68" s="13">
        <f t="shared" si="3"/>
        <v>0</v>
      </c>
    </row>
    <row r="69" spans="1:18" ht="18" customHeight="1" x14ac:dyDescent="0.25">
      <c r="A69" s="59">
        <v>65</v>
      </c>
      <c r="B69" s="58">
        <v>609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58">
        <f t="shared" si="2"/>
        <v>0</v>
      </c>
      <c r="R69" s="13">
        <f t="shared" si="3"/>
        <v>0</v>
      </c>
    </row>
    <row r="70" spans="1:18" ht="18" customHeight="1" x14ac:dyDescent="0.25">
      <c r="A70" s="59">
        <v>66</v>
      </c>
      <c r="B70" s="58">
        <v>610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58">
        <f t="shared" si="2"/>
        <v>0</v>
      </c>
      <c r="R70" s="13">
        <f t="shared" si="3"/>
        <v>0</v>
      </c>
    </row>
    <row r="71" spans="1:18" ht="18" customHeight="1" x14ac:dyDescent="0.25">
      <c r="A71" s="59">
        <v>67</v>
      </c>
      <c r="B71" s="58">
        <v>611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58">
        <f t="shared" si="2"/>
        <v>0</v>
      </c>
      <c r="R71" s="13">
        <f t="shared" si="3"/>
        <v>0</v>
      </c>
    </row>
    <row r="72" spans="1:18" ht="18" customHeight="1" x14ac:dyDescent="0.25">
      <c r="A72" s="59">
        <v>68</v>
      </c>
      <c r="B72" s="58">
        <v>612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58">
        <f t="shared" si="2"/>
        <v>0</v>
      </c>
      <c r="R72" s="13">
        <f t="shared" si="3"/>
        <v>0</v>
      </c>
    </row>
    <row r="73" spans="1:18" ht="18" customHeight="1" x14ac:dyDescent="0.25">
      <c r="A73" s="59">
        <v>69</v>
      </c>
      <c r="B73" s="58">
        <v>613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58">
        <f t="shared" si="2"/>
        <v>0</v>
      </c>
      <c r="R73" s="13">
        <f t="shared" si="3"/>
        <v>0</v>
      </c>
    </row>
    <row r="74" spans="1:18" ht="18" customHeight="1" x14ac:dyDescent="0.25">
      <c r="A74" s="59">
        <v>71</v>
      </c>
      <c r="B74" s="58">
        <v>615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58">
        <f t="shared" si="2"/>
        <v>0</v>
      </c>
      <c r="R74" s="13">
        <f t="shared" si="3"/>
        <v>0</v>
      </c>
    </row>
    <row r="75" spans="1:18" ht="18" customHeight="1" x14ac:dyDescent="0.25">
      <c r="A75" s="59">
        <v>72</v>
      </c>
      <c r="B75" s="58">
        <v>616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8" customHeight="1" x14ac:dyDescent="0.25">
      <c r="A76" s="59">
        <v>73</v>
      </c>
      <c r="B76" s="58">
        <v>617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58">
        <f t="shared" si="4"/>
        <v>0</v>
      </c>
      <c r="R76" s="13">
        <f t="shared" si="5"/>
        <v>0</v>
      </c>
    </row>
    <row r="77" spans="1:18" s="19" customFormat="1" ht="18" customHeight="1" x14ac:dyDescent="0.25">
      <c r="A77" s="59">
        <v>74</v>
      </c>
      <c r="B77" s="18">
        <v>618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58">
        <f t="shared" si="4"/>
        <v>0</v>
      </c>
      <c r="R77" s="13">
        <f t="shared" si="5"/>
        <v>0</v>
      </c>
    </row>
    <row r="78" spans="1:18" ht="18" customHeight="1" x14ac:dyDescent="0.25">
      <c r="A78" s="59">
        <v>75</v>
      </c>
      <c r="B78" s="58">
        <v>619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58">
        <f t="shared" si="4"/>
        <v>0</v>
      </c>
      <c r="R78" s="13">
        <f t="shared" si="5"/>
        <v>0</v>
      </c>
    </row>
    <row r="79" spans="1:18" ht="18" customHeight="1" x14ac:dyDescent="0.25">
      <c r="A79" s="59">
        <v>76</v>
      </c>
      <c r="B79" s="58">
        <v>620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58">
        <f t="shared" si="4"/>
        <v>0</v>
      </c>
      <c r="R79" s="13">
        <f t="shared" si="5"/>
        <v>0</v>
      </c>
    </row>
    <row r="80" spans="1:18" ht="18" customHeight="1" x14ac:dyDescent="0.25">
      <c r="A80" s="59">
        <v>79</v>
      </c>
      <c r="B80" s="58">
        <v>623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58">
        <f t="shared" si="4"/>
        <v>0</v>
      </c>
      <c r="R80" s="13">
        <f t="shared" si="5"/>
        <v>0</v>
      </c>
    </row>
    <row r="81" spans="1:18" ht="18" customHeight="1" x14ac:dyDescent="0.25">
      <c r="A81" s="59">
        <v>80</v>
      </c>
      <c r="B81" s="58">
        <v>624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58">
        <f t="shared" si="4"/>
        <v>0</v>
      </c>
      <c r="R81" s="13">
        <f t="shared" si="5"/>
        <v>0</v>
      </c>
    </row>
    <row r="82" spans="1:18" ht="18" customHeight="1" x14ac:dyDescent="0.25">
      <c r="A82" s="59">
        <v>81</v>
      </c>
      <c r="B82" s="58">
        <v>625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58">
        <f t="shared" si="4"/>
        <v>0</v>
      </c>
      <c r="R82" s="13">
        <f t="shared" si="5"/>
        <v>0</v>
      </c>
    </row>
    <row r="83" spans="1:18" ht="18" customHeight="1" x14ac:dyDescent="0.25">
      <c r="A83" s="59">
        <v>82</v>
      </c>
      <c r="B83" s="58">
        <v>626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58">
        <f t="shared" si="4"/>
        <v>0</v>
      </c>
      <c r="R83" s="13">
        <f t="shared" si="5"/>
        <v>0</v>
      </c>
    </row>
    <row r="84" spans="1:18" ht="18" customHeight="1" x14ac:dyDescent="0.25">
      <c r="A84" s="59">
        <v>83</v>
      </c>
      <c r="B84" s="58">
        <v>627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58">
        <f t="shared" si="4"/>
        <v>0</v>
      </c>
      <c r="R84" s="13">
        <f t="shared" si="5"/>
        <v>0</v>
      </c>
    </row>
    <row r="85" spans="1:18" ht="18" customHeight="1" x14ac:dyDescent="0.25">
      <c r="A85" s="59">
        <v>84</v>
      </c>
      <c r="B85" s="58">
        <v>628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58">
        <f t="shared" si="4"/>
        <v>0</v>
      </c>
      <c r="R85" s="13">
        <f t="shared" si="5"/>
        <v>0</v>
      </c>
    </row>
    <row r="86" spans="1:18" ht="18" customHeight="1" x14ac:dyDescent="0.25">
      <c r="A86" s="59">
        <v>85</v>
      </c>
      <c r="B86" s="58">
        <v>629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58">
        <f t="shared" si="4"/>
        <v>0</v>
      </c>
      <c r="R86" s="13">
        <f t="shared" si="5"/>
        <v>0</v>
      </c>
    </row>
    <row r="87" spans="1:18" ht="18" customHeight="1" x14ac:dyDescent="0.25">
      <c r="A87" s="59">
        <v>86</v>
      </c>
      <c r="B87" s="58">
        <v>630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58">
        <f t="shared" si="4"/>
        <v>0</v>
      </c>
      <c r="R87" s="13">
        <f t="shared" si="5"/>
        <v>0</v>
      </c>
    </row>
    <row r="88" spans="1:18" ht="18" customHeight="1" x14ac:dyDescent="0.25">
      <c r="A88" s="59">
        <v>87</v>
      </c>
      <c r="B88" s="58">
        <v>631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58">
        <f t="shared" si="4"/>
        <v>0</v>
      </c>
      <c r="R88" s="13">
        <f t="shared" si="5"/>
        <v>0</v>
      </c>
    </row>
    <row r="89" spans="1:18" ht="18" customHeight="1" x14ac:dyDescent="0.25">
      <c r="A89" s="59">
        <v>88</v>
      </c>
      <c r="B89" s="58">
        <v>632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58">
        <f t="shared" si="4"/>
        <v>0</v>
      </c>
      <c r="R89" s="13">
        <f t="shared" si="5"/>
        <v>0</v>
      </c>
    </row>
    <row r="90" spans="1:18" ht="18" customHeight="1" x14ac:dyDescent="0.25">
      <c r="A90" s="59">
        <v>89</v>
      </c>
      <c r="B90" s="58">
        <v>633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58">
        <f t="shared" si="4"/>
        <v>0</v>
      </c>
      <c r="R90" s="13">
        <f t="shared" si="5"/>
        <v>0</v>
      </c>
    </row>
    <row r="91" spans="1:18" ht="18" customHeight="1" x14ac:dyDescent="0.25">
      <c r="A91" s="59">
        <v>90</v>
      </c>
      <c r="B91" s="58" t="s">
        <v>21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58">
        <f t="shared" si="4"/>
        <v>0</v>
      </c>
      <c r="R91" s="13">
        <f t="shared" si="5"/>
        <v>0</v>
      </c>
    </row>
    <row r="92" spans="1:18" ht="18" customHeight="1" x14ac:dyDescent="0.25">
      <c r="A92" s="59">
        <v>91</v>
      </c>
      <c r="B92" s="58">
        <v>702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58">
        <f t="shared" si="4"/>
        <v>0</v>
      </c>
      <c r="R92" s="13">
        <f t="shared" si="5"/>
        <v>0</v>
      </c>
    </row>
    <row r="93" spans="1:18" ht="18" customHeight="1" x14ac:dyDescent="0.25">
      <c r="A93" s="59">
        <v>92</v>
      </c>
      <c r="B93" s="58">
        <v>703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58">
        <f t="shared" si="4"/>
        <v>0</v>
      </c>
      <c r="R93" s="13">
        <f t="shared" si="5"/>
        <v>0</v>
      </c>
    </row>
    <row r="94" spans="1:18" ht="18" customHeight="1" x14ac:dyDescent="0.25">
      <c r="A94" s="59">
        <v>95</v>
      </c>
      <c r="B94" s="58">
        <v>1004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58">
        <f t="shared" si="4"/>
        <v>0</v>
      </c>
      <c r="R94" s="13">
        <f t="shared" si="5"/>
        <v>0</v>
      </c>
    </row>
    <row r="95" spans="1:18" ht="18" customHeight="1" x14ac:dyDescent="0.25">
      <c r="A95" s="59">
        <v>96</v>
      </c>
      <c r="B95" s="58">
        <v>1005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58">
        <f t="shared" si="4"/>
        <v>0</v>
      </c>
      <c r="R95" s="13">
        <f t="shared" si="5"/>
        <v>0</v>
      </c>
    </row>
    <row r="96" spans="1:18" ht="18" customHeight="1" x14ac:dyDescent="0.25">
      <c r="A96" s="59">
        <v>97</v>
      </c>
      <c r="B96" s="58">
        <v>1102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58">
        <f t="shared" si="4"/>
        <v>0</v>
      </c>
      <c r="R96" s="13">
        <f t="shared" si="5"/>
        <v>0</v>
      </c>
    </row>
    <row r="97" spans="1:18" ht="18" customHeight="1" x14ac:dyDescent="0.25">
      <c r="A97" s="59">
        <v>98</v>
      </c>
      <c r="B97" s="58">
        <v>1103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58">
        <f t="shared" si="4"/>
        <v>0</v>
      </c>
      <c r="R97" s="13">
        <f t="shared" si="5"/>
        <v>0</v>
      </c>
    </row>
    <row r="98" spans="1:18" ht="18" customHeight="1" x14ac:dyDescent="0.25">
      <c r="A98" s="59">
        <v>100</v>
      </c>
      <c r="B98" s="58">
        <v>1105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58">
        <f t="shared" si="4"/>
        <v>0</v>
      </c>
      <c r="R98" s="13">
        <f t="shared" si="5"/>
        <v>0</v>
      </c>
    </row>
    <row r="99" spans="1:18" ht="18" customHeight="1" x14ac:dyDescent="0.25">
      <c r="A99" s="59">
        <v>101</v>
      </c>
      <c r="B99" s="58">
        <v>1106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58">
        <f t="shared" si="4"/>
        <v>0</v>
      </c>
      <c r="R99" s="13">
        <f t="shared" si="5"/>
        <v>0</v>
      </c>
    </row>
    <row r="100" spans="1:18" ht="18" customHeight="1" x14ac:dyDescent="0.25">
      <c r="A100" s="59">
        <v>102</v>
      </c>
      <c r="B100" s="58">
        <v>1107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58">
        <f t="shared" si="4"/>
        <v>0</v>
      </c>
      <c r="R100" s="13">
        <f t="shared" si="5"/>
        <v>0</v>
      </c>
    </row>
    <row r="101" spans="1:18" ht="18" customHeight="1" x14ac:dyDescent="0.25">
      <c r="A101" s="59">
        <v>103</v>
      </c>
      <c r="B101" s="58">
        <v>1111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58">
        <f t="shared" si="4"/>
        <v>0</v>
      </c>
      <c r="R101" s="13">
        <f t="shared" si="5"/>
        <v>0</v>
      </c>
    </row>
    <row r="102" spans="1:18" ht="18" customHeight="1" x14ac:dyDescent="0.25">
      <c r="A102" s="59">
        <v>104</v>
      </c>
      <c r="B102" s="58">
        <v>1222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58">
        <f t="shared" si="4"/>
        <v>0</v>
      </c>
      <c r="R102" s="13">
        <f t="shared" si="5"/>
        <v>0</v>
      </c>
    </row>
    <row r="103" spans="1:18" ht="18" customHeight="1" x14ac:dyDescent="0.25">
      <c r="A103" s="59">
        <v>105</v>
      </c>
      <c r="B103" s="58">
        <v>1224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58">
        <f t="shared" si="4"/>
        <v>0</v>
      </c>
      <c r="R103" s="13">
        <f t="shared" si="5"/>
        <v>0</v>
      </c>
    </row>
    <row r="104" spans="1:18" ht="18" customHeight="1" x14ac:dyDescent="0.25">
      <c r="A104" s="59">
        <v>106</v>
      </c>
      <c r="B104" s="58">
        <v>1229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58">
        <f t="shared" si="4"/>
        <v>0</v>
      </c>
      <c r="R104" s="13">
        <f t="shared" si="5"/>
        <v>0</v>
      </c>
    </row>
    <row r="105" spans="1:18" ht="18" customHeight="1" x14ac:dyDescent="0.25">
      <c r="A105" s="59">
        <v>107</v>
      </c>
      <c r="B105" s="58">
        <v>1230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58">
        <f t="shared" si="4"/>
        <v>0</v>
      </c>
      <c r="R105" s="13">
        <f t="shared" si="5"/>
        <v>0</v>
      </c>
    </row>
    <row r="106" spans="1:18" ht="18" customHeight="1" x14ac:dyDescent="0.25">
      <c r="A106" s="59">
        <v>108</v>
      </c>
      <c r="B106" s="58">
        <v>1231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58">
        <f t="shared" si="4"/>
        <v>0</v>
      </c>
      <c r="R106" s="13">
        <f t="shared" si="5"/>
        <v>0</v>
      </c>
    </row>
    <row r="107" spans="1:18" ht="18" customHeight="1" x14ac:dyDescent="0.25">
      <c r="A107" s="59">
        <v>109</v>
      </c>
      <c r="B107" s="58">
        <v>1232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8" customHeight="1" x14ac:dyDescent="0.25">
      <c r="A108" s="59">
        <v>110</v>
      </c>
      <c r="B108" s="58">
        <v>1233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58">
        <f t="shared" si="6"/>
        <v>0</v>
      </c>
      <c r="R108" s="13">
        <f t="shared" si="7"/>
        <v>0</v>
      </c>
    </row>
    <row r="109" spans="1:18" ht="18" customHeight="1" x14ac:dyDescent="0.25">
      <c r="A109" s="59">
        <v>111</v>
      </c>
      <c r="B109" s="58">
        <v>1234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58">
        <f t="shared" si="6"/>
        <v>0</v>
      </c>
      <c r="R109" s="13">
        <f t="shared" si="7"/>
        <v>0</v>
      </c>
    </row>
    <row r="110" spans="1:18" ht="18" customHeight="1" x14ac:dyDescent="0.25">
      <c r="A110" s="59">
        <v>112</v>
      </c>
      <c r="B110" s="58">
        <v>1235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58">
        <f t="shared" si="6"/>
        <v>0</v>
      </c>
      <c r="R110" s="13">
        <f t="shared" si="7"/>
        <v>0</v>
      </c>
    </row>
    <row r="111" spans="1:18" ht="18" customHeight="1" x14ac:dyDescent="0.25">
      <c r="A111" s="59">
        <v>113</v>
      </c>
      <c r="B111" s="58">
        <v>1236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58">
        <f t="shared" si="6"/>
        <v>0</v>
      </c>
      <c r="R111" s="13">
        <f t="shared" si="7"/>
        <v>0</v>
      </c>
    </row>
    <row r="112" spans="1:18" ht="18" customHeight="1" x14ac:dyDescent="0.25">
      <c r="A112" s="59">
        <v>114</v>
      </c>
      <c r="B112" s="58">
        <v>1237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58">
        <f t="shared" si="6"/>
        <v>0</v>
      </c>
      <c r="R112" s="13">
        <f t="shared" si="7"/>
        <v>0</v>
      </c>
    </row>
    <row r="113" spans="1:18" ht="18" customHeight="1" x14ac:dyDescent="0.25">
      <c r="A113" s="59">
        <v>116</v>
      </c>
      <c r="B113" s="58">
        <v>1403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58">
        <f t="shared" si="6"/>
        <v>0</v>
      </c>
      <c r="R113" s="13">
        <f t="shared" si="7"/>
        <v>0</v>
      </c>
    </row>
    <row r="114" spans="1:18" ht="18" customHeight="1" x14ac:dyDescent="0.25">
      <c r="A114" s="59">
        <v>117</v>
      </c>
      <c r="B114" s="58">
        <v>1404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58">
        <f t="shared" si="6"/>
        <v>0</v>
      </c>
      <c r="R114" s="13">
        <f t="shared" si="7"/>
        <v>0</v>
      </c>
    </row>
    <row r="115" spans="1:18" ht="18" customHeight="1" x14ac:dyDescent="0.25">
      <c r="A115" s="59">
        <v>118</v>
      </c>
      <c r="B115" s="58">
        <v>1405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58">
        <f t="shared" si="6"/>
        <v>0</v>
      </c>
      <c r="R115" s="13">
        <f t="shared" si="7"/>
        <v>0</v>
      </c>
    </row>
    <row r="116" spans="1:18" ht="18" customHeight="1" x14ac:dyDescent="0.25">
      <c r="A116" s="59">
        <v>119</v>
      </c>
      <c r="B116" s="58">
        <v>1504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58">
        <f t="shared" si="6"/>
        <v>0</v>
      </c>
      <c r="R116" s="13">
        <f t="shared" si="7"/>
        <v>0</v>
      </c>
    </row>
    <row r="117" spans="1:18" ht="18" customHeight="1" x14ac:dyDescent="0.25">
      <c r="A117" s="59">
        <v>120</v>
      </c>
      <c r="B117" s="58">
        <v>1505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58">
        <f t="shared" si="6"/>
        <v>0</v>
      </c>
      <c r="R117" s="13">
        <f t="shared" si="7"/>
        <v>0</v>
      </c>
    </row>
    <row r="118" spans="1:18" ht="18" customHeight="1" x14ac:dyDescent="0.25">
      <c r="A118" s="59">
        <v>122</v>
      </c>
      <c r="B118" s="58">
        <v>1507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58">
        <f t="shared" si="6"/>
        <v>0</v>
      </c>
      <c r="R118" s="13">
        <f t="shared" si="7"/>
        <v>0</v>
      </c>
    </row>
    <row r="119" spans="1:18" ht="18" customHeight="1" x14ac:dyDescent="0.25">
      <c r="A119" s="59">
        <v>123</v>
      </c>
      <c r="B119" s="58">
        <v>1508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58">
        <f t="shared" si="6"/>
        <v>0</v>
      </c>
      <c r="R119" s="13">
        <f t="shared" si="7"/>
        <v>0</v>
      </c>
    </row>
    <row r="120" spans="1:18" ht="18" customHeight="1" x14ac:dyDescent="0.25">
      <c r="A120" s="59">
        <v>124</v>
      </c>
      <c r="B120" s="58">
        <v>1509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58">
        <f t="shared" si="6"/>
        <v>0</v>
      </c>
      <c r="R120" s="13">
        <f t="shared" si="7"/>
        <v>0</v>
      </c>
    </row>
    <row r="121" spans="1:18" ht="18" customHeight="1" x14ac:dyDescent="0.25">
      <c r="A121" s="59">
        <v>125</v>
      </c>
      <c r="B121" s="58">
        <v>1510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58">
        <f t="shared" si="6"/>
        <v>0</v>
      </c>
      <c r="R121" s="13">
        <f t="shared" si="7"/>
        <v>0</v>
      </c>
    </row>
    <row r="122" spans="1:18" ht="18" customHeight="1" x14ac:dyDescent="0.25">
      <c r="A122" s="59">
        <v>126</v>
      </c>
      <c r="B122" s="58">
        <v>1511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58">
        <f t="shared" si="6"/>
        <v>0</v>
      </c>
      <c r="R122" s="13">
        <f t="shared" si="7"/>
        <v>0</v>
      </c>
    </row>
    <row r="123" spans="1:18" ht="18" customHeight="1" x14ac:dyDescent="0.25">
      <c r="A123" s="59">
        <v>127</v>
      </c>
      <c r="B123" s="58" t="s">
        <v>22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58">
        <f t="shared" si="6"/>
        <v>0</v>
      </c>
      <c r="R123" s="13">
        <f t="shared" si="7"/>
        <v>0</v>
      </c>
    </row>
    <row r="124" spans="1:18" ht="18" customHeight="1" x14ac:dyDescent="0.25">
      <c r="A124" s="59">
        <v>128</v>
      </c>
      <c r="B124" s="58">
        <v>1602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58">
        <f t="shared" si="6"/>
        <v>0</v>
      </c>
      <c r="R124" s="13">
        <f t="shared" si="7"/>
        <v>0</v>
      </c>
    </row>
    <row r="125" spans="1:18" ht="18" customHeight="1" x14ac:dyDescent="0.25">
      <c r="A125" s="59">
        <v>129</v>
      </c>
      <c r="B125" s="58">
        <v>1603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58">
        <f t="shared" si="6"/>
        <v>0</v>
      </c>
      <c r="R125" s="13">
        <f t="shared" si="7"/>
        <v>0</v>
      </c>
    </row>
    <row r="126" spans="1:18" ht="18" customHeight="1" x14ac:dyDescent="0.25">
      <c r="A126" s="59">
        <v>130</v>
      </c>
      <c r="B126" s="58">
        <v>1703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58">
        <f t="shared" si="6"/>
        <v>0</v>
      </c>
      <c r="R126" s="13">
        <f t="shared" si="7"/>
        <v>0</v>
      </c>
    </row>
    <row r="127" spans="1:18" ht="18" customHeight="1" x14ac:dyDescent="0.25">
      <c r="A127" s="59">
        <v>131</v>
      </c>
      <c r="B127" s="58">
        <v>1704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58">
        <f t="shared" si="6"/>
        <v>0</v>
      </c>
      <c r="R127" s="13">
        <f t="shared" si="7"/>
        <v>0</v>
      </c>
    </row>
    <row r="128" spans="1:18" ht="18" customHeight="1" x14ac:dyDescent="0.25">
      <c r="A128" s="59">
        <v>132</v>
      </c>
      <c r="B128" s="58">
        <v>1705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58">
        <f t="shared" si="6"/>
        <v>0</v>
      </c>
      <c r="R128" s="13">
        <f t="shared" si="7"/>
        <v>0</v>
      </c>
    </row>
    <row r="129" spans="1:18" ht="18" customHeight="1" x14ac:dyDescent="0.25">
      <c r="A129" s="59">
        <v>133</v>
      </c>
      <c r="B129" s="58">
        <v>1706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58">
        <f t="shared" si="6"/>
        <v>0</v>
      </c>
      <c r="R129" s="13">
        <f t="shared" si="7"/>
        <v>0</v>
      </c>
    </row>
    <row r="130" spans="1:18" ht="18" customHeight="1" x14ac:dyDescent="0.25">
      <c r="A130" s="59">
        <v>134</v>
      </c>
      <c r="B130" s="58">
        <v>1707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58">
        <f t="shared" si="6"/>
        <v>0</v>
      </c>
      <c r="R130" s="13">
        <f t="shared" si="7"/>
        <v>0</v>
      </c>
    </row>
    <row r="131" spans="1:18" ht="18" customHeight="1" x14ac:dyDescent="0.25">
      <c r="A131" s="59">
        <v>135</v>
      </c>
      <c r="B131" s="58">
        <v>1708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58">
        <f t="shared" si="6"/>
        <v>0</v>
      </c>
      <c r="R131" s="13">
        <f t="shared" si="7"/>
        <v>0</v>
      </c>
    </row>
    <row r="132" spans="1:18" ht="18" customHeight="1" x14ac:dyDescent="0.25">
      <c r="A132" s="59">
        <v>136</v>
      </c>
      <c r="B132" s="58" t="s">
        <v>23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58">
        <f t="shared" si="6"/>
        <v>0</v>
      </c>
      <c r="R132" s="13">
        <f t="shared" si="7"/>
        <v>0</v>
      </c>
    </row>
    <row r="133" spans="1:18" ht="18" customHeight="1" x14ac:dyDescent="0.25">
      <c r="A133" s="59">
        <v>137</v>
      </c>
      <c r="B133" s="58">
        <v>2101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58">
        <f t="shared" si="6"/>
        <v>0</v>
      </c>
      <c r="R133" s="13">
        <f t="shared" si="7"/>
        <v>0</v>
      </c>
    </row>
    <row r="134" spans="1:18" ht="18" customHeight="1" x14ac:dyDescent="0.25">
      <c r="A134" s="59">
        <v>138</v>
      </c>
      <c r="B134" s="58">
        <v>2102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58">
        <f t="shared" si="6"/>
        <v>0</v>
      </c>
      <c r="R134" s="13">
        <f t="shared" si="7"/>
        <v>0</v>
      </c>
    </row>
    <row r="135" spans="1:18" ht="18" customHeight="1" x14ac:dyDescent="0.25">
      <c r="A135" s="59">
        <v>139</v>
      </c>
      <c r="B135" s="58">
        <v>2105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58">
        <f t="shared" si="6"/>
        <v>0</v>
      </c>
      <c r="R135" s="13">
        <f t="shared" si="7"/>
        <v>0</v>
      </c>
    </row>
    <row r="136" spans="1:18" ht="18" customHeight="1" x14ac:dyDescent="0.25">
      <c r="A136" s="59">
        <v>140</v>
      </c>
      <c r="B136" s="58">
        <v>2106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58">
        <f t="shared" si="6"/>
        <v>0</v>
      </c>
      <c r="R136" s="13">
        <f t="shared" si="7"/>
        <v>0</v>
      </c>
    </row>
    <row r="137" spans="1:18" ht="18" customHeight="1" x14ac:dyDescent="0.25">
      <c r="A137" s="59">
        <v>141</v>
      </c>
      <c r="B137" s="58">
        <v>2107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58">
        <f t="shared" si="6"/>
        <v>0</v>
      </c>
      <c r="R137" s="13">
        <f t="shared" si="7"/>
        <v>0</v>
      </c>
    </row>
    <row r="138" spans="1:18" ht="18" customHeight="1" x14ac:dyDescent="0.25">
      <c r="A138" s="59">
        <v>142</v>
      </c>
      <c r="B138" s="58">
        <v>2108</v>
      </c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58">
        <f t="shared" si="6"/>
        <v>0</v>
      </c>
      <c r="R138" s="13">
        <f t="shared" si="7"/>
        <v>0</v>
      </c>
    </row>
    <row r="139" spans="1:18" ht="18" customHeight="1" x14ac:dyDescent="0.25">
      <c r="A139" s="59">
        <v>143</v>
      </c>
      <c r="B139" s="58">
        <v>2109</v>
      </c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58">
        <f t="shared" ref="Q139:Q152" si="8">C139+E139+G139+I139+K139+M139+O139</f>
        <v>0</v>
      </c>
      <c r="R139" s="13">
        <f t="shared" ref="R139:R152" si="9">SUM(C139*C$9,E139*E$9,G139*G$9,I139*I$9,K139*K$9,M139*M$9,O139*O$9)</f>
        <v>0</v>
      </c>
    </row>
    <row r="140" spans="1:18" ht="18" customHeight="1" x14ac:dyDescent="0.25">
      <c r="A140" s="59">
        <v>144</v>
      </c>
      <c r="B140" s="58">
        <v>2110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58">
        <f t="shared" si="8"/>
        <v>0</v>
      </c>
      <c r="R140" s="13">
        <f t="shared" si="9"/>
        <v>0</v>
      </c>
    </row>
    <row r="141" spans="1:18" ht="18" customHeight="1" x14ac:dyDescent="0.25">
      <c r="A141" s="59">
        <v>145</v>
      </c>
      <c r="B141" s="58">
        <v>2111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58">
        <f t="shared" si="8"/>
        <v>0</v>
      </c>
      <c r="R141" s="13">
        <f t="shared" si="9"/>
        <v>0</v>
      </c>
    </row>
    <row r="142" spans="1:18" ht="18" customHeight="1" x14ac:dyDescent="0.25">
      <c r="A142" s="59">
        <v>146</v>
      </c>
      <c r="B142" s="58">
        <v>2112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58">
        <f t="shared" si="8"/>
        <v>0</v>
      </c>
      <c r="R142" s="13">
        <f t="shared" si="9"/>
        <v>0</v>
      </c>
    </row>
    <row r="143" spans="1:18" ht="18" customHeight="1" x14ac:dyDescent="0.25">
      <c r="A143" s="59">
        <v>147</v>
      </c>
      <c r="B143" s="58">
        <v>2113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58">
        <f t="shared" si="8"/>
        <v>0</v>
      </c>
      <c r="R143" s="13">
        <f t="shared" si="9"/>
        <v>0</v>
      </c>
    </row>
    <row r="144" spans="1:18" ht="18" customHeight="1" x14ac:dyDescent="0.25">
      <c r="A144" s="59">
        <v>148</v>
      </c>
      <c r="B144" s="58">
        <v>2114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58">
        <f t="shared" si="8"/>
        <v>0</v>
      </c>
      <c r="R144" s="13">
        <f t="shared" si="9"/>
        <v>0</v>
      </c>
    </row>
    <row r="145" spans="1:18" ht="18" customHeight="1" x14ac:dyDescent="0.25">
      <c r="A145" s="59">
        <v>149</v>
      </c>
      <c r="B145" s="58">
        <v>2115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58">
        <f t="shared" si="8"/>
        <v>0</v>
      </c>
      <c r="R145" s="13">
        <f t="shared" si="9"/>
        <v>0</v>
      </c>
    </row>
    <row r="146" spans="1:18" ht="18" customHeight="1" x14ac:dyDescent="0.25">
      <c r="A146" s="59">
        <v>151</v>
      </c>
      <c r="B146" s="58">
        <v>2302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58">
        <f t="shared" si="8"/>
        <v>0</v>
      </c>
      <c r="R146" s="13">
        <f t="shared" si="9"/>
        <v>0</v>
      </c>
    </row>
    <row r="147" spans="1:18" ht="18" customHeight="1" x14ac:dyDescent="0.25">
      <c r="A147" s="59">
        <v>152</v>
      </c>
      <c r="B147" s="58">
        <v>2401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58">
        <f t="shared" si="8"/>
        <v>0</v>
      </c>
      <c r="R147" s="13">
        <f t="shared" si="9"/>
        <v>0</v>
      </c>
    </row>
    <row r="148" spans="1:18" ht="18" customHeight="1" x14ac:dyDescent="0.25">
      <c r="A148" s="59">
        <v>153</v>
      </c>
      <c r="B148" s="58">
        <v>2402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58">
        <f t="shared" si="8"/>
        <v>0</v>
      </c>
      <c r="R148" s="13">
        <f t="shared" si="9"/>
        <v>0</v>
      </c>
    </row>
    <row r="149" spans="1:18" ht="18" customHeight="1" x14ac:dyDescent="0.25">
      <c r="A149" s="59">
        <v>154</v>
      </c>
      <c r="B149" s="58" t="s">
        <v>24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58">
        <f t="shared" si="8"/>
        <v>0</v>
      </c>
      <c r="R149" s="13">
        <f t="shared" si="9"/>
        <v>0</v>
      </c>
    </row>
    <row r="150" spans="1:18" ht="18" customHeight="1" x14ac:dyDescent="0.25">
      <c r="A150" s="59">
        <v>155</v>
      </c>
      <c r="B150" s="58" t="s">
        <v>25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58">
        <f t="shared" si="8"/>
        <v>0</v>
      </c>
      <c r="R150" s="13">
        <f t="shared" si="9"/>
        <v>0</v>
      </c>
    </row>
    <row r="151" spans="1:18" ht="18" customHeight="1" x14ac:dyDescent="0.25">
      <c r="A151" s="59">
        <v>156</v>
      </c>
      <c r="B151" s="58" t="s">
        <v>26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58">
        <f t="shared" si="8"/>
        <v>0</v>
      </c>
      <c r="R151" s="13">
        <f t="shared" si="9"/>
        <v>0</v>
      </c>
    </row>
    <row r="152" spans="1:18" ht="18" customHeight="1" x14ac:dyDescent="0.25">
      <c r="A152" s="59">
        <v>157</v>
      </c>
      <c r="B152" s="58" t="s">
        <v>27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0</v>
      </c>
      <c r="R153" s="13">
        <f>SUM(R11:R152)</f>
        <v>0</v>
      </c>
    </row>
    <row r="154" spans="1:18" ht="33.950000000000003" customHeight="1" x14ac:dyDescent="0.25">
      <c r="A154" s="87" t="s">
        <v>28</v>
      </c>
      <c r="B154" s="85"/>
      <c r="C154" s="59">
        <f>SUM(C11:C152)</f>
        <v>0</v>
      </c>
      <c r="D154" s="59"/>
      <c r="E154" s="59">
        <f>SUM(E11:E152)</f>
        <v>0</v>
      </c>
      <c r="F154" s="59"/>
      <c r="G154" s="59">
        <f>SUM(G11:G152)</f>
        <v>0</v>
      </c>
      <c r="H154" s="59"/>
      <c r="I154" s="59">
        <f>SUM(I11:I152)</f>
        <v>0</v>
      </c>
      <c r="J154" s="59"/>
      <c r="K154" s="59">
        <f>SUM(K11:K152)</f>
        <v>0</v>
      </c>
      <c r="L154" s="59"/>
      <c r="M154" s="59">
        <f>SUM(M11:M152)</f>
        <v>0</v>
      </c>
      <c r="N154" s="59"/>
      <c r="O154" s="59">
        <f>SUM(O11:O152)</f>
        <v>0</v>
      </c>
      <c r="P154" s="59"/>
      <c r="Q154" s="21">
        <f>SUM(C154:P154)</f>
        <v>0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0</v>
      </c>
      <c r="D155" s="59"/>
      <c r="E155" s="59">
        <f>E154*E9</f>
        <v>0</v>
      </c>
      <c r="F155" s="59"/>
      <c r="G155" s="59">
        <f>G154*G9</f>
        <v>0</v>
      </c>
      <c r="H155" s="59"/>
      <c r="I155" s="59">
        <f>I154*I9</f>
        <v>0</v>
      </c>
      <c r="J155" s="59"/>
      <c r="K155" s="59">
        <f>K154*K9</f>
        <v>0</v>
      </c>
      <c r="L155" s="59"/>
      <c r="M155" s="59">
        <f>M154*M9</f>
        <v>0</v>
      </c>
      <c r="N155" s="59"/>
      <c r="O155" s="59">
        <f>O154*O9</f>
        <v>0</v>
      </c>
      <c r="P155" s="59"/>
      <c r="Q155" s="59" t="s">
        <v>30</v>
      </c>
      <c r="R155" s="23">
        <f>SUM(C155:P155)</f>
        <v>0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30.75" customHeight="1" x14ac:dyDescent="0.25">
      <c r="A157" s="105" t="s">
        <v>31</v>
      </c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1"/>
    </row>
    <row r="158" spans="1:18" x14ac:dyDescent="0.25">
      <c r="A158" s="21" t="s">
        <v>32</v>
      </c>
      <c r="B158" s="83" t="s">
        <v>33</v>
      </c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5"/>
    </row>
    <row r="159" spans="1:18" x14ac:dyDescent="0.25">
      <c r="A159" s="20">
        <v>1</v>
      </c>
      <c r="B159" s="99" t="str">
        <f>IFERROR("Previous Week ("&amp;R5-1&amp;") Consumption (in Ltrs)",""-"")</f>
        <v>Previous Week (46) Consumption (in Ltrs)</v>
      </c>
      <c r="C159" s="89"/>
      <c r="D159" s="89"/>
      <c r="E159" s="90"/>
      <c r="F159" s="88">
        <f t="array" aca="1" ref="F159" ca="1">IFERROR(INDIRECT("'" &amp; R5-1 &amp; "'!Q154"),"-")</f>
        <v>6664</v>
      </c>
      <c r="G159" s="89"/>
      <c r="H159" s="90"/>
      <c r="I159" s="95"/>
      <c r="J159" s="84"/>
      <c r="K159" s="84"/>
      <c r="L159" s="84"/>
      <c r="M159" s="84"/>
      <c r="N159" s="84"/>
      <c r="O159" s="84"/>
      <c r="P159" s="84"/>
      <c r="Q159" s="84"/>
      <c r="R159" s="85"/>
    </row>
    <row r="160" spans="1:18" x14ac:dyDescent="0.25">
      <c r="A160" s="20">
        <v>2</v>
      </c>
      <c r="B160" s="93" t="str">
        <f>IFERROR("Previous Week ("&amp;R5&amp;") Consumption (in Ltrs)",""-"")</f>
        <v>Previous Week (47) Consumption (in Ltrs)</v>
      </c>
      <c r="C160" s="84"/>
      <c r="D160" s="84"/>
      <c r="E160" s="85"/>
      <c r="F160" s="88">
        <f t="array" aca="1" ref="F160" ca="1">IFERROR(INDIRECT("'" &amp; R5 &amp; "'!Q154"),"-")</f>
        <v>5514</v>
      </c>
      <c r="G160" s="89"/>
      <c r="H160" s="90"/>
      <c r="I160" s="95"/>
      <c r="J160" s="84"/>
      <c r="K160" s="84"/>
      <c r="L160" s="84"/>
      <c r="M160" s="84"/>
      <c r="N160" s="84"/>
      <c r="O160" s="84"/>
      <c r="P160" s="84"/>
      <c r="Q160" s="84"/>
      <c r="R160" s="85"/>
    </row>
    <row r="161" spans="1:19" x14ac:dyDescent="0.25">
      <c r="A161" s="20">
        <v>3</v>
      </c>
      <c r="B161" s="93" t="s">
        <v>34</v>
      </c>
      <c r="C161" s="84"/>
      <c r="D161" s="84"/>
      <c r="E161" s="85"/>
      <c r="F161" s="88">
        <f ca="1">IFERROR(F159-F160,0)</f>
        <v>1150</v>
      </c>
      <c r="G161" s="89"/>
      <c r="H161" s="90"/>
      <c r="I161" s="102" t="str">
        <f ca="1">IFERROR(
  IF(F160 - F159 &lt; 0,
     "Decrease in fuel consumption this week",
     "Increase in fuel consumption this week"
  ),
  "-"
)</f>
        <v>Decrease in fuel consumption this week</v>
      </c>
      <c r="J161" s="84"/>
      <c r="K161" s="84"/>
      <c r="L161" s="84"/>
      <c r="M161" s="84"/>
      <c r="N161" s="84"/>
      <c r="O161" s="84"/>
      <c r="P161" s="84"/>
      <c r="Q161" s="84"/>
      <c r="R161" s="85"/>
      <c r="S161" s="5"/>
    </row>
    <row r="162" spans="1:19" x14ac:dyDescent="0.25">
      <c r="A162" s="20">
        <v>4</v>
      </c>
      <c r="B162" s="93" t="s">
        <v>35</v>
      </c>
      <c r="C162" s="84"/>
      <c r="D162" s="84"/>
      <c r="E162" s="85"/>
      <c r="F162" s="88" t="s">
        <v>30</v>
      </c>
      <c r="G162" s="89"/>
      <c r="H162" s="90"/>
      <c r="I162" s="93" t="s">
        <v>36</v>
      </c>
      <c r="J162" s="84"/>
      <c r="K162" s="84"/>
      <c r="L162" s="84"/>
      <c r="M162" s="84"/>
      <c r="N162" s="84"/>
      <c r="O162" s="84"/>
      <c r="P162" s="84"/>
      <c r="Q162" s="84"/>
      <c r="R162" s="85"/>
      <c r="S162" s="5"/>
    </row>
    <row r="163" spans="1:19" x14ac:dyDescent="0.25">
      <c r="A163" s="20">
        <v>5</v>
      </c>
      <c r="B163" s="93" t="s">
        <v>37</v>
      </c>
      <c r="C163" s="84"/>
      <c r="D163" s="84"/>
      <c r="E163" s="85"/>
      <c r="F163" s="88" t="s">
        <v>30</v>
      </c>
      <c r="G163" s="89"/>
      <c r="H163" s="90"/>
      <c r="I163" s="93" t="s">
        <v>38</v>
      </c>
      <c r="J163" s="84"/>
      <c r="K163" s="84"/>
      <c r="L163" s="84"/>
      <c r="M163" s="84"/>
      <c r="N163" s="84"/>
      <c r="O163" s="84"/>
      <c r="P163" s="84"/>
      <c r="Q163" s="84"/>
      <c r="R163" s="85"/>
    </row>
    <row r="164" spans="1:19" x14ac:dyDescent="0.25">
      <c r="A164" s="20">
        <v>6</v>
      </c>
      <c r="B164" s="93" t="s">
        <v>39</v>
      </c>
      <c r="C164" s="84"/>
      <c r="D164" s="84"/>
      <c r="E164" s="85"/>
      <c r="F164" s="88" t="s">
        <v>30</v>
      </c>
      <c r="G164" s="89"/>
      <c r="H164" s="90"/>
      <c r="I164" s="93"/>
      <c r="J164" s="84"/>
      <c r="K164" s="84"/>
      <c r="L164" s="84"/>
      <c r="M164" s="84"/>
      <c r="N164" s="84"/>
      <c r="O164" s="84"/>
      <c r="P164" s="84"/>
      <c r="Q164" s="84"/>
      <c r="R164" s="85"/>
    </row>
    <row r="165" spans="1:19" x14ac:dyDescent="0.25">
      <c r="A165" s="20">
        <v>7</v>
      </c>
      <c r="B165" s="93" t="str">
        <f>IFERROR("Total number of flights handled in Week ("&amp;R5-1&amp;")",""-"")</f>
        <v>Total number of flights handled in Week (46)</v>
      </c>
      <c r="C165" s="84"/>
      <c r="D165" s="84"/>
      <c r="E165" s="85"/>
      <c r="F165" s="97">
        <v>349</v>
      </c>
      <c r="G165" s="89"/>
      <c r="H165" s="90"/>
      <c r="I165" s="93" t="s">
        <v>40</v>
      </c>
      <c r="J165" s="84"/>
      <c r="K165" s="84"/>
      <c r="L165" s="84"/>
      <c r="M165" s="84"/>
      <c r="N165" s="84"/>
      <c r="O165" s="84"/>
      <c r="P165" s="84"/>
      <c r="Q165" s="84"/>
      <c r="R165" s="85"/>
    </row>
    <row r="166" spans="1:19" x14ac:dyDescent="0.25">
      <c r="A166" s="20">
        <v>8</v>
      </c>
      <c r="B166" s="93" t="str">
        <f>IFERROR("Total number of flights handled in Week ("&amp;R5&amp;")",""-"")</f>
        <v>Total number of flights handled in Week (47)</v>
      </c>
      <c r="C166" s="84"/>
      <c r="D166" s="84"/>
      <c r="E166" s="85"/>
      <c r="F166" s="97"/>
      <c r="G166" s="89"/>
      <c r="H166" s="90"/>
      <c r="I166" s="93" t="s">
        <v>40</v>
      </c>
      <c r="J166" s="84"/>
      <c r="K166" s="84"/>
      <c r="L166" s="84"/>
      <c r="M166" s="84"/>
      <c r="N166" s="84"/>
      <c r="O166" s="84"/>
      <c r="P166" s="84"/>
      <c r="Q166" s="84"/>
      <c r="R166" s="85"/>
    </row>
    <row r="167" spans="1:19" x14ac:dyDescent="0.25">
      <c r="A167" s="20">
        <v>9</v>
      </c>
      <c r="B167" s="93" t="s">
        <v>41</v>
      </c>
      <c r="C167" s="84"/>
      <c r="D167" s="84"/>
      <c r="E167" s="85"/>
      <c r="F167" s="97">
        <f>IFERROR(ABS(F165-F166),"-")</f>
        <v>349</v>
      </c>
      <c r="G167" s="89"/>
      <c r="H167" s="90"/>
      <c r="I167" s="102" t="str">
        <f>IFERROR(
  IF(F166 - F165 &lt; 0,
     "Decrease in flight frequency this week",
     "Increase in flight frequency this week"
  ),
  "-"
)</f>
        <v>Decrease in flight frequency this week</v>
      </c>
      <c r="J167" s="84"/>
      <c r="K167" s="84"/>
      <c r="L167" s="84"/>
      <c r="M167" s="84"/>
      <c r="N167" s="84"/>
      <c r="O167" s="84"/>
      <c r="P167" s="84"/>
      <c r="Q167" s="84"/>
      <c r="R167" s="85"/>
    </row>
    <row r="168" spans="1:19" x14ac:dyDescent="0.25">
      <c r="A168" s="20">
        <v>10</v>
      </c>
      <c r="B168" s="93" t="str">
        <f>IFERROR(
  "Reason for the change in fuel consumption: " &amp;
  IF(F166 - F165 &lt; 0,
     "Low refilling requirement and flight frequency decreases (" &amp; ABS(F166 - F165) &amp; " less flights)",
     "Low refilling requirement and flight frequency increases (" &amp; ABS(F166 - F165) &amp; " more flights)"
  ),
  "-"
)</f>
        <v>Reason for the change in fuel consumption: Low refilling requirement and flight frequency decreases (349 less flights)</v>
      </c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5"/>
    </row>
    <row r="169" spans="1:19" x14ac:dyDescent="0.25">
      <c r="A169" s="21" t="s">
        <v>42</v>
      </c>
      <c r="B169" s="83" t="s">
        <v>43</v>
      </c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5"/>
    </row>
    <row r="170" spans="1:19" x14ac:dyDescent="0.25">
      <c r="A170" s="58">
        <v>1</v>
      </c>
      <c r="B170" s="93" t="str">
        <f>IFERROR("Total cost of diesel issued in Week ("&amp;R5-1&amp;")",""-"")</f>
        <v>Total cost of diesel issued in Week (46)</v>
      </c>
      <c r="C170" s="84"/>
      <c r="D170" s="84"/>
      <c r="E170" s="85"/>
      <c r="F170" s="88">
        <f t="array" aca="1" ref="F170" ca="1">IFERROR(INDIRECT("'" &amp; R5-1 &amp; "'!R155"),"-")</f>
        <v>946288</v>
      </c>
      <c r="G170" s="89"/>
      <c r="H170" s="90"/>
      <c r="I170" s="106"/>
      <c r="J170" s="84"/>
      <c r="K170" s="84"/>
      <c r="L170" s="84"/>
      <c r="M170" s="84"/>
      <c r="N170" s="84"/>
      <c r="O170" s="84"/>
      <c r="P170" s="84"/>
      <c r="Q170" s="84"/>
      <c r="R170" s="85"/>
    </row>
    <row r="171" spans="1:19" x14ac:dyDescent="0.25">
      <c r="A171" s="58">
        <v>2</v>
      </c>
      <c r="B171" s="93" t="str">
        <f>IFERROR("Total cost of diesel issued in Week ("&amp;R5&amp;")",""-"")</f>
        <v>Total cost of diesel issued in Week (47)</v>
      </c>
      <c r="C171" s="84"/>
      <c r="D171" s="84"/>
      <c r="E171" s="85"/>
      <c r="F171" s="88">
        <f t="array" aca="1" ref="F171" ca="1">IFERROR(INDIRECT("'" &amp; R5&amp; "'!R155"),"-")</f>
        <v>785497</v>
      </c>
      <c r="G171" s="89"/>
      <c r="H171" s="90"/>
      <c r="I171" s="95"/>
      <c r="J171" s="84"/>
      <c r="K171" s="84"/>
      <c r="L171" s="84"/>
      <c r="M171" s="84"/>
      <c r="N171" s="84"/>
      <c r="O171" s="84"/>
      <c r="P171" s="84"/>
      <c r="Q171" s="84"/>
      <c r="R171" s="85"/>
    </row>
    <row r="172" spans="1:19" x14ac:dyDescent="0.25">
      <c r="A172" s="58">
        <v>3</v>
      </c>
      <c r="B172" s="93" t="s">
        <v>44</v>
      </c>
      <c r="C172" s="84"/>
      <c r="D172" s="84"/>
      <c r="E172" s="85"/>
      <c r="F172" s="88">
        <f ca="1">IFERROR(F170-F171,0)</f>
        <v>160791</v>
      </c>
      <c r="G172" s="89"/>
      <c r="H172" s="90"/>
      <c r="I172" s="102" t="str">
        <f ca="1">IFERROR(
  IF(F171-F170 &lt; 0,
     "Decrease in total cost this week",
     "Increment in total cost this week"
  ),
  "-"
)</f>
        <v>Decrease in total cost this week</v>
      </c>
      <c r="J172" s="84"/>
      <c r="K172" s="84"/>
      <c r="L172" s="84"/>
      <c r="M172" s="84"/>
      <c r="N172" s="84"/>
      <c r="O172" s="84"/>
      <c r="P172" s="84"/>
      <c r="Q172" s="84"/>
      <c r="R172" s="85"/>
    </row>
    <row r="173" spans="1:19" x14ac:dyDescent="0.25">
      <c r="A173" s="58">
        <v>4</v>
      </c>
      <c r="B173" s="74" t="s">
        <v>45</v>
      </c>
      <c r="C173" s="1"/>
      <c r="D173" s="1"/>
      <c r="E173" s="75"/>
      <c r="F173" s="88">
        <f t="array" aca="1" ref="F173" ca="1">IFERROR(INDIRECT("'" &amp; R5-1 &amp; "'!F173") - R155, "-")</f>
        <v>36857572</v>
      </c>
      <c r="G173" s="89"/>
      <c r="H173" s="90"/>
      <c r="I173" s="93" t="s">
        <v>46</v>
      </c>
      <c r="J173" s="84"/>
      <c r="K173" s="84"/>
      <c r="L173" s="84"/>
      <c r="M173" s="84"/>
      <c r="N173" s="84"/>
      <c r="O173" s="84"/>
      <c r="P173" s="84"/>
      <c r="Q173" s="84"/>
      <c r="R173" s="85"/>
    </row>
    <row r="174" spans="1:19" ht="15" customHeight="1" x14ac:dyDescent="0.25">
      <c r="A174" s="58">
        <v>5</v>
      </c>
      <c r="B174" s="94" t="s">
        <v>47</v>
      </c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5"/>
    </row>
    <row r="189" spans="1:16" x14ac:dyDescent="0.25">
      <c r="A189" s="1" t="s">
        <v>48</v>
      </c>
      <c r="C189" s="1"/>
      <c r="D189" s="1"/>
      <c r="E189" s="27"/>
      <c r="F189" s="1"/>
      <c r="G189" s="27"/>
      <c r="H189" s="1"/>
      <c r="I189" s="27" t="s">
        <v>49</v>
      </c>
      <c r="J189" s="1"/>
      <c r="K189" s="27"/>
      <c r="L189" s="1"/>
      <c r="M189" s="61"/>
      <c r="N189" s="1"/>
      <c r="O189" s="1"/>
      <c r="P189" s="26" t="s">
        <v>50</v>
      </c>
    </row>
    <row r="190" spans="1:16" x14ac:dyDescent="0.25">
      <c r="A190" s="57" t="s">
        <v>51</v>
      </c>
      <c r="E190" s="60"/>
      <c r="G190" s="60"/>
      <c r="I190" s="60" t="s">
        <v>52</v>
      </c>
      <c r="K190" s="60"/>
      <c r="M190" s="61"/>
      <c r="P190" s="26" t="s">
        <v>53</v>
      </c>
    </row>
    <row r="191" spans="1:16" x14ac:dyDescent="0.25">
      <c r="A191" s="57" t="s">
        <v>54</v>
      </c>
      <c r="I191" s="57" t="s">
        <v>55</v>
      </c>
      <c r="P191" s="26" t="s">
        <v>56</v>
      </c>
    </row>
  </sheetData>
  <mergeCells count="69">
    <mergeCell ref="I172:R172"/>
    <mergeCell ref="F167:H167"/>
    <mergeCell ref="F170:H170"/>
    <mergeCell ref="B167:E167"/>
    <mergeCell ref="F171:H171"/>
    <mergeCell ref="R7:R10"/>
    <mergeCell ref="O9:P9"/>
    <mergeCell ref="B164:E164"/>
    <mergeCell ref="B160:E160"/>
    <mergeCell ref="B163:E163"/>
    <mergeCell ref="Q7:Q10"/>
    <mergeCell ref="I161:R161"/>
    <mergeCell ref="B156:C156"/>
    <mergeCell ref="K9:L9"/>
    <mergeCell ref="A157:Q157"/>
    <mergeCell ref="M9:N9"/>
    <mergeCell ref="I163:R163"/>
    <mergeCell ref="B161:E161"/>
    <mergeCell ref="A153:P153"/>
    <mergeCell ref="F160:H160"/>
    <mergeCell ref="F162:H162"/>
    <mergeCell ref="A3:R3"/>
    <mergeCell ref="F165:H165"/>
    <mergeCell ref="K7:L8"/>
    <mergeCell ref="C7:D8"/>
    <mergeCell ref="A2:R2"/>
    <mergeCell ref="O7:P8"/>
    <mergeCell ref="P6:Q6"/>
    <mergeCell ref="E7:F8"/>
    <mergeCell ref="B165:E165"/>
    <mergeCell ref="C9:D9"/>
    <mergeCell ref="F161:H161"/>
    <mergeCell ref="E9:F9"/>
    <mergeCell ref="I164:R164"/>
    <mergeCell ref="B159:E159"/>
    <mergeCell ref="A154:B154"/>
    <mergeCell ref="I160:R160"/>
    <mergeCell ref="B174:R174"/>
    <mergeCell ref="B168:R168"/>
    <mergeCell ref="I159:R159"/>
    <mergeCell ref="F172:H172"/>
    <mergeCell ref="B170:E170"/>
    <mergeCell ref="B171:E171"/>
    <mergeCell ref="I171:R171"/>
    <mergeCell ref="I166:R166"/>
    <mergeCell ref="F163:H163"/>
    <mergeCell ref="F159:H159"/>
    <mergeCell ref="F166:H166"/>
    <mergeCell ref="F173:H173"/>
    <mergeCell ref="I173:R173"/>
    <mergeCell ref="I167:R167"/>
    <mergeCell ref="B172:E172"/>
    <mergeCell ref="I170:R170"/>
    <mergeCell ref="A1:R1"/>
    <mergeCell ref="B169:R169"/>
    <mergeCell ref="A9:B9"/>
    <mergeCell ref="G9:H9"/>
    <mergeCell ref="I9:J9"/>
    <mergeCell ref="F164:H164"/>
    <mergeCell ref="G7:H8"/>
    <mergeCell ref="I7:J8"/>
    <mergeCell ref="B166:E166"/>
    <mergeCell ref="A7:B8"/>
    <mergeCell ref="I162:R162"/>
    <mergeCell ref="M7:N8"/>
    <mergeCell ref="B158:R158"/>
    <mergeCell ref="A155:B155"/>
    <mergeCell ref="B162:E162"/>
    <mergeCell ref="I165:R165"/>
  </mergeCells>
  <pageMargins left="0.17" right="0.16" top="0.2" bottom="0.54" header="0.3" footer="0.26"/>
  <pageSetup paperSize="9" orientation="landscape"/>
  <headerFooter>
    <oddFooter>&amp;CPage &amp;P of &amp;N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76"/>
  <sheetViews>
    <sheetView workbookViewId="0">
      <pane xSplit="2" ySplit="10" topLeftCell="C134" activePane="bottomRight" state="frozen"/>
      <selection activeCell="U150" sqref="T150:U150"/>
      <selection pane="topRight" activeCell="U150" sqref="T150:U150"/>
      <selection pane="bottomLeft" activeCell="U150" sqref="T150:U150"/>
      <selection pane="bottomRight" activeCell="U150" sqref="T150:U150"/>
    </sheetView>
  </sheetViews>
  <sheetFormatPr defaultRowHeight="15" x14ac:dyDescent="0.25"/>
  <cols>
    <col min="1" max="1" width="5" style="57" customWidth="1"/>
    <col min="2" max="2" width="13.140625" style="56" customWidth="1"/>
    <col min="3" max="4" width="7.28515625" style="57" customWidth="1"/>
    <col min="5" max="5" width="7.28515625" style="60" customWidth="1"/>
    <col min="6" max="6" width="7.28515625" style="57" customWidth="1"/>
    <col min="7" max="7" width="7.28515625" style="60" customWidth="1"/>
    <col min="8" max="8" width="7.28515625" style="57" customWidth="1"/>
    <col min="9" max="9" width="7.28515625" style="60" customWidth="1"/>
    <col min="10" max="10" width="7.28515625" style="57" customWidth="1"/>
    <col min="11" max="11" width="7.28515625" style="60" customWidth="1"/>
    <col min="12" max="12" width="7.28515625" style="57" customWidth="1"/>
    <col min="13" max="13" width="7.28515625" style="61" customWidth="1"/>
    <col min="14" max="16" width="7.28515625" style="57" customWidth="1"/>
    <col min="17" max="17" width="9.140625" style="57" customWidth="1"/>
    <col min="18" max="18" width="14.140625" style="57" customWidth="1"/>
    <col min="19" max="77" width="9.140625" style="57" customWidth="1"/>
    <col min="78" max="16384" width="9.140625" style="57"/>
  </cols>
  <sheetData>
    <row r="1" spans="1:18" ht="15" customHeight="1" x14ac:dyDescent="0.25">
      <c r="A1" s="81" t="s">
        <v>0</v>
      </c>
      <c r="B1" s="81"/>
      <c r="C1" s="82"/>
      <c r="D1" s="82"/>
      <c r="E1" s="107"/>
      <c r="F1" s="82"/>
      <c r="G1" s="107"/>
      <c r="H1" s="82"/>
      <c r="I1" s="107"/>
      <c r="J1" s="82"/>
      <c r="K1" s="107"/>
      <c r="L1" s="82"/>
      <c r="M1" s="108"/>
      <c r="N1" s="82"/>
      <c r="O1" s="82"/>
      <c r="P1" s="82"/>
      <c r="Q1" s="82"/>
      <c r="R1" s="82"/>
    </row>
    <row r="2" spans="1:18" ht="15" customHeight="1" x14ac:dyDescent="0.25">
      <c r="A2" s="81" t="s">
        <v>70</v>
      </c>
      <c r="B2" s="81"/>
      <c r="C2" s="82"/>
      <c r="D2" s="82"/>
      <c r="E2" s="107"/>
      <c r="F2" s="82"/>
      <c r="G2" s="107"/>
      <c r="H2" s="82"/>
      <c r="I2" s="107"/>
      <c r="J2" s="82"/>
      <c r="K2" s="107"/>
      <c r="L2" s="82"/>
      <c r="M2" s="108"/>
      <c r="N2" s="82"/>
      <c r="O2" s="82"/>
      <c r="P2" s="82"/>
      <c r="Q2" s="82"/>
      <c r="R2" s="82"/>
    </row>
    <row r="3" spans="1:18" ht="15" customHeight="1" x14ac:dyDescent="0.25">
      <c r="A3" s="96" t="s">
        <v>2</v>
      </c>
      <c r="B3" s="81"/>
      <c r="C3" s="82"/>
      <c r="D3" s="82"/>
      <c r="E3" s="107"/>
      <c r="F3" s="82"/>
      <c r="G3" s="107"/>
      <c r="H3" s="82"/>
      <c r="I3" s="107"/>
      <c r="J3" s="82"/>
      <c r="K3" s="107"/>
      <c r="L3" s="82"/>
      <c r="M3" s="108"/>
      <c r="N3" s="82"/>
      <c r="O3" s="82"/>
      <c r="P3" s="82"/>
      <c r="Q3" s="82"/>
      <c r="R3" s="82"/>
    </row>
    <row r="4" spans="1:18" ht="15" customHeight="1" x14ac:dyDescent="0.25">
      <c r="A4" s="1" t="s">
        <v>3</v>
      </c>
      <c r="C4" s="1"/>
      <c r="D4" s="1"/>
      <c r="E4" s="27"/>
      <c r="F4" s="1"/>
      <c r="G4" s="27"/>
      <c r="H4" s="2"/>
      <c r="I4" s="27"/>
      <c r="J4" s="1"/>
      <c r="K4" s="27"/>
      <c r="L4" s="1"/>
      <c r="M4" s="61" t="s">
        <v>4</v>
      </c>
      <c r="N4" s="3" t="s">
        <v>144</v>
      </c>
      <c r="O4" s="1"/>
      <c r="P4" s="1"/>
      <c r="Q4" s="1"/>
      <c r="R4" s="1"/>
    </row>
    <row r="5" spans="1:18" ht="15" customHeight="1" x14ac:dyDescent="0.25">
      <c r="A5" s="1" t="s">
        <v>5</v>
      </c>
      <c r="B5" s="4"/>
      <c r="C5" s="1"/>
      <c r="D5" s="1"/>
      <c r="E5" s="27"/>
      <c r="F5" s="1"/>
      <c r="G5" s="27"/>
      <c r="H5" s="2"/>
      <c r="I5" s="27"/>
      <c r="J5" s="1"/>
      <c r="K5" s="27"/>
      <c r="L5" s="1"/>
      <c r="M5" s="44" t="s">
        <v>6</v>
      </c>
      <c r="N5" s="5"/>
      <c r="O5" s="1" t="s">
        <v>145</v>
      </c>
      <c r="P5" s="1"/>
      <c r="Q5" s="1"/>
      <c r="R5" s="1"/>
    </row>
    <row r="6" spans="1:18" ht="15" customHeight="1" x14ac:dyDescent="0.25">
      <c r="A6" s="1"/>
      <c r="C6" s="1"/>
      <c r="D6" s="1"/>
      <c r="E6" s="27"/>
      <c r="F6" s="1"/>
      <c r="G6" s="27"/>
      <c r="H6" s="2"/>
      <c r="I6" s="27"/>
      <c r="J6" s="1"/>
      <c r="K6" s="27"/>
      <c r="L6" s="1"/>
      <c r="M6" s="61" t="s">
        <v>7</v>
      </c>
      <c r="N6" s="1"/>
      <c r="O6" s="6" t="s">
        <v>146</v>
      </c>
      <c r="P6" s="1"/>
      <c r="Q6" s="1"/>
      <c r="R6" s="1"/>
    </row>
    <row r="7" spans="1:18" ht="15" customHeight="1" x14ac:dyDescent="0.25">
      <c r="A7" s="86" t="s">
        <v>8</v>
      </c>
      <c r="B7" s="91"/>
      <c r="C7" s="87" t="s">
        <v>147</v>
      </c>
      <c r="D7" s="91"/>
      <c r="E7" s="87" t="s">
        <v>148</v>
      </c>
      <c r="F7" s="91"/>
      <c r="G7" s="87" t="s">
        <v>149</v>
      </c>
      <c r="H7" s="91"/>
      <c r="I7" s="87" t="s">
        <v>150</v>
      </c>
      <c r="J7" s="91"/>
      <c r="K7" s="87" t="s">
        <v>151</v>
      </c>
      <c r="L7" s="91"/>
      <c r="M7" s="87" t="s">
        <v>152</v>
      </c>
      <c r="N7" s="91"/>
      <c r="O7" s="87" t="s">
        <v>153</v>
      </c>
      <c r="P7" s="91"/>
      <c r="Q7" s="87" t="s">
        <v>9</v>
      </c>
      <c r="R7" s="87" t="s">
        <v>10</v>
      </c>
    </row>
    <row r="8" spans="1:18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ht="15" customHeight="1" x14ac:dyDescent="0.25">
      <c r="A9" s="86" t="s">
        <v>11</v>
      </c>
      <c r="B9" s="85"/>
      <c r="C9" s="87">
        <v>155</v>
      </c>
      <c r="D9" s="85"/>
      <c r="E9" s="87">
        <v>154</v>
      </c>
      <c r="F9" s="85"/>
      <c r="G9" s="87">
        <v>154</v>
      </c>
      <c r="H9" s="85"/>
      <c r="I9" s="87">
        <v>154</v>
      </c>
      <c r="J9" s="85"/>
      <c r="K9" s="87">
        <v>154</v>
      </c>
      <c r="L9" s="85"/>
      <c r="M9" s="87">
        <v>154</v>
      </c>
      <c r="N9" s="85"/>
      <c r="O9" s="87">
        <v>154</v>
      </c>
      <c r="P9" s="85"/>
      <c r="Q9" s="100"/>
      <c r="R9" s="100"/>
    </row>
    <row r="10" spans="1:18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28" t="s">
        <v>14</v>
      </c>
      <c r="F10" s="9" t="s">
        <v>15</v>
      </c>
      <c r="G10" s="28" t="s">
        <v>14</v>
      </c>
      <c r="H10" s="10" t="s">
        <v>15</v>
      </c>
      <c r="I10" s="28" t="s">
        <v>14</v>
      </c>
      <c r="J10" s="9" t="s">
        <v>15</v>
      </c>
      <c r="K10" s="28" t="s">
        <v>14</v>
      </c>
      <c r="L10" s="9" t="s">
        <v>15</v>
      </c>
      <c r="M10" s="28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8" ht="15" customHeight="1" x14ac:dyDescent="0.25">
      <c r="A11" s="59">
        <v>1</v>
      </c>
      <c r="B11" s="11">
        <v>109</v>
      </c>
      <c r="C11" s="59"/>
      <c r="D11" s="59"/>
      <c r="E11" s="29"/>
      <c r="F11" s="59"/>
      <c r="G11" s="30"/>
      <c r="H11" s="59"/>
      <c r="I11" s="29"/>
      <c r="K11" s="32"/>
      <c r="L11" s="58"/>
      <c r="M11" s="41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5" customHeight="1" x14ac:dyDescent="0.25">
      <c r="A12" s="59">
        <v>2</v>
      </c>
      <c r="B12" s="14">
        <v>110</v>
      </c>
      <c r="C12" s="58"/>
      <c r="D12" s="59"/>
      <c r="E12" s="29"/>
      <c r="F12" s="59"/>
      <c r="G12" s="30"/>
      <c r="H12" s="59"/>
      <c r="I12" s="29"/>
      <c r="J12" s="12"/>
      <c r="K12" s="32"/>
      <c r="L12" s="58"/>
      <c r="M12" s="41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8" ht="15" customHeight="1" x14ac:dyDescent="0.25">
      <c r="A13" s="59">
        <v>3</v>
      </c>
      <c r="B13" s="14">
        <v>112</v>
      </c>
      <c r="C13" s="59"/>
      <c r="D13" s="59"/>
      <c r="E13" s="29"/>
      <c r="F13" s="59"/>
      <c r="G13" s="30"/>
      <c r="H13" s="12"/>
      <c r="I13" s="30"/>
      <c r="J13" s="59"/>
      <c r="K13" s="32"/>
      <c r="L13" s="58"/>
      <c r="M13" s="41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8" ht="15" customHeight="1" x14ac:dyDescent="0.25">
      <c r="A14" s="59">
        <v>4</v>
      </c>
      <c r="B14" s="14">
        <v>113</v>
      </c>
      <c r="C14" s="59"/>
      <c r="D14" s="59"/>
      <c r="E14" s="29"/>
      <c r="F14" s="59"/>
      <c r="G14" s="30"/>
      <c r="H14" s="52"/>
      <c r="I14" s="34"/>
      <c r="J14" s="59"/>
      <c r="K14" s="32"/>
      <c r="L14" s="58"/>
      <c r="M14" s="41"/>
      <c r="N14" s="58"/>
      <c r="O14" s="58"/>
      <c r="P14" s="58"/>
      <c r="Q14" s="58">
        <f t="shared" si="0"/>
        <v>0</v>
      </c>
      <c r="R14" s="13">
        <f t="shared" si="1"/>
        <v>0</v>
      </c>
    </row>
    <row r="15" spans="1:18" ht="15" customHeight="1" x14ac:dyDescent="0.25">
      <c r="A15" s="59">
        <v>5</v>
      </c>
      <c r="B15" s="14">
        <v>114</v>
      </c>
      <c r="C15" s="59"/>
      <c r="D15" s="59"/>
      <c r="E15" s="29"/>
      <c r="F15" s="59"/>
      <c r="G15" s="30"/>
      <c r="H15" s="59"/>
      <c r="I15" s="29"/>
      <c r="J15" s="59"/>
      <c r="K15" s="32"/>
      <c r="L15" s="58"/>
      <c r="M15" s="41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8" ht="15" customHeight="1" x14ac:dyDescent="0.25">
      <c r="A16" s="59">
        <v>6</v>
      </c>
      <c r="B16" s="14">
        <v>115</v>
      </c>
      <c r="C16" s="59"/>
      <c r="D16" s="59"/>
      <c r="E16" s="29"/>
      <c r="F16" s="59"/>
      <c r="G16" s="30">
        <v>113</v>
      </c>
      <c r="H16" s="59">
        <v>4188</v>
      </c>
      <c r="I16" s="29"/>
      <c r="J16" s="59"/>
      <c r="K16" s="32"/>
      <c r="L16" s="58"/>
      <c r="M16" s="41"/>
      <c r="N16" s="58"/>
      <c r="O16" s="58"/>
      <c r="P16" s="58"/>
      <c r="Q16" s="58">
        <f t="shared" si="0"/>
        <v>113</v>
      </c>
      <c r="R16" s="13">
        <f t="shared" si="1"/>
        <v>17402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29"/>
      <c r="F17" s="59"/>
      <c r="G17" s="29">
        <v>112</v>
      </c>
      <c r="H17" s="59">
        <v>3085</v>
      </c>
      <c r="I17" s="29"/>
      <c r="J17" s="59"/>
      <c r="K17" s="32"/>
      <c r="L17" s="58"/>
      <c r="M17" s="41">
        <v>135</v>
      </c>
      <c r="N17" s="58">
        <v>3102</v>
      </c>
      <c r="O17" s="58"/>
      <c r="P17" s="58"/>
      <c r="Q17" s="58">
        <f t="shared" si="0"/>
        <v>247</v>
      </c>
      <c r="R17" s="13">
        <f t="shared" si="1"/>
        <v>38038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29"/>
      <c r="F18" s="59"/>
      <c r="G18" s="30"/>
      <c r="H18" s="59"/>
      <c r="I18" s="38"/>
      <c r="J18" s="59"/>
      <c r="K18" s="32"/>
      <c r="L18" s="58"/>
      <c r="M18" s="41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29"/>
      <c r="F19" s="59"/>
      <c r="G19" s="30"/>
      <c r="H19" s="59"/>
      <c r="I19" s="29"/>
      <c r="J19" s="59"/>
      <c r="K19" s="32"/>
      <c r="L19" s="58"/>
      <c r="M19" s="41">
        <v>107</v>
      </c>
      <c r="N19" s="58">
        <v>2507</v>
      </c>
      <c r="O19" s="58"/>
      <c r="P19" s="58"/>
      <c r="Q19" s="58">
        <f t="shared" si="0"/>
        <v>107</v>
      </c>
      <c r="R19" s="13">
        <f t="shared" si="1"/>
        <v>16478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29"/>
      <c r="F20" s="59"/>
      <c r="G20" s="29"/>
      <c r="H20" s="59"/>
      <c r="I20" s="29"/>
      <c r="J20" s="59"/>
      <c r="K20" s="32"/>
      <c r="L20" s="58"/>
      <c r="M20" s="41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29"/>
      <c r="F21" s="59"/>
      <c r="G21" s="34"/>
      <c r="H21" s="59"/>
      <c r="I21" s="29"/>
      <c r="J21" s="59"/>
      <c r="K21" s="32"/>
      <c r="L21" s="58"/>
      <c r="M21" s="41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29"/>
      <c r="F22" s="59"/>
      <c r="G22" s="34"/>
      <c r="H22" s="59"/>
      <c r="I22" s="29"/>
      <c r="J22" s="59"/>
      <c r="K22" s="32"/>
      <c r="L22" s="58"/>
      <c r="M22" s="41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30"/>
      <c r="F23" s="12"/>
      <c r="G23" s="34"/>
      <c r="H23" s="59"/>
      <c r="I23" s="29"/>
      <c r="J23" s="59"/>
      <c r="K23" s="32"/>
      <c r="L23" s="58"/>
      <c r="M23" s="41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>
        <v>37</v>
      </c>
      <c r="D24" s="59">
        <v>1673</v>
      </c>
      <c r="E24" s="29"/>
      <c r="F24" s="59"/>
      <c r="G24" s="34">
        <v>29</v>
      </c>
      <c r="H24" s="59">
        <v>1691</v>
      </c>
      <c r="I24" s="29"/>
      <c r="J24" s="59"/>
      <c r="K24" s="32">
        <v>26</v>
      </c>
      <c r="L24" s="58">
        <v>1706</v>
      </c>
      <c r="M24" s="41"/>
      <c r="N24" s="58"/>
      <c r="O24" s="58">
        <v>25</v>
      </c>
      <c r="P24" s="58">
        <v>1722</v>
      </c>
      <c r="Q24" s="58">
        <f t="shared" si="0"/>
        <v>117</v>
      </c>
      <c r="R24" s="13">
        <f t="shared" si="1"/>
        <v>18055</v>
      </c>
    </row>
    <row r="25" spans="1:18" ht="15" customHeight="1" x14ac:dyDescent="0.25">
      <c r="A25" s="59">
        <v>15</v>
      </c>
      <c r="B25" s="14">
        <v>329</v>
      </c>
      <c r="C25" s="59">
        <v>31</v>
      </c>
      <c r="D25" s="59">
        <v>3616</v>
      </c>
      <c r="E25" s="29"/>
      <c r="F25" s="59"/>
      <c r="G25" s="34">
        <v>30</v>
      </c>
      <c r="H25" s="59">
        <v>3635</v>
      </c>
      <c r="I25" s="29"/>
      <c r="J25" s="59"/>
      <c r="K25" s="32">
        <v>29</v>
      </c>
      <c r="L25" s="58">
        <v>3655</v>
      </c>
      <c r="M25" s="41"/>
      <c r="N25" s="58"/>
      <c r="O25" s="58">
        <v>14</v>
      </c>
      <c r="P25" s="58">
        <v>3663</v>
      </c>
      <c r="Q25" s="58">
        <f t="shared" si="0"/>
        <v>104</v>
      </c>
      <c r="R25" s="13">
        <f t="shared" si="1"/>
        <v>16047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29"/>
      <c r="F26" s="59"/>
      <c r="G26" s="34"/>
      <c r="H26" s="59"/>
      <c r="I26" s="29"/>
      <c r="J26" s="59"/>
      <c r="K26" s="32"/>
      <c r="L26" s="58"/>
      <c r="M26" s="41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29"/>
      <c r="F27" s="59"/>
      <c r="G27" s="29"/>
      <c r="H27" s="59"/>
      <c r="I27" s="29"/>
      <c r="J27" s="59"/>
      <c r="K27" s="32"/>
      <c r="L27" s="58"/>
      <c r="M27" s="41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29"/>
      <c r="F28" s="59"/>
      <c r="G28" s="34"/>
      <c r="H28" s="59"/>
      <c r="I28" s="29"/>
      <c r="J28" s="59"/>
      <c r="K28" s="30"/>
      <c r="L28" s="12"/>
      <c r="M28" s="45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/>
      <c r="D29" s="59"/>
      <c r="E29" s="29">
        <v>27</v>
      </c>
      <c r="F29" s="59">
        <v>32</v>
      </c>
      <c r="G29" s="34"/>
      <c r="H29" s="59"/>
      <c r="I29" s="29">
        <v>34</v>
      </c>
      <c r="J29" s="59">
        <v>58</v>
      </c>
      <c r="K29" s="32"/>
      <c r="L29" s="58"/>
      <c r="M29" s="41">
        <v>32</v>
      </c>
      <c r="N29" s="58">
        <v>87</v>
      </c>
      <c r="O29" s="58"/>
      <c r="P29" s="58"/>
      <c r="Q29" s="58">
        <f t="shared" si="0"/>
        <v>93</v>
      </c>
      <c r="R29" s="13">
        <f t="shared" si="1"/>
        <v>14322</v>
      </c>
    </row>
    <row r="30" spans="1:18" ht="15" customHeight="1" x14ac:dyDescent="0.25">
      <c r="A30" s="59">
        <v>20</v>
      </c>
      <c r="B30" s="14">
        <v>334</v>
      </c>
      <c r="C30" s="59"/>
      <c r="D30" s="59"/>
      <c r="E30" s="29">
        <v>25</v>
      </c>
      <c r="F30" s="59">
        <v>1052</v>
      </c>
      <c r="G30" s="34"/>
      <c r="H30" s="59"/>
      <c r="I30" s="29">
        <v>32</v>
      </c>
      <c r="J30" s="59">
        <v>1075</v>
      </c>
      <c r="K30" s="32"/>
      <c r="L30" s="58"/>
      <c r="M30" s="41">
        <v>28</v>
      </c>
      <c r="N30" s="58">
        <v>1096</v>
      </c>
      <c r="O30" s="58"/>
      <c r="P30" s="58"/>
      <c r="Q30" s="58">
        <f t="shared" si="0"/>
        <v>85</v>
      </c>
      <c r="R30" s="13">
        <f t="shared" si="1"/>
        <v>13090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29"/>
      <c r="F31" s="59"/>
      <c r="G31" s="34"/>
      <c r="H31" s="59"/>
      <c r="I31" s="29"/>
      <c r="J31" s="59"/>
      <c r="K31" s="32"/>
      <c r="L31" s="58"/>
      <c r="M31" s="41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29">
        <v>22</v>
      </c>
      <c r="F32" s="59">
        <v>5101</v>
      </c>
      <c r="G32" s="34"/>
      <c r="H32" s="59"/>
      <c r="I32" s="29"/>
      <c r="J32" s="59"/>
      <c r="K32" s="32">
        <v>26</v>
      </c>
      <c r="L32" s="58">
        <v>5120</v>
      </c>
      <c r="M32" s="41"/>
      <c r="N32" s="58"/>
      <c r="O32" s="58">
        <v>25</v>
      </c>
      <c r="P32" s="58">
        <v>5138</v>
      </c>
      <c r="Q32" s="58">
        <f t="shared" si="0"/>
        <v>73</v>
      </c>
      <c r="R32" s="13">
        <f t="shared" si="1"/>
        <v>11242</v>
      </c>
    </row>
    <row r="33" spans="1:18" ht="15" customHeight="1" x14ac:dyDescent="0.25">
      <c r="A33" s="59">
        <v>23</v>
      </c>
      <c r="B33" s="14">
        <v>337</v>
      </c>
      <c r="C33" s="59">
        <v>31</v>
      </c>
      <c r="D33" s="59">
        <v>5645</v>
      </c>
      <c r="E33" s="29"/>
      <c r="F33" s="59"/>
      <c r="G33" s="34">
        <v>47</v>
      </c>
      <c r="H33" s="59">
        <v>5669</v>
      </c>
      <c r="I33" s="29"/>
      <c r="J33" s="59"/>
      <c r="K33" s="32">
        <v>51</v>
      </c>
      <c r="L33" s="58">
        <v>5699</v>
      </c>
      <c r="M33" s="41"/>
      <c r="N33" s="58"/>
      <c r="O33" s="58">
        <v>23</v>
      </c>
      <c r="P33" s="58">
        <v>5710</v>
      </c>
      <c r="Q33" s="58">
        <f t="shared" si="0"/>
        <v>152</v>
      </c>
      <c r="R33" s="13">
        <f t="shared" si="1"/>
        <v>23439</v>
      </c>
    </row>
    <row r="34" spans="1:18" ht="15" customHeight="1" x14ac:dyDescent="0.25">
      <c r="A34" s="59">
        <v>24</v>
      </c>
      <c r="B34" s="14">
        <v>338</v>
      </c>
      <c r="C34" s="59"/>
      <c r="D34" s="59"/>
      <c r="E34" s="29">
        <v>41</v>
      </c>
      <c r="F34" s="59">
        <v>2061</v>
      </c>
      <c r="G34" s="34"/>
      <c r="H34" s="59"/>
      <c r="I34" s="29">
        <v>31</v>
      </c>
      <c r="J34" s="59">
        <v>2073</v>
      </c>
      <c r="K34" s="32"/>
      <c r="L34" s="58"/>
      <c r="M34" s="41"/>
      <c r="N34" s="58"/>
      <c r="O34" s="58">
        <v>55</v>
      </c>
      <c r="P34" s="58">
        <v>2102</v>
      </c>
      <c r="Q34" s="58">
        <f t="shared" si="0"/>
        <v>127</v>
      </c>
      <c r="R34" s="13">
        <f t="shared" si="1"/>
        <v>19558</v>
      </c>
    </row>
    <row r="35" spans="1:18" ht="15" customHeight="1" x14ac:dyDescent="0.25">
      <c r="A35" s="59">
        <v>25</v>
      </c>
      <c r="B35" s="14">
        <v>339</v>
      </c>
      <c r="C35" s="14">
        <v>36</v>
      </c>
      <c r="D35" s="14">
        <v>9561</v>
      </c>
      <c r="E35" s="31"/>
      <c r="F35" s="14"/>
      <c r="G35" s="35">
        <v>29</v>
      </c>
      <c r="H35" s="12">
        <v>9578</v>
      </c>
      <c r="I35" s="29"/>
      <c r="J35" s="14"/>
      <c r="K35" s="60">
        <v>25</v>
      </c>
      <c r="L35" s="16">
        <v>9592</v>
      </c>
      <c r="M35" s="41"/>
      <c r="N35" s="16"/>
      <c r="O35" s="16">
        <v>24</v>
      </c>
      <c r="P35" s="16">
        <v>9613</v>
      </c>
      <c r="Q35" s="58">
        <f t="shared" si="0"/>
        <v>114</v>
      </c>
      <c r="R35" s="13">
        <f t="shared" si="1"/>
        <v>17592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29"/>
      <c r="F36" s="59"/>
      <c r="G36" s="36"/>
      <c r="H36" s="12"/>
      <c r="I36" s="29"/>
      <c r="J36" s="59"/>
      <c r="K36" s="32"/>
      <c r="L36" s="58"/>
      <c r="M36" s="41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/>
      <c r="D37" s="59"/>
      <c r="E37" s="29"/>
      <c r="F37" s="59"/>
      <c r="G37" s="36"/>
      <c r="H37" s="12"/>
      <c r="I37" s="29"/>
      <c r="J37" s="59"/>
      <c r="K37" s="32"/>
      <c r="L37" s="58"/>
      <c r="M37" s="41"/>
      <c r="N37" s="58"/>
      <c r="O37" s="58"/>
      <c r="P37" s="58"/>
      <c r="Q37" s="58">
        <f t="shared" si="0"/>
        <v>0</v>
      </c>
      <c r="R37" s="13">
        <f t="shared" si="1"/>
        <v>0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29"/>
      <c r="F38" s="59"/>
      <c r="G38" s="36"/>
      <c r="H38" s="12"/>
      <c r="I38" s="29"/>
      <c r="J38" s="59"/>
      <c r="K38" s="32"/>
      <c r="L38" s="58"/>
      <c r="M38" s="41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/>
      <c r="D39" s="59"/>
      <c r="E39" s="30"/>
      <c r="F39" s="59"/>
      <c r="G39" s="36"/>
      <c r="H39" s="12"/>
      <c r="I39" s="29">
        <v>32</v>
      </c>
      <c r="J39" s="59">
        <v>13534</v>
      </c>
      <c r="K39" s="32"/>
      <c r="L39" s="58"/>
      <c r="M39" s="41">
        <v>25</v>
      </c>
      <c r="N39" s="58">
        <v>13543</v>
      </c>
      <c r="O39" s="58"/>
      <c r="P39" s="58"/>
      <c r="Q39" s="58">
        <f t="shared" si="0"/>
        <v>57</v>
      </c>
      <c r="R39" s="13">
        <f t="shared" si="1"/>
        <v>8778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30"/>
      <c r="F40" s="59"/>
      <c r="G40" s="34"/>
      <c r="H40" s="12"/>
      <c r="I40" s="29"/>
      <c r="J40" s="59"/>
      <c r="K40" s="32"/>
      <c r="L40" s="58"/>
      <c r="M40" s="41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30"/>
      <c r="F41" s="59"/>
      <c r="G41" s="34"/>
      <c r="H41" s="12"/>
      <c r="I41" s="29"/>
      <c r="J41" s="59"/>
      <c r="K41" s="32"/>
      <c r="L41" s="58"/>
      <c r="M41" s="41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30"/>
      <c r="F42" s="59"/>
      <c r="G42" s="34"/>
      <c r="H42" s="12"/>
      <c r="I42" s="29"/>
      <c r="J42" s="59"/>
      <c r="K42" s="32"/>
      <c r="L42" s="58"/>
      <c r="M42" s="41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29"/>
      <c r="F43" s="59"/>
      <c r="G43" s="34"/>
      <c r="H43" s="12"/>
      <c r="I43" s="29"/>
      <c r="J43" s="59"/>
      <c r="K43" s="32"/>
      <c r="L43" s="58"/>
      <c r="M43" s="41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29"/>
      <c r="F44" s="59"/>
      <c r="G44" s="29"/>
      <c r="H44" s="12"/>
      <c r="I44" s="29"/>
      <c r="J44" s="59"/>
      <c r="K44" s="32"/>
      <c r="L44" s="58"/>
      <c r="M44" s="41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29"/>
      <c r="F45" s="59"/>
      <c r="G45" s="29"/>
      <c r="H45" s="59"/>
      <c r="I45" s="29"/>
      <c r="J45" s="59"/>
      <c r="K45" s="30"/>
      <c r="L45" s="58"/>
      <c r="M45" s="41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29"/>
      <c r="F46" s="59"/>
      <c r="G46" s="34"/>
      <c r="H46" s="59"/>
      <c r="I46" s="29"/>
      <c r="J46" s="59"/>
      <c r="K46" s="32"/>
      <c r="L46" s="58"/>
      <c r="M46" s="41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29"/>
      <c r="F47" s="59"/>
      <c r="G47" s="34"/>
      <c r="H47" s="59"/>
      <c r="I47" s="29"/>
      <c r="J47" s="59"/>
      <c r="K47" s="32"/>
      <c r="L47" s="58"/>
      <c r="M47" s="41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29"/>
      <c r="F48" s="59"/>
      <c r="G48" s="29"/>
      <c r="H48" s="14"/>
      <c r="I48" s="31"/>
      <c r="J48" s="59"/>
      <c r="K48" s="32"/>
      <c r="L48" s="58"/>
      <c r="M48" s="41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32"/>
      <c r="F49" s="58"/>
      <c r="G49" s="32"/>
      <c r="H49" s="59"/>
      <c r="I49" s="29"/>
      <c r="J49" s="58"/>
      <c r="K49" s="32"/>
      <c r="L49" s="58"/>
      <c r="M49" s="41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32"/>
      <c r="F50" s="58"/>
      <c r="G50" s="32"/>
      <c r="H50" s="59"/>
      <c r="I50" s="29"/>
      <c r="J50" s="58"/>
      <c r="K50" s="32"/>
      <c r="L50" s="58"/>
      <c r="M50" s="41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32"/>
      <c r="F51" s="58"/>
      <c r="G51" s="32"/>
      <c r="H51" s="59"/>
      <c r="I51" s="29"/>
      <c r="J51" s="58"/>
      <c r="K51" s="32"/>
      <c r="L51" s="58"/>
      <c r="M51" s="41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32"/>
      <c r="F52" s="58"/>
      <c r="G52" s="32">
        <v>48</v>
      </c>
      <c r="H52" s="59">
        <v>3274</v>
      </c>
      <c r="I52" s="29">
        <v>47</v>
      </c>
      <c r="J52" s="58">
        <v>3294</v>
      </c>
      <c r="K52" s="32"/>
      <c r="L52" s="58"/>
      <c r="M52" s="41"/>
      <c r="N52" s="58"/>
      <c r="O52" s="58"/>
      <c r="P52" s="58"/>
      <c r="Q52" s="58">
        <f t="shared" si="2"/>
        <v>95</v>
      </c>
      <c r="R52" s="13">
        <f t="shared" si="3"/>
        <v>14630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32"/>
      <c r="F53" s="58"/>
      <c r="G53" s="32"/>
      <c r="H53" s="59"/>
      <c r="I53" s="29"/>
      <c r="J53" s="58"/>
      <c r="K53" s="32"/>
      <c r="L53" s="58"/>
      <c r="M53" s="41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32"/>
      <c r="F54" s="58"/>
      <c r="G54" s="32"/>
      <c r="H54" s="59"/>
      <c r="I54" s="29"/>
      <c r="J54" s="58"/>
      <c r="K54" s="32"/>
      <c r="L54" s="58"/>
      <c r="M54" s="41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32"/>
      <c r="F55" s="58"/>
      <c r="G55" s="32"/>
      <c r="H55" s="58"/>
      <c r="I55" s="32"/>
      <c r="J55" s="58"/>
      <c r="K55" s="32"/>
      <c r="L55" s="58"/>
      <c r="M55" s="41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32"/>
      <c r="F56" s="58"/>
      <c r="G56" s="32"/>
      <c r="H56" s="58"/>
      <c r="I56" s="32"/>
      <c r="J56" s="58"/>
      <c r="K56" s="32"/>
      <c r="L56" s="58"/>
      <c r="M56" s="41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32"/>
      <c r="F57" s="58"/>
      <c r="G57" s="32"/>
      <c r="H57" s="58"/>
      <c r="I57" s="32"/>
      <c r="J57" s="58"/>
      <c r="K57" s="32"/>
      <c r="L57" s="58"/>
      <c r="M57" s="41"/>
      <c r="N57" s="58"/>
      <c r="O57" s="58">
        <v>32</v>
      </c>
      <c r="P57" s="58">
        <v>604</v>
      </c>
      <c r="Q57" s="58">
        <f t="shared" si="2"/>
        <v>32</v>
      </c>
      <c r="R57" s="13">
        <f t="shared" si="3"/>
        <v>4928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32"/>
      <c r="F58" s="58"/>
      <c r="G58" s="32"/>
      <c r="H58" s="58"/>
      <c r="I58" s="32"/>
      <c r="J58" s="58"/>
      <c r="K58" s="32"/>
      <c r="L58" s="58"/>
      <c r="M58" s="41"/>
      <c r="N58" s="58"/>
      <c r="O58" s="58"/>
      <c r="P58" s="58"/>
      <c r="Q58" s="58">
        <f t="shared" si="2"/>
        <v>0</v>
      </c>
      <c r="R58" s="13">
        <f t="shared" si="3"/>
        <v>0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32">
        <v>37</v>
      </c>
      <c r="F59" s="58">
        <v>661</v>
      </c>
      <c r="G59" s="32"/>
      <c r="H59" s="58"/>
      <c r="I59" s="32"/>
      <c r="J59" s="58"/>
      <c r="K59" s="32"/>
      <c r="L59" s="58"/>
      <c r="M59" s="41"/>
      <c r="N59" s="58"/>
      <c r="O59" s="58"/>
      <c r="P59" s="58"/>
      <c r="Q59" s="58">
        <f t="shared" si="2"/>
        <v>37</v>
      </c>
      <c r="R59" s="13">
        <f t="shared" si="3"/>
        <v>5698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32">
        <v>38</v>
      </c>
      <c r="F60" s="58">
        <v>640</v>
      </c>
      <c r="G60" s="32"/>
      <c r="H60" s="58"/>
      <c r="I60" s="32"/>
      <c r="J60" s="58"/>
      <c r="K60" s="32"/>
      <c r="L60" s="58"/>
      <c r="M60" s="41"/>
      <c r="N60" s="58"/>
      <c r="O60" s="58"/>
      <c r="P60" s="58"/>
      <c r="Q60" s="58">
        <f t="shared" si="2"/>
        <v>38</v>
      </c>
      <c r="R60" s="13">
        <f t="shared" si="3"/>
        <v>5852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32"/>
      <c r="F61" s="58"/>
      <c r="G61" s="32"/>
      <c r="H61" s="58"/>
      <c r="I61" s="32"/>
      <c r="J61" s="58"/>
      <c r="K61" s="32"/>
      <c r="L61" s="58"/>
      <c r="M61" s="41"/>
      <c r="N61" s="58"/>
      <c r="O61" s="58"/>
      <c r="P61" s="58"/>
      <c r="Q61" s="58">
        <f t="shared" si="2"/>
        <v>0</v>
      </c>
      <c r="R61" s="13">
        <f t="shared" si="3"/>
        <v>0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32"/>
      <c r="F62" s="58"/>
      <c r="G62" s="32"/>
      <c r="H62" s="58"/>
      <c r="I62" s="32"/>
      <c r="J62" s="58"/>
      <c r="K62" s="32"/>
      <c r="L62" s="58"/>
      <c r="M62" s="41"/>
      <c r="N62" s="58"/>
      <c r="O62" s="58">
        <v>26</v>
      </c>
      <c r="P62" s="58">
        <v>729</v>
      </c>
      <c r="Q62" s="58">
        <f t="shared" si="2"/>
        <v>26</v>
      </c>
      <c r="R62" s="13">
        <f t="shared" si="3"/>
        <v>4004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32"/>
      <c r="F63" s="58"/>
      <c r="G63" s="32">
        <v>41</v>
      </c>
      <c r="H63" s="58">
        <v>638</v>
      </c>
      <c r="I63" s="32"/>
      <c r="J63" s="58"/>
      <c r="K63" s="32"/>
      <c r="L63" s="58"/>
      <c r="M63" s="41"/>
      <c r="N63" s="58"/>
      <c r="O63" s="58"/>
      <c r="P63" s="58"/>
      <c r="Q63" s="58">
        <f t="shared" si="2"/>
        <v>41</v>
      </c>
      <c r="R63" s="13">
        <f t="shared" si="3"/>
        <v>6314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32"/>
      <c r="F64" s="58"/>
      <c r="G64" s="32">
        <v>36</v>
      </c>
      <c r="H64" s="58">
        <v>656</v>
      </c>
      <c r="I64" s="32"/>
      <c r="J64" s="58"/>
      <c r="K64" s="32"/>
      <c r="L64" s="58"/>
      <c r="M64" s="41"/>
      <c r="N64" s="58"/>
      <c r="O64" s="58"/>
      <c r="P64" s="58"/>
      <c r="Q64" s="58">
        <f t="shared" si="2"/>
        <v>36</v>
      </c>
      <c r="R64" s="13">
        <f t="shared" si="3"/>
        <v>5544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32"/>
      <c r="F65" s="58"/>
      <c r="G65" s="32"/>
      <c r="H65" s="58"/>
      <c r="I65" s="32">
        <v>47</v>
      </c>
      <c r="J65" s="58">
        <v>598</v>
      </c>
      <c r="K65" s="32"/>
      <c r="L65" s="58"/>
      <c r="M65" s="41"/>
      <c r="N65" s="58"/>
      <c r="O65" s="58"/>
      <c r="P65" s="58"/>
      <c r="Q65" s="58">
        <f t="shared" si="2"/>
        <v>47</v>
      </c>
      <c r="R65" s="13">
        <f t="shared" si="3"/>
        <v>7238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32"/>
      <c r="F66" s="58"/>
      <c r="G66" s="32"/>
      <c r="H66" s="58"/>
      <c r="I66" s="32"/>
      <c r="J66" s="58"/>
      <c r="K66" s="32"/>
      <c r="L66" s="58"/>
      <c r="M66" s="41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32"/>
      <c r="F67" s="58"/>
      <c r="G67" s="32"/>
      <c r="H67" s="58"/>
      <c r="I67" s="32">
        <v>43</v>
      </c>
      <c r="J67" s="58">
        <v>597</v>
      </c>
      <c r="K67" s="32"/>
      <c r="L67" s="58"/>
      <c r="M67" s="41"/>
      <c r="N67" s="58"/>
      <c r="O67" s="58"/>
      <c r="P67" s="58"/>
      <c r="Q67" s="58">
        <f t="shared" si="2"/>
        <v>43</v>
      </c>
      <c r="R67" s="13">
        <f t="shared" si="3"/>
        <v>6622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32"/>
      <c r="F68" s="58"/>
      <c r="G68" s="32"/>
      <c r="H68" s="58"/>
      <c r="I68" s="32"/>
      <c r="J68" s="58"/>
      <c r="K68" s="32"/>
      <c r="L68" s="58"/>
      <c r="M68" s="41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32"/>
      <c r="F69" s="58"/>
      <c r="G69" s="32"/>
      <c r="H69" s="58"/>
      <c r="I69" s="32"/>
      <c r="J69" s="58"/>
      <c r="K69" s="32"/>
      <c r="L69" s="58"/>
      <c r="M69" s="41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32"/>
      <c r="F70" s="58"/>
      <c r="G70" s="32"/>
      <c r="H70" s="58"/>
      <c r="I70" s="32"/>
      <c r="J70" s="58"/>
      <c r="K70" s="32"/>
      <c r="L70" s="58"/>
      <c r="M70" s="41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32"/>
      <c r="F71" s="58"/>
      <c r="G71" s="32"/>
      <c r="H71" s="58"/>
      <c r="I71" s="32"/>
      <c r="J71" s="58"/>
      <c r="K71" s="32"/>
      <c r="L71" s="58"/>
      <c r="M71" s="41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32"/>
      <c r="F72" s="58"/>
      <c r="G72" s="32"/>
      <c r="H72" s="58"/>
      <c r="I72" s="32"/>
      <c r="J72" s="58"/>
      <c r="K72" s="32"/>
      <c r="L72" s="58"/>
      <c r="M72" s="41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32"/>
      <c r="F73" s="58"/>
      <c r="G73" s="32"/>
      <c r="H73" s="58"/>
      <c r="I73" s="32"/>
      <c r="J73" s="58"/>
      <c r="K73" s="32"/>
      <c r="L73" s="58"/>
      <c r="M73" s="41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32"/>
      <c r="F74" s="58"/>
      <c r="G74" s="32"/>
      <c r="H74" s="58"/>
      <c r="I74" s="32"/>
      <c r="J74" s="58"/>
      <c r="K74" s="32"/>
      <c r="L74" s="58"/>
      <c r="M74" s="41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32"/>
      <c r="F75" s="58"/>
      <c r="G75" s="32"/>
      <c r="H75" s="58"/>
      <c r="I75" s="32"/>
      <c r="J75" s="58"/>
      <c r="K75" s="32"/>
      <c r="L75" s="58"/>
      <c r="M75" s="41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32"/>
      <c r="F76" s="58"/>
      <c r="G76" s="32"/>
      <c r="H76" s="58"/>
      <c r="I76" s="32"/>
      <c r="J76" s="58"/>
      <c r="K76" s="32"/>
      <c r="L76" s="58"/>
      <c r="M76" s="41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32"/>
      <c r="F77" s="58"/>
      <c r="G77" s="32"/>
      <c r="H77" s="58"/>
      <c r="I77" s="32"/>
      <c r="J77" s="58"/>
      <c r="K77" s="32"/>
      <c r="L77" s="58"/>
      <c r="M77" s="41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32"/>
      <c r="F78" s="58"/>
      <c r="G78" s="32"/>
      <c r="H78" s="58"/>
      <c r="I78" s="32"/>
      <c r="J78" s="58"/>
      <c r="K78" s="32"/>
      <c r="L78" s="58"/>
      <c r="M78" s="41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32"/>
      <c r="F79" s="58"/>
      <c r="G79" s="32"/>
      <c r="H79" s="58"/>
      <c r="I79" s="32"/>
      <c r="J79" s="58"/>
      <c r="K79" s="32"/>
      <c r="L79" s="58"/>
      <c r="M79" s="41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32"/>
      <c r="F80" s="58"/>
      <c r="G80" s="32"/>
      <c r="H80" s="58"/>
      <c r="I80" s="32"/>
      <c r="J80" s="58"/>
      <c r="K80" s="32"/>
      <c r="L80" s="58"/>
      <c r="M80" s="41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32"/>
      <c r="F81" s="58"/>
      <c r="G81" s="32"/>
      <c r="H81" s="58"/>
      <c r="I81" s="32"/>
      <c r="J81" s="58"/>
      <c r="K81" s="32"/>
      <c r="L81" s="58"/>
      <c r="M81" s="41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32"/>
      <c r="F82" s="58"/>
      <c r="G82" s="32"/>
      <c r="H82" s="58"/>
      <c r="I82" s="32"/>
      <c r="J82" s="58"/>
      <c r="K82" s="32"/>
      <c r="L82" s="58"/>
      <c r="M82" s="41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32"/>
      <c r="F83" s="58"/>
      <c r="G83" s="32"/>
      <c r="H83" s="58"/>
      <c r="I83" s="32"/>
      <c r="J83" s="58"/>
      <c r="K83" s="32"/>
      <c r="L83" s="58"/>
      <c r="M83" s="41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>
        <v>23</v>
      </c>
      <c r="D84" s="18">
        <v>4128</v>
      </c>
      <c r="E84" s="33"/>
      <c r="F84" s="18"/>
      <c r="G84" s="33"/>
      <c r="H84" s="18"/>
      <c r="I84" s="33"/>
      <c r="J84" s="18"/>
      <c r="K84" s="33">
        <v>20</v>
      </c>
      <c r="L84" s="18">
        <v>4143</v>
      </c>
      <c r="M84" s="46"/>
      <c r="N84" s="18"/>
      <c r="O84" s="18"/>
      <c r="P84" s="18"/>
      <c r="Q84" s="58">
        <f t="shared" si="4"/>
        <v>43</v>
      </c>
      <c r="R84" s="13">
        <f t="shared" si="5"/>
        <v>6645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32"/>
      <c r="F85" s="58"/>
      <c r="G85" s="32">
        <v>24</v>
      </c>
      <c r="H85" s="58">
        <v>4931</v>
      </c>
      <c r="I85" s="32"/>
      <c r="J85" s="58"/>
      <c r="K85" s="32"/>
      <c r="L85" s="58"/>
      <c r="M85" s="41"/>
      <c r="N85" s="58"/>
      <c r="O85" s="58">
        <v>22</v>
      </c>
      <c r="P85" s="58">
        <v>4949</v>
      </c>
      <c r="Q85" s="58">
        <f t="shared" si="4"/>
        <v>46</v>
      </c>
      <c r="R85" s="13">
        <f t="shared" si="5"/>
        <v>7084</v>
      </c>
    </row>
    <row r="86" spans="1:18" ht="15" customHeight="1" x14ac:dyDescent="0.25">
      <c r="A86" s="59">
        <v>76</v>
      </c>
      <c r="B86" s="58">
        <v>620</v>
      </c>
      <c r="C86" s="58"/>
      <c r="D86" s="58"/>
      <c r="E86" s="32"/>
      <c r="F86" s="58"/>
      <c r="G86" s="32"/>
      <c r="H86" s="58"/>
      <c r="I86" s="32">
        <v>27</v>
      </c>
      <c r="J86" s="58">
        <v>5177</v>
      </c>
      <c r="K86" s="32">
        <v>37</v>
      </c>
      <c r="L86" s="58">
        <v>5178</v>
      </c>
      <c r="M86" s="41"/>
      <c r="N86" s="58"/>
      <c r="O86" s="58">
        <v>21</v>
      </c>
      <c r="P86" s="58">
        <v>5190</v>
      </c>
      <c r="Q86" s="58">
        <f t="shared" si="4"/>
        <v>85</v>
      </c>
      <c r="R86" s="13">
        <f t="shared" si="5"/>
        <v>13090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32"/>
      <c r="F87" s="58"/>
      <c r="G87" s="32"/>
      <c r="H87" s="58"/>
      <c r="I87" s="32"/>
      <c r="J87" s="58"/>
      <c r="K87" s="32"/>
      <c r="L87" s="58"/>
      <c r="M87" s="41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32"/>
      <c r="F88" s="58"/>
      <c r="G88" s="32"/>
      <c r="H88" s="58"/>
      <c r="I88" s="32"/>
      <c r="J88" s="58"/>
      <c r="K88" s="32"/>
      <c r="L88" s="58"/>
      <c r="M88" s="45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32"/>
      <c r="F89" s="58"/>
      <c r="G89" s="32"/>
      <c r="H89" s="58"/>
      <c r="I89" s="32">
        <v>19</v>
      </c>
      <c r="J89" s="58">
        <v>5090</v>
      </c>
      <c r="K89" s="32"/>
      <c r="L89" s="58"/>
      <c r="M89" s="41"/>
      <c r="N89" s="58"/>
      <c r="O89" s="58">
        <v>18</v>
      </c>
      <c r="P89" s="58">
        <v>5105</v>
      </c>
      <c r="Q89" s="58">
        <f t="shared" si="4"/>
        <v>37</v>
      </c>
      <c r="R89" s="13">
        <f t="shared" si="5"/>
        <v>5698</v>
      </c>
    </row>
    <row r="90" spans="1:18" ht="15" customHeight="1" x14ac:dyDescent="0.25">
      <c r="A90" s="59">
        <v>80</v>
      </c>
      <c r="B90" s="58">
        <v>624</v>
      </c>
      <c r="C90" s="58"/>
      <c r="D90" s="58"/>
      <c r="E90" s="32"/>
      <c r="F90" s="58"/>
      <c r="G90" s="32"/>
      <c r="H90" s="58"/>
      <c r="I90" s="32">
        <v>24</v>
      </c>
      <c r="J90" s="58">
        <v>5018</v>
      </c>
      <c r="K90" s="32"/>
      <c r="L90" s="58"/>
      <c r="M90" s="41"/>
      <c r="N90" s="58"/>
      <c r="O90" s="58">
        <v>14</v>
      </c>
      <c r="P90" s="58">
        <v>5032</v>
      </c>
      <c r="Q90" s="58">
        <f t="shared" si="4"/>
        <v>38</v>
      </c>
      <c r="R90" s="13">
        <f t="shared" si="5"/>
        <v>5852</v>
      </c>
    </row>
    <row r="91" spans="1:18" ht="15" customHeight="1" x14ac:dyDescent="0.25">
      <c r="A91" s="59">
        <v>81</v>
      </c>
      <c r="B91" s="58">
        <v>625</v>
      </c>
      <c r="C91" s="58"/>
      <c r="D91" s="58"/>
      <c r="E91" s="32">
        <v>23</v>
      </c>
      <c r="F91" s="58">
        <v>5132</v>
      </c>
      <c r="G91" s="32"/>
      <c r="H91" s="58"/>
      <c r="I91" s="32"/>
      <c r="J91" s="58"/>
      <c r="K91" s="32">
        <v>18</v>
      </c>
      <c r="L91" s="58">
        <v>5145</v>
      </c>
      <c r="M91" s="41"/>
      <c r="N91" s="58"/>
      <c r="O91" s="58">
        <v>17</v>
      </c>
      <c r="P91" s="58">
        <v>5158</v>
      </c>
      <c r="Q91" s="58">
        <f t="shared" si="4"/>
        <v>58</v>
      </c>
      <c r="R91" s="13">
        <f t="shared" si="5"/>
        <v>8932</v>
      </c>
    </row>
    <row r="92" spans="1:18" ht="15" customHeight="1" x14ac:dyDescent="0.25">
      <c r="A92" s="59">
        <v>82</v>
      </c>
      <c r="B92" s="58">
        <v>626</v>
      </c>
      <c r="C92" s="58"/>
      <c r="D92" s="58"/>
      <c r="E92" s="32">
        <v>25</v>
      </c>
      <c r="F92" s="58">
        <v>4316</v>
      </c>
      <c r="G92" s="32"/>
      <c r="H92" s="58"/>
      <c r="I92" s="32">
        <v>17</v>
      </c>
      <c r="J92" s="58">
        <v>4329</v>
      </c>
      <c r="K92" s="37"/>
      <c r="L92" s="58"/>
      <c r="M92" s="41">
        <v>18</v>
      </c>
      <c r="N92" s="58">
        <v>4342</v>
      </c>
      <c r="O92" s="58"/>
      <c r="P92" s="58"/>
      <c r="Q92" s="58">
        <f t="shared" si="4"/>
        <v>60</v>
      </c>
      <c r="R92" s="13">
        <f t="shared" si="5"/>
        <v>9240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32"/>
      <c r="F93" s="58"/>
      <c r="G93" s="32">
        <v>25</v>
      </c>
      <c r="H93" s="58">
        <v>4871</v>
      </c>
      <c r="I93" s="32"/>
      <c r="J93" s="58"/>
      <c r="K93" s="30">
        <v>15</v>
      </c>
      <c r="L93" s="58">
        <v>4885</v>
      </c>
      <c r="M93" s="41"/>
      <c r="N93" s="58"/>
      <c r="O93" s="58"/>
      <c r="P93" s="58"/>
      <c r="Q93" s="58">
        <f t="shared" si="4"/>
        <v>40</v>
      </c>
      <c r="R93" s="13">
        <f t="shared" si="5"/>
        <v>6160</v>
      </c>
    </row>
    <row r="94" spans="1:18" ht="15" customHeight="1" x14ac:dyDescent="0.25">
      <c r="A94" s="59">
        <v>84</v>
      </c>
      <c r="B94" s="58">
        <v>628</v>
      </c>
      <c r="C94" s="58"/>
      <c r="D94" s="58"/>
      <c r="E94" s="32"/>
      <c r="F94" s="58"/>
      <c r="G94" s="32">
        <v>24</v>
      </c>
      <c r="H94" s="58">
        <v>4946</v>
      </c>
      <c r="I94" s="32"/>
      <c r="J94" s="58"/>
      <c r="K94" s="30">
        <v>19</v>
      </c>
      <c r="L94" s="58">
        <v>4964</v>
      </c>
      <c r="M94" s="41"/>
      <c r="N94" s="58"/>
      <c r="O94" s="58"/>
      <c r="P94" s="58"/>
      <c r="Q94" s="58">
        <f t="shared" si="4"/>
        <v>43</v>
      </c>
      <c r="R94" s="13">
        <f t="shared" si="5"/>
        <v>6622</v>
      </c>
    </row>
    <row r="95" spans="1:18" ht="15" customHeight="1" x14ac:dyDescent="0.25">
      <c r="A95" s="59">
        <v>85</v>
      </c>
      <c r="B95" s="58">
        <v>629</v>
      </c>
      <c r="C95" s="58">
        <v>27</v>
      </c>
      <c r="D95" s="58">
        <v>4894</v>
      </c>
      <c r="E95" s="32"/>
      <c r="F95" s="58"/>
      <c r="G95" s="32"/>
      <c r="H95" s="58"/>
      <c r="I95" s="32">
        <v>23</v>
      </c>
      <c r="J95" s="58">
        <v>4913</v>
      </c>
      <c r="K95" s="30"/>
      <c r="L95" s="58"/>
      <c r="M95" s="41"/>
      <c r="N95" s="58"/>
      <c r="O95" s="58"/>
      <c r="P95" s="58"/>
      <c r="Q95" s="58">
        <f t="shared" si="4"/>
        <v>50</v>
      </c>
      <c r="R95" s="13">
        <f t="shared" si="5"/>
        <v>7727</v>
      </c>
    </row>
    <row r="96" spans="1:18" ht="15" customHeight="1" x14ac:dyDescent="0.25">
      <c r="A96" s="59">
        <v>86</v>
      </c>
      <c r="B96" s="58">
        <v>630</v>
      </c>
      <c r="C96" s="58">
        <v>23</v>
      </c>
      <c r="D96" s="58">
        <v>5086</v>
      </c>
      <c r="E96" s="32"/>
      <c r="F96" s="58"/>
      <c r="G96" s="32"/>
      <c r="H96" s="58"/>
      <c r="I96" s="32">
        <v>24</v>
      </c>
      <c r="J96" s="58">
        <v>5107</v>
      </c>
      <c r="K96" s="32"/>
      <c r="L96" s="58"/>
      <c r="M96" s="41"/>
      <c r="N96" s="58"/>
      <c r="O96" s="58"/>
      <c r="P96" s="58"/>
      <c r="Q96" s="58">
        <f t="shared" si="4"/>
        <v>47</v>
      </c>
      <c r="R96" s="13">
        <f t="shared" si="5"/>
        <v>7261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32">
        <v>24</v>
      </c>
      <c r="F97" s="58">
        <v>4407</v>
      </c>
      <c r="G97" s="32"/>
      <c r="H97" s="58"/>
      <c r="I97" s="32">
        <v>18</v>
      </c>
      <c r="J97" s="58">
        <v>4420</v>
      </c>
      <c r="K97" s="32"/>
      <c r="L97" s="58"/>
      <c r="M97" s="41"/>
      <c r="N97" s="58"/>
      <c r="O97" s="58">
        <v>20</v>
      </c>
      <c r="P97" s="58">
        <v>4436</v>
      </c>
      <c r="Q97" s="58">
        <f t="shared" si="4"/>
        <v>62</v>
      </c>
      <c r="R97" s="13">
        <f t="shared" si="5"/>
        <v>9548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32">
        <v>26</v>
      </c>
      <c r="F98" s="58">
        <v>4734</v>
      </c>
      <c r="H98" s="58"/>
      <c r="I98" s="32">
        <v>16</v>
      </c>
      <c r="J98" s="58">
        <v>4747</v>
      </c>
      <c r="K98" s="32"/>
      <c r="L98" s="58"/>
      <c r="M98" s="41"/>
      <c r="N98" s="58"/>
      <c r="O98" s="58">
        <v>20</v>
      </c>
      <c r="P98" s="58">
        <v>4767</v>
      </c>
      <c r="Q98" s="58">
        <f t="shared" si="4"/>
        <v>62</v>
      </c>
      <c r="R98" s="13">
        <f t="shared" si="5"/>
        <v>9548</v>
      </c>
    </row>
    <row r="99" spans="1:18" ht="15" customHeight="1" x14ac:dyDescent="0.25">
      <c r="A99" s="59">
        <v>89</v>
      </c>
      <c r="B99" s="58">
        <v>633</v>
      </c>
      <c r="C99" s="58"/>
      <c r="D99" s="58"/>
      <c r="E99" s="32">
        <v>21</v>
      </c>
      <c r="F99" s="58">
        <v>4429</v>
      </c>
      <c r="G99" s="30"/>
      <c r="H99" s="58"/>
      <c r="I99" s="32"/>
      <c r="J99" s="58"/>
      <c r="K99" s="32"/>
      <c r="L99" s="58"/>
      <c r="M99" s="41"/>
      <c r="N99" s="58"/>
      <c r="O99" s="58"/>
      <c r="P99" s="58"/>
      <c r="Q99" s="58">
        <f t="shared" si="4"/>
        <v>21</v>
      </c>
      <c r="R99" s="13">
        <f t="shared" si="5"/>
        <v>3234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32"/>
      <c r="F100" s="58"/>
      <c r="G100" s="32">
        <v>19</v>
      </c>
      <c r="H100" s="58">
        <v>4214</v>
      </c>
      <c r="I100" s="32"/>
      <c r="J100" s="58"/>
      <c r="K100" s="32"/>
      <c r="L100" s="58"/>
      <c r="M100" s="41"/>
      <c r="N100" s="58"/>
      <c r="O100" s="58"/>
      <c r="P100" s="58"/>
      <c r="Q100" s="58">
        <f t="shared" si="4"/>
        <v>19</v>
      </c>
      <c r="R100" s="13">
        <f t="shared" si="5"/>
        <v>2926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32"/>
      <c r="F101" s="58"/>
      <c r="G101" s="32"/>
      <c r="H101" s="58"/>
      <c r="I101" s="32"/>
      <c r="J101" s="58"/>
      <c r="K101" s="32"/>
      <c r="L101" s="58"/>
      <c r="M101" s="41"/>
      <c r="N101" s="58"/>
      <c r="O101" s="58"/>
      <c r="P101" s="58"/>
      <c r="Q101" s="58">
        <f t="shared" si="4"/>
        <v>0</v>
      </c>
      <c r="R101" s="13">
        <f t="shared" si="5"/>
        <v>0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32"/>
      <c r="F102" s="58"/>
      <c r="G102" s="32"/>
      <c r="H102" s="58"/>
      <c r="I102" s="32"/>
      <c r="J102" s="58"/>
      <c r="K102" s="32"/>
      <c r="L102" s="58"/>
      <c r="M102" s="41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32">
        <v>206</v>
      </c>
      <c r="F103" s="58">
        <v>384</v>
      </c>
      <c r="G103" s="32"/>
      <c r="H103" s="58"/>
      <c r="I103" s="32"/>
      <c r="J103" s="58"/>
      <c r="K103" s="32">
        <v>298</v>
      </c>
      <c r="L103" s="58">
        <v>401</v>
      </c>
      <c r="M103" s="41"/>
      <c r="N103" s="58"/>
      <c r="O103" s="58"/>
      <c r="P103" s="58"/>
      <c r="Q103" s="58">
        <f t="shared" si="4"/>
        <v>504</v>
      </c>
      <c r="R103" s="13">
        <f t="shared" si="5"/>
        <v>77616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32"/>
      <c r="F104" s="58"/>
      <c r="G104" s="32"/>
      <c r="H104" s="58"/>
      <c r="I104" s="32"/>
      <c r="J104" s="58"/>
      <c r="K104" s="32"/>
      <c r="L104" s="58"/>
      <c r="M104" s="41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32"/>
      <c r="F105" s="58"/>
      <c r="G105" s="32"/>
      <c r="H105" s="58"/>
      <c r="I105" s="32"/>
      <c r="J105" s="58"/>
      <c r="K105" s="32"/>
      <c r="L105" s="58"/>
      <c r="M105" s="41"/>
      <c r="N105" s="58"/>
      <c r="O105" s="58"/>
      <c r="P105" s="58"/>
      <c r="Q105" s="58">
        <f t="shared" si="4"/>
        <v>0</v>
      </c>
      <c r="R105" s="13">
        <f t="shared" si="5"/>
        <v>0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32"/>
      <c r="F106" s="58"/>
      <c r="G106" s="32"/>
      <c r="H106" s="58"/>
      <c r="I106" s="32"/>
      <c r="J106" s="58"/>
      <c r="K106" s="32"/>
      <c r="L106" s="58"/>
      <c r="M106" s="41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/>
      <c r="D107" s="58"/>
      <c r="E107" s="32">
        <v>71</v>
      </c>
      <c r="F107" s="58">
        <v>8751</v>
      </c>
      <c r="G107" s="32"/>
      <c r="H107" s="58"/>
      <c r="I107" s="32"/>
      <c r="J107" s="58"/>
      <c r="K107" s="32"/>
      <c r="L107" s="58"/>
      <c r="M107" s="41">
        <v>101</v>
      </c>
      <c r="N107" s="58">
        <v>8794</v>
      </c>
      <c r="O107" s="58"/>
      <c r="P107" s="58"/>
      <c r="Q107" s="58">
        <f t="shared" ref="Q107:Q138" si="6">C107+E107+G107+I107+K107+M107+O107</f>
        <v>172</v>
      </c>
      <c r="R107" s="13">
        <f t="shared" ref="R107:R138" si="7">SUM(C107*C$9,E107*E$9,G107*G$9,I107*I$9,K107*K$9,M107*M$9,O107*O$9)</f>
        <v>26488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32"/>
      <c r="F108" s="58"/>
      <c r="G108" s="32"/>
      <c r="H108" s="58"/>
      <c r="I108" s="32"/>
      <c r="J108" s="58"/>
      <c r="K108" s="32"/>
      <c r="L108" s="58"/>
      <c r="M108" s="41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32"/>
      <c r="F109" s="58"/>
      <c r="G109" s="32"/>
      <c r="H109" s="58"/>
      <c r="I109" s="32"/>
      <c r="J109" s="58"/>
      <c r="K109" s="32">
        <v>30</v>
      </c>
      <c r="L109" s="58">
        <v>6189</v>
      </c>
      <c r="M109" s="41"/>
      <c r="N109" s="58"/>
      <c r="O109" s="58"/>
      <c r="P109" s="58"/>
      <c r="Q109" s="58">
        <f t="shared" si="6"/>
        <v>30</v>
      </c>
      <c r="R109" s="13">
        <f t="shared" si="7"/>
        <v>4620</v>
      </c>
    </row>
    <row r="110" spans="1:18" ht="15" customHeight="1" x14ac:dyDescent="0.25">
      <c r="A110" s="59">
        <v>100</v>
      </c>
      <c r="B110" s="58">
        <v>1105</v>
      </c>
      <c r="C110" s="58"/>
      <c r="D110" s="58"/>
      <c r="E110" s="32"/>
      <c r="F110" s="58"/>
      <c r="G110" s="32"/>
      <c r="H110" s="58"/>
      <c r="I110" s="32"/>
      <c r="J110" s="58"/>
      <c r="K110" s="32">
        <v>35</v>
      </c>
      <c r="L110" s="58">
        <v>11805</v>
      </c>
      <c r="M110" s="41"/>
      <c r="N110" s="58"/>
      <c r="O110" s="58"/>
      <c r="P110" s="58"/>
      <c r="Q110" s="58">
        <f t="shared" si="6"/>
        <v>35</v>
      </c>
      <c r="R110" s="13">
        <f t="shared" si="7"/>
        <v>5390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32">
        <v>57</v>
      </c>
      <c r="F111" s="58">
        <v>8164</v>
      </c>
      <c r="G111" s="32"/>
      <c r="H111" s="58"/>
      <c r="I111" s="32"/>
      <c r="J111" s="58"/>
      <c r="K111" s="32">
        <v>35</v>
      </c>
      <c r="L111" s="58">
        <v>2176</v>
      </c>
      <c r="M111" s="41"/>
      <c r="N111" s="58"/>
      <c r="O111" s="58"/>
      <c r="P111" s="58"/>
      <c r="Q111" s="58">
        <f t="shared" si="6"/>
        <v>92</v>
      </c>
      <c r="R111" s="13">
        <f t="shared" si="7"/>
        <v>14168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32"/>
      <c r="F112" s="58"/>
      <c r="G112" s="32"/>
      <c r="H112" s="58"/>
      <c r="I112" s="32"/>
      <c r="J112" s="58"/>
      <c r="K112" s="32"/>
      <c r="L112" s="58"/>
      <c r="M112" s="41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5" customHeight="1" x14ac:dyDescent="0.25">
      <c r="A113" s="59">
        <v>103</v>
      </c>
      <c r="B113" s="58">
        <v>1111</v>
      </c>
      <c r="C113" s="58"/>
      <c r="D113" s="58"/>
      <c r="E113" s="32"/>
      <c r="F113" s="58"/>
      <c r="G113" s="32"/>
      <c r="H113" s="58"/>
      <c r="I113" s="32"/>
      <c r="J113" s="58"/>
      <c r="K113" s="32"/>
      <c r="L113" s="58"/>
      <c r="M113" s="41">
        <v>135</v>
      </c>
      <c r="N113" s="58">
        <v>3102</v>
      </c>
      <c r="O113" s="58"/>
      <c r="P113" s="58"/>
      <c r="Q113" s="58">
        <f t="shared" si="6"/>
        <v>135</v>
      </c>
      <c r="R113" s="13">
        <f t="shared" si="7"/>
        <v>20790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32"/>
      <c r="F114" s="58"/>
      <c r="G114" s="32"/>
      <c r="H114" s="58"/>
      <c r="I114" s="32"/>
      <c r="J114" s="58"/>
      <c r="K114" s="32"/>
      <c r="L114" s="58"/>
      <c r="M114" s="41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32"/>
      <c r="F115" s="58"/>
      <c r="G115" s="32">
        <v>28</v>
      </c>
      <c r="H115" s="58">
        <v>282587</v>
      </c>
      <c r="I115" s="32"/>
      <c r="J115" s="58"/>
      <c r="K115" s="32"/>
      <c r="L115" s="58"/>
      <c r="M115" s="41"/>
      <c r="N115" s="58"/>
      <c r="O115" s="58"/>
      <c r="P115" s="58"/>
      <c r="Q115" s="58">
        <f t="shared" si="6"/>
        <v>28</v>
      </c>
      <c r="R115" s="13">
        <f t="shared" si="7"/>
        <v>4312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32"/>
      <c r="F116" s="58"/>
      <c r="G116" s="32"/>
      <c r="H116" s="58"/>
      <c r="I116" s="32"/>
      <c r="J116" s="58"/>
      <c r="K116" s="32"/>
      <c r="L116" s="58"/>
      <c r="M116" s="41"/>
      <c r="N116" s="58"/>
      <c r="O116" s="58"/>
      <c r="P116" s="58"/>
      <c r="Q116" s="58">
        <f t="shared" si="6"/>
        <v>0</v>
      </c>
      <c r="R116" s="13">
        <f t="shared" si="7"/>
        <v>0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32"/>
      <c r="F117" s="58"/>
      <c r="G117" s="32"/>
      <c r="H117" s="58"/>
      <c r="I117" s="32"/>
      <c r="J117" s="58"/>
      <c r="K117" s="32"/>
      <c r="L117" s="58"/>
      <c r="M117" s="41"/>
      <c r="N117" s="58"/>
      <c r="O117" s="58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32"/>
      <c r="F118" s="58"/>
      <c r="G118" s="32"/>
      <c r="H118" s="58"/>
      <c r="I118" s="32"/>
      <c r="J118" s="58"/>
      <c r="K118" s="32"/>
      <c r="L118" s="58"/>
      <c r="M118" s="41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32"/>
      <c r="F119" s="58"/>
      <c r="G119" s="32"/>
      <c r="H119" s="58"/>
      <c r="I119" s="32"/>
      <c r="J119" s="58"/>
      <c r="K119" s="32"/>
      <c r="L119" s="58"/>
      <c r="M119" s="41"/>
      <c r="N119" s="58"/>
      <c r="O119" s="58"/>
      <c r="P119" s="58"/>
      <c r="Q119" s="58">
        <f t="shared" si="6"/>
        <v>0</v>
      </c>
      <c r="R119" s="13">
        <f t="shared" si="7"/>
        <v>0</v>
      </c>
    </row>
    <row r="120" spans="1:18" ht="15" customHeight="1" x14ac:dyDescent="0.25">
      <c r="A120" s="59">
        <v>110</v>
      </c>
      <c r="B120" s="58">
        <v>1233</v>
      </c>
      <c r="C120" s="58"/>
      <c r="D120" s="58"/>
      <c r="E120" s="32"/>
      <c r="F120" s="58"/>
      <c r="G120" s="32"/>
      <c r="H120" s="58"/>
      <c r="I120" s="32">
        <v>33</v>
      </c>
      <c r="J120" s="58">
        <v>145234</v>
      </c>
      <c r="K120" s="32"/>
      <c r="L120" s="58"/>
      <c r="M120" s="41"/>
      <c r="N120" s="58"/>
      <c r="O120" s="58"/>
      <c r="P120" s="58"/>
      <c r="Q120" s="58">
        <f t="shared" si="6"/>
        <v>33</v>
      </c>
      <c r="R120" s="13">
        <f t="shared" si="7"/>
        <v>5082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32"/>
      <c r="F121" s="58"/>
      <c r="G121" s="32"/>
      <c r="H121" s="58"/>
      <c r="I121" s="32"/>
      <c r="J121" s="58"/>
      <c r="K121" s="32"/>
      <c r="L121" s="58"/>
      <c r="M121" s="41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32">
        <v>56</v>
      </c>
      <c r="F122" s="58">
        <v>27441</v>
      </c>
      <c r="G122" s="32"/>
      <c r="H122" s="58"/>
      <c r="I122" s="32"/>
      <c r="J122" s="58"/>
      <c r="K122" s="32"/>
      <c r="L122" s="58"/>
      <c r="M122" s="41"/>
      <c r="N122" s="58"/>
      <c r="O122" s="58"/>
      <c r="P122" s="58"/>
      <c r="Q122" s="58">
        <f t="shared" si="6"/>
        <v>56</v>
      </c>
      <c r="R122" s="13">
        <f t="shared" si="7"/>
        <v>8624</v>
      </c>
    </row>
    <row r="123" spans="1:18" ht="15" customHeight="1" x14ac:dyDescent="0.25">
      <c r="A123" s="59">
        <v>113</v>
      </c>
      <c r="B123" s="58">
        <v>1236</v>
      </c>
      <c r="C123" s="58">
        <v>70</v>
      </c>
      <c r="D123" s="58">
        <v>162685</v>
      </c>
      <c r="E123" s="32"/>
      <c r="F123" s="58"/>
      <c r="G123" s="32"/>
      <c r="H123" s="58"/>
      <c r="I123" s="32"/>
      <c r="J123" s="58"/>
      <c r="K123" s="32"/>
      <c r="L123" s="58"/>
      <c r="M123" s="41"/>
      <c r="N123" s="58"/>
      <c r="O123" s="58">
        <v>70</v>
      </c>
      <c r="P123" s="58">
        <v>163830</v>
      </c>
      <c r="Q123" s="58">
        <f t="shared" si="6"/>
        <v>140</v>
      </c>
      <c r="R123" s="13">
        <f t="shared" si="7"/>
        <v>21630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32"/>
      <c r="F124" s="58"/>
      <c r="G124" s="32"/>
      <c r="H124" s="58"/>
      <c r="I124" s="32"/>
      <c r="J124" s="58"/>
      <c r="K124" s="32"/>
      <c r="L124" s="58"/>
      <c r="M124" s="41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32"/>
      <c r="F125" s="58"/>
      <c r="G125" s="32"/>
      <c r="H125" s="58"/>
      <c r="I125" s="32"/>
      <c r="J125" s="58"/>
      <c r="K125" s="32"/>
      <c r="L125" s="58"/>
      <c r="M125" s="41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32"/>
      <c r="F126" s="58"/>
      <c r="G126" s="32"/>
      <c r="H126" s="58"/>
      <c r="I126" s="32"/>
      <c r="J126" s="58"/>
      <c r="K126" s="32"/>
      <c r="L126" s="58"/>
      <c r="M126" s="41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32"/>
      <c r="F127" s="58"/>
      <c r="G127" s="32"/>
      <c r="H127" s="58"/>
      <c r="I127" s="32"/>
      <c r="J127" s="58"/>
      <c r="K127" s="32"/>
      <c r="L127" s="58"/>
      <c r="M127" s="41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32"/>
      <c r="F128" s="58"/>
      <c r="G128" s="32"/>
      <c r="H128" s="58"/>
      <c r="I128" s="32"/>
      <c r="J128" s="58"/>
      <c r="K128" s="32"/>
      <c r="L128" s="58"/>
      <c r="M128" s="41">
        <v>99</v>
      </c>
      <c r="N128" s="58">
        <v>7659</v>
      </c>
      <c r="O128" s="58"/>
      <c r="P128" s="58"/>
      <c r="Q128" s="58">
        <f t="shared" si="6"/>
        <v>99</v>
      </c>
      <c r="R128" s="13">
        <f t="shared" si="7"/>
        <v>15246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32"/>
      <c r="F129" s="58"/>
      <c r="G129" s="32"/>
      <c r="H129" s="58"/>
      <c r="I129" s="32"/>
      <c r="J129" s="58"/>
      <c r="K129" s="32"/>
      <c r="L129" s="58"/>
      <c r="M129" s="41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32"/>
      <c r="F130" s="58"/>
      <c r="G130" s="32"/>
      <c r="H130" s="58"/>
      <c r="I130" s="32"/>
      <c r="J130" s="58"/>
      <c r="K130" s="32"/>
      <c r="L130" s="58"/>
      <c r="M130" s="41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32"/>
      <c r="F131" s="58"/>
      <c r="G131" s="32"/>
      <c r="H131" s="58"/>
      <c r="I131" s="32"/>
      <c r="J131" s="58"/>
      <c r="K131" s="32"/>
      <c r="L131" s="58"/>
      <c r="M131" s="41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32"/>
      <c r="F132" s="58"/>
      <c r="G132" s="32"/>
      <c r="H132" s="58"/>
      <c r="I132" s="32">
        <v>84</v>
      </c>
      <c r="J132" s="58">
        <v>9365</v>
      </c>
      <c r="K132" s="32"/>
      <c r="L132" s="58"/>
      <c r="M132" s="41"/>
      <c r="N132" s="58"/>
      <c r="O132" s="58"/>
      <c r="P132" s="58"/>
      <c r="Q132" s="58">
        <f t="shared" si="6"/>
        <v>84</v>
      </c>
      <c r="R132" s="13">
        <f t="shared" si="7"/>
        <v>12936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32"/>
      <c r="F133" s="58"/>
      <c r="G133" s="32"/>
      <c r="H133" s="58"/>
      <c r="I133" s="32"/>
      <c r="J133" s="58"/>
      <c r="K133" s="32"/>
      <c r="L133" s="58"/>
      <c r="M133" s="41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4.25" customHeight="1" x14ac:dyDescent="0.25">
      <c r="A134" s="59">
        <v>124</v>
      </c>
      <c r="B134" s="58">
        <v>1509</v>
      </c>
      <c r="C134" s="58"/>
      <c r="D134" s="58"/>
      <c r="E134" s="32"/>
      <c r="F134" s="58"/>
      <c r="G134" s="32"/>
      <c r="H134" s="58"/>
      <c r="I134" s="32"/>
      <c r="J134" s="58"/>
      <c r="K134" s="32"/>
      <c r="L134" s="58"/>
      <c r="M134" s="41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>
        <v>59</v>
      </c>
      <c r="D135" s="58">
        <v>1958</v>
      </c>
      <c r="E135" s="32"/>
      <c r="F135" s="58"/>
      <c r="G135" s="32"/>
      <c r="H135" s="58"/>
      <c r="I135" s="32">
        <v>64</v>
      </c>
      <c r="J135" s="58">
        <v>1970</v>
      </c>
      <c r="K135" s="32"/>
      <c r="L135" s="58"/>
      <c r="M135" s="41"/>
      <c r="N135" s="58"/>
      <c r="O135" s="58">
        <v>81</v>
      </c>
      <c r="P135" s="58">
        <v>1986</v>
      </c>
      <c r="Q135" s="58">
        <f t="shared" si="6"/>
        <v>204</v>
      </c>
      <c r="R135" s="13">
        <f t="shared" si="7"/>
        <v>31475</v>
      </c>
    </row>
    <row r="136" spans="1:18" ht="15" customHeight="1" x14ac:dyDescent="0.25">
      <c r="A136" s="59">
        <v>126</v>
      </c>
      <c r="B136" s="58">
        <v>1511</v>
      </c>
      <c r="C136" s="58">
        <v>54</v>
      </c>
      <c r="D136" s="58">
        <v>3354</v>
      </c>
      <c r="E136" s="32"/>
      <c r="F136" s="58"/>
      <c r="G136" s="32"/>
      <c r="H136" s="58"/>
      <c r="I136" s="32"/>
      <c r="J136" s="58"/>
      <c r="K136" s="32">
        <v>60</v>
      </c>
      <c r="L136" s="58">
        <v>3364</v>
      </c>
      <c r="M136" s="41"/>
      <c r="N136" s="58"/>
      <c r="O136" s="58">
        <v>70</v>
      </c>
      <c r="P136" s="58">
        <v>3376</v>
      </c>
      <c r="Q136" s="58">
        <f t="shared" si="6"/>
        <v>184</v>
      </c>
      <c r="R136" s="13">
        <f t="shared" si="7"/>
        <v>28390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32"/>
      <c r="F137" s="58"/>
      <c r="G137" s="32"/>
      <c r="H137" s="58"/>
      <c r="I137" s="32"/>
      <c r="J137" s="58"/>
      <c r="K137" s="32"/>
      <c r="L137" s="58"/>
      <c r="M137" s="41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32"/>
      <c r="F138" s="58"/>
      <c r="G138" s="32"/>
      <c r="H138" s="58"/>
      <c r="I138" s="32"/>
      <c r="J138" s="58"/>
      <c r="K138" s="32"/>
      <c r="L138" s="58"/>
      <c r="M138" s="41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32"/>
      <c r="F139" s="58"/>
      <c r="G139" s="32">
        <v>48</v>
      </c>
      <c r="H139" s="58">
        <v>2528</v>
      </c>
      <c r="I139" s="32"/>
      <c r="J139" s="58"/>
      <c r="K139" s="32"/>
      <c r="L139" s="58"/>
      <c r="M139" s="41"/>
      <c r="N139" s="58"/>
      <c r="O139" s="58"/>
      <c r="P139" s="58"/>
      <c r="Q139" s="58">
        <f t="shared" ref="Q139:Q167" si="8">C139+E139+G139+I139+K139+M139+O139</f>
        <v>48</v>
      </c>
      <c r="R139" s="13">
        <f t="shared" ref="R139:R167" si="9">SUM(C139*C$9,E139*E$9,G139*G$9,I139*I$9,K139*K$9,M139*M$9,O139*O$9)</f>
        <v>7392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32"/>
      <c r="F140" s="58"/>
      <c r="G140" s="32"/>
      <c r="H140" s="58"/>
      <c r="I140" s="32"/>
      <c r="J140" s="58"/>
      <c r="K140" s="32"/>
      <c r="L140" s="58"/>
      <c r="M140" s="41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32"/>
      <c r="F141" s="58"/>
      <c r="G141" s="32"/>
      <c r="H141" s="58"/>
      <c r="I141" s="32"/>
      <c r="J141" s="58"/>
      <c r="K141" s="32"/>
      <c r="L141" s="58"/>
      <c r="M141" s="41"/>
      <c r="N141" s="58"/>
      <c r="O141" s="58"/>
      <c r="P141" s="58"/>
      <c r="Q141" s="58">
        <f t="shared" si="8"/>
        <v>0</v>
      </c>
      <c r="R141" s="13">
        <f t="shared" si="9"/>
        <v>0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32">
        <v>42</v>
      </c>
      <c r="F142" s="58">
        <v>8144</v>
      </c>
      <c r="G142" s="32"/>
      <c r="H142" s="58"/>
      <c r="I142" s="32"/>
      <c r="J142" s="58"/>
      <c r="K142" s="32"/>
      <c r="L142" s="58"/>
      <c r="M142" s="41">
        <v>37</v>
      </c>
      <c r="N142" s="58">
        <v>8155</v>
      </c>
      <c r="O142" s="58"/>
      <c r="P142" s="58"/>
      <c r="Q142" s="58">
        <f t="shared" si="8"/>
        <v>79</v>
      </c>
      <c r="R142" s="13">
        <f t="shared" si="9"/>
        <v>12166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32">
        <v>41</v>
      </c>
      <c r="F143" s="58">
        <v>7382</v>
      </c>
      <c r="G143" s="32"/>
      <c r="H143" s="58"/>
      <c r="I143" s="32"/>
      <c r="J143" s="58"/>
      <c r="K143" s="32"/>
      <c r="L143" s="58"/>
      <c r="M143" s="41"/>
      <c r="N143" s="58"/>
      <c r="O143" s="58">
        <v>31</v>
      </c>
      <c r="P143" s="58">
        <v>7412</v>
      </c>
      <c r="Q143" s="58">
        <f t="shared" si="8"/>
        <v>72</v>
      </c>
      <c r="R143" s="13">
        <f t="shared" si="9"/>
        <v>11088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32"/>
      <c r="F144" s="58"/>
      <c r="G144" s="32"/>
      <c r="H144" s="58"/>
      <c r="I144" s="32"/>
      <c r="J144" s="58"/>
      <c r="K144" s="32"/>
      <c r="L144" s="58"/>
      <c r="M144" s="41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32"/>
      <c r="F145" s="58"/>
      <c r="G145" s="32"/>
      <c r="H145" s="58"/>
      <c r="I145" s="32">
        <v>37</v>
      </c>
      <c r="J145" s="58">
        <v>5281</v>
      </c>
      <c r="K145" s="32"/>
      <c r="L145" s="58"/>
      <c r="M145" s="41"/>
      <c r="N145" s="58"/>
      <c r="O145" s="58"/>
      <c r="P145" s="58"/>
      <c r="Q145" s="58">
        <f t="shared" si="8"/>
        <v>37</v>
      </c>
      <c r="R145" s="13">
        <f t="shared" si="9"/>
        <v>5698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32"/>
      <c r="F146" s="58"/>
      <c r="G146" s="32"/>
      <c r="H146" s="58"/>
      <c r="I146" s="32"/>
      <c r="J146" s="58"/>
      <c r="K146" s="32"/>
      <c r="L146" s="58"/>
      <c r="M146" s="41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32"/>
      <c r="F147" s="58"/>
      <c r="G147" s="32"/>
      <c r="H147" s="58"/>
      <c r="I147" s="32"/>
      <c r="J147" s="58"/>
      <c r="K147" s="32"/>
      <c r="L147" s="58"/>
      <c r="M147" s="41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32"/>
      <c r="F148" s="58"/>
      <c r="G148" s="32"/>
      <c r="H148" s="58"/>
      <c r="I148" s="32">
        <v>31</v>
      </c>
      <c r="J148" s="58">
        <v>6583</v>
      </c>
      <c r="K148" s="32"/>
      <c r="L148" s="58"/>
      <c r="M148" s="41"/>
      <c r="N148" s="58"/>
      <c r="O148" s="58"/>
      <c r="P148" s="58"/>
      <c r="Q148" s="58">
        <f t="shared" si="8"/>
        <v>31</v>
      </c>
      <c r="R148" s="13">
        <f t="shared" si="9"/>
        <v>4774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32"/>
      <c r="F149" s="58"/>
      <c r="G149" s="32"/>
      <c r="H149" s="58"/>
      <c r="I149" s="32"/>
      <c r="J149" s="58"/>
      <c r="K149" s="32"/>
      <c r="L149" s="58"/>
      <c r="M149" s="41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32"/>
      <c r="F150" s="58"/>
      <c r="G150" s="32"/>
      <c r="H150" s="58"/>
      <c r="I150" s="32"/>
      <c r="J150" s="58"/>
      <c r="K150" s="32"/>
      <c r="L150" s="58"/>
      <c r="M150" s="41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32"/>
      <c r="F151" s="58"/>
      <c r="G151" s="32"/>
      <c r="H151" s="58"/>
      <c r="I151" s="32"/>
      <c r="J151" s="58"/>
      <c r="K151" s="32"/>
      <c r="L151" s="58"/>
      <c r="M151" s="41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5" customHeight="1" x14ac:dyDescent="0.25">
      <c r="A152" s="59">
        <v>142</v>
      </c>
      <c r="B152" s="58">
        <v>2108</v>
      </c>
      <c r="C152" s="58"/>
      <c r="D152" s="58"/>
      <c r="E152" s="32"/>
      <c r="F152" s="58"/>
      <c r="G152" s="32">
        <v>115</v>
      </c>
      <c r="H152" s="58">
        <v>21082</v>
      </c>
      <c r="I152" s="32"/>
      <c r="J152" s="58"/>
      <c r="K152" s="32"/>
      <c r="L152" s="58"/>
      <c r="M152" s="41"/>
      <c r="N152" s="58"/>
      <c r="O152" s="58">
        <v>91</v>
      </c>
      <c r="P152" s="58">
        <v>21111</v>
      </c>
      <c r="Q152" s="58">
        <f t="shared" si="8"/>
        <v>206</v>
      </c>
      <c r="R152" s="13">
        <f t="shared" si="9"/>
        <v>31724</v>
      </c>
    </row>
    <row r="153" spans="1:18" ht="15" customHeight="1" x14ac:dyDescent="0.25">
      <c r="A153" s="59">
        <v>143</v>
      </c>
      <c r="B153" s="58">
        <v>2109</v>
      </c>
      <c r="C153" s="58"/>
      <c r="D153" s="58"/>
      <c r="E153" s="32">
        <v>126</v>
      </c>
      <c r="F153" s="58">
        <v>20763</v>
      </c>
      <c r="G153" s="32"/>
      <c r="H153" s="58"/>
      <c r="I153" s="32">
        <v>125</v>
      </c>
      <c r="J153" s="58">
        <v>20793</v>
      </c>
      <c r="K153" s="32"/>
      <c r="L153" s="58"/>
      <c r="M153" s="41">
        <v>102</v>
      </c>
      <c r="N153" s="58">
        <v>20822</v>
      </c>
      <c r="O153" s="58"/>
      <c r="P153" s="58"/>
      <c r="Q153" s="58">
        <f t="shared" si="8"/>
        <v>353</v>
      </c>
      <c r="R153" s="13">
        <f t="shared" si="9"/>
        <v>54362</v>
      </c>
    </row>
    <row r="154" spans="1:18" ht="15" customHeight="1" x14ac:dyDescent="0.25">
      <c r="A154" s="59">
        <v>144</v>
      </c>
      <c r="B154" s="58">
        <v>2110</v>
      </c>
      <c r="C154" s="58">
        <v>108</v>
      </c>
      <c r="D154" s="58">
        <v>14254</v>
      </c>
      <c r="E154" s="32"/>
      <c r="F154" s="58"/>
      <c r="G154" s="32"/>
      <c r="H154" s="58"/>
      <c r="I154" s="32">
        <v>95</v>
      </c>
      <c r="J154" s="58">
        <v>14284</v>
      </c>
      <c r="K154" s="32"/>
      <c r="L154" s="58"/>
      <c r="M154" s="41"/>
      <c r="N154" s="58"/>
      <c r="O154" s="58"/>
      <c r="P154" s="58"/>
      <c r="Q154" s="58">
        <f t="shared" si="8"/>
        <v>203</v>
      </c>
      <c r="R154" s="13">
        <f t="shared" si="9"/>
        <v>31370</v>
      </c>
    </row>
    <row r="155" spans="1:18" ht="15" customHeight="1" x14ac:dyDescent="0.25">
      <c r="A155" s="59">
        <v>145</v>
      </c>
      <c r="B155" s="58">
        <v>2111</v>
      </c>
      <c r="C155" s="58"/>
      <c r="D155" s="58"/>
      <c r="E155" s="32"/>
      <c r="F155" s="58"/>
      <c r="G155" s="32">
        <v>116</v>
      </c>
      <c r="H155" s="58">
        <v>14074</v>
      </c>
      <c r="I155" s="32"/>
      <c r="J155" s="58"/>
      <c r="K155" s="32"/>
      <c r="L155" s="58"/>
      <c r="M155" s="41"/>
      <c r="N155" s="58"/>
      <c r="O155" s="58">
        <v>109</v>
      </c>
      <c r="P155" s="58">
        <v>14112</v>
      </c>
      <c r="Q155" s="58">
        <f t="shared" si="8"/>
        <v>225</v>
      </c>
      <c r="R155" s="13">
        <f t="shared" si="9"/>
        <v>34650</v>
      </c>
    </row>
    <row r="156" spans="1:18" ht="15" customHeight="1" x14ac:dyDescent="0.25">
      <c r="A156" s="59">
        <v>146</v>
      </c>
      <c r="B156" s="58">
        <v>2112</v>
      </c>
      <c r="C156" s="58"/>
      <c r="D156" s="58"/>
      <c r="E156" s="32"/>
      <c r="F156" s="58"/>
      <c r="G156" s="32"/>
      <c r="H156" s="58"/>
      <c r="I156" s="32">
        <v>109</v>
      </c>
      <c r="J156" s="58">
        <v>13526</v>
      </c>
      <c r="K156" s="32"/>
      <c r="L156" s="58"/>
      <c r="M156" s="41"/>
      <c r="N156" s="58"/>
      <c r="O156" s="58">
        <v>116</v>
      </c>
      <c r="P156" s="58">
        <v>13573</v>
      </c>
      <c r="Q156" s="58">
        <f t="shared" si="8"/>
        <v>225</v>
      </c>
      <c r="R156" s="13">
        <f t="shared" si="9"/>
        <v>34650</v>
      </c>
    </row>
    <row r="157" spans="1:18" s="43" customFormat="1" ht="15" customHeight="1" x14ac:dyDescent="0.2">
      <c r="A157" s="39">
        <v>147</v>
      </c>
      <c r="B157" s="40">
        <v>2113</v>
      </c>
      <c r="C157" s="40"/>
      <c r="D157" s="40"/>
      <c r="E157" s="41">
        <v>117</v>
      </c>
      <c r="F157" s="40">
        <v>14633</v>
      </c>
      <c r="G157" s="41"/>
      <c r="H157" s="40"/>
      <c r="I157" s="41">
        <v>96</v>
      </c>
      <c r="J157" s="40">
        <v>14663</v>
      </c>
      <c r="K157" s="41"/>
      <c r="L157" s="40"/>
      <c r="M157" s="41">
        <v>110</v>
      </c>
      <c r="N157" s="40">
        <v>14698</v>
      </c>
      <c r="O157" s="40"/>
      <c r="P157" s="40"/>
      <c r="Q157" s="40">
        <f t="shared" si="8"/>
        <v>323</v>
      </c>
      <c r="R157" s="42">
        <f t="shared" si="9"/>
        <v>49742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32"/>
      <c r="F158" s="58"/>
      <c r="G158" s="32">
        <v>50</v>
      </c>
      <c r="H158" s="58">
        <v>4707</v>
      </c>
      <c r="I158" s="32"/>
      <c r="J158" s="58"/>
      <c r="K158" s="32"/>
      <c r="L158" s="58"/>
      <c r="M158" s="41"/>
      <c r="N158" s="58"/>
      <c r="O158" s="58"/>
      <c r="P158" s="58"/>
      <c r="Q158" s="58">
        <f t="shared" si="8"/>
        <v>50</v>
      </c>
      <c r="R158" s="13">
        <f t="shared" si="9"/>
        <v>7700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32"/>
      <c r="F159" s="58"/>
      <c r="G159" s="32">
        <v>43</v>
      </c>
      <c r="H159" s="58">
        <v>4799</v>
      </c>
      <c r="I159" s="32"/>
      <c r="J159" s="58"/>
      <c r="K159" s="32"/>
      <c r="L159" s="58"/>
      <c r="M159" s="41"/>
      <c r="N159" s="58"/>
      <c r="O159" s="58"/>
      <c r="P159" s="58"/>
      <c r="Q159" s="58">
        <f t="shared" si="8"/>
        <v>43</v>
      </c>
      <c r="R159" s="13">
        <f t="shared" si="9"/>
        <v>6622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32"/>
      <c r="F160" s="58"/>
      <c r="G160" s="32"/>
      <c r="H160" s="58"/>
      <c r="I160" s="32"/>
      <c r="J160" s="58"/>
      <c r="K160" s="32"/>
      <c r="L160" s="58"/>
      <c r="M160" s="41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32"/>
      <c r="F161" s="58"/>
      <c r="G161" s="32"/>
      <c r="H161" s="58"/>
      <c r="I161" s="32"/>
      <c r="J161" s="58"/>
      <c r="K161" s="32"/>
      <c r="L161" s="58"/>
      <c r="M161" s="41"/>
      <c r="N161" s="58"/>
      <c r="O161" s="58"/>
      <c r="P161" s="58"/>
      <c r="Q161" s="58">
        <f t="shared" si="8"/>
        <v>0</v>
      </c>
      <c r="R161" s="13">
        <f t="shared" si="9"/>
        <v>0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32"/>
      <c r="F162" s="58"/>
      <c r="G162" s="32"/>
      <c r="H162" s="58"/>
      <c r="I162" s="32"/>
      <c r="J162" s="58"/>
      <c r="K162" s="32"/>
      <c r="L162" s="58"/>
      <c r="M162" s="41"/>
      <c r="N162" s="58"/>
      <c r="O162" s="58">
        <v>63</v>
      </c>
      <c r="P162" s="58">
        <v>2744</v>
      </c>
      <c r="Q162" s="58">
        <f t="shared" si="8"/>
        <v>63</v>
      </c>
      <c r="R162" s="13">
        <f t="shared" si="9"/>
        <v>9702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32"/>
      <c r="F163" s="58"/>
      <c r="G163" s="32"/>
      <c r="H163" s="58"/>
      <c r="I163" s="32"/>
      <c r="J163" s="58"/>
      <c r="K163" s="32"/>
      <c r="L163" s="58"/>
      <c r="M163" s="41"/>
      <c r="N163" s="58"/>
      <c r="O163" s="58"/>
      <c r="P163" s="58"/>
      <c r="Q163" s="58">
        <f t="shared" si="8"/>
        <v>0</v>
      </c>
      <c r="R163" s="13">
        <f t="shared" si="9"/>
        <v>0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32"/>
      <c r="F164" s="58"/>
      <c r="G164" s="32"/>
      <c r="H164" s="58"/>
      <c r="I164" s="32">
        <v>220</v>
      </c>
      <c r="J164" s="58">
        <v>30943</v>
      </c>
      <c r="K164" s="32"/>
      <c r="L164" s="58"/>
      <c r="M164" s="41"/>
      <c r="N164" s="58"/>
      <c r="O164" s="58"/>
      <c r="P164" s="58"/>
      <c r="Q164" s="58">
        <f t="shared" si="8"/>
        <v>220</v>
      </c>
      <c r="R164" s="13">
        <f t="shared" si="9"/>
        <v>33880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32"/>
      <c r="F165" s="58"/>
      <c r="G165" s="32"/>
      <c r="H165" s="58"/>
      <c r="I165" s="32"/>
      <c r="J165" s="58"/>
      <c r="K165" s="32"/>
      <c r="L165" s="58"/>
      <c r="M165" s="41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/>
      <c r="D166" s="58"/>
      <c r="E166" s="32"/>
      <c r="F166" s="58"/>
      <c r="G166" s="32"/>
      <c r="H166" s="58"/>
      <c r="I166" s="32"/>
      <c r="J166" s="58"/>
      <c r="K166" s="32"/>
      <c r="L166" s="58"/>
      <c r="M166" s="41"/>
      <c r="N166" s="58"/>
      <c r="O166" s="58"/>
      <c r="P166" s="58">
        <v>1</v>
      </c>
      <c r="Q166" s="58">
        <f t="shared" si="8"/>
        <v>0</v>
      </c>
      <c r="R166" s="13">
        <f t="shared" si="9"/>
        <v>0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32"/>
      <c r="F167" s="58"/>
      <c r="G167" s="32"/>
      <c r="H167" s="58"/>
      <c r="I167" s="32"/>
      <c r="J167" s="58"/>
      <c r="K167" s="32"/>
      <c r="L167" s="58"/>
      <c r="M167" s="41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6469</v>
      </c>
      <c r="R168" s="13">
        <f>SUM(R11:R167)</f>
        <v>996725</v>
      </c>
    </row>
    <row r="169" spans="1:18" ht="25.5" customHeight="1" x14ac:dyDescent="0.25">
      <c r="A169" s="87" t="s">
        <v>28</v>
      </c>
      <c r="B169" s="85"/>
      <c r="C169" s="59">
        <f>SUM(C11:C167)</f>
        <v>499</v>
      </c>
      <c r="D169" s="59"/>
      <c r="E169" s="29">
        <f>SUM(E11:E167)</f>
        <v>1025</v>
      </c>
      <c r="F169" s="59"/>
      <c r="G169" s="29">
        <f>SUM(G11:G167)</f>
        <v>977</v>
      </c>
      <c r="H169" s="59"/>
      <c r="I169" s="29">
        <f>SUM(I11:I167)</f>
        <v>1328</v>
      </c>
      <c r="J169" s="59"/>
      <c r="K169" s="29">
        <f>SUM(K11:K167)</f>
        <v>724</v>
      </c>
      <c r="L169" s="59"/>
      <c r="M169" s="47">
        <f>SUM(M11:M167)</f>
        <v>929</v>
      </c>
      <c r="N169" s="59"/>
      <c r="O169" s="59">
        <f>SUM(O11:O167)</f>
        <v>987</v>
      </c>
      <c r="P169" s="59"/>
      <c r="Q169" s="21">
        <f>SUM(C169:P169)</f>
        <v>6469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77345</v>
      </c>
      <c r="D170" s="59"/>
      <c r="E170" s="29">
        <f>E169*E9</f>
        <v>157850</v>
      </c>
      <c r="F170" s="59"/>
      <c r="G170" s="29">
        <f>G169*G9</f>
        <v>150458</v>
      </c>
      <c r="H170" s="59"/>
      <c r="I170" s="29">
        <f>I169*I9</f>
        <v>204512</v>
      </c>
      <c r="J170" s="59"/>
      <c r="K170" s="29">
        <f>K169*K9</f>
        <v>111496</v>
      </c>
      <c r="L170" s="59"/>
      <c r="M170" s="47">
        <f>M169*M9</f>
        <v>143066</v>
      </c>
      <c r="N170" s="59"/>
      <c r="O170" s="59">
        <f>O169*O9</f>
        <v>151998</v>
      </c>
      <c r="P170" s="59"/>
      <c r="Q170" s="59" t="s">
        <v>30</v>
      </c>
      <c r="R170" s="23">
        <f>SUM(C170:P170)</f>
        <v>996725</v>
      </c>
    </row>
    <row r="171" spans="1:18" ht="15" customHeight="1" x14ac:dyDescent="0.25">
      <c r="A171" s="1"/>
      <c r="B171" s="103"/>
      <c r="C171" s="104"/>
      <c r="D171" s="1"/>
      <c r="E171" s="27"/>
      <c r="F171" s="1"/>
      <c r="G171" s="27"/>
      <c r="H171" s="1"/>
      <c r="I171" s="27"/>
      <c r="J171" s="1"/>
      <c r="K171" s="27"/>
      <c r="L171" s="1"/>
      <c r="N171" s="1"/>
      <c r="O171" s="1"/>
      <c r="P171" s="1"/>
      <c r="Q171" s="1"/>
      <c r="R171" s="1"/>
    </row>
    <row r="172" spans="1:18" ht="15" customHeight="1" x14ac:dyDescent="0.25">
      <c r="A172" s="1"/>
      <c r="C172" s="1"/>
      <c r="D172" s="1"/>
      <c r="E172" s="27"/>
      <c r="F172" s="1"/>
      <c r="G172" s="27"/>
      <c r="H172" s="1"/>
      <c r="I172" s="27"/>
      <c r="J172" s="1"/>
      <c r="K172" s="27"/>
      <c r="L172" s="1"/>
      <c r="N172" s="1"/>
      <c r="O172" s="1"/>
      <c r="P172" s="1"/>
      <c r="Q172" s="1"/>
      <c r="R172" s="1"/>
    </row>
    <row r="173" spans="1:18" ht="15" customHeight="1" x14ac:dyDescent="0.25">
      <c r="A173" s="1" t="s">
        <v>48</v>
      </c>
      <c r="C173" s="1"/>
      <c r="D173" s="1"/>
      <c r="E173" s="27"/>
      <c r="F173" s="1"/>
      <c r="G173" s="27"/>
      <c r="H173" s="1"/>
      <c r="I173" s="27"/>
      <c r="J173" s="1"/>
      <c r="K173" s="27"/>
      <c r="L173" s="1"/>
      <c r="N173" s="1"/>
      <c r="O173" s="1"/>
      <c r="P173" s="26" t="s">
        <v>81</v>
      </c>
      <c r="Q173" s="26"/>
    </row>
    <row r="174" spans="1:18" ht="15" customHeight="1" x14ac:dyDescent="0.25">
      <c r="A174" s="57" t="s">
        <v>82</v>
      </c>
      <c r="P174" s="26" t="s">
        <v>53</v>
      </c>
      <c r="Q174" s="26"/>
    </row>
    <row r="175" spans="1:18" ht="15" customHeight="1" x14ac:dyDescent="0.25">
      <c r="A175" s="57" t="s">
        <v>83</v>
      </c>
      <c r="P175" s="57" t="s">
        <v>56</v>
      </c>
    </row>
    <row r="176" spans="1:18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76"/>
  <sheetViews>
    <sheetView workbookViewId="0">
      <pane xSplit="2" ySplit="10" topLeftCell="C158" activePane="bottomRight" state="frozen"/>
      <selection activeCell="U150" sqref="T150:U150"/>
      <selection pane="topRight" activeCell="U150" sqref="T150:U150"/>
      <selection pane="bottomLeft" activeCell="U150" sqref="T150:U150"/>
      <selection pane="bottomRight" activeCell="U150" sqref="T150:U150"/>
    </sheetView>
  </sheetViews>
  <sheetFormatPr defaultRowHeight="15" x14ac:dyDescent="0.25"/>
  <cols>
    <col min="1" max="1" width="5" style="57" customWidth="1"/>
    <col min="2" max="2" width="13.140625" style="56" customWidth="1"/>
    <col min="3" max="4" width="7.28515625" style="57" customWidth="1"/>
    <col min="5" max="5" width="7.28515625" style="60" customWidth="1"/>
    <col min="6" max="6" width="7.28515625" style="57" customWidth="1"/>
    <col min="7" max="7" width="7.28515625" style="60" customWidth="1"/>
    <col min="8" max="8" width="7.28515625" style="57" customWidth="1"/>
    <col min="9" max="9" width="7.28515625" style="60" customWidth="1"/>
    <col min="10" max="10" width="7.28515625" style="57" customWidth="1"/>
    <col min="11" max="11" width="7.28515625" style="60" customWidth="1"/>
    <col min="12" max="12" width="7.28515625" style="57" customWidth="1"/>
    <col min="13" max="13" width="7.28515625" style="61" customWidth="1"/>
    <col min="14" max="16" width="7.28515625" style="57" customWidth="1"/>
    <col min="17" max="17" width="9.140625" style="57" customWidth="1"/>
    <col min="18" max="18" width="14.140625" style="57" customWidth="1"/>
    <col min="19" max="77" width="9.140625" style="57" customWidth="1"/>
    <col min="78" max="16384" width="9.140625" style="57"/>
  </cols>
  <sheetData>
    <row r="1" spans="1:18" ht="15" customHeight="1" x14ac:dyDescent="0.25">
      <c r="A1" s="81" t="s">
        <v>0</v>
      </c>
      <c r="B1" s="81"/>
      <c r="C1" s="82"/>
      <c r="D1" s="82"/>
      <c r="E1" s="107"/>
      <c r="F1" s="82"/>
      <c r="G1" s="107"/>
      <c r="H1" s="82"/>
      <c r="I1" s="107"/>
      <c r="J1" s="82"/>
      <c r="K1" s="107"/>
      <c r="L1" s="82"/>
      <c r="M1" s="108"/>
      <c r="N1" s="82"/>
      <c r="O1" s="82"/>
      <c r="P1" s="82"/>
      <c r="Q1" s="82"/>
      <c r="R1" s="82"/>
    </row>
    <row r="2" spans="1:18" ht="15" customHeight="1" x14ac:dyDescent="0.25">
      <c r="A2" s="81" t="s">
        <v>70</v>
      </c>
      <c r="B2" s="81"/>
      <c r="C2" s="82"/>
      <c r="D2" s="82"/>
      <c r="E2" s="107"/>
      <c r="F2" s="82"/>
      <c r="G2" s="107"/>
      <c r="H2" s="82"/>
      <c r="I2" s="107"/>
      <c r="J2" s="82"/>
      <c r="K2" s="107"/>
      <c r="L2" s="82"/>
      <c r="M2" s="108"/>
      <c r="N2" s="82"/>
      <c r="O2" s="82"/>
      <c r="P2" s="82"/>
      <c r="Q2" s="82"/>
      <c r="R2" s="82"/>
    </row>
    <row r="3" spans="1:18" ht="15" customHeight="1" x14ac:dyDescent="0.25">
      <c r="A3" s="96" t="s">
        <v>2</v>
      </c>
      <c r="B3" s="81"/>
      <c r="C3" s="82"/>
      <c r="D3" s="82"/>
      <c r="E3" s="107"/>
      <c r="F3" s="82"/>
      <c r="G3" s="107"/>
      <c r="H3" s="82"/>
      <c r="I3" s="107"/>
      <c r="J3" s="82"/>
      <c r="K3" s="107"/>
      <c r="L3" s="82"/>
      <c r="M3" s="108"/>
      <c r="N3" s="82"/>
      <c r="O3" s="82"/>
      <c r="P3" s="82"/>
      <c r="Q3" s="82"/>
      <c r="R3" s="82"/>
    </row>
    <row r="4" spans="1:18" ht="15" customHeight="1" x14ac:dyDescent="0.25">
      <c r="A4" s="1" t="s">
        <v>3</v>
      </c>
      <c r="C4" s="1"/>
      <c r="D4" s="1"/>
      <c r="E4" s="27"/>
      <c r="F4" s="1"/>
      <c r="G4" s="27"/>
      <c r="H4" s="2"/>
      <c r="I4" s="27"/>
      <c r="J4" s="1"/>
      <c r="K4" s="27"/>
      <c r="L4" s="1"/>
      <c r="M4" s="61" t="s">
        <v>4</v>
      </c>
      <c r="N4" s="3" t="s">
        <v>154</v>
      </c>
      <c r="O4" s="1"/>
      <c r="P4" s="1"/>
      <c r="Q4" s="1"/>
      <c r="R4" s="1"/>
    </row>
    <row r="5" spans="1:18" ht="15" customHeight="1" x14ac:dyDescent="0.25">
      <c r="A5" s="1" t="s">
        <v>5</v>
      </c>
      <c r="B5" s="4"/>
      <c r="C5" s="1"/>
      <c r="D5" s="1"/>
      <c r="E5" s="27"/>
      <c r="F5" s="1"/>
      <c r="G5" s="27"/>
      <c r="H5" s="2"/>
      <c r="I5" s="27"/>
      <c r="J5" s="1"/>
      <c r="K5" s="27"/>
      <c r="L5" s="1"/>
      <c r="M5" s="44" t="s">
        <v>6</v>
      </c>
      <c r="N5" s="5"/>
      <c r="O5" s="1" t="s">
        <v>155</v>
      </c>
      <c r="P5" s="1"/>
      <c r="Q5" s="1"/>
      <c r="R5" s="1"/>
    </row>
    <row r="6" spans="1:18" ht="15" customHeight="1" x14ac:dyDescent="0.25">
      <c r="A6" s="1"/>
      <c r="C6" s="1"/>
      <c r="D6" s="1"/>
      <c r="E6" s="27"/>
      <c r="F6" s="1"/>
      <c r="G6" s="27"/>
      <c r="H6" s="2"/>
      <c r="I6" s="27"/>
      <c r="J6" s="1"/>
      <c r="K6" s="27"/>
      <c r="L6" s="1"/>
      <c r="M6" s="61" t="s">
        <v>7</v>
      </c>
      <c r="N6" s="1"/>
      <c r="O6" s="6" t="s">
        <v>156</v>
      </c>
      <c r="P6" s="1"/>
      <c r="Q6" s="1"/>
      <c r="R6" s="1"/>
    </row>
    <row r="7" spans="1:18" ht="15" customHeight="1" x14ac:dyDescent="0.25">
      <c r="A7" s="86" t="s">
        <v>8</v>
      </c>
      <c r="B7" s="91"/>
      <c r="C7" s="87" t="s">
        <v>157</v>
      </c>
      <c r="D7" s="91"/>
      <c r="E7" s="87" t="s">
        <v>158</v>
      </c>
      <c r="F7" s="91"/>
      <c r="G7" s="87" t="s">
        <v>159</v>
      </c>
      <c r="H7" s="91"/>
      <c r="I7" s="87" t="s">
        <v>160</v>
      </c>
      <c r="J7" s="91"/>
      <c r="K7" s="87" t="s">
        <v>161</v>
      </c>
      <c r="L7" s="91"/>
      <c r="M7" s="87" t="s">
        <v>162</v>
      </c>
      <c r="N7" s="91"/>
      <c r="O7" s="87" t="s">
        <v>163</v>
      </c>
      <c r="P7" s="91"/>
      <c r="Q7" s="87" t="s">
        <v>9</v>
      </c>
      <c r="R7" s="87" t="s">
        <v>10</v>
      </c>
    </row>
    <row r="8" spans="1:18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ht="15" customHeight="1" x14ac:dyDescent="0.25">
      <c r="A9" s="86" t="s">
        <v>11</v>
      </c>
      <c r="B9" s="85"/>
      <c r="C9" s="87">
        <v>154</v>
      </c>
      <c r="D9" s="85"/>
      <c r="E9" s="87">
        <v>154</v>
      </c>
      <c r="F9" s="85"/>
      <c r="G9" s="87">
        <v>154</v>
      </c>
      <c r="H9" s="85"/>
      <c r="I9" s="87">
        <v>154</v>
      </c>
      <c r="J9" s="85"/>
      <c r="K9" s="87">
        <v>154</v>
      </c>
      <c r="L9" s="85"/>
      <c r="M9" s="87">
        <v>154</v>
      </c>
      <c r="N9" s="85"/>
      <c r="O9" s="87">
        <v>154</v>
      </c>
      <c r="P9" s="85"/>
      <c r="Q9" s="100"/>
      <c r="R9" s="100"/>
    </row>
    <row r="10" spans="1:18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28" t="s">
        <v>14</v>
      </c>
      <c r="F10" s="9" t="s">
        <v>15</v>
      </c>
      <c r="G10" s="28" t="s">
        <v>14</v>
      </c>
      <c r="H10" s="10" t="s">
        <v>15</v>
      </c>
      <c r="I10" s="28" t="s">
        <v>14</v>
      </c>
      <c r="J10" s="9" t="s">
        <v>15</v>
      </c>
      <c r="K10" s="28" t="s">
        <v>14</v>
      </c>
      <c r="L10" s="9" t="s">
        <v>15</v>
      </c>
      <c r="M10" s="28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8" ht="15" customHeight="1" x14ac:dyDescent="0.25">
      <c r="A11" s="59">
        <v>1</v>
      </c>
      <c r="B11" s="11">
        <v>109</v>
      </c>
      <c r="C11" s="59"/>
      <c r="D11" s="59"/>
      <c r="E11" s="29"/>
      <c r="F11" s="59"/>
      <c r="G11" s="30"/>
      <c r="H11" s="59"/>
      <c r="I11" s="29"/>
      <c r="K11" s="32"/>
      <c r="L11" s="58"/>
      <c r="M11" s="41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5" customHeight="1" x14ac:dyDescent="0.25">
      <c r="A12" s="59">
        <v>2</v>
      </c>
      <c r="B12" s="14">
        <v>110</v>
      </c>
      <c r="C12" s="58"/>
      <c r="D12" s="59"/>
      <c r="E12" s="29"/>
      <c r="F12" s="59"/>
      <c r="G12" s="30"/>
      <c r="H12" s="59"/>
      <c r="I12" s="29"/>
      <c r="J12" s="12"/>
      <c r="K12" s="32"/>
      <c r="L12" s="58"/>
      <c r="M12" s="41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8" ht="15" customHeight="1" x14ac:dyDescent="0.25">
      <c r="A13" s="59">
        <v>3</v>
      </c>
      <c r="B13" s="14">
        <v>112</v>
      </c>
      <c r="C13" s="59"/>
      <c r="D13" s="59"/>
      <c r="E13" s="29"/>
      <c r="F13" s="59"/>
      <c r="G13" s="30"/>
      <c r="H13" s="12"/>
      <c r="I13" s="30"/>
      <c r="J13" s="59"/>
      <c r="K13" s="32"/>
      <c r="L13" s="58"/>
      <c r="M13" s="41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8" ht="15" customHeight="1" x14ac:dyDescent="0.25">
      <c r="A14" s="59">
        <v>4</v>
      </c>
      <c r="B14" s="14">
        <v>113</v>
      </c>
      <c r="C14" s="59"/>
      <c r="D14" s="59"/>
      <c r="E14" s="29"/>
      <c r="F14" s="59"/>
      <c r="G14" s="30"/>
      <c r="H14" s="52"/>
      <c r="I14" s="34">
        <v>47</v>
      </c>
      <c r="J14" s="59">
        <v>19690</v>
      </c>
      <c r="K14" s="32"/>
      <c r="L14" s="58"/>
      <c r="M14" s="41"/>
      <c r="N14" s="58"/>
      <c r="O14" s="58"/>
      <c r="P14" s="58"/>
      <c r="Q14" s="58">
        <f t="shared" si="0"/>
        <v>47</v>
      </c>
      <c r="R14" s="13">
        <f t="shared" si="1"/>
        <v>7238</v>
      </c>
    </row>
    <row r="15" spans="1:18" ht="15" customHeight="1" x14ac:dyDescent="0.25">
      <c r="A15" s="59">
        <v>5</v>
      </c>
      <c r="B15" s="14">
        <v>114</v>
      </c>
      <c r="C15" s="59"/>
      <c r="D15" s="59"/>
      <c r="E15" s="29"/>
      <c r="F15" s="59"/>
      <c r="G15" s="30"/>
      <c r="H15" s="59"/>
      <c r="I15" s="29"/>
      <c r="J15" s="59"/>
      <c r="K15" s="32"/>
      <c r="L15" s="58"/>
      <c r="M15" s="41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8" ht="15" customHeight="1" x14ac:dyDescent="0.25">
      <c r="A16" s="59">
        <v>6</v>
      </c>
      <c r="B16" s="14">
        <v>115</v>
      </c>
      <c r="C16" s="59"/>
      <c r="D16" s="59"/>
      <c r="E16" s="29"/>
      <c r="F16" s="59"/>
      <c r="G16" s="37">
        <v>91</v>
      </c>
      <c r="H16" s="59">
        <v>4183</v>
      </c>
      <c r="I16" s="29"/>
      <c r="J16" s="59"/>
      <c r="K16" s="32"/>
      <c r="L16" s="58"/>
      <c r="M16" s="41">
        <v>89</v>
      </c>
      <c r="N16" s="58">
        <v>4212</v>
      </c>
      <c r="O16" s="58"/>
      <c r="P16" s="58"/>
      <c r="Q16" s="58">
        <f t="shared" si="0"/>
        <v>180</v>
      </c>
      <c r="R16" s="13">
        <f t="shared" si="1"/>
        <v>27720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29"/>
      <c r="F17" s="59"/>
      <c r="G17" s="29">
        <v>109</v>
      </c>
      <c r="H17" s="59">
        <v>2418</v>
      </c>
      <c r="I17" s="29"/>
      <c r="J17" s="59"/>
      <c r="K17" s="32"/>
      <c r="L17" s="58"/>
      <c r="M17" s="41"/>
      <c r="N17" s="58"/>
      <c r="O17" s="58">
        <v>120</v>
      </c>
      <c r="P17" s="58">
        <v>2445</v>
      </c>
      <c r="Q17" s="58">
        <f t="shared" si="0"/>
        <v>229</v>
      </c>
      <c r="R17" s="13">
        <f t="shared" si="1"/>
        <v>35266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29"/>
      <c r="F18" s="59"/>
      <c r="G18" s="30"/>
      <c r="H18" s="59"/>
      <c r="I18" s="38"/>
      <c r="J18" s="59"/>
      <c r="K18" s="32"/>
      <c r="L18" s="58"/>
      <c r="M18" s="41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29"/>
      <c r="F19" s="59"/>
      <c r="G19" s="30"/>
      <c r="H19" s="59"/>
      <c r="I19" s="29"/>
      <c r="J19" s="59"/>
      <c r="K19" s="32"/>
      <c r="L19" s="58"/>
      <c r="M19" s="41"/>
      <c r="N19" s="58"/>
      <c r="O19" s="58"/>
      <c r="P19" s="58"/>
      <c r="Q19" s="58">
        <f t="shared" si="0"/>
        <v>0</v>
      </c>
      <c r="R19" s="13">
        <f t="shared" si="1"/>
        <v>0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29"/>
      <c r="F20" s="59"/>
      <c r="G20" s="29"/>
      <c r="H20" s="59"/>
      <c r="I20" s="29"/>
      <c r="J20" s="59"/>
      <c r="K20" s="32"/>
      <c r="L20" s="58"/>
      <c r="M20" s="41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29"/>
      <c r="F21" s="59"/>
      <c r="G21" s="34"/>
      <c r="H21" s="59"/>
      <c r="I21" s="29"/>
      <c r="J21" s="59"/>
      <c r="K21" s="32"/>
      <c r="L21" s="58"/>
      <c r="M21" s="41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29"/>
      <c r="F22" s="59"/>
      <c r="G22" s="34"/>
      <c r="H22" s="59"/>
      <c r="I22" s="29"/>
      <c r="J22" s="59"/>
      <c r="K22" s="32"/>
      <c r="L22" s="58"/>
      <c r="M22" s="41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30"/>
      <c r="F23" s="12"/>
      <c r="G23" s="34"/>
      <c r="H23" s="59"/>
      <c r="I23" s="29"/>
      <c r="J23" s="59"/>
      <c r="K23" s="32"/>
      <c r="L23" s="58"/>
      <c r="M23" s="41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/>
      <c r="D24" s="59"/>
      <c r="E24" s="29"/>
      <c r="F24" s="59"/>
      <c r="G24" s="34"/>
      <c r="H24" s="59"/>
      <c r="I24" s="29">
        <v>55</v>
      </c>
      <c r="J24" s="59">
        <v>1760</v>
      </c>
      <c r="K24" s="32"/>
      <c r="L24" s="58"/>
      <c r="M24" s="41">
        <v>20</v>
      </c>
      <c r="N24" s="58">
        <v>1775</v>
      </c>
      <c r="O24" s="58"/>
      <c r="P24" s="58"/>
      <c r="Q24" s="58">
        <f t="shared" si="0"/>
        <v>75</v>
      </c>
      <c r="R24" s="13">
        <f t="shared" si="1"/>
        <v>11550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29">
        <v>20</v>
      </c>
      <c r="F25" s="59">
        <v>3678</v>
      </c>
      <c r="G25" s="34"/>
      <c r="H25" s="59"/>
      <c r="I25" s="29"/>
      <c r="J25" s="59"/>
      <c r="K25" s="32">
        <v>15</v>
      </c>
      <c r="L25" s="58">
        <v>3694</v>
      </c>
      <c r="M25" s="41"/>
      <c r="N25" s="58"/>
      <c r="O25" s="58"/>
      <c r="P25" s="58"/>
      <c r="Q25" s="58">
        <f t="shared" si="0"/>
        <v>35</v>
      </c>
      <c r="R25" s="13">
        <f t="shared" si="1"/>
        <v>5390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29"/>
      <c r="F26" s="59"/>
      <c r="G26" s="34"/>
      <c r="H26" s="59"/>
      <c r="I26" s="29"/>
      <c r="J26" s="59"/>
      <c r="K26" s="32"/>
      <c r="L26" s="58"/>
      <c r="M26" s="41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29"/>
      <c r="F27" s="59"/>
      <c r="G27" s="29"/>
      <c r="H27" s="59"/>
      <c r="I27" s="29"/>
      <c r="J27" s="59"/>
      <c r="K27" s="32"/>
      <c r="L27" s="58"/>
      <c r="M27" s="41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29"/>
      <c r="F28" s="59"/>
      <c r="G28" s="34"/>
      <c r="H28" s="59"/>
      <c r="I28" s="29"/>
      <c r="J28" s="59"/>
      <c r="K28" s="30"/>
      <c r="L28" s="12"/>
      <c r="M28" s="45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>
        <v>32</v>
      </c>
      <c r="D29" s="59">
        <v>92</v>
      </c>
      <c r="E29" s="29"/>
      <c r="F29" s="59"/>
      <c r="G29" s="34">
        <v>30</v>
      </c>
      <c r="H29" s="59">
        <v>113</v>
      </c>
      <c r="I29" s="29"/>
      <c r="J29" s="59"/>
      <c r="K29" s="32">
        <v>29</v>
      </c>
      <c r="L29" s="58">
        <v>116</v>
      </c>
      <c r="M29" s="41">
        <v>17</v>
      </c>
      <c r="N29" s="58">
        <v>123</v>
      </c>
      <c r="O29" s="58"/>
      <c r="P29" s="58"/>
      <c r="Q29" s="58">
        <f t="shared" si="0"/>
        <v>108</v>
      </c>
      <c r="R29" s="13">
        <f t="shared" si="1"/>
        <v>16632</v>
      </c>
    </row>
    <row r="30" spans="1:18" ht="15" customHeight="1" x14ac:dyDescent="0.25">
      <c r="A30" s="59">
        <v>20</v>
      </c>
      <c r="B30" s="14">
        <v>334</v>
      </c>
      <c r="C30" s="59"/>
      <c r="D30" s="59"/>
      <c r="E30" s="29">
        <v>31</v>
      </c>
      <c r="F30" s="59">
        <v>1117</v>
      </c>
      <c r="G30" s="34">
        <v>31</v>
      </c>
      <c r="H30" s="59">
        <v>1141</v>
      </c>
      <c r="I30" s="29"/>
      <c r="J30" s="59"/>
      <c r="K30" s="32">
        <v>34</v>
      </c>
      <c r="L30" s="58">
        <v>1165</v>
      </c>
      <c r="M30" s="41">
        <v>31</v>
      </c>
      <c r="N30" s="58">
        <v>1172</v>
      </c>
      <c r="O30" s="58"/>
      <c r="P30" s="58"/>
      <c r="Q30" s="58">
        <f t="shared" si="0"/>
        <v>127</v>
      </c>
      <c r="R30" s="13">
        <f t="shared" si="1"/>
        <v>19558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29"/>
      <c r="F31" s="59"/>
      <c r="G31" s="34"/>
      <c r="H31" s="59"/>
      <c r="I31" s="29"/>
      <c r="J31" s="59"/>
      <c r="K31" s="32"/>
      <c r="L31" s="58"/>
      <c r="M31" s="41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29">
        <v>28</v>
      </c>
      <c r="F32" s="59">
        <v>5157</v>
      </c>
      <c r="G32" s="34"/>
      <c r="H32" s="59"/>
      <c r="I32" s="29">
        <v>28</v>
      </c>
      <c r="J32" s="59">
        <v>5177</v>
      </c>
      <c r="K32" s="32"/>
      <c r="L32" s="58"/>
      <c r="M32" s="41">
        <v>29</v>
      </c>
      <c r="N32" s="58">
        <v>5198</v>
      </c>
      <c r="O32" s="58"/>
      <c r="P32" s="58"/>
      <c r="Q32" s="58">
        <f t="shared" si="0"/>
        <v>85</v>
      </c>
      <c r="R32" s="13">
        <f t="shared" si="1"/>
        <v>13090</v>
      </c>
    </row>
    <row r="33" spans="1:18" ht="15" customHeight="1" x14ac:dyDescent="0.25">
      <c r="A33" s="59">
        <v>23</v>
      </c>
      <c r="B33" s="14">
        <v>337</v>
      </c>
      <c r="C33" s="59"/>
      <c r="D33" s="59"/>
      <c r="E33" s="29"/>
      <c r="F33" s="59"/>
      <c r="G33" s="34">
        <v>19</v>
      </c>
      <c r="H33" s="59">
        <v>5745</v>
      </c>
      <c r="I33" s="29">
        <v>54</v>
      </c>
      <c r="J33" s="59">
        <v>5752</v>
      </c>
      <c r="K33" s="32"/>
      <c r="L33" s="58"/>
      <c r="M33" s="41">
        <v>42</v>
      </c>
      <c r="N33" s="58">
        <v>5778</v>
      </c>
      <c r="O33" s="58"/>
      <c r="P33" s="58"/>
      <c r="Q33" s="58">
        <f t="shared" si="0"/>
        <v>115</v>
      </c>
      <c r="R33" s="13">
        <f t="shared" si="1"/>
        <v>17710</v>
      </c>
    </row>
    <row r="34" spans="1:18" ht="15" customHeight="1" x14ac:dyDescent="0.25">
      <c r="A34" s="59">
        <v>24</v>
      </c>
      <c r="B34" s="14">
        <v>338</v>
      </c>
      <c r="C34" s="59"/>
      <c r="D34" s="59"/>
      <c r="E34" s="29">
        <v>51</v>
      </c>
      <c r="F34" s="59">
        <v>2125</v>
      </c>
      <c r="G34" s="34"/>
      <c r="H34" s="59"/>
      <c r="I34" s="29">
        <v>36</v>
      </c>
      <c r="J34" s="59">
        <v>2144</v>
      </c>
      <c r="K34" s="32">
        <v>22</v>
      </c>
      <c r="L34" s="58">
        <v>2156</v>
      </c>
      <c r="M34" s="41"/>
      <c r="N34" s="58"/>
      <c r="O34" s="58">
        <v>38</v>
      </c>
      <c r="P34" s="58">
        <v>2174</v>
      </c>
      <c r="Q34" s="58">
        <f t="shared" si="0"/>
        <v>147</v>
      </c>
      <c r="R34" s="13">
        <f t="shared" si="1"/>
        <v>22638</v>
      </c>
    </row>
    <row r="35" spans="1:18" ht="15" customHeight="1" x14ac:dyDescent="0.25">
      <c r="A35" s="59">
        <v>25</v>
      </c>
      <c r="B35" s="14">
        <v>339</v>
      </c>
      <c r="C35" s="14"/>
      <c r="D35" s="14"/>
      <c r="E35" s="31">
        <v>24</v>
      </c>
      <c r="F35" s="14">
        <v>9619</v>
      </c>
      <c r="G35" s="35"/>
      <c r="H35" s="12"/>
      <c r="I35" s="29"/>
      <c r="J35" s="14"/>
      <c r="K35" s="60">
        <v>46</v>
      </c>
      <c r="L35" s="16">
        <v>9645</v>
      </c>
      <c r="M35" s="41"/>
      <c r="N35" s="16"/>
      <c r="O35" s="16">
        <v>19</v>
      </c>
      <c r="P35" s="16">
        <v>9655</v>
      </c>
      <c r="Q35" s="58">
        <f t="shared" si="0"/>
        <v>89</v>
      </c>
      <c r="R35" s="13">
        <f t="shared" si="1"/>
        <v>13706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29"/>
      <c r="F36" s="59"/>
      <c r="G36" s="36"/>
      <c r="H36" s="12"/>
      <c r="I36" s="29"/>
      <c r="J36" s="59"/>
      <c r="K36" s="32"/>
      <c r="L36" s="58"/>
      <c r="M36" s="41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/>
      <c r="D37" s="59"/>
      <c r="E37" s="29">
        <v>15</v>
      </c>
      <c r="F37" s="59">
        <v>11052</v>
      </c>
      <c r="G37" s="36"/>
      <c r="H37" s="12"/>
      <c r="I37" s="29"/>
      <c r="J37" s="59"/>
      <c r="K37" s="32">
        <v>70</v>
      </c>
      <c r="L37" s="58">
        <v>11082</v>
      </c>
      <c r="M37" s="41"/>
      <c r="N37" s="58"/>
      <c r="O37" s="58"/>
      <c r="P37" s="58"/>
      <c r="Q37" s="58">
        <f t="shared" si="0"/>
        <v>85</v>
      </c>
      <c r="R37" s="13">
        <f t="shared" si="1"/>
        <v>13090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29"/>
      <c r="F38" s="59"/>
      <c r="G38" s="36"/>
      <c r="H38" s="12"/>
      <c r="I38" s="29"/>
      <c r="J38" s="59"/>
      <c r="K38" s="32"/>
      <c r="L38" s="58"/>
      <c r="M38" s="41"/>
      <c r="N38" s="58"/>
      <c r="O38" s="58">
        <v>43</v>
      </c>
      <c r="P38" s="58">
        <v>616</v>
      </c>
      <c r="Q38" s="58">
        <f t="shared" si="0"/>
        <v>43</v>
      </c>
      <c r="R38" s="13">
        <f t="shared" si="1"/>
        <v>6622</v>
      </c>
    </row>
    <row r="39" spans="1:18" ht="15" customHeight="1" x14ac:dyDescent="0.25">
      <c r="A39" s="59">
        <v>29</v>
      </c>
      <c r="B39" s="59">
        <v>343</v>
      </c>
      <c r="C39" s="59"/>
      <c r="D39" s="59"/>
      <c r="E39" s="30"/>
      <c r="F39" s="59"/>
      <c r="G39" s="36"/>
      <c r="H39" s="12"/>
      <c r="I39" s="29"/>
      <c r="J39" s="59"/>
      <c r="K39" s="32"/>
      <c r="L39" s="58"/>
      <c r="M39" s="41"/>
      <c r="N39" s="58"/>
      <c r="O39" s="58"/>
      <c r="P39" s="58"/>
      <c r="Q39" s="58">
        <f t="shared" si="0"/>
        <v>0</v>
      </c>
      <c r="R39" s="13">
        <f t="shared" si="1"/>
        <v>0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30"/>
      <c r="F40" s="59"/>
      <c r="G40" s="34"/>
      <c r="H40" s="12"/>
      <c r="I40" s="29"/>
      <c r="J40" s="59"/>
      <c r="K40" s="32"/>
      <c r="L40" s="58"/>
      <c r="M40" s="41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30"/>
      <c r="F41" s="59"/>
      <c r="G41" s="34"/>
      <c r="H41" s="12"/>
      <c r="I41" s="29"/>
      <c r="J41" s="59"/>
      <c r="K41" s="32"/>
      <c r="L41" s="58"/>
      <c r="M41" s="41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30"/>
      <c r="F42" s="59"/>
      <c r="G42" s="34"/>
      <c r="H42" s="12"/>
      <c r="I42" s="29"/>
      <c r="J42" s="59"/>
      <c r="K42" s="32"/>
      <c r="L42" s="58"/>
      <c r="M42" s="41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29"/>
      <c r="F43" s="59"/>
      <c r="G43" s="34"/>
      <c r="H43" s="12"/>
      <c r="I43" s="29"/>
      <c r="J43" s="59"/>
      <c r="K43" s="32"/>
      <c r="L43" s="58"/>
      <c r="M43" s="41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29"/>
      <c r="F44" s="59"/>
      <c r="G44" s="29"/>
      <c r="H44" s="12"/>
      <c r="I44" s="29"/>
      <c r="J44" s="59"/>
      <c r="K44" s="32"/>
      <c r="L44" s="58"/>
      <c r="M44" s="41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29"/>
      <c r="F45" s="59"/>
      <c r="G45" s="29"/>
      <c r="H45" s="59"/>
      <c r="I45" s="29"/>
      <c r="J45" s="59"/>
      <c r="K45" s="30"/>
      <c r="L45" s="58"/>
      <c r="M45" s="41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29"/>
      <c r="F46" s="59"/>
      <c r="G46" s="34"/>
      <c r="H46" s="59"/>
      <c r="I46" s="29"/>
      <c r="J46" s="59"/>
      <c r="K46" s="32"/>
      <c r="L46" s="58"/>
      <c r="M46" s="41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29"/>
      <c r="F47" s="59"/>
      <c r="G47" s="34"/>
      <c r="H47" s="59"/>
      <c r="I47" s="29"/>
      <c r="J47" s="59"/>
      <c r="K47" s="32"/>
      <c r="L47" s="58"/>
      <c r="M47" s="41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29"/>
      <c r="F48" s="59"/>
      <c r="G48" s="29"/>
      <c r="H48" s="14"/>
      <c r="I48" s="31"/>
      <c r="J48" s="59"/>
      <c r="K48" s="32"/>
      <c r="L48" s="58"/>
      <c r="M48" s="41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32"/>
      <c r="F49" s="58"/>
      <c r="G49" s="32"/>
      <c r="H49" s="59"/>
      <c r="I49" s="29"/>
      <c r="J49" s="58"/>
      <c r="K49" s="32"/>
      <c r="L49" s="58"/>
      <c r="M49" s="41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32"/>
      <c r="F50" s="58"/>
      <c r="G50" s="32"/>
      <c r="H50" s="59"/>
      <c r="I50" s="29"/>
      <c r="J50" s="58"/>
      <c r="K50" s="32"/>
      <c r="L50" s="58"/>
      <c r="M50" s="41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32"/>
      <c r="F51" s="58"/>
      <c r="G51" s="32"/>
      <c r="H51" s="59"/>
      <c r="I51" s="29"/>
      <c r="J51" s="58"/>
      <c r="K51" s="32"/>
      <c r="L51" s="58"/>
      <c r="M51" s="41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32"/>
      <c r="F52" s="58"/>
      <c r="G52" s="32"/>
      <c r="H52" s="59"/>
      <c r="I52" s="29"/>
      <c r="J52" s="58"/>
      <c r="K52" s="32"/>
      <c r="L52" s="58"/>
      <c r="M52" s="41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32"/>
      <c r="F53" s="58"/>
      <c r="G53" s="32"/>
      <c r="H53" s="59"/>
      <c r="I53" s="29"/>
      <c r="J53" s="58"/>
      <c r="K53" s="32"/>
      <c r="L53" s="58"/>
      <c r="M53" s="41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32"/>
      <c r="F54" s="58"/>
      <c r="G54" s="32"/>
      <c r="H54" s="59"/>
      <c r="I54" s="29"/>
      <c r="J54" s="58"/>
      <c r="K54" s="32"/>
      <c r="L54" s="58"/>
      <c r="M54" s="41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32"/>
      <c r="F55" s="58"/>
      <c r="G55" s="32"/>
      <c r="H55" s="58"/>
      <c r="I55" s="32"/>
      <c r="J55" s="58"/>
      <c r="K55" s="32"/>
      <c r="L55" s="58"/>
      <c r="M55" s="41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32"/>
      <c r="F56" s="58"/>
      <c r="G56" s="32"/>
      <c r="H56" s="58"/>
      <c r="I56" s="32"/>
      <c r="J56" s="58"/>
      <c r="K56" s="32"/>
      <c r="L56" s="58"/>
      <c r="M56" s="41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32"/>
      <c r="F57" s="58"/>
      <c r="G57" s="32"/>
      <c r="H57" s="58"/>
      <c r="I57" s="32"/>
      <c r="J57" s="58"/>
      <c r="K57" s="32"/>
      <c r="L57" s="58"/>
      <c r="M57" s="41"/>
      <c r="N57" s="58"/>
      <c r="O57" s="58"/>
      <c r="P57" s="58"/>
      <c r="Q57" s="58">
        <f t="shared" si="2"/>
        <v>0</v>
      </c>
      <c r="R57" s="13">
        <f t="shared" si="3"/>
        <v>0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32"/>
      <c r="F58" s="58"/>
      <c r="G58" s="32"/>
      <c r="H58" s="58"/>
      <c r="I58" s="32"/>
      <c r="J58" s="58"/>
      <c r="K58" s="32"/>
      <c r="L58" s="58"/>
      <c r="M58" s="41"/>
      <c r="N58" s="58"/>
      <c r="O58" s="58">
        <v>38</v>
      </c>
      <c r="P58" s="58">
        <v>604</v>
      </c>
      <c r="Q58" s="58">
        <f t="shared" si="2"/>
        <v>38</v>
      </c>
      <c r="R58" s="13">
        <f t="shared" si="3"/>
        <v>5852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32"/>
      <c r="F59" s="58"/>
      <c r="G59" s="32"/>
      <c r="H59" s="58"/>
      <c r="I59" s="32"/>
      <c r="J59" s="58"/>
      <c r="K59" s="32"/>
      <c r="L59" s="58"/>
      <c r="M59" s="41">
        <v>31</v>
      </c>
      <c r="N59" s="58">
        <v>675</v>
      </c>
      <c r="O59" s="58"/>
      <c r="P59" s="58"/>
      <c r="Q59" s="58">
        <f t="shared" si="2"/>
        <v>31</v>
      </c>
      <c r="R59" s="13">
        <f t="shared" si="3"/>
        <v>4774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32"/>
      <c r="F60" s="58"/>
      <c r="G60" s="32"/>
      <c r="H60" s="58"/>
      <c r="I60" s="32"/>
      <c r="J60" s="58"/>
      <c r="K60" s="32"/>
      <c r="L60" s="58"/>
      <c r="M60" s="41"/>
      <c r="N60" s="58"/>
      <c r="O60" s="58">
        <v>38</v>
      </c>
      <c r="P60" s="58">
        <v>706</v>
      </c>
      <c r="Q60" s="58">
        <f t="shared" si="2"/>
        <v>38</v>
      </c>
      <c r="R60" s="13">
        <f t="shared" si="3"/>
        <v>5852</v>
      </c>
    </row>
    <row r="61" spans="1:18" ht="15" customHeight="1" x14ac:dyDescent="0.25">
      <c r="A61" s="59">
        <v>51</v>
      </c>
      <c r="B61" s="58">
        <v>435</v>
      </c>
      <c r="C61" s="58">
        <v>35</v>
      </c>
      <c r="D61" s="58">
        <v>624</v>
      </c>
      <c r="E61" s="32"/>
      <c r="F61" s="58"/>
      <c r="G61" s="32"/>
      <c r="H61" s="58"/>
      <c r="I61" s="32"/>
      <c r="J61" s="58"/>
      <c r="K61" s="32"/>
      <c r="L61" s="58"/>
      <c r="M61" s="41"/>
      <c r="N61" s="58"/>
      <c r="O61" s="58"/>
      <c r="P61" s="58"/>
      <c r="Q61" s="58">
        <f t="shared" si="2"/>
        <v>35</v>
      </c>
      <c r="R61" s="13">
        <f t="shared" si="3"/>
        <v>5390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32"/>
      <c r="F62" s="58"/>
      <c r="G62" s="32"/>
      <c r="H62" s="58"/>
      <c r="I62" s="32"/>
      <c r="J62" s="58"/>
      <c r="K62" s="32"/>
      <c r="L62" s="58"/>
      <c r="M62" s="41"/>
      <c r="N62" s="58"/>
      <c r="O62" s="58"/>
      <c r="P62" s="58"/>
      <c r="Q62" s="58">
        <f t="shared" si="2"/>
        <v>0</v>
      </c>
      <c r="R62" s="13">
        <f t="shared" si="3"/>
        <v>0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32"/>
      <c r="F63" s="58"/>
      <c r="G63" s="32"/>
      <c r="H63" s="58"/>
      <c r="I63" s="32"/>
      <c r="J63" s="58"/>
      <c r="K63" s="32"/>
      <c r="L63" s="58"/>
      <c r="M63" s="41"/>
      <c r="N63" s="58"/>
      <c r="O63" s="58"/>
      <c r="P63" s="58"/>
      <c r="Q63" s="58">
        <f t="shared" si="2"/>
        <v>0</v>
      </c>
      <c r="R63" s="13">
        <f t="shared" si="3"/>
        <v>0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32"/>
      <c r="F64" s="58"/>
      <c r="G64" s="32"/>
      <c r="H64" s="58"/>
      <c r="I64" s="32"/>
      <c r="J64" s="58"/>
      <c r="K64" s="32"/>
      <c r="L64" s="58"/>
      <c r="M64" s="41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32"/>
      <c r="F65" s="58"/>
      <c r="G65" s="32"/>
      <c r="H65" s="58"/>
      <c r="I65" s="32"/>
      <c r="J65" s="58"/>
      <c r="K65" s="32"/>
      <c r="L65" s="58"/>
      <c r="M65" s="41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32"/>
      <c r="F66" s="58"/>
      <c r="G66" s="32"/>
      <c r="H66" s="58"/>
      <c r="I66" s="32">
        <v>36</v>
      </c>
      <c r="J66" s="58">
        <v>581</v>
      </c>
      <c r="K66" s="32"/>
      <c r="L66" s="58"/>
      <c r="M66" s="41"/>
      <c r="N66" s="58"/>
      <c r="O66" s="58"/>
      <c r="P66" s="58"/>
      <c r="Q66" s="58">
        <f t="shared" si="2"/>
        <v>36</v>
      </c>
      <c r="R66" s="13">
        <f t="shared" si="3"/>
        <v>5544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32"/>
      <c r="F67" s="58"/>
      <c r="G67" s="32"/>
      <c r="H67" s="58"/>
      <c r="I67" s="32"/>
      <c r="J67" s="58"/>
      <c r="K67" s="32"/>
      <c r="L67" s="58"/>
      <c r="M67" s="41"/>
      <c r="N67" s="58"/>
      <c r="O67" s="58"/>
      <c r="P67" s="58"/>
      <c r="Q67" s="58">
        <f t="shared" si="2"/>
        <v>0</v>
      </c>
      <c r="R67" s="13">
        <f t="shared" si="3"/>
        <v>0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32"/>
      <c r="F68" s="58"/>
      <c r="G68" s="32"/>
      <c r="H68" s="58"/>
      <c r="I68" s="32"/>
      <c r="J68" s="58"/>
      <c r="K68" s="32"/>
      <c r="L68" s="58"/>
      <c r="M68" s="41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32"/>
      <c r="F69" s="58"/>
      <c r="G69" s="32"/>
      <c r="H69" s="58"/>
      <c r="I69" s="32"/>
      <c r="J69" s="58"/>
      <c r="K69" s="32"/>
      <c r="L69" s="58"/>
      <c r="M69" s="41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32"/>
      <c r="F70" s="58"/>
      <c r="G70" s="32"/>
      <c r="H70" s="58"/>
      <c r="I70" s="32"/>
      <c r="J70" s="58"/>
      <c r="K70" s="32"/>
      <c r="L70" s="58"/>
      <c r="M70" s="41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32"/>
      <c r="F71" s="58"/>
      <c r="G71" s="32"/>
      <c r="H71" s="58"/>
      <c r="I71" s="32"/>
      <c r="J71" s="58"/>
      <c r="K71" s="32"/>
      <c r="L71" s="58"/>
      <c r="M71" s="41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32"/>
      <c r="F72" s="58"/>
      <c r="G72" s="32"/>
      <c r="H72" s="58"/>
      <c r="I72" s="32"/>
      <c r="J72" s="58"/>
      <c r="K72" s="32"/>
      <c r="L72" s="58"/>
      <c r="M72" s="41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32"/>
      <c r="F73" s="58"/>
      <c r="G73" s="32"/>
      <c r="H73" s="58"/>
      <c r="I73" s="32"/>
      <c r="J73" s="58"/>
      <c r="K73" s="32"/>
      <c r="L73" s="58"/>
      <c r="M73" s="41"/>
      <c r="N73" s="58"/>
      <c r="O73" s="58">
        <v>251</v>
      </c>
      <c r="P73" s="58">
        <v>1171</v>
      </c>
      <c r="Q73" s="58">
        <f t="shared" si="2"/>
        <v>251</v>
      </c>
      <c r="R73" s="13">
        <f t="shared" si="3"/>
        <v>38654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32"/>
      <c r="F74" s="58"/>
      <c r="G74" s="32"/>
      <c r="H74" s="58"/>
      <c r="I74" s="32"/>
      <c r="J74" s="58"/>
      <c r="K74" s="32"/>
      <c r="L74" s="58"/>
      <c r="M74" s="41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32"/>
      <c r="F75" s="58"/>
      <c r="G75" s="32"/>
      <c r="H75" s="58"/>
      <c r="I75" s="32"/>
      <c r="J75" s="58"/>
      <c r="K75" s="32"/>
      <c r="L75" s="58"/>
      <c r="M75" s="41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32"/>
      <c r="F76" s="58"/>
      <c r="G76" s="32"/>
      <c r="H76" s="58"/>
      <c r="I76" s="32"/>
      <c r="J76" s="58"/>
      <c r="K76" s="32"/>
      <c r="L76" s="58"/>
      <c r="M76" s="41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32"/>
      <c r="F77" s="58"/>
      <c r="G77" s="32"/>
      <c r="H77" s="58"/>
      <c r="I77" s="32"/>
      <c r="J77" s="58"/>
      <c r="K77" s="32"/>
      <c r="L77" s="58"/>
      <c r="M77" s="41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32"/>
      <c r="F78" s="58"/>
      <c r="G78" s="32"/>
      <c r="H78" s="58"/>
      <c r="I78" s="32">
        <v>40</v>
      </c>
      <c r="J78" s="58">
        <v>2788</v>
      </c>
      <c r="K78" s="32"/>
      <c r="L78" s="58"/>
      <c r="M78" s="41"/>
      <c r="N78" s="58"/>
      <c r="O78" s="58"/>
      <c r="P78" s="58"/>
      <c r="Q78" s="58">
        <f t="shared" si="4"/>
        <v>40</v>
      </c>
      <c r="R78" s="13">
        <f t="shared" si="5"/>
        <v>6160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32"/>
      <c r="F79" s="58"/>
      <c r="G79" s="32"/>
      <c r="H79" s="58"/>
      <c r="I79" s="32"/>
      <c r="J79" s="58"/>
      <c r="K79" s="32"/>
      <c r="L79" s="58"/>
      <c r="M79" s="41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32"/>
      <c r="F80" s="58"/>
      <c r="G80" s="32"/>
      <c r="H80" s="58"/>
      <c r="I80" s="32"/>
      <c r="J80" s="58"/>
      <c r="K80" s="32"/>
      <c r="L80" s="58"/>
      <c r="M80" s="41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32"/>
      <c r="F81" s="58"/>
      <c r="G81" s="32"/>
      <c r="H81" s="58"/>
      <c r="I81" s="32"/>
      <c r="J81" s="58"/>
      <c r="K81" s="32"/>
      <c r="L81" s="58"/>
      <c r="M81" s="41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32"/>
      <c r="F82" s="58"/>
      <c r="G82" s="32"/>
      <c r="H82" s="58"/>
      <c r="I82" s="32"/>
      <c r="J82" s="58"/>
      <c r="K82" s="32"/>
      <c r="L82" s="58"/>
      <c r="M82" s="41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32"/>
      <c r="F83" s="58"/>
      <c r="G83" s="32"/>
      <c r="H83" s="58"/>
      <c r="I83" s="32"/>
      <c r="J83" s="58"/>
      <c r="K83" s="32"/>
      <c r="L83" s="58"/>
      <c r="M83" s="41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/>
      <c r="D84" s="18"/>
      <c r="E84" s="33">
        <v>25</v>
      </c>
      <c r="F84" s="18">
        <v>4163</v>
      </c>
      <c r="G84" s="33"/>
      <c r="H84" s="18"/>
      <c r="I84" s="33"/>
      <c r="J84" s="18"/>
      <c r="K84" s="33"/>
      <c r="L84" s="18"/>
      <c r="M84" s="46">
        <v>20</v>
      </c>
      <c r="N84" s="18">
        <v>4180</v>
      </c>
      <c r="O84" s="18"/>
      <c r="P84" s="18"/>
      <c r="Q84" s="58">
        <f t="shared" si="4"/>
        <v>45</v>
      </c>
      <c r="R84" s="13">
        <f t="shared" si="5"/>
        <v>6930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32"/>
      <c r="F85" s="58"/>
      <c r="G85" s="32"/>
      <c r="H85" s="58"/>
      <c r="I85" s="32"/>
      <c r="J85" s="58"/>
      <c r="K85" s="32"/>
      <c r="L85" s="58"/>
      <c r="M85" s="41"/>
      <c r="N85" s="58"/>
      <c r="O85" s="58"/>
      <c r="P85" s="58"/>
      <c r="Q85" s="58">
        <f t="shared" si="4"/>
        <v>0</v>
      </c>
      <c r="R85" s="13">
        <f t="shared" si="5"/>
        <v>0</v>
      </c>
    </row>
    <row r="86" spans="1:18" ht="15" customHeight="1" x14ac:dyDescent="0.25">
      <c r="A86" s="59">
        <v>76</v>
      </c>
      <c r="B86" s="58">
        <v>620</v>
      </c>
      <c r="C86" s="58"/>
      <c r="D86" s="58"/>
      <c r="E86" s="32"/>
      <c r="F86" s="58"/>
      <c r="G86" s="32">
        <v>27</v>
      </c>
      <c r="H86" s="58">
        <v>5207</v>
      </c>
      <c r="I86" s="32"/>
      <c r="J86" s="58"/>
      <c r="K86" s="32"/>
      <c r="L86" s="58"/>
      <c r="M86" s="41"/>
      <c r="N86" s="58"/>
      <c r="O86" s="58">
        <v>19</v>
      </c>
      <c r="P86" s="58">
        <v>5220</v>
      </c>
      <c r="Q86" s="58">
        <f t="shared" si="4"/>
        <v>46</v>
      </c>
      <c r="R86" s="13">
        <f t="shared" si="5"/>
        <v>7084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32"/>
      <c r="F87" s="58"/>
      <c r="G87" s="32"/>
      <c r="H87" s="58"/>
      <c r="I87" s="32"/>
      <c r="J87" s="58"/>
      <c r="K87" s="32"/>
      <c r="L87" s="58"/>
      <c r="M87" s="41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32"/>
      <c r="F88" s="58"/>
      <c r="G88" s="32"/>
      <c r="H88" s="58"/>
      <c r="I88" s="32"/>
      <c r="J88" s="58"/>
      <c r="K88" s="32"/>
      <c r="L88" s="58"/>
      <c r="M88" s="45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32"/>
      <c r="F89" s="58"/>
      <c r="G89" s="32"/>
      <c r="H89" s="58"/>
      <c r="I89" s="32"/>
      <c r="J89" s="58"/>
      <c r="K89" s="32">
        <v>27</v>
      </c>
      <c r="L89" s="58">
        <v>5125</v>
      </c>
      <c r="M89" s="41"/>
      <c r="N89" s="58"/>
      <c r="O89" s="58"/>
      <c r="P89" s="58"/>
      <c r="Q89" s="58">
        <f t="shared" si="4"/>
        <v>27</v>
      </c>
      <c r="R89" s="13">
        <f t="shared" si="5"/>
        <v>4158</v>
      </c>
    </row>
    <row r="90" spans="1:18" ht="15" customHeight="1" x14ac:dyDescent="0.25">
      <c r="A90" s="59">
        <v>80</v>
      </c>
      <c r="B90" s="58">
        <v>624</v>
      </c>
      <c r="C90" s="58"/>
      <c r="D90" s="58"/>
      <c r="E90" s="32"/>
      <c r="F90" s="58"/>
      <c r="G90" s="32">
        <v>27</v>
      </c>
      <c r="H90" s="58">
        <v>5052</v>
      </c>
      <c r="I90" s="32"/>
      <c r="J90" s="58"/>
      <c r="K90" s="32"/>
      <c r="L90" s="58"/>
      <c r="M90" s="41"/>
      <c r="N90" s="58"/>
      <c r="O90" s="58"/>
      <c r="P90" s="58"/>
      <c r="Q90" s="58">
        <f t="shared" si="4"/>
        <v>27</v>
      </c>
      <c r="R90" s="13">
        <f t="shared" si="5"/>
        <v>4158</v>
      </c>
    </row>
    <row r="91" spans="1:18" ht="15" customHeight="1" x14ac:dyDescent="0.25">
      <c r="A91" s="59">
        <v>81</v>
      </c>
      <c r="B91" s="58">
        <v>625</v>
      </c>
      <c r="C91" s="58"/>
      <c r="D91" s="58"/>
      <c r="E91" s="32">
        <v>19</v>
      </c>
      <c r="F91" s="58">
        <v>5174</v>
      </c>
      <c r="G91" s="32"/>
      <c r="H91" s="58"/>
      <c r="I91" s="32"/>
      <c r="J91" s="58"/>
      <c r="K91" s="32"/>
      <c r="L91" s="58"/>
      <c r="M91" s="41">
        <v>17</v>
      </c>
      <c r="N91" s="58">
        <v>5187</v>
      </c>
      <c r="O91" s="58"/>
      <c r="P91" s="58"/>
      <c r="Q91" s="58">
        <f t="shared" si="4"/>
        <v>36</v>
      </c>
      <c r="R91" s="13">
        <f t="shared" si="5"/>
        <v>5544</v>
      </c>
    </row>
    <row r="92" spans="1:18" ht="15" customHeight="1" x14ac:dyDescent="0.25">
      <c r="A92" s="59">
        <v>82</v>
      </c>
      <c r="B92" s="58">
        <v>626</v>
      </c>
      <c r="C92" s="58">
        <v>20</v>
      </c>
      <c r="D92" s="58">
        <v>4354</v>
      </c>
      <c r="E92" s="32"/>
      <c r="F92" s="58"/>
      <c r="G92" s="32"/>
      <c r="H92" s="58"/>
      <c r="I92" s="32">
        <v>18</v>
      </c>
      <c r="J92" s="58">
        <v>4368</v>
      </c>
      <c r="K92" s="37"/>
      <c r="L92" s="58"/>
      <c r="M92" s="41">
        <v>21</v>
      </c>
      <c r="N92" s="58">
        <v>4385</v>
      </c>
      <c r="O92" s="58"/>
      <c r="P92" s="58"/>
      <c r="Q92" s="58">
        <f t="shared" si="4"/>
        <v>59</v>
      </c>
      <c r="R92" s="13">
        <f t="shared" si="5"/>
        <v>9086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32">
        <v>21</v>
      </c>
      <c r="F93" s="58">
        <v>4902</v>
      </c>
      <c r="G93" s="32"/>
      <c r="H93" s="58"/>
      <c r="I93" s="32">
        <v>22</v>
      </c>
      <c r="J93" s="58">
        <v>4921</v>
      </c>
      <c r="K93" s="30"/>
      <c r="L93" s="58"/>
      <c r="M93" s="41"/>
      <c r="N93" s="58"/>
      <c r="O93" s="58">
        <v>21</v>
      </c>
      <c r="P93" s="58">
        <v>4941</v>
      </c>
      <c r="Q93" s="58">
        <f t="shared" si="4"/>
        <v>64</v>
      </c>
      <c r="R93" s="13">
        <f t="shared" si="5"/>
        <v>9856</v>
      </c>
    </row>
    <row r="94" spans="1:18" ht="15" customHeight="1" x14ac:dyDescent="0.25">
      <c r="A94" s="59">
        <v>84</v>
      </c>
      <c r="B94" s="58">
        <v>628</v>
      </c>
      <c r="C94" s="58"/>
      <c r="D94" s="58"/>
      <c r="E94" s="32">
        <v>23</v>
      </c>
      <c r="F94" s="58">
        <v>4982</v>
      </c>
      <c r="G94" s="32"/>
      <c r="H94" s="58"/>
      <c r="I94" s="32">
        <v>16</v>
      </c>
      <c r="J94" s="58">
        <v>5000</v>
      </c>
      <c r="K94" s="30"/>
      <c r="L94" s="58"/>
      <c r="M94" s="41">
        <v>19</v>
      </c>
      <c r="N94" s="58">
        <v>5018</v>
      </c>
      <c r="O94" s="58"/>
      <c r="P94" s="58"/>
      <c r="Q94" s="58">
        <f t="shared" si="4"/>
        <v>58</v>
      </c>
      <c r="R94" s="13">
        <f t="shared" si="5"/>
        <v>8932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32">
        <v>22</v>
      </c>
      <c r="F95" s="58">
        <v>4931</v>
      </c>
      <c r="G95" s="32">
        <v>18</v>
      </c>
      <c r="H95" s="58">
        <v>4939</v>
      </c>
      <c r="I95" s="32"/>
      <c r="J95" s="58"/>
      <c r="K95" s="30">
        <v>21</v>
      </c>
      <c r="L95" s="58">
        <v>4950</v>
      </c>
      <c r="M95" s="41"/>
      <c r="N95" s="58"/>
      <c r="O95" s="58">
        <v>18</v>
      </c>
      <c r="P95" s="58">
        <v>4963</v>
      </c>
      <c r="Q95" s="58">
        <f t="shared" si="4"/>
        <v>79</v>
      </c>
      <c r="R95" s="13">
        <f t="shared" si="5"/>
        <v>12166</v>
      </c>
    </row>
    <row r="96" spans="1:18" ht="15" customHeight="1" x14ac:dyDescent="0.25">
      <c r="A96" s="59">
        <v>86</v>
      </c>
      <c r="B96" s="58">
        <v>630</v>
      </c>
      <c r="C96" s="58"/>
      <c r="D96" s="58"/>
      <c r="E96" s="32"/>
      <c r="F96" s="58"/>
      <c r="G96" s="32">
        <v>25</v>
      </c>
      <c r="H96" s="58">
        <v>5142</v>
      </c>
      <c r="I96" s="32"/>
      <c r="J96" s="58"/>
      <c r="K96" s="32"/>
      <c r="L96" s="58"/>
      <c r="M96" s="41">
        <v>26</v>
      </c>
      <c r="N96" s="58">
        <v>5164</v>
      </c>
      <c r="O96" s="58"/>
      <c r="P96" s="58"/>
      <c r="Q96" s="58">
        <f t="shared" si="4"/>
        <v>51</v>
      </c>
      <c r="R96" s="13">
        <f t="shared" si="5"/>
        <v>7854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32"/>
      <c r="F97" s="58"/>
      <c r="G97" s="32">
        <v>23</v>
      </c>
      <c r="H97" s="58">
        <v>4453</v>
      </c>
      <c r="I97" s="32"/>
      <c r="J97" s="58"/>
      <c r="K97" s="32">
        <v>19</v>
      </c>
      <c r="L97" s="58">
        <v>4470</v>
      </c>
      <c r="M97" s="41"/>
      <c r="N97" s="58"/>
      <c r="O97" s="58">
        <v>17</v>
      </c>
      <c r="P97" s="58">
        <v>4488</v>
      </c>
      <c r="Q97" s="58">
        <f t="shared" si="4"/>
        <v>59</v>
      </c>
      <c r="R97" s="13">
        <f t="shared" si="5"/>
        <v>9086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32"/>
      <c r="F98" s="58"/>
      <c r="G98" s="32">
        <v>18</v>
      </c>
      <c r="H98" s="58">
        <v>4810</v>
      </c>
      <c r="I98" s="32"/>
      <c r="J98" s="58"/>
      <c r="K98" s="32"/>
      <c r="L98" s="58"/>
      <c r="M98" s="41">
        <v>20</v>
      </c>
      <c r="N98" s="58">
        <v>4818</v>
      </c>
      <c r="O98" s="58"/>
      <c r="P98" s="58"/>
      <c r="Q98" s="58">
        <f t="shared" si="4"/>
        <v>38</v>
      </c>
      <c r="R98" s="13">
        <f t="shared" si="5"/>
        <v>5852</v>
      </c>
    </row>
    <row r="99" spans="1:18" ht="15" customHeight="1" x14ac:dyDescent="0.25">
      <c r="A99" s="59">
        <v>89</v>
      </c>
      <c r="B99" s="58">
        <v>633</v>
      </c>
      <c r="C99" s="58">
        <v>28</v>
      </c>
      <c r="D99" s="58">
        <v>4475</v>
      </c>
      <c r="E99" s="32"/>
      <c r="F99" s="58"/>
      <c r="G99" s="30"/>
      <c r="H99" s="58"/>
      <c r="I99" s="32"/>
      <c r="J99" s="58"/>
      <c r="K99" s="32">
        <v>22</v>
      </c>
      <c r="L99" s="58">
        <v>4493</v>
      </c>
      <c r="M99" s="41"/>
      <c r="N99" s="58"/>
      <c r="O99" s="58"/>
      <c r="P99" s="58"/>
      <c r="Q99" s="58">
        <f t="shared" si="4"/>
        <v>50</v>
      </c>
      <c r="R99" s="13">
        <f t="shared" si="5"/>
        <v>7700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32"/>
      <c r="F100" s="58"/>
      <c r="G100" s="32"/>
      <c r="H100" s="58"/>
      <c r="I100" s="32">
        <v>14</v>
      </c>
      <c r="J100" s="58"/>
      <c r="K100" s="32"/>
      <c r="L100" s="58"/>
      <c r="M100" s="41"/>
      <c r="N100" s="58"/>
      <c r="O100" s="58"/>
      <c r="P100" s="58"/>
      <c r="Q100" s="58">
        <f t="shared" si="4"/>
        <v>14</v>
      </c>
      <c r="R100" s="13">
        <f t="shared" si="5"/>
        <v>2156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32"/>
      <c r="F101" s="58"/>
      <c r="G101" s="32"/>
      <c r="H101" s="58"/>
      <c r="I101" s="32">
        <v>308</v>
      </c>
      <c r="J101" s="58">
        <v>2531</v>
      </c>
      <c r="K101" s="32"/>
      <c r="L101" s="58"/>
      <c r="M101" s="41"/>
      <c r="N101" s="58"/>
      <c r="O101" s="58"/>
      <c r="P101" s="58"/>
      <c r="Q101" s="58">
        <f t="shared" si="4"/>
        <v>308</v>
      </c>
      <c r="R101" s="13">
        <f t="shared" si="5"/>
        <v>47432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32"/>
      <c r="F102" s="58"/>
      <c r="G102" s="32"/>
      <c r="H102" s="58"/>
      <c r="I102" s="32"/>
      <c r="J102" s="58"/>
      <c r="K102" s="32"/>
      <c r="L102" s="58"/>
      <c r="M102" s="41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32"/>
      <c r="F103" s="58"/>
      <c r="G103" s="32"/>
      <c r="H103" s="58"/>
      <c r="I103" s="32"/>
      <c r="J103" s="58"/>
      <c r="K103" s="32">
        <v>260</v>
      </c>
      <c r="L103" s="58">
        <v>406</v>
      </c>
      <c r="M103" s="41"/>
      <c r="N103" s="58"/>
      <c r="O103" s="58"/>
      <c r="P103" s="58"/>
      <c r="Q103" s="58">
        <f t="shared" si="4"/>
        <v>260</v>
      </c>
      <c r="R103" s="13">
        <f t="shared" si="5"/>
        <v>40040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32"/>
      <c r="F104" s="58"/>
      <c r="G104" s="32"/>
      <c r="H104" s="58"/>
      <c r="I104" s="32"/>
      <c r="J104" s="58"/>
      <c r="K104" s="32"/>
      <c r="L104" s="58"/>
      <c r="M104" s="41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32"/>
      <c r="F105" s="58"/>
      <c r="G105" s="32"/>
      <c r="H105" s="58"/>
      <c r="I105" s="32">
        <v>86</v>
      </c>
      <c r="J105" s="58">
        <v>7781</v>
      </c>
      <c r="K105" s="32"/>
      <c r="L105" s="58"/>
      <c r="M105" s="41"/>
      <c r="N105" s="58"/>
      <c r="O105" s="58"/>
      <c r="P105" s="58"/>
      <c r="Q105" s="58">
        <f t="shared" si="4"/>
        <v>86</v>
      </c>
      <c r="R105" s="13">
        <f t="shared" si="5"/>
        <v>13244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32"/>
      <c r="F106" s="58"/>
      <c r="G106" s="32"/>
      <c r="H106" s="58"/>
      <c r="I106" s="32"/>
      <c r="J106" s="58"/>
      <c r="K106" s="32"/>
      <c r="L106" s="58"/>
      <c r="M106" s="41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/>
      <c r="D107" s="58"/>
      <c r="E107" s="32"/>
      <c r="F107" s="58"/>
      <c r="G107" s="32">
        <v>89</v>
      </c>
      <c r="H107" s="58">
        <v>8827</v>
      </c>
      <c r="I107" s="32"/>
      <c r="J107" s="58"/>
      <c r="K107" s="32">
        <v>57</v>
      </c>
      <c r="L107" s="58">
        <v>8843</v>
      </c>
      <c r="M107" s="41"/>
      <c r="N107" s="58"/>
      <c r="O107" s="58">
        <v>51</v>
      </c>
      <c r="P107" s="58">
        <v>8860</v>
      </c>
      <c r="Q107" s="58">
        <f t="shared" ref="Q107:Q138" si="6">C107+E107+G107+I107+K107+M107+O107</f>
        <v>197</v>
      </c>
      <c r="R107" s="13">
        <f t="shared" ref="R107:R138" si="7">SUM(C107*C$9,E107*E$9,G107*G$9,I107*I$9,K107*K$9,M107*M$9,O107*O$9)</f>
        <v>30338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32"/>
      <c r="F108" s="58"/>
      <c r="G108" s="32"/>
      <c r="H108" s="58"/>
      <c r="I108" s="32"/>
      <c r="J108" s="58"/>
      <c r="K108" s="32"/>
      <c r="L108" s="58"/>
      <c r="M108" s="41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32"/>
      <c r="F109" s="58"/>
      <c r="G109" s="32"/>
      <c r="H109" s="58"/>
      <c r="I109" s="32"/>
      <c r="J109" s="58"/>
      <c r="K109" s="32"/>
      <c r="L109" s="58"/>
      <c r="M109" s="41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58">
        <v>46</v>
      </c>
      <c r="D110" s="58">
        <v>11817</v>
      </c>
      <c r="E110" s="32"/>
      <c r="F110" s="58"/>
      <c r="G110" s="32">
        <v>25</v>
      </c>
      <c r="H110" s="58">
        <v>11822</v>
      </c>
      <c r="I110" s="32"/>
      <c r="J110" s="58"/>
      <c r="K110" s="32">
        <v>37</v>
      </c>
      <c r="L110" s="58">
        <v>11831</v>
      </c>
      <c r="M110" s="41"/>
      <c r="N110" s="58"/>
      <c r="O110" s="58">
        <v>33</v>
      </c>
      <c r="P110" s="58">
        <v>11844</v>
      </c>
      <c r="Q110" s="58">
        <f t="shared" si="6"/>
        <v>141</v>
      </c>
      <c r="R110" s="13">
        <f t="shared" si="7"/>
        <v>21714</v>
      </c>
    </row>
    <row r="111" spans="1:18" ht="15" customHeight="1" x14ac:dyDescent="0.25">
      <c r="A111" s="59">
        <v>101</v>
      </c>
      <c r="B111" s="58">
        <v>1106</v>
      </c>
      <c r="C111" s="58">
        <v>33</v>
      </c>
      <c r="D111" s="58">
        <v>8184</v>
      </c>
      <c r="E111" s="32"/>
      <c r="F111" s="58"/>
      <c r="G111" s="32"/>
      <c r="H111" s="58"/>
      <c r="I111" s="32">
        <v>35</v>
      </c>
      <c r="J111" s="58">
        <v>8194</v>
      </c>
      <c r="K111" s="32"/>
      <c r="L111" s="58"/>
      <c r="M111" s="41"/>
      <c r="N111" s="58"/>
      <c r="O111" s="58">
        <v>41</v>
      </c>
      <c r="P111" s="58">
        <v>8207</v>
      </c>
      <c r="Q111" s="58">
        <f t="shared" si="6"/>
        <v>109</v>
      </c>
      <c r="R111" s="13">
        <f t="shared" si="7"/>
        <v>16786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32"/>
      <c r="F112" s="58"/>
      <c r="G112" s="32"/>
      <c r="H112" s="58"/>
      <c r="I112" s="32"/>
      <c r="J112" s="58"/>
      <c r="K112" s="32"/>
      <c r="L112" s="58"/>
      <c r="M112" s="41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5" customHeight="1" x14ac:dyDescent="0.25">
      <c r="A113" s="59">
        <v>103</v>
      </c>
      <c r="B113" s="58">
        <v>1111</v>
      </c>
      <c r="C113" s="58"/>
      <c r="D113" s="58"/>
      <c r="E113" s="32"/>
      <c r="F113" s="58"/>
      <c r="G113" s="32">
        <v>81</v>
      </c>
      <c r="H113" s="58">
        <v>3463</v>
      </c>
      <c r="I113" s="32"/>
      <c r="J113" s="58"/>
      <c r="K113" s="32"/>
      <c r="L113" s="58"/>
      <c r="M113" s="41">
        <v>98</v>
      </c>
      <c r="N113" s="58">
        <v>3484</v>
      </c>
      <c r="O113" s="58"/>
      <c r="P113" s="58"/>
      <c r="Q113" s="58">
        <f t="shared" si="6"/>
        <v>179</v>
      </c>
      <c r="R113" s="13">
        <f t="shared" si="7"/>
        <v>27566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32"/>
      <c r="F114" s="58"/>
      <c r="G114" s="32"/>
      <c r="H114" s="58"/>
      <c r="I114" s="32"/>
      <c r="J114" s="58"/>
      <c r="K114" s="32"/>
      <c r="L114" s="58"/>
      <c r="M114" s="41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32"/>
      <c r="F115" s="58"/>
      <c r="G115" s="32"/>
      <c r="H115" s="58"/>
      <c r="I115" s="32"/>
      <c r="J115" s="58"/>
      <c r="K115" s="32">
        <v>32</v>
      </c>
      <c r="L115" s="58">
        <v>282587</v>
      </c>
      <c r="M115" s="41"/>
      <c r="N115" s="58"/>
      <c r="O115" s="58"/>
      <c r="P115" s="58"/>
      <c r="Q115" s="58">
        <f t="shared" si="6"/>
        <v>32</v>
      </c>
      <c r="R115" s="13">
        <f t="shared" si="7"/>
        <v>4928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32"/>
      <c r="F116" s="58"/>
      <c r="G116" s="32"/>
      <c r="H116" s="58"/>
      <c r="I116" s="32"/>
      <c r="J116" s="58"/>
      <c r="K116" s="32">
        <v>41</v>
      </c>
      <c r="L116" s="58">
        <v>160057</v>
      </c>
      <c r="M116" s="41"/>
      <c r="N116" s="58"/>
      <c r="O116" s="58"/>
      <c r="P116" s="58"/>
      <c r="Q116" s="58">
        <f t="shared" si="6"/>
        <v>41</v>
      </c>
      <c r="R116" s="13">
        <f t="shared" si="7"/>
        <v>6314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32"/>
      <c r="F117" s="58"/>
      <c r="G117" s="32">
        <v>74</v>
      </c>
      <c r="H117" s="58">
        <v>106110</v>
      </c>
      <c r="I117" s="32"/>
      <c r="J117" s="58"/>
      <c r="K117" s="32"/>
      <c r="L117" s="58"/>
      <c r="M117" s="41"/>
      <c r="N117" s="58"/>
      <c r="O117" s="58"/>
      <c r="P117" s="58"/>
      <c r="Q117" s="58">
        <f t="shared" si="6"/>
        <v>74</v>
      </c>
      <c r="R117" s="13">
        <f t="shared" si="7"/>
        <v>11396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32"/>
      <c r="F118" s="58"/>
      <c r="G118" s="32"/>
      <c r="H118" s="58"/>
      <c r="I118" s="32"/>
      <c r="J118" s="58"/>
      <c r="K118" s="32"/>
      <c r="L118" s="58"/>
      <c r="M118" s="41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32">
        <v>65</v>
      </c>
      <c r="F119" s="58">
        <v>122675</v>
      </c>
      <c r="G119" s="32"/>
      <c r="H119" s="58"/>
      <c r="I119" s="32"/>
      <c r="J119" s="58"/>
      <c r="K119" s="32"/>
      <c r="L119" s="58"/>
      <c r="M119" s="41"/>
      <c r="N119" s="58"/>
      <c r="O119" s="58"/>
      <c r="P119" s="58"/>
      <c r="Q119" s="58">
        <f t="shared" si="6"/>
        <v>65</v>
      </c>
      <c r="R119" s="13">
        <f t="shared" si="7"/>
        <v>10010</v>
      </c>
    </row>
    <row r="120" spans="1:18" ht="15" customHeight="1" x14ac:dyDescent="0.25">
      <c r="A120" s="59">
        <v>110</v>
      </c>
      <c r="B120" s="58">
        <v>1233</v>
      </c>
      <c r="C120" s="58">
        <v>50</v>
      </c>
      <c r="D120" s="58">
        <v>145676</v>
      </c>
      <c r="E120" s="32"/>
      <c r="F120" s="58"/>
      <c r="G120" s="32"/>
      <c r="H120" s="58"/>
      <c r="I120" s="32">
        <v>46</v>
      </c>
      <c r="J120" s="58">
        <v>146115</v>
      </c>
      <c r="K120" s="32"/>
      <c r="L120" s="58"/>
      <c r="M120" s="41"/>
      <c r="N120" s="58"/>
      <c r="O120" s="58"/>
      <c r="P120" s="58"/>
      <c r="Q120" s="58">
        <f t="shared" si="6"/>
        <v>96</v>
      </c>
      <c r="R120" s="13">
        <f t="shared" si="7"/>
        <v>14784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32"/>
      <c r="F121" s="58"/>
      <c r="G121" s="32"/>
      <c r="H121" s="58"/>
      <c r="I121" s="32"/>
      <c r="J121" s="58"/>
      <c r="K121" s="32"/>
      <c r="L121" s="58"/>
      <c r="M121" s="41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32"/>
      <c r="F122" s="58"/>
      <c r="G122" s="32">
        <v>60</v>
      </c>
      <c r="H122" s="58">
        <v>27890</v>
      </c>
      <c r="I122" s="32"/>
      <c r="J122" s="58"/>
      <c r="K122" s="32"/>
      <c r="L122" s="58"/>
      <c r="M122" s="41"/>
      <c r="N122" s="58"/>
      <c r="O122" s="58"/>
      <c r="P122" s="58"/>
      <c r="Q122" s="58">
        <f t="shared" si="6"/>
        <v>60</v>
      </c>
      <c r="R122" s="13">
        <f t="shared" si="7"/>
        <v>9240</v>
      </c>
    </row>
    <row r="123" spans="1:18" ht="15" customHeight="1" x14ac:dyDescent="0.25">
      <c r="A123" s="59">
        <v>113</v>
      </c>
      <c r="B123" s="58">
        <v>1236</v>
      </c>
      <c r="C123" s="58"/>
      <c r="D123" s="58"/>
      <c r="E123" s="32"/>
      <c r="F123" s="58"/>
      <c r="G123" s="32">
        <v>62</v>
      </c>
      <c r="H123" s="58">
        <v>164334</v>
      </c>
      <c r="I123" s="32"/>
      <c r="J123" s="58"/>
      <c r="K123" s="32"/>
      <c r="L123" s="58"/>
      <c r="M123" s="41"/>
      <c r="N123" s="58"/>
      <c r="O123" s="58">
        <v>55</v>
      </c>
      <c r="P123" s="58">
        <v>164786</v>
      </c>
      <c r="Q123" s="58">
        <f t="shared" si="6"/>
        <v>117</v>
      </c>
      <c r="R123" s="13">
        <f t="shared" si="7"/>
        <v>18018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32"/>
      <c r="F124" s="58"/>
      <c r="G124" s="32"/>
      <c r="H124" s="58"/>
      <c r="I124" s="32"/>
      <c r="J124" s="58"/>
      <c r="K124" s="32"/>
      <c r="L124" s="58"/>
      <c r="M124" s="41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32"/>
      <c r="F125" s="58"/>
      <c r="G125" s="32"/>
      <c r="H125" s="58"/>
      <c r="I125" s="32"/>
      <c r="J125" s="58"/>
      <c r="K125" s="32"/>
      <c r="L125" s="58"/>
      <c r="M125" s="41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32"/>
      <c r="F126" s="58"/>
      <c r="G126" s="32"/>
      <c r="H126" s="58"/>
      <c r="I126" s="32"/>
      <c r="J126" s="58"/>
      <c r="K126" s="32"/>
      <c r="L126" s="58"/>
      <c r="M126" s="41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32"/>
      <c r="F127" s="58"/>
      <c r="G127" s="32">
        <v>24</v>
      </c>
      <c r="H127" s="58">
        <v>1042</v>
      </c>
      <c r="I127" s="32"/>
      <c r="J127" s="58"/>
      <c r="K127" s="32"/>
      <c r="L127" s="58"/>
      <c r="M127" s="41"/>
      <c r="N127" s="58"/>
      <c r="O127" s="58"/>
      <c r="P127" s="58"/>
      <c r="Q127" s="58">
        <f t="shared" si="6"/>
        <v>24</v>
      </c>
      <c r="R127" s="13">
        <f t="shared" si="7"/>
        <v>3696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32"/>
      <c r="F128" s="58"/>
      <c r="G128" s="32"/>
      <c r="H128" s="58"/>
      <c r="I128" s="32"/>
      <c r="J128" s="58"/>
      <c r="K128" s="32"/>
      <c r="L128" s="58"/>
      <c r="M128" s="41"/>
      <c r="N128" s="58"/>
      <c r="O128" s="58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32"/>
      <c r="F129" s="58"/>
      <c r="G129" s="32"/>
      <c r="H129" s="58"/>
      <c r="I129" s="32"/>
      <c r="J129" s="58"/>
      <c r="K129" s="32"/>
      <c r="L129" s="58"/>
      <c r="M129" s="41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32"/>
      <c r="F130" s="58"/>
      <c r="G130" s="32"/>
      <c r="H130" s="58"/>
      <c r="I130" s="32"/>
      <c r="J130" s="58"/>
      <c r="K130" s="32"/>
      <c r="L130" s="58"/>
      <c r="M130" s="41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32"/>
      <c r="F131" s="58"/>
      <c r="G131" s="32"/>
      <c r="H131" s="58"/>
      <c r="I131" s="32"/>
      <c r="J131" s="58"/>
      <c r="K131" s="32"/>
      <c r="L131" s="58"/>
      <c r="M131" s="41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32"/>
      <c r="F132" s="58"/>
      <c r="G132" s="32"/>
      <c r="H132" s="58"/>
      <c r="I132" s="32"/>
      <c r="J132" s="58"/>
      <c r="K132" s="32">
        <v>44</v>
      </c>
      <c r="L132" s="58">
        <v>951</v>
      </c>
      <c r="M132" s="41"/>
      <c r="N132" s="58"/>
      <c r="O132" s="58"/>
      <c r="P132" s="58"/>
      <c r="Q132" s="58">
        <f t="shared" si="6"/>
        <v>44</v>
      </c>
      <c r="R132" s="13">
        <f t="shared" si="7"/>
        <v>6776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32"/>
      <c r="F133" s="58"/>
      <c r="G133" s="32"/>
      <c r="H133" s="58"/>
      <c r="I133" s="32"/>
      <c r="J133" s="58"/>
      <c r="K133" s="32"/>
      <c r="L133" s="58"/>
      <c r="M133" s="41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4.25" customHeight="1" x14ac:dyDescent="0.25">
      <c r="A134" s="59">
        <v>124</v>
      </c>
      <c r="B134" s="58">
        <v>1509</v>
      </c>
      <c r="C134" s="58"/>
      <c r="D134" s="58"/>
      <c r="E134" s="32"/>
      <c r="F134" s="58"/>
      <c r="G134" s="32"/>
      <c r="H134" s="58"/>
      <c r="I134" s="32"/>
      <c r="J134" s="58"/>
      <c r="K134" s="32"/>
      <c r="L134" s="58"/>
      <c r="M134" s="41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/>
      <c r="D135" s="58"/>
      <c r="E135" s="32">
        <v>65</v>
      </c>
      <c r="F135" s="58">
        <v>1999</v>
      </c>
      <c r="G135" s="32"/>
      <c r="H135" s="58"/>
      <c r="I135" s="32">
        <v>69</v>
      </c>
      <c r="J135" s="58">
        <v>2012</v>
      </c>
      <c r="K135" s="32"/>
      <c r="L135" s="58"/>
      <c r="M135" s="41">
        <v>74</v>
      </c>
      <c r="N135" s="58">
        <v>2026</v>
      </c>
      <c r="O135" s="58"/>
      <c r="P135" s="58"/>
      <c r="Q135" s="58">
        <f t="shared" si="6"/>
        <v>208</v>
      </c>
      <c r="R135" s="13">
        <f t="shared" si="7"/>
        <v>32032</v>
      </c>
    </row>
    <row r="136" spans="1:18" ht="15" customHeight="1" x14ac:dyDescent="0.25">
      <c r="A136" s="59">
        <v>126</v>
      </c>
      <c r="B136" s="58">
        <v>1511</v>
      </c>
      <c r="C136" s="58"/>
      <c r="D136" s="58"/>
      <c r="E136" s="32"/>
      <c r="F136" s="58"/>
      <c r="G136" s="32">
        <v>60</v>
      </c>
      <c r="H136" s="58">
        <v>3389</v>
      </c>
      <c r="I136" s="32"/>
      <c r="J136" s="58"/>
      <c r="K136" s="32">
        <v>57</v>
      </c>
      <c r="L136" s="58">
        <v>3400</v>
      </c>
      <c r="M136" s="41"/>
      <c r="N136" s="58"/>
      <c r="O136" s="58">
        <v>67</v>
      </c>
      <c r="P136" s="58">
        <v>3412</v>
      </c>
      <c r="Q136" s="58">
        <f t="shared" si="6"/>
        <v>184</v>
      </c>
      <c r="R136" s="13">
        <f t="shared" si="7"/>
        <v>28336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32"/>
      <c r="F137" s="58"/>
      <c r="G137" s="32"/>
      <c r="H137" s="58"/>
      <c r="I137" s="32"/>
      <c r="J137" s="58"/>
      <c r="K137" s="32"/>
      <c r="L137" s="58"/>
      <c r="M137" s="41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32"/>
      <c r="F138" s="58"/>
      <c r="G138" s="32"/>
      <c r="H138" s="58"/>
      <c r="I138" s="32"/>
      <c r="J138" s="58"/>
      <c r="K138" s="32"/>
      <c r="L138" s="58"/>
      <c r="M138" s="41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32"/>
      <c r="F139" s="58"/>
      <c r="G139" s="32"/>
      <c r="H139" s="58"/>
      <c r="I139" s="32"/>
      <c r="J139" s="58"/>
      <c r="K139" s="32"/>
      <c r="L139" s="58"/>
      <c r="M139" s="41"/>
      <c r="N139" s="58"/>
      <c r="O139" s="58"/>
      <c r="P139" s="58"/>
      <c r="Q139" s="58">
        <f t="shared" ref="Q139:Q167" si="8">C139+E139+G139+I139+K139+M139+O139</f>
        <v>0</v>
      </c>
      <c r="R139" s="13">
        <f t="shared" ref="R139:R167" si="9">SUM(C139*C$9,E139*E$9,G139*G$9,I139*I$9,K139*K$9,M139*M$9,O139*O$9)</f>
        <v>0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32"/>
      <c r="F140" s="58"/>
      <c r="G140" s="32"/>
      <c r="H140" s="58"/>
      <c r="I140" s="32"/>
      <c r="J140" s="58"/>
      <c r="K140" s="32"/>
      <c r="L140" s="58"/>
      <c r="M140" s="41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32"/>
      <c r="F141" s="58"/>
      <c r="G141" s="32"/>
      <c r="H141" s="58"/>
      <c r="I141" s="32"/>
      <c r="J141" s="58"/>
      <c r="K141" s="32"/>
      <c r="L141" s="58"/>
      <c r="M141" s="41"/>
      <c r="N141" s="58"/>
      <c r="O141" s="58"/>
      <c r="P141" s="58"/>
      <c r="Q141" s="58">
        <f t="shared" si="8"/>
        <v>0</v>
      </c>
      <c r="R141" s="13">
        <f t="shared" si="9"/>
        <v>0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32">
        <v>34</v>
      </c>
      <c r="F142" s="58">
        <v>8165</v>
      </c>
      <c r="G142" s="32"/>
      <c r="H142" s="58"/>
      <c r="I142" s="32"/>
      <c r="J142" s="58"/>
      <c r="K142" s="32"/>
      <c r="L142" s="58"/>
      <c r="M142" s="41">
        <v>79</v>
      </c>
      <c r="N142" s="58">
        <v>8180</v>
      </c>
      <c r="O142" s="58"/>
      <c r="P142" s="58"/>
      <c r="Q142" s="58">
        <f t="shared" si="8"/>
        <v>113</v>
      </c>
      <c r="R142" s="13">
        <f t="shared" si="9"/>
        <v>17402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32"/>
      <c r="F143" s="58"/>
      <c r="G143" s="32">
        <v>35</v>
      </c>
      <c r="H143" s="58">
        <v>7405</v>
      </c>
      <c r="I143" s="32"/>
      <c r="J143" s="58"/>
      <c r="K143" s="32"/>
      <c r="L143" s="58"/>
      <c r="M143" s="41">
        <v>38</v>
      </c>
      <c r="N143" s="58">
        <v>7418</v>
      </c>
      <c r="O143" s="58"/>
      <c r="P143" s="58"/>
      <c r="Q143" s="58">
        <f t="shared" si="8"/>
        <v>73</v>
      </c>
      <c r="R143" s="13">
        <f t="shared" si="9"/>
        <v>11242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32"/>
      <c r="F144" s="58"/>
      <c r="G144" s="32"/>
      <c r="H144" s="58"/>
      <c r="I144" s="32"/>
      <c r="J144" s="58"/>
      <c r="K144" s="32"/>
      <c r="L144" s="58"/>
      <c r="M144" s="41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32"/>
      <c r="F145" s="58"/>
      <c r="G145" s="32"/>
      <c r="H145" s="58"/>
      <c r="I145" s="32"/>
      <c r="J145" s="58"/>
      <c r="K145" s="32"/>
      <c r="L145" s="58"/>
      <c r="M145" s="41">
        <v>34</v>
      </c>
      <c r="N145" s="58">
        <v>5291</v>
      </c>
      <c r="O145" s="58"/>
      <c r="P145" s="58"/>
      <c r="Q145" s="58">
        <f t="shared" si="8"/>
        <v>34</v>
      </c>
      <c r="R145" s="13">
        <f t="shared" si="9"/>
        <v>5236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32"/>
      <c r="F146" s="58"/>
      <c r="G146" s="32"/>
      <c r="H146" s="58"/>
      <c r="I146" s="32"/>
      <c r="J146" s="58"/>
      <c r="K146" s="32"/>
      <c r="L146" s="58"/>
      <c r="M146" s="41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32"/>
      <c r="F147" s="58"/>
      <c r="G147" s="32"/>
      <c r="H147" s="58"/>
      <c r="I147" s="32"/>
      <c r="J147" s="58"/>
      <c r="K147" s="32"/>
      <c r="L147" s="58"/>
      <c r="M147" s="41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32"/>
      <c r="F148" s="58"/>
      <c r="G148" s="32"/>
      <c r="H148" s="58"/>
      <c r="I148" s="32"/>
      <c r="J148" s="58"/>
      <c r="K148" s="32">
        <v>18</v>
      </c>
      <c r="L148" s="58">
        <v>6596</v>
      </c>
      <c r="M148" s="41"/>
      <c r="N148" s="58"/>
      <c r="O148" s="58"/>
      <c r="P148" s="58"/>
      <c r="Q148" s="58">
        <f t="shared" si="8"/>
        <v>18</v>
      </c>
      <c r="R148" s="13">
        <f t="shared" si="9"/>
        <v>2772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32"/>
      <c r="F149" s="58"/>
      <c r="G149" s="32"/>
      <c r="H149" s="58"/>
      <c r="I149" s="32"/>
      <c r="J149" s="58"/>
      <c r="K149" s="32"/>
      <c r="L149" s="58"/>
      <c r="M149" s="41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32"/>
      <c r="F150" s="58"/>
      <c r="G150" s="32"/>
      <c r="H150" s="58"/>
      <c r="I150" s="32"/>
      <c r="J150" s="58"/>
      <c r="K150" s="32"/>
      <c r="L150" s="58"/>
      <c r="M150" s="41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>
        <v>15</v>
      </c>
      <c r="D151" s="58">
        <v>8097</v>
      </c>
      <c r="E151" s="32"/>
      <c r="F151" s="58"/>
      <c r="G151" s="32"/>
      <c r="H151" s="58"/>
      <c r="I151" s="32"/>
      <c r="J151" s="58"/>
      <c r="K151" s="32"/>
      <c r="L151" s="58"/>
      <c r="M151" s="41"/>
      <c r="N151" s="58"/>
      <c r="O151" s="58"/>
      <c r="P151" s="58"/>
      <c r="Q151" s="58">
        <f t="shared" si="8"/>
        <v>15</v>
      </c>
      <c r="R151" s="13">
        <f t="shared" si="9"/>
        <v>2310</v>
      </c>
    </row>
    <row r="152" spans="1:18" ht="15" customHeight="1" x14ac:dyDescent="0.25">
      <c r="A152" s="59">
        <v>142</v>
      </c>
      <c r="B152" s="58">
        <v>2108</v>
      </c>
      <c r="C152" s="58"/>
      <c r="D152" s="58"/>
      <c r="E152" s="32">
        <v>82</v>
      </c>
      <c r="F152" s="58">
        <v>21128</v>
      </c>
      <c r="G152" s="32"/>
      <c r="H152" s="58"/>
      <c r="I152" s="32"/>
      <c r="J152" s="58"/>
      <c r="K152" s="32">
        <v>91</v>
      </c>
      <c r="L152" s="58">
        <v>21146</v>
      </c>
      <c r="M152" s="41"/>
      <c r="N152" s="58"/>
      <c r="O152" s="58"/>
      <c r="P152" s="58"/>
      <c r="Q152" s="58">
        <f t="shared" si="8"/>
        <v>173</v>
      </c>
      <c r="R152" s="13">
        <f t="shared" si="9"/>
        <v>26642</v>
      </c>
    </row>
    <row r="153" spans="1:18" ht="15" customHeight="1" x14ac:dyDescent="0.25">
      <c r="A153" s="59">
        <v>143</v>
      </c>
      <c r="B153" s="58">
        <v>2109</v>
      </c>
      <c r="C153" s="58">
        <v>125</v>
      </c>
      <c r="D153" s="58">
        <v>20850</v>
      </c>
      <c r="E153" s="32"/>
      <c r="F153" s="58"/>
      <c r="G153" s="32">
        <v>95</v>
      </c>
      <c r="H153" s="58">
        <v>20880</v>
      </c>
      <c r="I153" s="32">
        <v>99</v>
      </c>
      <c r="J153" s="58">
        <v>20898</v>
      </c>
      <c r="K153" s="32"/>
      <c r="L153" s="58"/>
      <c r="M153" s="41">
        <v>111</v>
      </c>
      <c r="N153" s="58">
        <v>20944</v>
      </c>
      <c r="O153" s="58">
        <v>110</v>
      </c>
      <c r="P153" s="58">
        <v>20960</v>
      </c>
      <c r="Q153" s="58">
        <f t="shared" si="8"/>
        <v>540</v>
      </c>
      <c r="R153" s="13">
        <f t="shared" si="9"/>
        <v>83160</v>
      </c>
    </row>
    <row r="154" spans="1:18" ht="15" customHeight="1" x14ac:dyDescent="0.25">
      <c r="A154" s="59">
        <v>144</v>
      </c>
      <c r="B154" s="58">
        <v>2110</v>
      </c>
      <c r="C154" s="58"/>
      <c r="D154" s="58"/>
      <c r="E154" s="32">
        <v>77</v>
      </c>
      <c r="F154" s="58">
        <v>14311</v>
      </c>
      <c r="G154" s="32"/>
      <c r="H154" s="58"/>
      <c r="I154" s="32">
        <v>106</v>
      </c>
      <c r="J154" s="58">
        <v>14336</v>
      </c>
      <c r="K154" s="32"/>
      <c r="L154" s="58"/>
      <c r="M154" s="41">
        <v>128</v>
      </c>
      <c r="N154" s="58">
        <v>14382</v>
      </c>
      <c r="O154" s="58">
        <v>84</v>
      </c>
      <c r="P154" s="58">
        <v>14396</v>
      </c>
      <c r="Q154" s="58">
        <f t="shared" si="8"/>
        <v>395</v>
      </c>
      <c r="R154" s="13">
        <f t="shared" si="9"/>
        <v>60830</v>
      </c>
    </row>
    <row r="155" spans="1:18" ht="15" customHeight="1" x14ac:dyDescent="0.25">
      <c r="A155" s="59">
        <v>145</v>
      </c>
      <c r="B155" s="58">
        <v>2111</v>
      </c>
      <c r="C155" s="58"/>
      <c r="D155" s="58"/>
      <c r="E155" s="32"/>
      <c r="F155" s="58"/>
      <c r="G155" s="32">
        <v>80</v>
      </c>
      <c r="H155" s="58">
        <v>14164</v>
      </c>
      <c r="I155" s="32"/>
      <c r="J155" s="58"/>
      <c r="K155" s="32">
        <v>82</v>
      </c>
      <c r="L155" s="58">
        <v>14191</v>
      </c>
      <c r="M155" s="41"/>
      <c r="N155" s="58"/>
      <c r="O155" s="58"/>
      <c r="P155" s="58"/>
      <c r="Q155" s="58">
        <f t="shared" si="8"/>
        <v>162</v>
      </c>
      <c r="R155" s="13">
        <f t="shared" si="9"/>
        <v>24948</v>
      </c>
    </row>
    <row r="156" spans="1:18" ht="15" customHeight="1" x14ac:dyDescent="0.25">
      <c r="A156" s="59">
        <v>146</v>
      </c>
      <c r="B156" s="58">
        <v>2112</v>
      </c>
      <c r="C156" s="58"/>
      <c r="D156" s="58"/>
      <c r="E156" s="32">
        <v>86</v>
      </c>
      <c r="F156" s="58">
        <v>13608</v>
      </c>
      <c r="G156" s="32"/>
      <c r="H156" s="58"/>
      <c r="I156" s="32"/>
      <c r="J156" s="58"/>
      <c r="K156" s="32"/>
      <c r="L156" s="58"/>
      <c r="M156" s="41"/>
      <c r="N156" s="58"/>
      <c r="O156" s="58">
        <v>76</v>
      </c>
      <c r="P156" s="58">
        <v>13642</v>
      </c>
      <c r="Q156" s="58">
        <f t="shared" si="8"/>
        <v>162</v>
      </c>
      <c r="R156" s="13">
        <f t="shared" si="9"/>
        <v>24948</v>
      </c>
    </row>
    <row r="157" spans="1:18" s="43" customFormat="1" ht="15" customHeight="1" x14ac:dyDescent="0.2">
      <c r="A157" s="39">
        <v>147</v>
      </c>
      <c r="B157" s="40">
        <v>2113</v>
      </c>
      <c r="C157" s="40"/>
      <c r="D157" s="40"/>
      <c r="E157" s="41">
        <v>108</v>
      </c>
      <c r="F157" s="40">
        <v>14741</v>
      </c>
      <c r="G157" s="41"/>
      <c r="H157" s="40"/>
      <c r="I157" s="41">
        <v>109</v>
      </c>
      <c r="J157" s="40">
        <v>14778</v>
      </c>
      <c r="K157" s="41"/>
      <c r="L157" s="40"/>
      <c r="M157" s="41">
        <v>99</v>
      </c>
      <c r="N157" s="40">
        <v>14810</v>
      </c>
      <c r="O157" s="40"/>
      <c r="P157" s="40"/>
      <c r="Q157" s="40">
        <f t="shared" si="8"/>
        <v>316</v>
      </c>
      <c r="R157" s="42">
        <f t="shared" si="9"/>
        <v>48664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32"/>
      <c r="F158" s="58"/>
      <c r="G158" s="32"/>
      <c r="H158" s="58"/>
      <c r="I158" s="32"/>
      <c r="J158" s="58"/>
      <c r="K158" s="32"/>
      <c r="L158" s="58"/>
      <c r="M158" s="41"/>
      <c r="N158" s="58"/>
      <c r="O158" s="58">
        <v>45</v>
      </c>
      <c r="P158" s="58">
        <v>29048</v>
      </c>
      <c r="Q158" s="58">
        <f t="shared" si="8"/>
        <v>45</v>
      </c>
      <c r="R158" s="13">
        <f t="shared" si="9"/>
        <v>6930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32"/>
      <c r="F159" s="58"/>
      <c r="G159" s="32"/>
      <c r="H159" s="58"/>
      <c r="I159" s="32"/>
      <c r="J159" s="58"/>
      <c r="K159" s="32">
        <v>47</v>
      </c>
      <c r="L159" s="58">
        <v>4799</v>
      </c>
      <c r="M159" s="41"/>
      <c r="N159" s="58"/>
      <c r="O159" s="58"/>
      <c r="P159" s="58"/>
      <c r="Q159" s="58">
        <f t="shared" si="8"/>
        <v>47</v>
      </c>
      <c r="R159" s="13">
        <f t="shared" si="9"/>
        <v>7238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32"/>
      <c r="F160" s="58"/>
      <c r="G160" s="32"/>
      <c r="H160" s="58"/>
      <c r="I160" s="32"/>
      <c r="J160" s="58"/>
      <c r="K160" s="32"/>
      <c r="L160" s="58"/>
      <c r="M160" s="41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32"/>
      <c r="F161" s="58"/>
      <c r="G161" s="32"/>
      <c r="H161" s="58"/>
      <c r="I161" s="32"/>
      <c r="J161" s="58"/>
      <c r="K161" s="32"/>
      <c r="L161" s="58"/>
      <c r="M161" s="41">
        <v>25</v>
      </c>
      <c r="N161" s="58">
        <v>1971</v>
      </c>
      <c r="O161" s="58"/>
      <c r="P161" s="58"/>
      <c r="Q161" s="58">
        <f t="shared" si="8"/>
        <v>25</v>
      </c>
      <c r="R161" s="13">
        <f t="shared" si="9"/>
        <v>3850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32"/>
      <c r="F162" s="58"/>
      <c r="G162" s="32"/>
      <c r="H162" s="58"/>
      <c r="I162" s="32"/>
      <c r="J162" s="58"/>
      <c r="K162" s="32"/>
      <c r="L162" s="58"/>
      <c r="M162" s="41"/>
      <c r="N162" s="58"/>
      <c r="O162" s="58"/>
      <c r="P162" s="58"/>
      <c r="Q162" s="58">
        <f t="shared" si="8"/>
        <v>0</v>
      </c>
      <c r="R162" s="13">
        <f t="shared" si="9"/>
        <v>0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32"/>
      <c r="F163" s="58"/>
      <c r="G163" s="32">
        <v>98</v>
      </c>
      <c r="H163" s="58">
        <v>1970</v>
      </c>
      <c r="I163" s="32"/>
      <c r="J163" s="58"/>
      <c r="K163" s="32"/>
      <c r="L163" s="58"/>
      <c r="M163" s="41">
        <v>184</v>
      </c>
      <c r="N163" s="58">
        <v>1997</v>
      </c>
      <c r="O163" s="58"/>
      <c r="P163" s="58"/>
      <c r="Q163" s="58">
        <f t="shared" si="8"/>
        <v>282</v>
      </c>
      <c r="R163" s="13">
        <f t="shared" si="9"/>
        <v>43428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32"/>
      <c r="F164" s="58"/>
      <c r="G164" s="32"/>
      <c r="H164" s="58"/>
      <c r="I164" s="32"/>
      <c r="J164" s="58"/>
      <c r="K164" s="32"/>
      <c r="L164" s="58"/>
      <c r="M164" s="41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32"/>
      <c r="F165" s="58"/>
      <c r="G165" s="32"/>
      <c r="H165" s="58"/>
      <c r="I165" s="32"/>
      <c r="J165" s="58"/>
      <c r="K165" s="32"/>
      <c r="L165" s="58"/>
      <c r="M165" s="41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/>
      <c r="D166" s="58"/>
      <c r="E166" s="32"/>
      <c r="F166" s="58"/>
      <c r="G166" s="32"/>
      <c r="H166" s="58"/>
      <c r="I166" s="32">
        <v>5</v>
      </c>
      <c r="J166" s="58"/>
      <c r="K166" s="32"/>
      <c r="L166" s="58"/>
      <c r="M166" s="41"/>
      <c r="N166" s="58"/>
      <c r="O166" s="58"/>
      <c r="P166" s="58"/>
      <c r="Q166" s="58">
        <f t="shared" si="8"/>
        <v>5</v>
      </c>
      <c r="R166" s="13">
        <f t="shared" si="9"/>
        <v>770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32"/>
      <c r="F167" s="58"/>
      <c r="G167" s="32"/>
      <c r="H167" s="58"/>
      <c r="I167" s="32"/>
      <c r="J167" s="58"/>
      <c r="K167" s="32"/>
      <c r="L167" s="58"/>
      <c r="M167" s="41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7117</v>
      </c>
      <c r="R168" s="13">
        <f>SUM(R11:R167)</f>
        <v>1096018</v>
      </c>
    </row>
    <row r="169" spans="1:18" ht="25.5" customHeight="1" x14ac:dyDescent="0.25">
      <c r="A169" s="87" t="s">
        <v>28</v>
      </c>
      <c r="B169" s="85"/>
      <c r="C169" s="59">
        <f>SUM(C11:C167)</f>
        <v>384</v>
      </c>
      <c r="D169" s="59"/>
      <c r="E169" s="29">
        <f>SUM(E11:E167)</f>
        <v>796</v>
      </c>
      <c r="F169" s="59"/>
      <c r="G169" s="29">
        <f>SUM(G11:G167)</f>
        <v>1201</v>
      </c>
      <c r="H169" s="59"/>
      <c r="I169" s="29">
        <f>SUM(I11:I167)</f>
        <v>1229</v>
      </c>
      <c r="J169" s="59"/>
      <c r="K169" s="29">
        <f>SUM(K11:K167)</f>
        <v>1071</v>
      </c>
      <c r="L169" s="59"/>
      <c r="M169" s="47">
        <f>SUM(M11:M167)</f>
        <v>1252</v>
      </c>
      <c r="N169" s="59"/>
      <c r="O169" s="59">
        <f>SUM(O11:O167)</f>
        <v>1184</v>
      </c>
      <c r="P169" s="59"/>
      <c r="Q169" s="21">
        <f>SUM(C169:P169)</f>
        <v>7117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59136</v>
      </c>
      <c r="D170" s="59"/>
      <c r="E170" s="29">
        <f>E169*E9</f>
        <v>122584</v>
      </c>
      <c r="F170" s="59"/>
      <c r="G170" s="29">
        <f>G169*G9</f>
        <v>184954</v>
      </c>
      <c r="H170" s="59"/>
      <c r="I170" s="29">
        <f>I169*I9</f>
        <v>189266</v>
      </c>
      <c r="J170" s="59"/>
      <c r="K170" s="29">
        <f>K169*K9</f>
        <v>164934</v>
      </c>
      <c r="L170" s="59"/>
      <c r="M170" s="47">
        <f>M169*M9</f>
        <v>192808</v>
      </c>
      <c r="N170" s="59"/>
      <c r="O170" s="59">
        <f>O169*O9</f>
        <v>182336</v>
      </c>
      <c r="P170" s="59"/>
      <c r="Q170" s="59" t="s">
        <v>30</v>
      </c>
      <c r="R170" s="23">
        <f>SUM(C170:P170)</f>
        <v>1096018</v>
      </c>
    </row>
    <row r="171" spans="1:18" ht="15" customHeight="1" x14ac:dyDescent="0.25">
      <c r="A171" s="1"/>
      <c r="B171" s="103"/>
      <c r="C171" s="104"/>
      <c r="D171" s="1"/>
      <c r="E171" s="27"/>
      <c r="F171" s="1"/>
      <c r="G171" s="27"/>
      <c r="H171" s="1"/>
      <c r="I171" s="27"/>
      <c r="J171" s="1"/>
      <c r="K171" s="27"/>
      <c r="L171" s="1"/>
      <c r="N171" s="1"/>
      <c r="O171" s="1"/>
      <c r="P171" s="1"/>
      <c r="Q171" s="1"/>
      <c r="R171" s="1"/>
    </row>
    <row r="172" spans="1:18" ht="15" customHeight="1" x14ac:dyDescent="0.25">
      <c r="A172" s="1"/>
      <c r="C172" s="1"/>
      <c r="D172" s="1"/>
      <c r="E172" s="27"/>
      <c r="F172" s="1"/>
      <c r="G172" s="27"/>
      <c r="H172" s="1"/>
      <c r="I172" s="27"/>
      <c r="J172" s="1"/>
      <c r="K172" s="27"/>
      <c r="L172" s="1"/>
      <c r="N172" s="1"/>
      <c r="O172" s="1"/>
      <c r="P172" s="1"/>
      <c r="Q172" s="1"/>
      <c r="R172" s="1"/>
    </row>
    <row r="173" spans="1:18" ht="15" customHeight="1" x14ac:dyDescent="0.25">
      <c r="A173" s="1" t="s">
        <v>48</v>
      </c>
      <c r="C173" s="1"/>
      <c r="D173" s="1"/>
      <c r="E173" s="27"/>
      <c r="F173" s="1"/>
      <c r="G173" s="27"/>
      <c r="H173" s="1"/>
      <c r="I173" s="27"/>
      <c r="J173" s="1"/>
      <c r="K173" s="27"/>
      <c r="L173" s="1"/>
      <c r="N173" s="1"/>
      <c r="O173" s="1"/>
      <c r="P173" s="26" t="s">
        <v>81</v>
      </c>
      <c r="Q173" s="26"/>
    </row>
    <row r="174" spans="1:18" ht="15" customHeight="1" x14ac:dyDescent="0.25">
      <c r="A174" s="57" t="s">
        <v>82</v>
      </c>
      <c r="P174" s="26" t="s">
        <v>53</v>
      </c>
      <c r="Q174" s="26"/>
    </row>
    <row r="175" spans="1:18" ht="15" customHeight="1" x14ac:dyDescent="0.25">
      <c r="A175" s="57" t="s">
        <v>83</v>
      </c>
      <c r="P175" s="57" t="s">
        <v>56</v>
      </c>
    </row>
    <row r="176" spans="1:18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M7:N8"/>
    <mergeCell ref="A170:B170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76"/>
  <sheetViews>
    <sheetView workbookViewId="0">
      <pane xSplit="2" ySplit="10" topLeftCell="C83" activePane="bottomRight" state="frozen"/>
      <selection activeCell="U150" sqref="T150:U150"/>
      <selection pane="topRight" activeCell="U150" sqref="T150:U150"/>
      <selection pane="bottomLeft" activeCell="U150" sqref="T150:U150"/>
      <selection pane="bottomRight" activeCell="U150" sqref="T150:U150"/>
    </sheetView>
  </sheetViews>
  <sheetFormatPr defaultRowHeight="15" x14ac:dyDescent="0.25"/>
  <cols>
    <col min="1" max="1" width="5" style="57" customWidth="1"/>
    <col min="2" max="2" width="13.140625" style="56" customWidth="1"/>
    <col min="3" max="4" width="7.28515625" style="57" customWidth="1"/>
    <col min="5" max="5" width="7.28515625" style="60" customWidth="1"/>
    <col min="6" max="6" width="7.28515625" style="57" customWidth="1"/>
    <col min="7" max="7" width="7.28515625" style="60" customWidth="1"/>
    <col min="8" max="8" width="7.28515625" style="57" customWidth="1"/>
    <col min="9" max="9" width="7.28515625" style="60" customWidth="1"/>
    <col min="10" max="10" width="7.28515625" style="57" customWidth="1"/>
    <col min="11" max="11" width="7.28515625" style="60" customWidth="1"/>
    <col min="12" max="12" width="7.28515625" style="57" customWidth="1"/>
    <col min="13" max="13" width="7.28515625" style="61" customWidth="1"/>
    <col min="14" max="16" width="7.28515625" style="57" customWidth="1"/>
    <col min="17" max="17" width="9.140625" style="57" customWidth="1"/>
    <col min="18" max="18" width="14.140625" style="57" customWidth="1"/>
    <col min="19" max="77" width="9.140625" style="57" customWidth="1"/>
    <col min="78" max="16384" width="9.140625" style="57"/>
  </cols>
  <sheetData>
    <row r="1" spans="1:18" ht="15" customHeight="1" x14ac:dyDescent="0.25">
      <c r="A1" s="81" t="s">
        <v>0</v>
      </c>
      <c r="B1" s="81"/>
      <c r="C1" s="82"/>
      <c r="D1" s="82"/>
      <c r="E1" s="107"/>
      <c r="F1" s="82"/>
      <c r="G1" s="107"/>
      <c r="H1" s="82"/>
      <c r="I1" s="107"/>
      <c r="J1" s="82"/>
      <c r="K1" s="107"/>
      <c r="L1" s="82"/>
      <c r="M1" s="108"/>
      <c r="N1" s="82"/>
      <c r="O1" s="82"/>
      <c r="P1" s="82"/>
      <c r="Q1" s="82"/>
      <c r="R1" s="82"/>
    </row>
    <row r="2" spans="1:18" ht="15" customHeight="1" x14ac:dyDescent="0.25">
      <c r="A2" s="81" t="s">
        <v>70</v>
      </c>
      <c r="B2" s="81"/>
      <c r="C2" s="82"/>
      <c r="D2" s="82"/>
      <c r="E2" s="107"/>
      <c r="F2" s="82"/>
      <c r="G2" s="107"/>
      <c r="H2" s="82"/>
      <c r="I2" s="107"/>
      <c r="J2" s="82"/>
      <c r="K2" s="107"/>
      <c r="L2" s="82"/>
      <c r="M2" s="108"/>
      <c r="N2" s="82"/>
      <c r="O2" s="82"/>
      <c r="P2" s="82"/>
      <c r="Q2" s="82"/>
      <c r="R2" s="82"/>
    </row>
    <row r="3" spans="1:18" ht="15" customHeight="1" x14ac:dyDescent="0.25">
      <c r="A3" s="96" t="s">
        <v>2</v>
      </c>
      <c r="B3" s="81"/>
      <c r="C3" s="82"/>
      <c r="D3" s="82"/>
      <c r="E3" s="107"/>
      <c r="F3" s="82"/>
      <c r="G3" s="107"/>
      <c r="H3" s="82"/>
      <c r="I3" s="107"/>
      <c r="J3" s="82"/>
      <c r="K3" s="107"/>
      <c r="L3" s="82"/>
      <c r="M3" s="108"/>
      <c r="N3" s="82"/>
      <c r="O3" s="82"/>
      <c r="P3" s="82"/>
      <c r="Q3" s="82"/>
      <c r="R3" s="82"/>
    </row>
    <row r="4" spans="1:18" ht="15" customHeight="1" x14ac:dyDescent="0.25">
      <c r="A4" s="1" t="s">
        <v>3</v>
      </c>
      <c r="C4" s="1"/>
      <c r="D4" s="1"/>
      <c r="E4" s="27"/>
      <c r="F4" s="1"/>
      <c r="G4" s="27"/>
      <c r="H4" s="2"/>
      <c r="I4" s="27"/>
      <c r="J4" s="1"/>
      <c r="K4" s="27"/>
      <c r="L4" s="1"/>
      <c r="M4" s="61" t="s">
        <v>4</v>
      </c>
      <c r="N4" s="3" t="s">
        <v>164</v>
      </c>
      <c r="O4" s="1"/>
      <c r="P4" s="1"/>
      <c r="Q4" s="1"/>
      <c r="R4" s="1"/>
    </row>
    <row r="5" spans="1:18" ht="15" customHeight="1" x14ac:dyDescent="0.25">
      <c r="A5" s="1" t="s">
        <v>5</v>
      </c>
      <c r="B5" s="4"/>
      <c r="C5" s="1"/>
      <c r="D5" s="1"/>
      <c r="E5" s="27"/>
      <c r="F5" s="1"/>
      <c r="G5" s="27"/>
      <c r="H5" s="2"/>
      <c r="I5" s="27"/>
      <c r="J5" s="1"/>
      <c r="K5" s="27"/>
      <c r="L5" s="1"/>
      <c r="M5" s="44" t="s">
        <v>6</v>
      </c>
      <c r="N5" s="5"/>
      <c r="O5" s="1" t="s">
        <v>165</v>
      </c>
      <c r="P5" s="1"/>
      <c r="Q5" s="1"/>
      <c r="R5" s="1"/>
    </row>
    <row r="6" spans="1:18" ht="15" customHeight="1" x14ac:dyDescent="0.25">
      <c r="A6" s="1"/>
      <c r="C6" s="1"/>
      <c r="D6" s="1"/>
      <c r="E6" s="27"/>
      <c r="F6" s="1"/>
      <c r="G6" s="27"/>
      <c r="H6" s="2"/>
      <c r="I6" s="27"/>
      <c r="J6" s="1"/>
      <c r="K6" s="27"/>
      <c r="L6" s="1"/>
      <c r="M6" s="61" t="s">
        <v>7</v>
      </c>
      <c r="N6" s="1"/>
      <c r="O6" s="6" t="s">
        <v>166</v>
      </c>
      <c r="P6" s="1"/>
      <c r="Q6" s="1"/>
      <c r="R6" s="1"/>
    </row>
    <row r="7" spans="1:18" ht="15" customHeight="1" x14ac:dyDescent="0.25">
      <c r="A7" s="86" t="s">
        <v>8</v>
      </c>
      <c r="B7" s="91"/>
      <c r="C7" s="87" t="s">
        <v>167</v>
      </c>
      <c r="D7" s="91"/>
      <c r="E7" s="87" t="s">
        <v>168</v>
      </c>
      <c r="F7" s="91"/>
      <c r="G7" s="87" t="s">
        <v>169</v>
      </c>
      <c r="H7" s="91"/>
      <c r="I7" s="87" t="s">
        <v>170</v>
      </c>
      <c r="J7" s="91"/>
      <c r="K7" s="87" t="s">
        <v>171</v>
      </c>
      <c r="L7" s="91"/>
      <c r="M7" s="87" t="s">
        <v>172</v>
      </c>
      <c r="N7" s="91"/>
      <c r="O7" s="87" t="s">
        <v>173</v>
      </c>
      <c r="P7" s="91"/>
      <c r="Q7" s="87" t="s">
        <v>9</v>
      </c>
      <c r="R7" s="87" t="s">
        <v>10</v>
      </c>
    </row>
    <row r="8" spans="1:18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ht="15" customHeight="1" x14ac:dyDescent="0.25">
      <c r="A9" s="86" t="s">
        <v>11</v>
      </c>
      <c r="B9" s="85"/>
      <c r="C9" s="87">
        <v>154</v>
      </c>
      <c r="D9" s="85"/>
      <c r="E9" s="87">
        <v>149</v>
      </c>
      <c r="F9" s="85"/>
      <c r="G9" s="87">
        <v>149</v>
      </c>
      <c r="H9" s="85"/>
      <c r="I9" s="87">
        <v>149</v>
      </c>
      <c r="J9" s="85"/>
      <c r="K9" s="87">
        <v>149</v>
      </c>
      <c r="L9" s="85"/>
      <c r="M9" s="87">
        <v>149</v>
      </c>
      <c r="N9" s="85"/>
      <c r="O9" s="87">
        <v>149</v>
      </c>
      <c r="P9" s="85"/>
      <c r="Q9" s="100"/>
      <c r="R9" s="100"/>
    </row>
    <row r="10" spans="1:18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28" t="s">
        <v>14</v>
      </c>
      <c r="F10" s="9" t="s">
        <v>15</v>
      </c>
      <c r="G10" s="28" t="s">
        <v>14</v>
      </c>
      <c r="H10" s="10" t="s">
        <v>15</v>
      </c>
      <c r="I10" s="28" t="s">
        <v>14</v>
      </c>
      <c r="J10" s="9" t="s">
        <v>15</v>
      </c>
      <c r="K10" s="28" t="s">
        <v>14</v>
      </c>
      <c r="L10" s="9" t="s">
        <v>15</v>
      </c>
      <c r="M10" s="28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8" ht="15" customHeight="1" x14ac:dyDescent="0.25">
      <c r="A11" s="59">
        <v>1</v>
      </c>
      <c r="B11" s="11">
        <v>109</v>
      </c>
      <c r="C11" s="59"/>
      <c r="D11" s="59"/>
      <c r="E11" s="29"/>
      <c r="F11" s="59"/>
      <c r="G11" s="30"/>
      <c r="H11" s="59"/>
      <c r="I11" s="29"/>
      <c r="K11" s="32"/>
      <c r="L11" s="58"/>
      <c r="M11" s="41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5" customHeight="1" x14ac:dyDescent="0.25">
      <c r="A12" s="59">
        <v>2</v>
      </c>
      <c r="B12" s="14">
        <v>110</v>
      </c>
      <c r="C12" s="58"/>
      <c r="D12" s="59"/>
      <c r="E12" s="29"/>
      <c r="F12" s="59"/>
      <c r="G12" s="30"/>
      <c r="H12" s="59"/>
      <c r="I12" s="29"/>
      <c r="J12" s="12"/>
      <c r="K12" s="32"/>
      <c r="L12" s="58"/>
      <c r="M12" s="41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8" ht="15" customHeight="1" x14ac:dyDescent="0.25">
      <c r="A13" s="59">
        <v>3</v>
      </c>
      <c r="B13" s="14">
        <v>112</v>
      </c>
      <c r="C13" s="59"/>
      <c r="D13" s="59"/>
      <c r="E13" s="29"/>
      <c r="F13" s="59"/>
      <c r="G13" s="30"/>
      <c r="H13" s="12"/>
      <c r="I13" s="30"/>
      <c r="J13" s="59"/>
      <c r="K13" s="32"/>
      <c r="L13" s="58"/>
      <c r="M13" s="41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8" ht="15" customHeight="1" x14ac:dyDescent="0.25">
      <c r="A14" s="59">
        <v>4</v>
      </c>
      <c r="B14" s="14">
        <v>113</v>
      </c>
      <c r="C14" s="59"/>
      <c r="D14" s="59"/>
      <c r="E14" s="29"/>
      <c r="F14" s="59"/>
      <c r="G14" s="30"/>
      <c r="H14" s="52"/>
      <c r="I14" s="34"/>
      <c r="J14" s="59"/>
      <c r="K14" s="32"/>
      <c r="L14" s="58"/>
      <c r="M14" s="41"/>
      <c r="N14" s="58"/>
      <c r="O14" s="58"/>
      <c r="P14" s="58"/>
      <c r="Q14" s="58">
        <f t="shared" si="0"/>
        <v>0</v>
      </c>
      <c r="R14" s="13">
        <f t="shared" si="1"/>
        <v>0</v>
      </c>
    </row>
    <row r="15" spans="1:18" ht="15" customHeight="1" x14ac:dyDescent="0.25">
      <c r="A15" s="59">
        <v>5</v>
      </c>
      <c r="B15" s="14">
        <v>114</v>
      </c>
      <c r="C15" s="59"/>
      <c r="D15" s="59"/>
      <c r="E15" s="29"/>
      <c r="F15" s="59"/>
      <c r="G15" s="30"/>
      <c r="H15" s="59"/>
      <c r="I15" s="29"/>
      <c r="J15" s="59"/>
      <c r="K15" s="32"/>
      <c r="L15" s="58"/>
      <c r="M15" s="41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8" ht="15" customHeight="1" x14ac:dyDescent="0.25">
      <c r="A16" s="59">
        <v>6</v>
      </c>
      <c r="B16" s="14">
        <v>115</v>
      </c>
      <c r="C16" s="59"/>
      <c r="D16" s="59"/>
      <c r="E16" s="29"/>
      <c r="F16" s="59"/>
      <c r="G16" s="37"/>
      <c r="H16" s="59"/>
      <c r="I16" s="29"/>
      <c r="J16" s="59"/>
      <c r="K16" s="32"/>
      <c r="L16" s="58"/>
      <c r="M16" s="41">
        <v>142</v>
      </c>
      <c r="N16" s="58">
        <v>4212</v>
      </c>
      <c r="O16" s="58"/>
      <c r="P16" s="58"/>
      <c r="Q16" s="58">
        <f t="shared" si="0"/>
        <v>142</v>
      </c>
      <c r="R16" s="13">
        <f t="shared" si="1"/>
        <v>21158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29"/>
      <c r="F17" s="59"/>
      <c r="G17" s="29"/>
      <c r="H17" s="59"/>
      <c r="I17" s="29"/>
      <c r="J17" s="59"/>
      <c r="K17" s="32">
        <v>121</v>
      </c>
      <c r="L17" s="58">
        <v>3155</v>
      </c>
      <c r="M17" s="41"/>
      <c r="N17" s="58"/>
      <c r="O17" s="58"/>
      <c r="P17" s="58"/>
      <c r="Q17" s="58">
        <f t="shared" si="0"/>
        <v>121</v>
      </c>
      <c r="R17" s="13">
        <f t="shared" si="1"/>
        <v>18029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29"/>
      <c r="F18" s="59"/>
      <c r="G18" s="30"/>
      <c r="H18" s="59"/>
      <c r="I18" s="38"/>
      <c r="J18" s="59"/>
      <c r="K18" s="32"/>
      <c r="L18" s="58"/>
      <c r="M18" s="41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29">
        <v>114</v>
      </c>
      <c r="F19" s="59">
        <v>2522</v>
      </c>
      <c r="G19" s="30"/>
      <c r="H19" s="59"/>
      <c r="I19" s="29"/>
      <c r="J19" s="59"/>
      <c r="K19" s="32"/>
      <c r="L19" s="58"/>
      <c r="M19" s="41"/>
      <c r="N19" s="58"/>
      <c r="O19" s="58"/>
      <c r="P19" s="58"/>
      <c r="Q19" s="58">
        <f t="shared" si="0"/>
        <v>114</v>
      </c>
      <c r="R19" s="13">
        <f t="shared" si="1"/>
        <v>16986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29"/>
      <c r="F20" s="59"/>
      <c r="G20" s="29"/>
      <c r="H20" s="59"/>
      <c r="I20" s="29"/>
      <c r="J20" s="59"/>
      <c r="K20" s="32"/>
      <c r="L20" s="58"/>
      <c r="M20" s="41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29"/>
      <c r="F21" s="59"/>
      <c r="G21" s="34"/>
      <c r="H21" s="59"/>
      <c r="I21" s="29"/>
      <c r="J21" s="59"/>
      <c r="K21" s="32"/>
      <c r="L21" s="58"/>
      <c r="M21" s="41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29"/>
      <c r="F22" s="59"/>
      <c r="G22" s="34"/>
      <c r="H22" s="59"/>
      <c r="I22" s="29"/>
      <c r="J22" s="59"/>
      <c r="K22" s="32"/>
      <c r="L22" s="58"/>
      <c r="M22" s="41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30"/>
      <c r="F23" s="12"/>
      <c r="G23" s="34"/>
      <c r="H23" s="59"/>
      <c r="I23" s="29"/>
      <c r="J23" s="59"/>
      <c r="K23" s="32"/>
      <c r="L23" s="58"/>
      <c r="M23" s="41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>
        <v>23</v>
      </c>
      <c r="D24" s="59">
        <v>1810</v>
      </c>
      <c r="E24" s="29"/>
      <c r="F24" s="59"/>
      <c r="G24" s="34"/>
      <c r="H24" s="59"/>
      <c r="I24" s="29">
        <v>38</v>
      </c>
      <c r="J24" s="59">
        <v>1823</v>
      </c>
      <c r="K24" s="32"/>
      <c r="L24" s="58"/>
      <c r="M24" s="41"/>
      <c r="N24" s="58"/>
      <c r="O24" s="58">
        <v>32</v>
      </c>
      <c r="P24" s="58">
        <v>1847</v>
      </c>
      <c r="Q24" s="58">
        <f t="shared" si="0"/>
        <v>93</v>
      </c>
      <c r="R24" s="13">
        <f t="shared" si="1"/>
        <v>13972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29">
        <v>48</v>
      </c>
      <c r="F25" s="59">
        <v>3734</v>
      </c>
      <c r="G25" s="34"/>
      <c r="H25" s="59"/>
      <c r="I25" s="29">
        <v>28</v>
      </c>
      <c r="J25" s="59">
        <v>3754</v>
      </c>
      <c r="K25" s="32"/>
      <c r="L25" s="58"/>
      <c r="M25" s="41"/>
      <c r="N25" s="58"/>
      <c r="O25" s="58"/>
      <c r="P25" s="58"/>
      <c r="Q25" s="58">
        <f t="shared" si="0"/>
        <v>76</v>
      </c>
      <c r="R25" s="13">
        <f t="shared" si="1"/>
        <v>11324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29"/>
      <c r="F26" s="59"/>
      <c r="G26" s="34"/>
      <c r="H26" s="59"/>
      <c r="I26" s="29"/>
      <c r="J26" s="59"/>
      <c r="K26" s="32"/>
      <c r="L26" s="58"/>
      <c r="M26" s="41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29"/>
      <c r="F27" s="59"/>
      <c r="G27" s="29"/>
      <c r="H27" s="59"/>
      <c r="I27" s="29"/>
      <c r="J27" s="59"/>
      <c r="K27" s="32"/>
      <c r="L27" s="58"/>
      <c r="M27" s="41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29"/>
      <c r="F28" s="59"/>
      <c r="G28" s="34"/>
      <c r="H28" s="59"/>
      <c r="I28" s="29"/>
      <c r="J28" s="59"/>
      <c r="K28" s="30"/>
      <c r="L28" s="12"/>
      <c r="M28" s="45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>
        <v>14</v>
      </c>
      <c r="D29" s="59">
        <v>134</v>
      </c>
      <c r="E29" s="29"/>
      <c r="F29" s="59"/>
      <c r="G29" s="34"/>
      <c r="H29" s="59"/>
      <c r="I29" s="29"/>
      <c r="J29" s="59"/>
      <c r="K29" s="32">
        <v>34</v>
      </c>
      <c r="L29" s="58">
        <v>191</v>
      </c>
      <c r="M29" s="41"/>
      <c r="N29" s="58"/>
      <c r="O29" s="58">
        <v>40</v>
      </c>
      <c r="P29" s="58">
        <v>210</v>
      </c>
      <c r="Q29" s="58">
        <f t="shared" si="0"/>
        <v>88</v>
      </c>
      <c r="R29" s="13">
        <f t="shared" si="1"/>
        <v>13182</v>
      </c>
    </row>
    <row r="30" spans="1:18" ht="15" customHeight="1" x14ac:dyDescent="0.25">
      <c r="A30" s="59">
        <v>20</v>
      </c>
      <c r="B30" s="14">
        <v>334</v>
      </c>
      <c r="C30" s="59">
        <v>29</v>
      </c>
      <c r="D30" s="59">
        <v>1193</v>
      </c>
      <c r="E30" s="29"/>
      <c r="F30" s="59"/>
      <c r="G30" s="34">
        <v>33</v>
      </c>
      <c r="H30" s="59">
        <v>1215</v>
      </c>
      <c r="I30" s="29">
        <v>17</v>
      </c>
      <c r="J30" s="59">
        <v>1228</v>
      </c>
      <c r="K30" s="32"/>
      <c r="L30" s="58"/>
      <c r="M30" s="41">
        <v>34</v>
      </c>
      <c r="N30" s="58">
        <v>1253</v>
      </c>
      <c r="O30" s="58"/>
      <c r="P30" s="58"/>
      <c r="Q30" s="58">
        <f t="shared" si="0"/>
        <v>113</v>
      </c>
      <c r="R30" s="13">
        <f t="shared" si="1"/>
        <v>16982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29"/>
      <c r="F31" s="59"/>
      <c r="G31" s="34">
        <v>35</v>
      </c>
      <c r="H31" s="59">
        <v>164</v>
      </c>
      <c r="I31" s="29"/>
      <c r="J31" s="59"/>
      <c r="K31" s="32"/>
      <c r="L31" s="58"/>
      <c r="M31" s="41"/>
      <c r="N31" s="58"/>
      <c r="O31" s="58"/>
      <c r="P31" s="58"/>
      <c r="Q31" s="58">
        <f t="shared" si="0"/>
        <v>35</v>
      </c>
      <c r="R31" s="13">
        <f t="shared" si="1"/>
        <v>5215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29"/>
      <c r="F32" s="59"/>
      <c r="G32" s="34"/>
      <c r="H32" s="59"/>
      <c r="I32" s="29"/>
      <c r="J32" s="59"/>
      <c r="K32" s="32"/>
      <c r="L32" s="58"/>
      <c r="M32" s="41"/>
      <c r="N32" s="58"/>
      <c r="O32" s="58"/>
      <c r="P32" s="58"/>
      <c r="Q32" s="58">
        <f t="shared" si="0"/>
        <v>0</v>
      </c>
      <c r="R32" s="13">
        <f t="shared" si="1"/>
        <v>0</v>
      </c>
    </row>
    <row r="33" spans="1:18" ht="15" customHeight="1" x14ac:dyDescent="0.25">
      <c r="A33" s="59">
        <v>23</v>
      </c>
      <c r="B33" s="14">
        <v>337</v>
      </c>
      <c r="C33" s="59">
        <v>34</v>
      </c>
      <c r="D33" s="59">
        <v>5799</v>
      </c>
      <c r="E33" s="29"/>
      <c r="F33" s="59"/>
      <c r="G33" s="34">
        <v>39</v>
      </c>
      <c r="H33" s="59">
        <v>5829</v>
      </c>
      <c r="I33" s="29"/>
      <c r="J33" s="59"/>
      <c r="K33" s="32">
        <v>41</v>
      </c>
      <c r="L33" s="58">
        <v>5849</v>
      </c>
      <c r="M33" s="41"/>
      <c r="N33" s="58"/>
      <c r="O33" s="58">
        <v>40</v>
      </c>
      <c r="P33" s="58">
        <v>5869</v>
      </c>
      <c r="Q33" s="58">
        <f t="shared" si="0"/>
        <v>154</v>
      </c>
      <c r="R33" s="13">
        <f t="shared" si="1"/>
        <v>23116</v>
      </c>
    </row>
    <row r="34" spans="1:18" ht="15" customHeight="1" x14ac:dyDescent="0.25">
      <c r="A34" s="59">
        <v>24</v>
      </c>
      <c r="B34" s="14">
        <v>338</v>
      </c>
      <c r="C34" s="59"/>
      <c r="D34" s="59"/>
      <c r="E34" s="29">
        <v>37</v>
      </c>
      <c r="F34" s="59">
        <v>2243</v>
      </c>
      <c r="G34" s="34"/>
      <c r="H34" s="59"/>
      <c r="I34" s="29">
        <v>33</v>
      </c>
      <c r="J34" s="59">
        <v>2265</v>
      </c>
      <c r="K34" s="32"/>
      <c r="L34" s="58"/>
      <c r="M34" s="41">
        <v>36</v>
      </c>
      <c r="N34" s="58">
        <v>2274</v>
      </c>
      <c r="O34" s="58"/>
      <c r="P34" s="58"/>
      <c r="Q34" s="58">
        <f t="shared" si="0"/>
        <v>106</v>
      </c>
      <c r="R34" s="13">
        <f t="shared" si="1"/>
        <v>15794</v>
      </c>
    </row>
    <row r="35" spans="1:18" ht="15" customHeight="1" x14ac:dyDescent="0.25">
      <c r="A35" s="59">
        <v>25</v>
      </c>
      <c r="B35" s="14">
        <v>339</v>
      </c>
      <c r="C35" s="14"/>
      <c r="D35" s="14"/>
      <c r="E35" s="31"/>
      <c r="F35" s="14"/>
      <c r="G35" s="35">
        <v>32</v>
      </c>
      <c r="H35" s="12">
        <v>9674</v>
      </c>
      <c r="I35" s="29"/>
      <c r="J35" s="14"/>
      <c r="K35" s="60">
        <v>31</v>
      </c>
      <c r="L35" s="16">
        <v>9692</v>
      </c>
      <c r="M35" s="41"/>
      <c r="N35" s="16"/>
      <c r="O35" s="16">
        <v>37</v>
      </c>
      <c r="P35" s="16">
        <v>9713</v>
      </c>
      <c r="Q35" s="58">
        <f t="shared" si="0"/>
        <v>100</v>
      </c>
      <c r="R35" s="13">
        <f t="shared" si="1"/>
        <v>14900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29"/>
      <c r="F36" s="59"/>
      <c r="G36" s="36"/>
      <c r="H36" s="12"/>
      <c r="I36" s="29"/>
      <c r="J36" s="59"/>
      <c r="K36" s="32"/>
      <c r="L36" s="58"/>
      <c r="M36" s="41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>
        <v>43</v>
      </c>
      <c r="D37" s="59">
        <v>11071</v>
      </c>
      <c r="E37" s="29"/>
      <c r="F37" s="59"/>
      <c r="G37" s="36">
        <v>12</v>
      </c>
      <c r="H37" s="12">
        <v>11081</v>
      </c>
      <c r="I37" s="29"/>
      <c r="J37" s="59"/>
      <c r="K37" s="32"/>
      <c r="L37" s="58"/>
      <c r="M37" s="41"/>
      <c r="N37" s="58"/>
      <c r="O37" s="58"/>
      <c r="P37" s="58"/>
      <c r="Q37" s="58">
        <f t="shared" si="0"/>
        <v>55</v>
      </c>
      <c r="R37" s="13">
        <f t="shared" si="1"/>
        <v>8410</v>
      </c>
    </row>
    <row r="38" spans="1:18" ht="15" customHeight="1" x14ac:dyDescent="0.25">
      <c r="A38" s="59">
        <v>28</v>
      </c>
      <c r="B38" s="17">
        <v>342</v>
      </c>
      <c r="C38" s="59">
        <v>40</v>
      </c>
      <c r="D38" s="12">
        <v>7743</v>
      </c>
      <c r="E38" s="29"/>
      <c r="F38" s="59"/>
      <c r="G38" s="36">
        <v>39</v>
      </c>
      <c r="H38" s="12">
        <v>7761</v>
      </c>
      <c r="I38" s="29"/>
      <c r="J38" s="59"/>
      <c r="K38" s="32"/>
      <c r="L38" s="58"/>
      <c r="M38" s="41"/>
      <c r="N38" s="58"/>
      <c r="O38" s="58"/>
      <c r="P38" s="58"/>
      <c r="Q38" s="58">
        <f t="shared" si="0"/>
        <v>79</v>
      </c>
      <c r="R38" s="13">
        <f t="shared" si="1"/>
        <v>11971</v>
      </c>
    </row>
    <row r="39" spans="1:18" ht="15" customHeight="1" x14ac:dyDescent="0.25">
      <c r="A39" s="59">
        <v>29</v>
      </c>
      <c r="B39" s="59">
        <v>343</v>
      </c>
      <c r="C39" s="59"/>
      <c r="D39" s="59"/>
      <c r="E39" s="30"/>
      <c r="F39" s="59"/>
      <c r="G39" s="36"/>
      <c r="H39" s="12"/>
      <c r="I39" s="29"/>
      <c r="J39" s="59"/>
      <c r="K39" s="32"/>
      <c r="L39" s="58"/>
      <c r="M39" s="41"/>
      <c r="N39" s="58"/>
      <c r="O39" s="58"/>
      <c r="P39" s="58"/>
      <c r="Q39" s="58">
        <f t="shared" si="0"/>
        <v>0</v>
      </c>
      <c r="R39" s="13">
        <f t="shared" si="1"/>
        <v>0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30"/>
      <c r="F40" s="59"/>
      <c r="G40" s="34"/>
      <c r="H40" s="12"/>
      <c r="I40" s="29"/>
      <c r="J40" s="59"/>
      <c r="K40" s="32"/>
      <c r="L40" s="58"/>
      <c r="M40" s="41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30"/>
      <c r="F41" s="59"/>
      <c r="G41" s="34"/>
      <c r="H41" s="12"/>
      <c r="I41" s="29"/>
      <c r="J41" s="59"/>
      <c r="K41" s="32"/>
      <c r="L41" s="58"/>
      <c r="M41" s="41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30"/>
      <c r="F42" s="59"/>
      <c r="G42" s="34"/>
      <c r="H42" s="12"/>
      <c r="I42" s="29"/>
      <c r="J42" s="59"/>
      <c r="K42" s="32"/>
      <c r="L42" s="58"/>
      <c r="M42" s="41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29"/>
      <c r="F43" s="59"/>
      <c r="G43" s="34"/>
      <c r="H43" s="12"/>
      <c r="I43" s="29"/>
      <c r="J43" s="59"/>
      <c r="K43" s="32"/>
      <c r="L43" s="58"/>
      <c r="M43" s="41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29"/>
      <c r="F44" s="59"/>
      <c r="G44" s="29"/>
      <c r="H44" s="12"/>
      <c r="I44" s="29"/>
      <c r="J44" s="59"/>
      <c r="K44" s="32"/>
      <c r="L44" s="58"/>
      <c r="M44" s="41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29"/>
      <c r="F45" s="59"/>
      <c r="G45" s="29"/>
      <c r="H45" s="59"/>
      <c r="I45" s="29"/>
      <c r="J45" s="59"/>
      <c r="K45" s="30"/>
      <c r="L45" s="58"/>
      <c r="M45" s="41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29"/>
      <c r="F46" s="59"/>
      <c r="G46" s="34"/>
      <c r="H46" s="59"/>
      <c r="I46" s="29"/>
      <c r="J46" s="59"/>
      <c r="K46" s="32"/>
      <c r="L46" s="58"/>
      <c r="M46" s="41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29"/>
      <c r="F47" s="59"/>
      <c r="G47" s="34"/>
      <c r="H47" s="59"/>
      <c r="I47" s="29"/>
      <c r="J47" s="59"/>
      <c r="K47" s="32"/>
      <c r="L47" s="58"/>
      <c r="M47" s="41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29"/>
      <c r="F48" s="59"/>
      <c r="G48" s="29"/>
      <c r="H48" s="14"/>
      <c r="I48" s="31"/>
      <c r="J48" s="59"/>
      <c r="K48" s="32"/>
      <c r="L48" s="58"/>
      <c r="M48" s="41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>
        <v>43</v>
      </c>
      <c r="D49" s="58">
        <v>2453</v>
      </c>
      <c r="E49" s="32"/>
      <c r="F49" s="58"/>
      <c r="G49" s="32"/>
      <c r="H49" s="59"/>
      <c r="I49" s="29"/>
      <c r="J49" s="58"/>
      <c r="K49" s="32"/>
      <c r="L49" s="58"/>
      <c r="M49" s="41"/>
      <c r="N49" s="58"/>
      <c r="O49" s="58"/>
      <c r="P49" s="58"/>
      <c r="Q49" s="58">
        <f t="shared" si="2"/>
        <v>43</v>
      </c>
      <c r="R49" s="13">
        <f t="shared" si="3"/>
        <v>6622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32"/>
      <c r="F50" s="58"/>
      <c r="G50" s="32"/>
      <c r="H50" s="59"/>
      <c r="I50" s="29"/>
      <c r="J50" s="58"/>
      <c r="K50" s="32"/>
      <c r="L50" s="58"/>
      <c r="M50" s="41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32"/>
      <c r="F51" s="58"/>
      <c r="G51" s="32"/>
      <c r="H51" s="59"/>
      <c r="I51" s="29"/>
      <c r="J51" s="58"/>
      <c r="K51" s="32"/>
      <c r="L51" s="58"/>
      <c r="M51" s="41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32"/>
      <c r="F52" s="58"/>
      <c r="G52" s="32"/>
      <c r="H52" s="59"/>
      <c r="I52" s="29"/>
      <c r="J52" s="58"/>
      <c r="K52" s="32"/>
      <c r="L52" s="58"/>
      <c r="M52" s="41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32"/>
      <c r="F53" s="58"/>
      <c r="G53" s="32"/>
      <c r="H53" s="59"/>
      <c r="I53" s="29"/>
      <c r="J53" s="58"/>
      <c r="K53" s="32"/>
      <c r="L53" s="58"/>
      <c r="M53" s="41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32"/>
      <c r="F54" s="58"/>
      <c r="G54" s="32"/>
      <c r="H54" s="59"/>
      <c r="I54" s="29"/>
      <c r="J54" s="58"/>
      <c r="K54" s="32"/>
      <c r="L54" s="58"/>
      <c r="M54" s="41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32"/>
      <c r="F55" s="58"/>
      <c r="G55" s="32"/>
      <c r="H55" s="58"/>
      <c r="I55" s="32"/>
      <c r="J55" s="58"/>
      <c r="K55" s="32"/>
      <c r="L55" s="58"/>
      <c r="M55" s="41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32"/>
      <c r="F56" s="58"/>
      <c r="G56" s="32"/>
      <c r="H56" s="58"/>
      <c r="I56" s="32"/>
      <c r="J56" s="58"/>
      <c r="K56" s="32"/>
      <c r="L56" s="58"/>
      <c r="M56" s="41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32"/>
      <c r="F57" s="58"/>
      <c r="G57" s="32"/>
      <c r="H57" s="58"/>
      <c r="I57" s="32"/>
      <c r="J57" s="58"/>
      <c r="K57" s="32"/>
      <c r="L57" s="58"/>
      <c r="M57" s="41"/>
      <c r="N57" s="58"/>
      <c r="O57" s="58">
        <v>39</v>
      </c>
      <c r="P57" s="58">
        <v>624</v>
      </c>
      <c r="Q57" s="58">
        <f t="shared" si="2"/>
        <v>39</v>
      </c>
      <c r="R57" s="13">
        <f t="shared" si="3"/>
        <v>5811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32"/>
      <c r="F58" s="58"/>
      <c r="G58" s="32"/>
      <c r="H58" s="58"/>
      <c r="I58" s="32"/>
      <c r="J58" s="58"/>
      <c r="K58" s="32"/>
      <c r="L58" s="58"/>
      <c r="M58" s="41"/>
      <c r="N58" s="58"/>
      <c r="O58" s="58"/>
      <c r="P58" s="58"/>
      <c r="Q58" s="58">
        <f t="shared" si="2"/>
        <v>0</v>
      </c>
      <c r="R58" s="13">
        <f t="shared" si="3"/>
        <v>0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32"/>
      <c r="F59" s="58"/>
      <c r="G59" s="32"/>
      <c r="H59" s="58"/>
      <c r="I59" s="32"/>
      <c r="J59" s="58"/>
      <c r="K59" s="32"/>
      <c r="L59" s="58"/>
      <c r="M59" s="41"/>
      <c r="N59" s="58"/>
      <c r="O59" s="58"/>
      <c r="P59" s="58"/>
      <c r="Q59" s="58">
        <f t="shared" si="2"/>
        <v>0</v>
      </c>
      <c r="R59" s="13">
        <f t="shared" si="3"/>
        <v>0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32"/>
      <c r="F60" s="58"/>
      <c r="G60" s="32"/>
      <c r="H60" s="58"/>
      <c r="I60" s="32"/>
      <c r="J60" s="58"/>
      <c r="K60" s="32"/>
      <c r="L60" s="58"/>
      <c r="M60" s="41"/>
      <c r="N60" s="58"/>
      <c r="O60" s="58"/>
      <c r="P60" s="58"/>
      <c r="Q60" s="58">
        <f t="shared" si="2"/>
        <v>0</v>
      </c>
      <c r="R60" s="13">
        <f t="shared" si="3"/>
        <v>0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32"/>
      <c r="F61" s="58"/>
      <c r="G61" s="32"/>
      <c r="H61" s="58"/>
      <c r="I61" s="32"/>
      <c r="J61" s="58"/>
      <c r="K61" s="32"/>
      <c r="L61" s="58"/>
      <c r="M61" s="41">
        <v>40</v>
      </c>
      <c r="N61" s="58">
        <v>641</v>
      </c>
      <c r="O61" s="58"/>
      <c r="P61" s="58"/>
      <c r="Q61" s="58">
        <f t="shared" si="2"/>
        <v>40</v>
      </c>
      <c r="R61" s="13">
        <f t="shared" si="3"/>
        <v>5960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32">
        <v>39</v>
      </c>
      <c r="F62" s="58">
        <v>747</v>
      </c>
      <c r="G62" s="32"/>
      <c r="H62" s="58"/>
      <c r="I62" s="32"/>
      <c r="J62" s="58"/>
      <c r="K62" s="32"/>
      <c r="L62" s="58"/>
      <c r="M62" s="41"/>
      <c r="N62" s="58"/>
      <c r="O62" s="58"/>
      <c r="P62" s="58"/>
      <c r="Q62" s="58">
        <f t="shared" si="2"/>
        <v>39</v>
      </c>
      <c r="R62" s="13">
        <f t="shared" si="3"/>
        <v>5811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32"/>
      <c r="F63" s="58"/>
      <c r="G63" s="32">
        <v>38</v>
      </c>
      <c r="H63" s="58">
        <v>657</v>
      </c>
      <c r="I63" s="32"/>
      <c r="J63" s="58"/>
      <c r="K63" s="32"/>
      <c r="L63" s="58"/>
      <c r="M63" s="41"/>
      <c r="N63" s="58"/>
      <c r="O63" s="58"/>
      <c r="P63" s="58"/>
      <c r="Q63" s="58">
        <f t="shared" si="2"/>
        <v>38</v>
      </c>
      <c r="R63" s="13">
        <f t="shared" si="3"/>
        <v>5662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32"/>
      <c r="F64" s="58"/>
      <c r="G64" s="32">
        <v>34</v>
      </c>
      <c r="H64" s="58">
        <v>669</v>
      </c>
      <c r="I64" s="32"/>
      <c r="J64" s="58"/>
      <c r="K64" s="32"/>
      <c r="L64" s="58"/>
      <c r="M64" s="41"/>
      <c r="N64" s="58"/>
      <c r="O64" s="58"/>
      <c r="P64" s="58"/>
      <c r="Q64" s="58">
        <f t="shared" si="2"/>
        <v>34</v>
      </c>
      <c r="R64" s="13">
        <f t="shared" si="3"/>
        <v>5066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32"/>
      <c r="F65" s="58"/>
      <c r="G65" s="32"/>
      <c r="H65" s="58"/>
      <c r="I65" s="32">
        <v>40</v>
      </c>
      <c r="J65" s="58">
        <v>616</v>
      </c>
      <c r="K65" s="32"/>
      <c r="L65" s="58"/>
      <c r="M65" s="41"/>
      <c r="N65" s="58"/>
      <c r="O65" s="58"/>
      <c r="P65" s="58"/>
      <c r="Q65" s="58">
        <f t="shared" si="2"/>
        <v>40</v>
      </c>
      <c r="R65" s="13">
        <f t="shared" si="3"/>
        <v>5960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32"/>
      <c r="F66" s="58"/>
      <c r="G66" s="32"/>
      <c r="H66" s="58"/>
      <c r="I66" s="32"/>
      <c r="J66" s="58"/>
      <c r="K66" s="32"/>
      <c r="L66" s="58"/>
      <c r="M66" s="41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32"/>
      <c r="F67" s="58"/>
      <c r="G67" s="32"/>
      <c r="H67" s="58"/>
      <c r="I67" s="32"/>
      <c r="J67" s="58"/>
      <c r="K67" s="32">
        <v>50</v>
      </c>
      <c r="L67" s="58">
        <v>620</v>
      </c>
      <c r="M67" s="41"/>
      <c r="N67" s="58"/>
      <c r="O67" s="58"/>
      <c r="P67" s="58"/>
      <c r="Q67" s="58">
        <f t="shared" si="2"/>
        <v>50</v>
      </c>
      <c r="R67" s="13">
        <f t="shared" si="3"/>
        <v>7450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32"/>
      <c r="F68" s="58"/>
      <c r="G68" s="32"/>
      <c r="H68" s="58"/>
      <c r="I68" s="32"/>
      <c r="J68" s="58"/>
      <c r="K68" s="32"/>
      <c r="L68" s="58"/>
      <c r="M68" s="41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32"/>
      <c r="F69" s="58"/>
      <c r="G69" s="32"/>
      <c r="H69" s="58"/>
      <c r="I69" s="32"/>
      <c r="J69" s="58"/>
      <c r="K69" s="32"/>
      <c r="L69" s="58"/>
      <c r="M69" s="41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32"/>
      <c r="F70" s="58"/>
      <c r="G70" s="32"/>
      <c r="H70" s="58"/>
      <c r="I70" s="32"/>
      <c r="J70" s="58"/>
      <c r="K70" s="32"/>
      <c r="L70" s="58"/>
      <c r="M70" s="41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32"/>
      <c r="F71" s="58"/>
      <c r="G71" s="32"/>
      <c r="H71" s="58"/>
      <c r="I71" s="32"/>
      <c r="J71" s="58"/>
      <c r="K71" s="32"/>
      <c r="L71" s="58"/>
      <c r="M71" s="41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32"/>
      <c r="F72" s="58"/>
      <c r="G72" s="32"/>
      <c r="H72" s="58"/>
      <c r="I72" s="32"/>
      <c r="J72" s="58"/>
      <c r="K72" s="32"/>
      <c r="L72" s="58"/>
      <c r="M72" s="41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32"/>
      <c r="F73" s="58"/>
      <c r="G73" s="32"/>
      <c r="H73" s="58"/>
      <c r="I73" s="32"/>
      <c r="J73" s="58"/>
      <c r="K73" s="32"/>
      <c r="L73" s="58"/>
      <c r="M73" s="41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32"/>
      <c r="F74" s="58"/>
      <c r="G74" s="32"/>
      <c r="H74" s="58"/>
      <c r="I74" s="32"/>
      <c r="J74" s="58"/>
      <c r="K74" s="32"/>
      <c r="L74" s="58"/>
      <c r="M74" s="41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32"/>
      <c r="F75" s="58"/>
      <c r="G75" s="32"/>
      <c r="H75" s="58"/>
      <c r="I75" s="32"/>
      <c r="J75" s="58"/>
      <c r="K75" s="32"/>
      <c r="L75" s="58"/>
      <c r="M75" s="41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32"/>
      <c r="F76" s="58"/>
      <c r="G76" s="32"/>
      <c r="H76" s="58"/>
      <c r="I76" s="32"/>
      <c r="J76" s="58"/>
      <c r="K76" s="32"/>
      <c r="L76" s="58"/>
      <c r="M76" s="41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32"/>
      <c r="F77" s="58"/>
      <c r="G77" s="32"/>
      <c r="H77" s="58"/>
      <c r="I77" s="32"/>
      <c r="J77" s="58"/>
      <c r="K77" s="32"/>
      <c r="L77" s="58"/>
      <c r="M77" s="41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32"/>
      <c r="F78" s="58"/>
      <c r="G78" s="32"/>
      <c r="H78" s="58"/>
      <c r="I78" s="32"/>
      <c r="J78" s="58"/>
      <c r="K78" s="32"/>
      <c r="L78" s="58"/>
      <c r="M78" s="41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32"/>
      <c r="F79" s="58"/>
      <c r="G79" s="32"/>
      <c r="H79" s="58"/>
      <c r="I79" s="32"/>
      <c r="J79" s="58"/>
      <c r="K79" s="32"/>
      <c r="L79" s="58"/>
      <c r="M79" s="41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32"/>
      <c r="F80" s="58"/>
      <c r="G80" s="32"/>
      <c r="H80" s="58"/>
      <c r="I80" s="32"/>
      <c r="J80" s="58"/>
      <c r="K80" s="32"/>
      <c r="L80" s="58"/>
      <c r="M80" s="41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32"/>
      <c r="F81" s="58"/>
      <c r="G81" s="32"/>
      <c r="H81" s="58"/>
      <c r="I81" s="32"/>
      <c r="J81" s="58"/>
      <c r="K81" s="32"/>
      <c r="L81" s="58"/>
      <c r="M81" s="41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32"/>
      <c r="F82" s="58"/>
      <c r="G82" s="32"/>
      <c r="H82" s="58"/>
      <c r="I82" s="32"/>
      <c r="J82" s="58"/>
      <c r="K82" s="32"/>
      <c r="L82" s="58"/>
      <c r="M82" s="41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32"/>
      <c r="F83" s="58"/>
      <c r="G83" s="32"/>
      <c r="H83" s="58"/>
      <c r="I83" s="32"/>
      <c r="J83" s="58"/>
      <c r="K83" s="32"/>
      <c r="L83" s="58"/>
      <c r="M83" s="41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/>
      <c r="D84" s="18"/>
      <c r="E84" s="33">
        <v>22</v>
      </c>
      <c r="F84" s="18">
        <v>4196</v>
      </c>
      <c r="G84" s="33"/>
      <c r="H84" s="18"/>
      <c r="I84" s="33"/>
      <c r="J84" s="18"/>
      <c r="K84" s="33"/>
      <c r="L84" s="18"/>
      <c r="M84" s="46">
        <v>24</v>
      </c>
      <c r="N84" s="18">
        <v>4214</v>
      </c>
      <c r="O84" s="18"/>
      <c r="P84" s="18"/>
      <c r="Q84" s="58">
        <f t="shared" si="4"/>
        <v>46</v>
      </c>
      <c r="R84" s="13">
        <f t="shared" si="5"/>
        <v>6854</v>
      </c>
    </row>
    <row r="85" spans="1:18" ht="15" customHeight="1" x14ac:dyDescent="0.25">
      <c r="A85" s="59">
        <v>75</v>
      </c>
      <c r="B85" s="58">
        <v>619</v>
      </c>
      <c r="C85" s="58">
        <v>21</v>
      </c>
      <c r="D85" s="58">
        <v>4988</v>
      </c>
      <c r="E85" s="32"/>
      <c r="F85" s="58"/>
      <c r="G85" s="32"/>
      <c r="H85" s="58"/>
      <c r="I85" s="32">
        <v>22</v>
      </c>
      <c r="J85" s="58">
        <v>5007</v>
      </c>
      <c r="K85" s="32"/>
      <c r="L85" s="58"/>
      <c r="M85" s="41">
        <v>24</v>
      </c>
      <c r="N85" s="58">
        <v>5021</v>
      </c>
      <c r="O85" s="58">
        <v>17</v>
      </c>
      <c r="P85" s="58">
        <v>5036</v>
      </c>
      <c r="Q85" s="58">
        <f t="shared" si="4"/>
        <v>84</v>
      </c>
      <c r="R85" s="13">
        <f t="shared" si="5"/>
        <v>12621</v>
      </c>
    </row>
    <row r="86" spans="1:18" ht="15" customHeight="1" x14ac:dyDescent="0.25">
      <c r="A86" s="59">
        <v>76</v>
      </c>
      <c r="B86" s="58">
        <v>620</v>
      </c>
      <c r="C86" s="58"/>
      <c r="D86" s="58"/>
      <c r="E86" s="32"/>
      <c r="F86" s="58"/>
      <c r="G86" s="32"/>
      <c r="H86" s="58"/>
      <c r="I86" s="32"/>
      <c r="J86" s="58"/>
      <c r="K86" s="32">
        <v>22</v>
      </c>
      <c r="L86" s="58">
        <v>5233</v>
      </c>
      <c r="M86" s="41"/>
      <c r="N86" s="58"/>
      <c r="O86" s="58">
        <v>25</v>
      </c>
      <c r="P86" s="58">
        <v>5249</v>
      </c>
      <c r="Q86" s="58">
        <f t="shared" si="4"/>
        <v>47</v>
      </c>
      <c r="R86" s="13">
        <f t="shared" si="5"/>
        <v>7003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32"/>
      <c r="F87" s="58"/>
      <c r="G87" s="32"/>
      <c r="H87" s="58"/>
      <c r="I87" s="32"/>
      <c r="J87" s="58"/>
      <c r="K87" s="32"/>
      <c r="L87" s="58"/>
      <c r="M87" s="41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32"/>
      <c r="F88" s="58"/>
      <c r="G88" s="32"/>
      <c r="H88" s="58"/>
      <c r="I88" s="32"/>
      <c r="J88" s="58"/>
      <c r="K88" s="32"/>
      <c r="L88" s="58"/>
      <c r="M88" s="45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32"/>
      <c r="F89" s="58"/>
      <c r="G89" s="32">
        <v>24</v>
      </c>
      <c r="H89" s="58">
        <v>5144</v>
      </c>
      <c r="I89" s="32"/>
      <c r="J89" s="58"/>
      <c r="K89" s="32"/>
      <c r="L89" s="58"/>
      <c r="M89" s="41"/>
      <c r="N89" s="58"/>
      <c r="O89" s="58">
        <v>29</v>
      </c>
      <c r="P89" s="58">
        <v>5168</v>
      </c>
      <c r="Q89" s="58">
        <f t="shared" si="4"/>
        <v>53</v>
      </c>
      <c r="R89" s="13">
        <f t="shared" si="5"/>
        <v>7897</v>
      </c>
    </row>
    <row r="90" spans="1:18" ht="15" customHeight="1" x14ac:dyDescent="0.25">
      <c r="A90" s="59">
        <v>80</v>
      </c>
      <c r="B90" s="58">
        <v>624</v>
      </c>
      <c r="C90" s="58"/>
      <c r="D90" s="58"/>
      <c r="E90" s="32"/>
      <c r="F90" s="58"/>
      <c r="G90" s="32"/>
      <c r="H90" s="58"/>
      <c r="I90" s="32"/>
      <c r="J90" s="58"/>
      <c r="K90" s="32">
        <v>24</v>
      </c>
      <c r="L90" s="58">
        <v>5071</v>
      </c>
      <c r="M90" s="41"/>
      <c r="N90" s="58"/>
      <c r="O90" s="58">
        <v>20</v>
      </c>
      <c r="P90" s="58">
        <v>5089</v>
      </c>
      <c r="Q90" s="58">
        <f t="shared" si="4"/>
        <v>44</v>
      </c>
      <c r="R90" s="13">
        <f t="shared" si="5"/>
        <v>6556</v>
      </c>
    </row>
    <row r="91" spans="1:18" ht="15" customHeight="1" x14ac:dyDescent="0.25">
      <c r="A91" s="59">
        <v>81</v>
      </c>
      <c r="B91" s="58">
        <v>625</v>
      </c>
      <c r="C91" s="58"/>
      <c r="D91" s="58"/>
      <c r="E91" s="32">
        <v>18</v>
      </c>
      <c r="F91" s="58">
        <v>5200</v>
      </c>
      <c r="G91" s="32"/>
      <c r="H91" s="58"/>
      <c r="I91" s="32"/>
      <c r="J91" s="58"/>
      <c r="K91" s="32"/>
      <c r="L91" s="58"/>
      <c r="M91" s="41">
        <v>17</v>
      </c>
      <c r="N91" s="58">
        <v>5214</v>
      </c>
      <c r="O91" s="58"/>
      <c r="P91" s="58"/>
      <c r="Q91" s="58">
        <f t="shared" si="4"/>
        <v>35</v>
      </c>
      <c r="R91" s="13">
        <f t="shared" si="5"/>
        <v>5215</v>
      </c>
    </row>
    <row r="92" spans="1:18" ht="15" customHeight="1" x14ac:dyDescent="0.25">
      <c r="A92" s="59">
        <v>82</v>
      </c>
      <c r="B92" s="58">
        <v>626</v>
      </c>
      <c r="C92" s="58"/>
      <c r="D92" s="58"/>
      <c r="E92" s="32">
        <v>22</v>
      </c>
      <c r="F92" s="58">
        <v>4403</v>
      </c>
      <c r="G92" s="32"/>
      <c r="H92" s="58"/>
      <c r="I92" s="32"/>
      <c r="J92" s="58"/>
      <c r="K92" s="37">
        <v>28</v>
      </c>
      <c r="L92" s="58">
        <v>4427</v>
      </c>
      <c r="M92" s="41"/>
      <c r="N92" s="58"/>
      <c r="O92" s="58"/>
      <c r="P92" s="58"/>
      <c r="Q92" s="58">
        <f t="shared" si="4"/>
        <v>50</v>
      </c>
      <c r="R92" s="13">
        <f t="shared" si="5"/>
        <v>7450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32">
        <v>18</v>
      </c>
      <c r="F93" s="58">
        <v>4957</v>
      </c>
      <c r="G93" s="32"/>
      <c r="H93" s="58"/>
      <c r="I93" s="32"/>
      <c r="J93" s="58"/>
      <c r="K93" s="30">
        <v>24</v>
      </c>
      <c r="L93" s="58">
        <v>4978</v>
      </c>
      <c r="M93" s="41"/>
      <c r="N93" s="58"/>
      <c r="O93" s="58"/>
      <c r="P93" s="58"/>
      <c r="Q93" s="58">
        <f t="shared" si="4"/>
        <v>42</v>
      </c>
      <c r="R93" s="13">
        <f t="shared" si="5"/>
        <v>6258</v>
      </c>
    </row>
    <row r="94" spans="1:18" ht="15" customHeight="1" x14ac:dyDescent="0.25">
      <c r="A94" s="59">
        <v>84</v>
      </c>
      <c r="B94" s="58">
        <v>628</v>
      </c>
      <c r="C94" s="58"/>
      <c r="D94" s="58"/>
      <c r="E94" s="32"/>
      <c r="F94" s="58"/>
      <c r="G94" s="32">
        <v>25</v>
      </c>
      <c r="H94" s="58">
        <v>5041</v>
      </c>
      <c r="I94" s="32"/>
      <c r="J94" s="58"/>
      <c r="K94" s="30">
        <v>19</v>
      </c>
      <c r="L94" s="58">
        <v>5058</v>
      </c>
      <c r="M94" s="41"/>
      <c r="N94" s="58"/>
      <c r="O94" s="58"/>
      <c r="P94" s="58"/>
      <c r="Q94" s="58">
        <f t="shared" si="4"/>
        <v>44</v>
      </c>
      <c r="R94" s="13">
        <f t="shared" si="5"/>
        <v>6556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32"/>
      <c r="F95" s="58"/>
      <c r="G95" s="32">
        <v>23</v>
      </c>
      <c r="H95" s="58">
        <v>4984</v>
      </c>
      <c r="I95" s="32"/>
      <c r="J95" s="58"/>
      <c r="K95" s="30">
        <v>16</v>
      </c>
      <c r="L95" s="58">
        <v>4998</v>
      </c>
      <c r="M95" s="41"/>
      <c r="N95" s="58"/>
      <c r="O95" s="58"/>
      <c r="P95" s="58"/>
      <c r="Q95" s="58">
        <f t="shared" si="4"/>
        <v>39</v>
      </c>
      <c r="R95" s="13">
        <f t="shared" si="5"/>
        <v>5811</v>
      </c>
    </row>
    <row r="96" spans="1:18" ht="15" customHeight="1" x14ac:dyDescent="0.25">
      <c r="A96" s="59">
        <v>86</v>
      </c>
      <c r="B96" s="58">
        <v>630</v>
      </c>
      <c r="C96" s="58"/>
      <c r="D96" s="58"/>
      <c r="E96" s="32">
        <v>27</v>
      </c>
      <c r="F96" s="58">
        <v>5185</v>
      </c>
      <c r="G96" s="32"/>
      <c r="H96" s="58"/>
      <c r="I96" s="32">
        <v>21</v>
      </c>
      <c r="J96" s="58">
        <v>5202</v>
      </c>
      <c r="K96" s="32"/>
      <c r="L96" s="58"/>
      <c r="M96" s="41">
        <v>18</v>
      </c>
      <c r="N96" s="58">
        <v>5218</v>
      </c>
      <c r="O96" s="58"/>
      <c r="P96" s="58"/>
      <c r="Q96" s="58">
        <f t="shared" si="4"/>
        <v>66</v>
      </c>
      <c r="R96" s="13">
        <f t="shared" si="5"/>
        <v>9834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32"/>
      <c r="F97" s="58"/>
      <c r="G97" s="32">
        <v>22</v>
      </c>
      <c r="H97" s="58">
        <v>4504</v>
      </c>
      <c r="I97" s="32"/>
      <c r="J97" s="58"/>
      <c r="K97" s="32"/>
      <c r="L97" s="58"/>
      <c r="M97" s="41">
        <v>28</v>
      </c>
      <c r="N97" s="58">
        <v>4531</v>
      </c>
      <c r="O97" s="58"/>
      <c r="P97" s="58"/>
      <c r="Q97" s="58">
        <f t="shared" si="4"/>
        <v>50</v>
      </c>
      <c r="R97" s="13">
        <f t="shared" si="5"/>
        <v>7450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32">
        <v>26</v>
      </c>
      <c r="F98" s="58">
        <v>4821</v>
      </c>
      <c r="G98" s="32"/>
      <c r="H98" s="58"/>
      <c r="I98" s="32">
        <v>12</v>
      </c>
      <c r="J98" s="58">
        <v>4832</v>
      </c>
      <c r="K98" s="32"/>
      <c r="L98" s="58"/>
      <c r="M98" s="41"/>
      <c r="N98" s="58"/>
      <c r="O98" s="58"/>
      <c r="P98" s="58"/>
      <c r="Q98" s="58">
        <f t="shared" si="4"/>
        <v>38</v>
      </c>
      <c r="R98" s="13">
        <f t="shared" si="5"/>
        <v>5662</v>
      </c>
    </row>
    <row r="99" spans="1:18" ht="15" customHeight="1" x14ac:dyDescent="0.25">
      <c r="A99" s="59">
        <v>89</v>
      </c>
      <c r="B99" s="58">
        <v>633</v>
      </c>
      <c r="C99" s="58">
        <v>28</v>
      </c>
      <c r="D99" s="58">
        <v>4518</v>
      </c>
      <c r="E99" s="32"/>
      <c r="F99" s="58"/>
      <c r="G99" s="30"/>
      <c r="H99" s="58"/>
      <c r="I99" s="32">
        <v>24</v>
      </c>
      <c r="J99" s="58">
        <v>4539</v>
      </c>
      <c r="K99" s="32"/>
      <c r="L99" s="58"/>
      <c r="M99" s="41"/>
      <c r="N99" s="58"/>
      <c r="O99" s="58"/>
      <c r="P99" s="58"/>
      <c r="Q99" s="58">
        <f t="shared" si="4"/>
        <v>52</v>
      </c>
      <c r="R99" s="13">
        <f t="shared" si="5"/>
        <v>7888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32"/>
      <c r="F100" s="58"/>
      <c r="G100" s="32"/>
      <c r="H100" s="58"/>
      <c r="I100" s="32"/>
      <c r="J100" s="58"/>
      <c r="K100" s="32"/>
      <c r="L100" s="58"/>
      <c r="M100" s="41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32"/>
      <c r="F101" s="58"/>
      <c r="G101" s="32"/>
      <c r="H101" s="58"/>
      <c r="I101" s="32"/>
      <c r="J101" s="58"/>
      <c r="K101" s="32"/>
      <c r="L101" s="58"/>
      <c r="M101" s="41"/>
      <c r="N101" s="58"/>
      <c r="O101" s="58"/>
      <c r="P101" s="58"/>
      <c r="Q101" s="58">
        <f t="shared" si="4"/>
        <v>0</v>
      </c>
      <c r="R101" s="13">
        <f t="shared" si="5"/>
        <v>0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32"/>
      <c r="F102" s="58"/>
      <c r="G102" s="32"/>
      <c r="H102" s="58"/>
      <c r="I102" s="32"/>
      <c r="J102" s="58"/>
      <c r="K102" s="32"/>
      <c r="L102" s="58"/>
      <c r="M102" s="41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58">
        <v>70</v>
      </c>
      <c r="D103" s="58">
        <v>406</v>
      </c>
      <c r="E103" s="32"/>
      <c r="F103" s="58"/>
      <c r="G103" s="32"/>
      <c r="H103" s="58"/>
      <c r="I103" s="32"/>
      <c r="J103" s="58"/>
      <c r="K103" s="32"/>
      <c r="L103" s="58"/>
      <c r="M103" s="41"/>
      <c r="N103" s="58"/>
      <c r="O103" s="58"/>
      <c r="P103" s="58"/>
      <c r="Q103" s="58">
        <f t="shared" si="4"/>
        <v>70</v>
      </c>
      <c r="R103" s="13">
        <f t="shared" si="5"/>
        <v>10780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32"/>
      <c r="F104" s="58"/>
      <c r="G104" s="32"/>
      <c r="H104" s="58"/>
      <c r="I104" s="32"/>
      <c r="J104" s="58"/>
      <c r="K104" s="32"/>
      <c r="L104" s="58"/>
      <c r="M104" s="41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32">
        <v>36</v>
      </c>
      <c r="F105" s="58">
        <v>7804</v>
      </c>
      <c r="G105" s="32"/>
      <c r="H105" s="58"/>
      <c r="I105" s="32"/>
      <c r="J105" s="58"/>
      <c r="K105" s="32"/>
      <c r="L105" s="58"/>
      <c r="M105" s="41"/>
      <c r="N105" s="58"/>
      <c r="O105" s="58">
        <v>45</v>
      </c>
      <c r="P105" s="58">
        <v>7834</v>
      </c>
      <c r="Q105" s="58">
        <f t="shared" si="4"/>
        <v>81</v>
      </c>
      <c r="R105" s="13">
        <f t="shared" si="5"/>
        <v>12069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32"/>
      <c r="F106" s="58"/>
      <c r="G106" s="32"/>
      <c r="H106" s="58"/>
      <c r="I106" s="32"/>
      <c r="J106" s="58"/>
      <c r="K106" s="32"/>
      <c r="L106" s="58"/>
      <c r="M106" s="41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/>
      <c r="D107" s="58"/>
      <c r="E107" s="32"/>
      <c r="F107" s="58"/>
      <c r="G107" s="32">
        <v>69</v>
      </c>
      <c r="H107" s="58">
        <v>8881</v>
      </c>
      <c r="I107" s="32"/>
      <c r="J107" s="58"/>
      <c r="K107" s="32">
        <v>60</v>
      </c>
      <c r="L107" s="58">
        <v>8899</v>
      </c>
      <c r="M107" s="41"/>
      <c r="N107" s="58"/>
      <c r="O107" s="58"/>
      <c r="P107" s="58"/>
      <c r="Q107" s="58">
        <f t="shared" ref="Q107:Q138" si="6">C107+E107+G107+I107+K107+M107+O107</f>
        <v>129</v>
      </c>
      <c r="R107" s="13">
        <f t="shared" ref="R107:R138" si="7">SUM(C107*C$9,E107*E$9,G107*G$9,I107*I$9,K107*K$9,M107*M$9,O107*O$9)</f>
        <v>19221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32"/>
      <c r="F108" s="58"/>
      <c r="G108" s="32"/>
      <c r="H108" s="58"/>
      <c r="I108" s="32"/>
      <c r="J108" s="58"/>
      <c r="K108" s="32"/>
      <c r="L108" s="58"/>
      <c r="M108" s="41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32"/>
      <c r="F109" s="58"/>
      <c r="G109" s="32"/>
      <c r="H109" s="58"/>
      <c r="I109" s="32"/>
      <c r="J109" s="58"/>
      <c r="K109" s="32"/>
      <c r="L109" s="58"/>
      <c r="M109" s="41"/>
      <c r="N109" s="58"/>
      <c r="O109" s="58">
        <v>71</v>
      </c>
      <c r="P109" s="58">
        <v>6210</v>
      </c>
      <c r="Q109" s="58">
        <f t="shared" si="6"/>
        <v>71</v>
      </c>
      <c r="R109" s="13">
        <f t="shared" si="7"/>
        <v>10579</v>
      </c>
    </row>
    <row r="110" spans="1:18" ht="15" customHeight="1" x14ac:dyDescent="0.25">
      <c r="A110" s="59">
        <v>100</v>
      </c>
      <c r="B110" s="58">
        <v>1105</v>
      </c>
      <c r="C110" s="58"/>
      <c r="D110" s="58"/>
      <c r="E110" s="32"/>
      <c r="F110" s="58"/>
      <c r="G110" s="32"/>
      <c r="H110" s="58"/>
      <c r="I110" s="32">
        <v>42</v>
      </c>
      <c r="J110" s="58">
        <v>11852</v>
      </c>
      <c r="K110" s="32"/>
      <c r="L110" s="58"/>
      <c r="M110" s="41"/>
      <c r="N110" s="58"/>
      <c r="O110" s="58"/>
      <c r="P110" s="58"/>
      <c r="Q110" s="58">
        <f t="shared" si="6"/>
        <v>42</v>
      </c>
      <c r="R110" s="13">
        <f t="shared" si="7"/>
        <v>6258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32"/>
      <c r="F111" s="58"/>
      <c r="G111" s="32"/>
      <c r="H111" s="58"/>
      <c r="I111" s="32"/>
      <c r="J111" s="58"/>
      <c r="K111" s="32"/>
      <c r="L111" s="58"/>
      <c r="M111" s="41"/>
      <c r="N111" s="58"/>
      <c r="O111" s="58">
        <v>33</v>
      </c>
      <c r="P111" s="58">
        <v>8232</v>
      </c>
      <c r="Q111" s="58">
        <f t="shared" si="6"/>
        <v>33</v>
      </c>
      <c r="R111" s="13">
        <f t="shared" si="7"/>
        <v>4917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32"/>
      <c r="F112" s="58"/>
      <c r="G112" s="32"/>
      <c r="H112" s="58"/>
      <c r="I112" s="32"/>
      <c r="J112" s="58"/>
      <c r="K112" s="32"/>
      <c r="L112" s="58"/>
      <c r="M112" s="41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5" customHeight="1" x14ac:dyDescent="0.25">
      <c r="A113" s="59">
        <v>103</v>
      </c>
      <c r="B113" s="58">
        <v>1111</v>
      </c>
      <c r="C113" s="58"/>
      <c r="D113" s="58"/>
      <c r="E113" s="32"/>
      <c r="F113" s="58"/>
      <c r="G113" s="32"/>
      <c r="H113" s="58"/>
      <c r="I113" s="32">
        <v>146</v>
      </c>
      <c r="J113" s="58">
        <v>6147</v>
      </c>
      <c r="K113" s="32"/>
      <c r="L113" s="58"/>
      <c r="M113" s="41"/>
      <c r="N113" s="58"/>
      <c r="O113" s="58"/>
      <c r="P113" s="58"/>
      <c r="Q113" s="58">
        <f t="shared" si="6"/>
        <v>146</v>
      </c>
      <c r="R113" s="13">
        <f t="shared" si="7"/>
        <v>21754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32"/>
      <c r="F114" s="58"/>
      <c r="G114" s="32"/>
      <c r="H114" s="58"/>
      <c r="I114" s="32"/>
      <c r="J114" s="58"/>
      <c r="K114" s="32"/>
      <c r="L114" s="58"/>
      <c r="M114" s="41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32"/>
      <c r="F115" s="58"/>
      <c r="G115" s="32"/>
      <c r="H115" s="58"/>
      <c r="I115" s="32"/>
      <c r="J115" s="58"/>
      <c r="K115" s="32"/>
      <c r="L115" s="58"/>
      <c r="M115" s="41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32"/>
      <c r="F116" s="58"/>
      <c r="G116" s="32"/>
      <c r="H116" s="58"/>
      <c r="I116" s="32"/>
      <c r="J116" s="58"/>
      <c r="K116" s="32">
        <v>45</v>
      </c>
      <c r="L116" s="58">
        <v>160415</v>
      </c>
      <c r="M116" s="41"/>
      <c r="N116" s="58"/>
      <c r="O116" s="58"/>
      <c r="P116" s="58"/>
      <c r="Q116" s="58">
        <f t="shared" si="6"/>
        <v>45</v>
      </c>
      <c r="R116" s="13">
        <f t="shared" si="7"/>
        <v>6705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32"/>
      <c r="F117" s="58"/>
      <c r="G117" s="32"/>
      <c r="H117" s="58"/>
      <c r="I117" s="32"/>
      <c r="J117" s="58"/>
      <c r="K117" s="32"/>
      <c r="L117" s="58"/>
      <c r="M117" s="41"/>
      <c r="N117" s="58"/>
      <c r="O117" s="58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32"/>
      <c r="F118" s="58"/>
      <c r="G118" s="32"/>
      <c r="H118" s="58"/>
      <c r="I118" s="32"/>
      <c r="J118" s="58"/>
      <c r="K118" s="32"/>
      <c r="L118" s="58"/>
      <c r="M118" s="41"/>
      <c r="N118" s="58"/>
      <c r="O118" s="58">
        <v>74</v>
      </c>
      <c r="P118" s="58">
        <v>66184</v>
      </c>
      <c r="Q118" s="58">
        <f t="shared" si="6"/>
        <v>74</v>
      </c>
      <c r="R118" s="13">
        <f t="shared" si="7"/>
        <v>11026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32"/>
      <c r="F119" s="58"/>
      <c r="G119" s="32"/>
      <c r="H119" s="58"/>
      <c r="I119" s="32"/>
      <c r="J119" s="58"/>
      <c r="K119" s="32"/>
      <c r="L119" s="58"/>
      <c r="M119" s="41"/>
      <c r="N119" s="58"/>
      <c r="O119" s="58"/>
      <c r="P119" s="58"/>
      <c r="Q119" s="58">
        <f t="shared" si="6"/>
        <v>0</v>
      </c>
      <c r="R119" s="13">
        <f t="shared" si="7"/>
        <v>0</v>
      </c>
    </row>
    <row r="120" spans="1:18" ht="15" customHeight="1" x14ac:dyDescent="0.25">
      <c r="A120" s="59">
        <v>110</v>
      </c>
      <c r="B120" s="58">
        <v>1233</v>
      </c>
      <c r="C120" s="58"/>
      <c r="D120" s="58"/>
      <c r="E120" s="32">
        <v>57</v>
      </c>
      <c r="F120" s="58">
        <v>146655</v>
      </c>
      <c r="G120" s="32"/>
      <c r="H120" s="58"/>
      <c r="I120" s="32"/>
      <c r="J120" s="58"/>
      <c r="K120" s="32"/>
      <c r="L120" s="58"/>
      <c r="M120" s="41"/>
      <c r="N120" s="58"/>
      <c r="O120" s="58"/>
      <c r="P120" s="58"/>
      <c r="Q120" s="58">
        <f t="shared" si="6"/>
        <v>57</v>
      </c>
      <c r="R120" s="13">
        <f t="shared" si="7"/>
        <v>8493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32"/>
      <c r="F121" s="58"/>
      <c r="G121" s="32"/>
      <c r="H121" s="58"/>
      <c r="I121" s="32"/>
      <c r="J121" s="58"/>
      <c r="K121" s="32"/>
      <c r="L121" s="58"/>
      <c r="M121" s="41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32"/>
      <c r="F122" s="58"/>
      <c r="G122" s="32"/>
      <c r="H122" s="58"/>
      <c r="I122" s="32"/>
      <c r="J122" s="58"/>
      <c r="K122" s="32"/>
      <c r="L122" s="58"/>
      <c r="M122" s="41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113</v>
      </c>
      <c r="B123" s="58">
        <v>1236</v>
      </c>
      <c r="C123" s="58"/>
      <c r="D123" s="58"/>
      <c r="E123" s="32"/>
      <c r="F123" s="58"/>
      <c r="G123" s="32"/>
      <c r="H123" s="58"/>
      <c r="I123" s="32">
        <v>60</v>
      </c>
      <c r="J123" s="58">
        <v>165282</v>
      </c>
      <c r="K123" s="32"/>
      <c r="L123" s="58"/>
      <c r="M123" s="41"/>
      <c r="N123" s="58"/>
      <c r="O123" s="58"/>
      <c r="P123" s="58"/>
      <c r="Q123" s="58">
        <f t="shared" si="6"/>
        <v>60</v>
      </c>
      <c r="R123" s="13">
        <f t="shared" si="7"/>
        <v>8940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32"/>
      <c r="F124" s="58"/>
      <c r="G124" s="32"/>
      <c r="H124" s="58"/>
      <c r="I124" s="32"/>
      <c r="J124" s="58"/>
      <c r="K124" s="32"/>
      <c r="L124" s="58"/>
      <c r="M124" s="41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32"/>
      <c r="F125" s="58"/>
      <c r="G125" s="32"/>
      <c r="H125" s="58"/>
      <c r="I125" s="32"/>
      <c r="J125" s="58"/>
      <c r="K125" s="32"/>
      <c r="L125" s="58"/>
      <c r="M125" s="41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32"/>
      <c r="F126" s="58"/>
      <c r="G126" s="32"/>
      <c r="H126" s="58"/>
      <c r="I126" s="32"/>
      <c r="J126" s="58"/>
      <c r="K126" s="32"/>
      <c r="L126" s="58"/>
      <c r="M126" s="41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32"/>
      <c r="F127" s="58"/>
      <c r="G127" s="32"/>
      <c r="H127" s="58"/>
      <c r="I127" s="32"/>
      <c r="J127" s="58"/>
      <c r="K127" s="32"/>
      <c r="L127" s="58"/>
      <c r="M127" s="41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32"/>
      <c r="F128" s="58"/>
      <c r="G128" s="32"/>
      <c r="H128" s="58"/>
      <c r="I128" s="32"/>
      <c r="J128" s="58"/>
      <c r="K128" s="32"/>
      <c r="L128" s="58"/>
      <c r="M128" s="41"/>
      <c r="N128" s="58"/>
      <c r="O128" s="58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32"/>
      <c r="F129" s="58"/>
      <c r="G129" s="32"/>
      <c r="H129" s="58"/>
      <c r="I129" s="32"/>
      <c r="J129" s="58"/>
      <c r="K129" s="32"/>
      <c r="L129" s="58"/>
      <c r="M129" s="41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32"/>
      <c r="F130" s="58"/>
      <c r="G130" s="32"/>
      <c r="H130" s="58"/>
      <c r="I130" s="32"/>
      <c r="J130" s="58"/>
      <c r="K130" s="32"/>
      <c r="L130" s="58"/>
      <c r="M130" s="41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32"/>
      <c r="F131" s="58"/>
      <c r="G131" s="32"/>
      <c r="H131" s="58"/>
      <c r="I131" s="32"/>
      <c r="J131" s="58"/>
      <c r="K131" s="32"/>
      <c r="L131" s="58"/>
      <c r="M131" s="41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32"/>
      <c r="F132" s="58"/>
      <c r="G132" s="32"/>
      <c r="H132" s="58"/>
      <c r="I132" s="32"/>
      <c r="J132" s="58"/>
      <c r="K132" s="32"/>
      <c r="L132" s="58"/>
      <c r="M132" s="41">
        <v>44</v>
      </c>
      <c r="N132" s="58">
        <v>1463</v>
      </c>
      <c r="O132" s="58"/>
      <c r="P132" s="58"/>
      <c r="Q132" s="58">
        <f t="shared" si="6"/>
        <v>44</v>
      </c>
      <c r="R132" s="13">
        <f t="shared" si="7"/>
        <v>6556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32"/>
      <c r="F133" s="58"/>
      <c r="G133" s="32"/>
      <c r="H133" s="58"/>
      <c r="I133" s="32"/>
      <c r="J133" s="58"/>
      <c r="K133" s="32"/>
      <c r="L133" s="58"/>
      <c r="M133" s="41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4.25" customHeight="1" x14ac:dyDescent="0.25">
      <c r="A134" s="59">
        <v>124</v>
      </c>
      <c r="B134" s="58">
        <v>1509</v>
      </c>
      <c r="C134" s="58"/>
      <c r="D134" s="58"/>
      <c r="E134" s="32"/>
      <c r="F134" s="58"/>
      <c r="G134" s="32"/>
      <c r="H134" s="58"/>
      <c r="I134" s="32"/>
      <c r="J134" s="58"/>
      <c r="K134" s="32"/>
      <c r="L134" s="58"/>
      <c r="M134" s="41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>
        <v>77</v>
      </c>
      <c r="D135" s="58">
        <v>2011</v>
      </c>
      <c r="E135" s="32"/>
      <c r="F135" s="58"/>
      <c r="G135" s="32">
        <v>64</v>
      </c>
      <c r="H135" s="58">
        <v>2024</v>
      </c>
      <c r="I135" s="32"/>
      <c r="J135" s="58"/>
      <c r="K135" s="32">
        <v>89</v>
      </c>
      <c r="L135" s="58">
        <v>2069</v>
      </c>
      <c r="M135" s="41"/>
      <c r="N135" s="58"/>
      <c r="O135" s="58">
        <v>69</v>
      </c>
      <c r="P135" s="58">
        <v>2083</v>
      </c>
      <c r="Q135" s="58">
        <f t="shared" si="6"/>
        <v>299</v>
      </c>
      <c r="R135" s="13">
        <f t="shared" si="7"/>
        <v>44936</v>
      </c>
    </row>
    <row r="136" spans="1:18" ht="15" customHeight="1" x14ac:dyDescent="0.25">
      <c r="A136" s="59">
        <v>126</v>
      </c>
      <c r="B136" s="58">
        <v>1511</v>
      </c>
      <c r="C136" s="58"/>
      <c r="D136" s="58"/>
      <c r="E136" s="32">
        <v>54</v>
      </c>
      <c r="F136" s="58">
        <v>3422</v>
      </c>
      <c r="G136" s="32"/>
      <c r="H136" s="58"/>
      <c r="I136" s="32">
        <v>64</v>
      </c>
      <c r="J136" s="58">
        <v>3434</v>
      </c>
      <c r="K136" s="32"/>
      <c r="L136" s="58"/>
      <c r="M136" s="41">
        <v>77</v>
      </c>
      <c r="N136" s="58">
        <v>3447</v>
      </c>
      <c r="O136" s="58"/>
      <c r="P136" s="58"/>
      <c r="Q136" s="58">
        <f t="shared" si="6"/>
        <v>195</v>
      </c>
      <c r="R136" s="13">
        <f t="shared" si="7"/>
        <v>29055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32"/>
      <c r="F137" s="58"/>
      <c r="G137" s="32"/>
      <c r="H137" s="58"/>
      <c r="I137" s="32"/>
      <c r="J137" s="58"/>
      <c r="K137" s="32"/>
      <c r="L137" s="58"/>
      <c r="M137" s="41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32"/>
      <c r="F138" s="58"/>
      <c r="G138" s="32"/>
      <c r="H138" s="58"/>
      <c r="I138" s="32"/>
      <c r="J138" s="58"/>
      <c r="K138" s="32"/>
      <c r="L138" s="58"/>
      <c r="M138" s="41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>
        <v>55</v>
      </c>
      <c r="D139" s="58">
        <v>8347</v>
      </c>
      <c r="E139" s="32"/>
      <c r="F139" s="58"/>
      <c r="G139" s="32"/>
      <c r="H139" s="58"/>
      <c r="I139" s="32"/>
      <c r="J139" s="58"/>
      <c r="K139" s="32"/>
      <c r="L139" s="58"/>
      <c r="M139" s="41"/>
      <c r="N139" s="58"/>
      <c r="O139" s="58"/>
      <c r="P139" s="58"/>
      <c r="Q139" s="58">
        <f t="shared" ref="Q139:Q167" si="8">C139+E139+G139+I139+K139+M139+O139</f>
        <v>55</v>
      </c>
      <c r="R139" s="13">
        <f t="shared" ref="R139:R167" si="9">SUM(C139*C$9,E139*E$9,G139*G$9,I139*I$9,K139*K$9,M139*M$9,O139*O$9)</f>
        <v>8470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32"/>
      <c r="F140" s="58"/>
      <c r="G140" s="32"/>
      <c r="H140" s="58"/>
      <c r="I140" s="32"/>
      <c r="J140" s="58"/>
      <c r="K140" s="32"/>
      <c r="L140" s="58"/>
      <c r="M140" s="41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32"/>
      <c r="F141" s="58"/>
      <c r="G141" s="32"/>
      <c r="H141" s="58"/>
      <c r="I141" s="32"/>
      <c r="J141" s="58"/>
      <c r="K141" s="32">
        <v>34</v>
      </c>
      <c r="L141" s="58">
        <v>7974</v>
      </c>
      <c r="M141" s="41"/>
      <c r="N141" s="58"/>
      <c r="O141" s="58"/>
      <c r="P141" s="58"/>
      <c r="Q141" s="58">
        <f t="shared" si="8"/>
        <v>34</v>
      </c>
      <c r="R141" s="13">
        <f t="shared" si="9"/>
        <v>5066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32"/>
      <c r="F142" s="58"/>
      <c r="G142" s="32"/>
      <c r="H142" s="58"/>
      <c r="I142" s="32"/>
      <c r="J142" s="58"/>
      <c r="K142" s="32"/>
      <c r="L142" s="58"/>
      <c r="M142" s="41"/>
      <c r="N142" s="58"/>
      <c r="O142" s="58"/>
      <c r="P142" s="58"/>
      <c r="Q142" s="58">
        <f t="shared" si="8"/>
        <v>0</v>
      </c>
      <c r="R142" s="13">
        <f t="shared" si="9"/>
        <v>0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32"/>
      <c r="F143" s="58"/>
      <c r="G143" s="32">
        <v>44</v>
      </c>
      <c r="H143" s="58">
        <v>7432</v>
      </c>
      <c r="I143" s="32"/>
      <c r="J143" s="58"/>
      <c r="K143" s="32"/>
      <c r="L143" s="58"/>
      <c r="M143" s="41"/>
      <c r="N143" s="58"/>
      <c r="O143" s="58">
        <v>32</v>
      </c>
      <c r="P143" s="58">
        <v>7443</v>
      </c>
      <c r="Q143" s="58">
        <f t="shared" si="8"/>
        <v>76</v>
      </c>
      <c r="R143" s="13">
        <f t="shared" si="9"/>
        <v>11324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32"/>
      <c r="F144" s="58"/>
      <c r="G144" s="32"/>
      <c r="H144" s="58"/>
      <c r="I144" s="32"/>
      <c r="J144" s="58"/>
      <c r="K144" s="32"/>
      <c r="L144" s="58"/>
      <c r="M144" s="41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32"/>
      <c r="F145" s="58"/>
      <c r="G145" s="32"/>
      <c r="H145" s="58"/>
      <c r="I145" s="32"/>
      <c r="J145" s="58"/>
      <c r="K145" s="32">
        <v>33</v>
      </c>
      <c r="L145" s="58">
        <v>5303</v>
      </c>
      <c r="M145" s="41"/>
      <c r="N145" s="58"/>
      <c r="O145" s="58"/>
      <c r="P145" s="58"/>
      <c r="Q145" s="58">
        <f t="shared" si="8"/>
        <v>33</v>
      </c>
      <c r="R145" s="13">
        <f t="shared" si="9"/>
        <v>4917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32"/>
      <c r="F146" s="58"/>
      <c r="G146" s="32"/>
      <c r="H146" s="58"/>
      <c r="I146" s="32"/>
      <c r="J146" s="58"/>
      <c r="K146" s="32"/>
      <c r="L146" s="58"/>
      <c r="M146" s="41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32"/>
      <c r="F147" s="58"/>
      <c r="G147" s="32"/>
      <c r="H147" s="58"/>
      <c r="I147" s="32"/>
      <c r="J147" s="58"/>
      <c r="K147" s="32"/>
      <c r="L147" s="58"/>
      <c r="M147" s="41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32"/>
      <c r="F148" s="58"/>
      <c r="G148" s="32"/>
      <c r="H148" s="58"/>
      <c r="I148" s="32"/>
      <c r="J148" s="58"/>
      <c r="K148" s="32"/>
      <c r="L148" s="58"/>
      <c r="M148" s="41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32"/>
      <c r="F149" s="58"/>
      <c r="G149" s="32"/>
      <c r="H149" s="58"/>
      <c r="I149" s="32"/>
      <c r="J149" s="58"/>
      <c r="K149" s="32"/>
      <c r="L149" s="58"/>
      <c r="M149" s="41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32"/>
      <c r="F150" s="58"/>
      <c r="G150" s="32"/>
      <c r="H150" s="58"/>
      <c r="I150" s="32"/>
      <c r="J150" s="58"/>
      <c r="K150" s="32"/>
      <c r="L150" s="58"/>
      <c r="M150" s="41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32"/>
      <c r="F151" s="58"/>
      <c r="G151" s="32"/>
      <c r="H151" s="58"/>
      <c r="I151" s="32"/>
      <c r="J151" s="58"/>
      <c r="K151" s="32"/>
      <c r="L151" s="58"/>
      <c r="M151" s="41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5" customHeight="1" x14ac:dyDescent="0.25">
      <c r="A152" s="59">
        <v>142</v>
      </c>
      <c r="B152" s="58">
        <v>2108</v>
      </c>
      <c r="C152" s="58"/>
      <c r="D152" s="58"/>
      <c r="E152" s="32">
        <v>91</v>
      </c>
      <c r="F152" s="58">
        <v>21287</v>
      </c>
      <c r="G152" s="32"/>
      <c r="H152" s="58"/>
      <c r="I152" s="32"/>
      <c r="J152" s="58"/>
      <c r="K152" s="32">
        <v>131</v>
      </c>
      <c r="L152" s="58">
        <v>21310</v>
      </c>
      <c r="M152" s="41"/>
      <c r="N152" s="58"/>
      <c r="O152" s="58"/>
      <c r="P152" s="58"/>
      <c r="Q152" s="58">
        <f t="shared" si="8"/>
        <v>222</v>
      </c>
      <c r="R152" s="13">
        <f t="shared" si="9"/>
        <v>33078</v>
      </c>
    </row>
    <row r="153" spans="1:18" ht="15" customHeight="1" x14ac:dyDescent="0.25">
      <c r="A153" s="59">
        <v>143</v>
      </c>
      <c r="B153" s="58">
        <v>2109</v>
      </c>
      <c r="C153" s="58">
        <v>86</v>
      </c>
      <c r="D153" s="58">
        <v>20981</v>
      </c>
      <c r="E153" s="32">
        <v>134</v>
      </c>
      <c r="F153" s="58">
        <v>21001</v>
      </c>
      <c r="G153" s="32"/>
      <c r="H153" s="58"/>
      <c r="I153" s="32"/>
      <c r="J153" s="58"/>
      <c r="K153" s="32">
        <v>80</v>
      </c>
      <c r="L153" s="58">
        <v>21039</v>
      </c>
      <c r="M153" s="41"/>
      <c r="N153" s="58"/>
      <c r="O153" s="58"/>
      <c r="P153" s="58"/>
      <c r="Q153" s="58">
        <f t="shared" si="8"/>
        <v>300</v>
      </c>
      <c r="R153" s="13">
        <f t="shared" si="9"/>
        <v>45130</v>
      </c>
    </row>
    <row r="154" spans="1:18" ht="15" customHeight="1" x14ac:dyDescent="0.25">
      <c r="A154" s="59">
        <v>144</v>
      </c>
      <c r="B154" s="58">
        <v>2110</v>
      </c>
      <c r="C154" s="58"/>
      <c r="D154" s="58"/>
      <c r="E154" s="32"/>
      <c r="F154" s="58"/>
      <c r="G154" s="32"/>
      <c r="H154" s="58"/>
      <c r="I154" s="32"/>
      <c r="J154" s="58"/>
      <c r="K154" s="32">
        <v>136</v>
      </c>
      <c r="L154" s="58">
        <v>14424</v>
      </c>
      <c r="M154" s="41"/>
      <c r="N154" s="58"/>
      <c r="O154" s="58">
        <v>83</v>
      </c>
      <c r="P154" s="58">
        <v>14436</v>
      </c>
      <c r="Q154" s="58">
        <f t="shared" si="8"/>
        <v>219</v>
      </c>
      <c r="R154" s="13">
        <f t="shared" si="9"/>
        <v>32631</v>
      </c>
    </row>
    <row r="155" spans="1:18" ht="15" customHeight="1" x14ac:dyDescent="0.25">
      <c r="A155" s="59">
        <v>145</v>
      </c>
      <c r="B155" s="58">
        <v>2111</v>
      </c>
      <c r="C155" s="58"/>
      <c r="D155" s="58"/>
      <c r="E155" s="32"/>
      <c r="F155" s="58"/>
      <c r="G155" s="32"/>
      <c r="H155" s="58"/>
      <c r="I155" s="32">
        <v>116</v>
      </c>
      <c r="J155" s="58">
        <v>14236</v>
      </c>
      <c r="K155" s="32"/>
      <c r="L155" s="58"/>
      <c r="M155" s="41">
        <v>47</v>
      </c>
      <c r="N155" s="58">
        <v>14267</v>
      </c>
      <c r="O155" s="58"/>
      <c r="P155" s="58"/>
      <c r="Q155" s="58">
        <f t="shared" si="8"/>
        <v>163</v>
      </c>
      <c r="R155" s="13">
        <f t="shared" si="9"/>
        <v>24287</v>
      </c>
    </row>
    <row r="156" spans="1:18" ht="15" customHeight="1" x14ac:dyDescent="0.25">
      <c r="A156" s="59">
        <v>146</v>
      </c>
      <c r="B156" s="58">
        <v>2112</v>
      </c>
      <c r="C156" s="58"/>
      <c r="D156" s="58"/>
      <c r="E156" s="32"/>
      <c r="F156" s="58"/>
      <c r="G156" s="32">
        <v>127</v>
      </c>
      <c r="H156" s="58">
        <v>13712</v>
      </c>
      <c r="I156" s="32"/>
      <c r="J156" s="58"/>
      <c r="K156" s="32"/>
      <c r="L156" s="58"/>
      <c r="M156" s="41">
        <v>108</v>
      </c>
      <c r="N156" s="58">
        <v>13757</v>
      </c>
      <c r="O156" s="58"/>
      <c r="P156" s="58"/>
      <c r="Q156" s="58">
        <f t="shared" si="8"/>
        <v>235</v>
      </c>
      <c r="R156" s="13">
        <f t="shared" si="9"/>
        <v>35015</v>
      </c>
    </row>
    <row r="157" spans="1:18" s="43" customFormat="1" ht="15" customHeight="1" x14ac:dyDescent="0.2">
      <c r="A157" s="39">
        <v>147</v>
      </c>
      <c r="B157" s="40">
        <v>2113</v>
      </c>
      <c r="C157" s="40"/>
      <c r="D157" s="40"/>
      <c r="E157" s="41"/>
      <c r="F157" s="40"/>
      <c r="G157" s="41">
        <v>107</v>
      </c>
      <c r="H157" s="40">
        <v>14878</v>
      </c>
      <c r="I157" s="41"/>
      <c r="J157" s="40"/>
      <c r="K157" s="41">
        <v>94</v>
      </c>
      <c r="L157" s="40">
        <v>14913</v>
      </c>
      <c r="M157" s="41"/>
      <c r="N157" s="40"/>
      <c r="O157" s="40"/>
      <c r="P157" s="40"/>
      <c r="Q157" s="40">
        <f t="shared" si="8"/>
        <v>201</v>
      </c>
      <c r="R157" s="42">
        <f t="shared" si="9"/>
        <v>29949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32"/>
      <c r="F158" s="58"/>
      <c r="G158" s="32"/>
      <c r="H158" s="58"/>
      <c r="I158" s="32"/>
      <c r="J158" s="58"/>
      <c r="K158" s="32"/>
      <c r="L158" s="58"/>
      <c r="M158" s="41"/>
      <c r="N158" s="58"/>
      <c r="O158" s="58"/>
      <c r="P158" s="58"/>
      <c r="Q158" s="58">
        <f t="shared" si="8"/>
        <v>0</v>
      </c>
      <c r="R158" s="13">
        <f t="shared" si="9"/>
        <v>0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32"/>
      <c r="F159" s="58"/>
      <c r="G159" s="32"/>
      <c r="H159" s="58"/>
      <c r="I159" s="32"/>
      <c r="J159" s="58"/>
      <c r="K159" s="32"/>
      <c r="L159" s="58"/>
      <c r="M159" s="41">
        <v>41</v>
      </c>
      <c r="N159" s="58">
        <v>35624</v>
      </c>
      <c r="O159" s="58"/>
      <c r="P159" s="58"/>
      <c r="Q159" s="58">
        <f t="shared" si="8"/>
        <v>41</v>
      </c>
      <c r="R159" s="13">
        <f t="shared" si="9"/>
        <v>6109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32"/>
      <c r="F160" s="58"/>
      <c r="G160" s="32"/>
      <c r="H160" s="58"/>
      <c r="I160" s="32"/>
      <c r="J160" s="58"/>
      <c r="K160" s="32"/>
      <c r="L160" s="58"/>
      <c r="M160" s="41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32"/>
      <c r="F161" s="58"/>
      <c r="G161" s="32"/>
      <c r="H161" s="58"/>
      <c r="I161" s="32"/>
      <c r="J161" s="58"/>
      <c r="K161" s="32"/>
      <c r="L161" s="58"/>
      <c r="M161" s="41"/>
      <c r="N161" s="58"/>
      <c r="O161" s="58"/>
      <c r="P161" s="58"/>
      <c r="Q161" s="58">
        <f t="shared" si="8"/>
        <v>0</v>
      </c>
      <c r="R161" s="13">
        <f t="shared" si="9"/>
        <v>0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32"/>
      <c r="F162" s="58"/>
      <c r="G162" s="32"/>
      <c r="H162" s="58"/>
      <c r="I162" s="32"/>
      <c r="J162" s="58"/>
      <c r="K162" s="32"/>
      <c r="L162" s="58"/>
      <c r="M162" s="41"/>
      <c r="N162" s="58"/>
      <c r="O162" s="58">
        <v>50</v>
      </c>
      <c r="P162" s="58">
        <v>7070</v>
      </c>
      <c r="Q162" s="58">
        <f t="shared" si="8"/>
        <v>50</v>
      </c>
      <c r="R162" s="13">
        <f t="shared" si="9"/>
        <v>7450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32"/>
      <c r="F163" s="58"/>
      <c r="G163" s="32"/>
      <c r="H163" s="58"/>
      <c r="I163" s="32"/>
      <c r="J163" s="58"/>
      <c r="K163" s="32"/>
      <c r="L163" s="58"/>
      <c r="M163" s="41"/>
      <c r="N163" s="58"/>
      <c r="O163" s="58"/>
      <c r="P163" s="58"/>
      <c r="Q163" s="58">
        <f t="shared" si="8"/>
        <v>0</v>
      </c>
      <c r="R163" s="13">
        <f t="shared" si="9"/>
        <v>0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32"/>
      <c r="F164" s="58"/>
      <c r="G164" s="32"/>
      <c r="H164" s="58"/>
      <c r="I164" s="32"/>
      <c r="J164" s="58"/>
      <c r="K164" s="32"/>
      <c r="L164" s="58"/>
      <c r="M164" s="41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32"/>
      <c r="F165" s="58"/>
      <c r="G165" s="32"/>
      <c r="H165" s="58"/>
      <c r="I165" s="32"/>
      <c r="J165" s="58"/>
      <c r="K165" s="32"/>
      <c r="L165" s="58"/>
      <c r="M165" s="41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>
        <v>2</v>
      </c>
      <c r="D166" s="58"/>
      <c r="E166" s="32"/>
      <c r="F166" s="58"/>
      <c r="G166" s="32"/>
      <c r="H166" s="58"/>
      <c r="I166" s="32"/>
      <c r="J166" s="58"/>
      <c r="K166" s="32"/>
      <c r="L166" s="58"/>
      <c r="M166" s="41"/>
      <c r="N166" s="58"/>
      <c r="O166" s="58"/>
      <c r="P166" s="58"/>
      <c r="Q166" s="58">
        <f t="shared" si="8"/>
        <v>2</v>
      </c>
      <c r="R166" s="13">
        <f t="shared" si="9"/>
        <v>308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32"/>
      <c r="F167" s="58"/>
      <c r="G167" s="32"/>
      <c r="H167" s="58"/>
      <c r="I167" s="32"/>
      <c r="J167" s="58"/>
      <c r="K167" s="32"/>
      <c r="L167" s="58"/>
      <c r="M167" s="41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5266</v>
      </c>
      <c r="R168" s="13">
        <f>SUM(R11:R167)</f>
        <v>787459</v>
      </c>
    </row>
    <row r="169" spans="1:18" ht="25.5" customHeight="1" x14ac:dyDescent="0.25">
      <c r="A169" s="87" t="s">
        <v>28</v>
      </c>
      <c r="B169" s="85"/>
      <c r="C169" s="59">
        <f>SUM(C11:C167)</f>
        <v>565</v>
      </c>
      <c r="D169" s="59"/>
      <c r="E169" s="29">
        <f>SUM(E11:E167)</f>
        <v>743</v>
      </c>
      <c r="F169" s="59"/>
      <c r="G169" s="29">
        <f>SUM(G11:G167)</f>
        <v>767</v>
      </c>
      <c r="H169" s="59"/>
      <c r="I169" s="29">
        <f>SUM(I11:I167)</f>
        <v>663</v>
      </c>
      <c r="J169" s="59"/>
      <c r="K169" s="29">
        <f>SUM(K11:K167)</f>
        <v>1112</v>
      </c>
      <c r="L169" s="59"/>
      <c r="M169" s="47">
        <f>SUM(M11:M167)</f>
        <v>680</v>
      </c>
      <c r="N169" s="59"/>
      <c r="O169" s="59">
        <f>SUM(O11:O167)</f>
        <v>736</v>
      </c>
      <c r="P169" s="59"/>
      <c r="Q169" s="21">
        <f>SUM(C169:P169)</f>
        <v>5266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87010</v>
      </c>
      <c r="D170" s="59"/>
      <c r="E170" s="29">
        <f>E169*E9</f>
        <v>110707</v>
      </c>
      <c r="F170" s="59"/>
      <c r="G170" s="29">
        <f>G169*G9</f>
        <v>114283</v>
      </c>
      <c r="H170" s="59"/>
      <c r="I170" s="29">
        <f>I169*I9</f>
        <v>98787</v>
      </c>
      <c r="J170" s="59"/>
      <c r="K170" s="29">
        <f>K169*K9</f>
        <v>165688</v>
      </c>
      <c r="L170" s="59"/>
      <c r="M170" s="47">
        <f>M169*M9</f>
        <v>101320</v>
      </c>
      <c r="N170" s="59"/>
      <c r="O170" s="59">
        <f>O169*O9</f>
        <v>109664</v>
      </c>
      <c r="P170" s="59"/>
      <c r="Q170" s="59" t="s">
        <v>30</v>
      </c>
      <c r="R170" s="23">
        <f>SUM(C170:P170)</f>
        <v>787459</v>
      </c>
    </row>
    <row r="171" spans="1:18" ht="15" customHeight="1" x14ac:dyDescent="0.25">
      <c r="A171" s="1"/>
      <c r="B171" s="103"/>
      <c r="C171" s="104"/>
      <c r="D171" s="1"/>
      <c r="E171" s="27"/>
      <c r="F171" s="1"/>
      <c r="G171" s="27"/>
      <c r="H171" s="1"/>
      <c r="I171" s="27"/>
      <c r="J171" s="1"/>
      <c r="K171" s="27"/>
      <c r="L171" s="1"/>
      <c r="N171" s="1"/>
      <c r="O171" s="1"/>
      <c r="P171" s="1"/>
      <c r="Q171" s="1"/>
      <c r="R171" s="1"/>
    </row>
    <row r="172" spans="1:18" ht="15" customHeight="1" x14ac:dyDescent="0.25">
      <c r="A172" s="1"/>
      <c r="C172" s="1"/>
      <c r="D172" s="1"/>
      <c r="E172" s="27"/>
      <c r="F172" s="1"/>
      <c r="G172" s="27"/>
      <c r="H172" s="1"/>
      <c r="I172" s="27"/>
      <c r="J172" s="1"/>
      <c r="K172" s="27"/>
      <c r="L172" s="1"/>
      <c r="N172" s="1"/>
      <c r="O172" s="1"/>
      <c r="P172" s="1"/>
      <c r="Q172" s="1"/>
      <c r="R172" s="1"/>
    </row>
    <row r="173" spans="1:18" ht="15" customHeight="1" x14ac:dyDescent="0.25">
      <c r="A173" s="1" t="s">
        <v>48</v>
      </c>
      <c r="C173" s="1"/>
      <c r="D173" s="1"/>
      <c r="E173" s="27"/>
      <c r="F173" s="1"/>
      <c r="G173" s="27"/>
      <c r="H173" s="1"/>
      <c r="I173" s="27"/>
      <c r="J173" s="1"/>
      <c r="K173" s="27"/>
      <c r="L173" s="1"/>
      <c r="N173" s="1"/>
      <c r="O173" s="1"/>
      <c r="P173" s="26" t="s">
        <v>81</v>
      </c>
      <c r="Q173" s="26"/>
    </row>
    <row r="174" spans="1:18" ht="15" customHeight="1" x14ac:dyDescent="0.25">
      <c r="A174" s="57" t="s">
        <v>82</v>
      </c>
      <c r="P174" s="26" t="s">
        <v>53</v>
      </c>
      <c r="Q174" s="26"/>
    </row>
    <row r="175" spans="1:18" ht="15" customHeight="1" x14ac:dyDescent="0.25">
      <c r="A175" s="57" t="s">
        <v>83</v>
      </c>
      <c r="P175" s="57" t="s">
        <v>56</v>
      </c>
    </row>
    <row r="176" spans="1:18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M7:N8"/>
    <mergeCell ref="A170:B170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76"/>
  <sheetViews>
    <sheetView workbookViewId="0">
      <pane xSplit="2" ySplit="10" topLeftCell="C140" activePane="bottomRight" state="frozen"/>
      <selection activeCell="U150" sqref="T150:U150"/>
      <selection pane="topRight" activeCell="U150" sqref="T150:U150"/>
      <selection pane="bottomLeft" activeCell="U150" sqref="T150:U150"/>
      <selection pane="bottomRight" activeCell="U150" sqref="T150:U150"/>
    </sheetView>
  </sheetViews>
  <sheetFormatPr defaultRowHeight="15" x14ac:dyDescent="0.25"/>
  <cols>
    <col min="1" max="1" width="5" style="57" customWidth="1"/>
    <col min="2" max="2" width="13.140625" style="56" customWidth="1"/>
    <col min="3" max="4" width="7.28515625" style="57" customWidth="1"/>
    <col min="5" max="5" width="7.28515625" style="60" customWidth="1"/>
    <col min="6" max="6" width="7.28515625" style="57" customWidth="1"/>
    <col min="7" max="7" width="7.28515625" style="60" customWidth="1"/>
    <col min="8" max="8" width="7.28515625" style="57" customWidth="1"/>
    <col min="9" max="9" width="7.28515625" style="60" customWidth="1"/>
    <col min="10" max="10" width="7.28515625" style="57" customWidth="1"/>
    <col min="11" max="11" width="7.28515625" style="62" customWidth="1"/>
    <col min="12" max="12" width="7.28515625" style="57" customWidth="1"/>
    <col min="13" max="13" width="7.28515625" style="61" customWidth="1"/>
    <col min="14" max="16" width="7.28515625" style="57" customWidth="1"/>
    <col min="17" max="17" width="9.140625" style="57" customWidth="1"/>
    <col min="18" max="18" width="14.140625" style="57" customWidth="1"/>
    <col min="19" max="77" width="9.140625" style="57" customWidth="1"/>
    <col min="78" max="16384" width="9.140625" style="57"/>
  </cols>
  <sheetData>
    <row r="1" spans="1:18" ht="15" customHeight="1" x14ac:dyDescent="0.25">
      <c r="A1" s="81" t="s">
        <v>0</v>
      </c>
      <c r="B1" s="81"/>
      <c r="C1" s="82"/>
      <c r="D1" s="82"/>
      <c r="E1" s="107"/>
      <c r="F1" s="82"/>
      <c r="G1" s="107"/>
      <c r="H1" s="82"/>
      <c r="I1" s="107"/>
      <c r="J1" s="82"/>
      <c r="K1" s="109"/>
      <c r="L1" s="82"/>
      <c r="M1" s="108"/>
      <c r="N1" s="82"/>
      <c r="O1" s="82"/>
      <c r="P1" s="82"/>
      <c r="Q1" s="82"/>
      <c r="R1" s="82"/>
    </row>
    <row r="2" spans="1:18" ht="15" customHeight="1" x14ac:dyDescent="0.25">
      <c r="A2" s="81" t="s">
        <v>70</v>
      </c>
      <c r="B2" s="81"/>
      <c r="C2" s="82"/>
      <c r="D2" s="82"/>
      <c r="E2" s="107"/>
      <c r="F2" s="82"/>
      <c r="G2" s="107"/>
      <c r="H2" s="82"/>
      <c r="I2" s="107"/>
      <c r="J2" s="82"/>
      <c r="K2" s="109"/>
      <c r="L2" s="82"/>
      <c r="M2" s="108"/>
      <c r="N2" s="82"/>
      <c r="O2" s="82"/>
      <c r="P2" s="82"/>
      <c r="Q2" s="82"/>
      <c r="R2" s="82"/>
    </row>
    <row r="3" spans="1:18" ht="15" customHeight="1" x14ac:dyDescent="0.25">
      <c r="A3" s="96" t="s">
        <v>2</v>
      </c>
      <c r="B3" s="81"/>
      <c r="C3" s="82"/>
      <c r="D3" s="82"/>
      <c r="E3" s="107"/>
      <c r="F3" s="82"/>
      <c r="G3" s="107"/>
      <c r="H3" s="82"/>
      <c r="I3" s="107"/>
      <c r="J3" s="82"/>
      <c r="K3" s="109"/>
      <c r="L3" s="82"/>
      <c r="M3" s="108"/>
      <c r="N3" s="82"/>
      <c r="O3" s="82"/>
      <c r="P3" s="82"/>
      <c r="Q3" s="82"/>
      <c r="R3" s="82"/>
    </row>
    <row r="4" spans="1:18" ht="15" customHeight="1" x14ac:dyDescent="0.25">
      <c r="A4" s="1" t="s">
        <v>3</v>
      </c>
      <c r="C4" s="1"/>
      <c r="D4" s="1"/>
      <c r="E4" s="27"/>
      <c r="F4" s="1"/>
      <c r="G4" s="27"/>
      <c r="H4" s="2"/>
      <c r="I4" s="27"/>
      <c r="J4" s="1"/>
      <c r="K4" s="48"/>
      <c r="L4" s="1"/>
      <c r="M4" s="61" t="s">
        <v>4</v>
      </c>
      <c r="N4" s="3" t="s">
        <v>174</v>
      </c>
      <c r="O4" s="1"/>
      <c r="P4" s="1"/>
      <c r="Q4" s="1"/>
      <c r="R4" s="1"/>
    </row>
    <row r="5" spans="1:18" ht="15" customHeight="1" x14ac:dyDescent="0.25">
      <c r="A5" s="1" t="s">
        <v>5</v>
      </c>
      <c r="B5" s="4"/>
      <c r="C5" s="1"/>
      <c r="D5" s="1"/>
      <c r="E5" s="27"/>
      <c r="F5" s="1"/>
      <c r="G5" s="27"/>
      <c r="H5" s="2"/>
      <c r="I5" s="27"/>
      <c r="J5" s="1"/>
      <c r="K5" s="48"/>
      <c r="L5" s="1"/>
      <c r="M5" s="44" t="s">
        <v>6</v>
      </c>
      <c r="N5" s="5"/>
      <c r="O5" s="1" t="s">
        <v>175</v>
      </c>
      <c r="P5" s="1"/>
      <c r="Q5" s="1"/>
      <c r="R5" s="1"/>
    </row>
    <row r="6" spans="1:18" ht="15" customHeight="1" x14ac:dyDescent="0.25">
      <c r="A6" s="1"/>
      <c r="C6" s="1"/>
      <c r="D6" s="1"/>
      <c r="E6" s="27"/>
      <c r="F6" s="1"/>
      <c r="G6" s="27"/>
      <c r="H6" s="2"/>
      <c r="I6" s="27"/>
      <c r="J6" s="1"/>
      <c r="K6" s="48"/>
      <c r="L6" s="1"/>
      <c r="M6" s="61" t="s">
        <v>7</v>
      </c>
      <c r="N6" s="1"/>
      <c r="O6" s="6" t="s">
        <v>176</v>
      </c>
      <c r="P6" s="1"/>
      <c r="Q6" s="1"/>
      <c r="R6" s="1"/>
    </row>
    <row r="7" spans="1:18" ht="15" customHeight="1" x14ac:dyDescent="0.25">
      <c r="A7" s="86" t="s">
        <v>8</v>
      </c>
      <c r="B7" s="91"/>
      <c r="C7" s="87" t="s">
        <v>177</v>
      </c>
      <c r="D7" s="91"/>
      <c r="E7" s="87" t="s">
        <v>178</v>
      </c>
      <c r="F7" s="91"/>
      <c r="G7" s="87" t="s">
        <v>179</v>
      </c>
      <c r="H7" s="91"/>
      <c r="I7" s="87" t="s">
        <v>180</v>
      </c>
      <c r="J7" s="91"/>
      <c r="K7" s="87" t="s">
        <v>181</v>
      </c>
      <c r="L7" s="91"/>
      <c r="M7" s="87" t="s">
        <v>182</v>
      </c>
      <c r="N7" s="91"/>
      <c r="O7" s="87" t="s">
        <v>183</v>
      </c>
      <c r="P7" s="91"/>
      <c r="Q7" s="87" t="s">
        <v>9</v>
      </c>
      <c r="R7" s="87" t="s">
        <v>10</v>
      </c>
    </row>
    <row r="8" spans="1:18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ht="15" customHeight="1" x14ac:dyDescent="0.25">
      <c r="A9" s="86" t="s">
        <v>11</v>
      </c>
      <c r="B9" s="85"/>
      <c r="C9" s="87">
        <v>149</v>
      </c>
      <c r="D9" s="85"/>
      <c r="E9" s="87">
        <v>149</v>
      </c>
      <c r="F9" s="85"/>
      <c r="G9" s="87">
        <v>149</v>
      </c>
      <c r="H9" s="85"/>
      <c r="I9" s="87">
        <v>147</v>
      </c>
      <c r="J9" s="85"/>
      <c r="K9" s="87">
        <v>147</v>
      </c>
      <c r="L9" s="85"/>
      <c r="M9" s="87">
        <v>147</v>
      </c>
      <c r="N9" s="85"/>
      <c r="O9" s="87">
        <v>147</v>
      </c>
      <c r="P9" s="85"/>
      <c r="Q9" s="100"/>
      <c r="R9" s="100"/>
    </row>
    <row r="10" spans="1:18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28" t="s">
        <v>14</v>
      </c>
      <c r="F10" s="9" t="s">
        <v>15</v>
      </c>
      <c r="G10" s="28" t="s">
        <v>14</v>
      </c>
      <c r="H10" s="10" t="s">
        <v>15</v>
      </c>
      <c r="I10" s="28" t="s">
        <v>14</v>
      </c>
      <c r="J10" s="9" t="s">
        <v>15</v>
      </c>
      <c r="K10" s="28" t="s">
        <v>14</v>
      </c>
      <c r="L10" s="9" t="s">
        <v>15</v>
      </c>
      <c r="M10" s="28" t="s">
        <v>14</v>
      </c>
      <c r="N10" s="9" t="s">
        <v>15</v>
      </c>
      <c r="O10" s="28" t="s">
        <v>14</v>
      </c>
      <c r="P10" s="9" t="s">
        <v>15</v>
      </c>
      <c r="Q10" s="101"/>
      <c r="R10" s="101"/>
    </row>
    <row r="11" spans="1:18" ht="15" customHeight="1" x14ac:dyDescent="0.25">
      <c r="A11" s="59">
        <v>1</v>
      </c>
      <c r="B11" s="11">
        <v>109</v>
      </c>
      <c r="C11" s="59"/>
      <c r="D11" s="59"/>
      <c r="E11" s="29"/>
      <c r="F11" s="59"/>
      <c r="G11" s="30"/>
      <c r="H11" s="59"/>
      <c r="I11" s="29"/>
      <c r="K11" s="32"/>
      <c r="L11" s="58"/>
      <c r="M11" s="41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5" customHeight="1" x14ac:dyDescent="0.25">
      <c r="A12" s="59">
        <v>2</v>
      </c>
      <c r="B12" s="14">
        <v>110</v>
      </c>
      <c r="C12" s="58"/>
      <c r="D12" s="59"/>
      <c r="E12" s="29"/>
      <c r="F12" s="59"/>
      <c r="G12" s="30"/>
      <c r="H12" s="59"/>
      <c r="I12" s="29"/>
      <c r="J12" s="12"/>
      <c r="K12" s="32"/>
      <c r="L12" s="58"/>
      <c r="M12" s="41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8" ht="15" customHeight="1" x14ac:dyDescent="0.25">
      <c r="A13" s="59">
        <v>3</v>
      </c>
      <c r="B13" s="14">
        <v>112</v>
      </c>
      <c r="C13" s="59"/>
      <c r="D13" s="59"/>
      <c r="E13" s="29"/>
      <c r="F13" s="59"/>
      <c r="G13" s="30"/>
      <c r="H13" s="12"/>
      <c r="I13" s="30"/>
      <c r="J13" s="59"/>
      <c r="K13" s="32"/>
      <c r="L13" s="58"/>
      <c r="M13" s="41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8" ht="15" customHeight="1" x14ac:dyDescent="0.25">
      <c r="A14" s="59">
        <v>4</v>
      </c>
      <c r="B14" s="14">
        <v>113</v>
      </c>
      <c r="C14" s="59"/>
      <c r="D14" s="59"/>
      <c r="E14" s="29"/>
      <c r="F14" s="59"/>
      <c r="G14" s="30"/>
      <c r="H14" s="52"/>
      <c r="I14" s="34"/>
      <c r="J14" s="59"/>
      <c r="K14" s="32">
        <v>22</v>
      </c>
      <c r="L14" s="58">
        <v>19893</v>
      </c>
      <c r="M14" s="41"/>
      <c r="N14" s="58"/>
      <c r="O14" s="58"/>
      <c r="P14" s="58"/>
      <c r="Q14" s="58">
        <f t="shared" si="0"/>
        <v>22</v>
      </c>
      <c r="R14" s="13">
        <f t="shared" si="1"/>
        <v>3234</v>
      </c>
    </row>
    <row r="15" spans="1:18" ht="15" customHeight="1" x14ac:dyDescent="0.25">
      <c r="A15" s="59">
        <v>5</v>
      </c>
      <c r="B15" s="14">
        <v>114</v>
      </c>
      <c r="C15" s="59"/>
      <c r="D15" s="59"/>
      <c r="E15" s="29"/>
      <c r="F15" s="59"/>
      <c r="G15" s="30"/>
      <c r="H15" s="59"/>
      <c r="I15" s="29"/>
      <c r="J15" s="59"/>
      <c r="K15" s="32"/>
      <c r="L15" s="58"/>
      <c r="M15" s="41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8" ht="15" customHeight="1" x14ac:dyDescent="0.25">
      <c r="A16" s="59">
        <v>6</v>
      </c>
      <c r="B16" s="14">
        <v>115</v>
      </c>
      <c r="C16" s="59"/>
      <c r="D16" s="59"/>
      <c r="E16" s="29"/>
      <c r="F16" s="59"/>
      <c r="G16" s="37"/>
      <c r="H16" s="59"/>
      <c r="I16" s="29">
        <v>140</v>
      </c>
      <c r="J16" s="59">
        <v>4232</v>
      </c>
      <c r="K16" s="32"/>
      <c r="L16" s="58"/>
      <c r="M16" s="41"/>
      <c r="N16" s="58"/>
      <c r="O16" s="58"/>
      <c r="P16" s="58"/>
      <c r="Q16" s="58">
        <f t="shared" si="0"/>
        <v>140</v>
      </c>
      <c r="R16" s="13">
        <f t="shared" si="1"/>
        <v>20580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29">
        <v>105</v>
      </c>
      <c r="F17" s="59">
        <v>3168</v>
      </c>
      <c r="G17" s="29"/>
      <c r="H17" s="59"/>
      <c r="I17" s="29"/>
      <c r="J17" s="59"/>
      <c r="K17" s="32"/>
      <c r="L17" s="58"/>
      <c r="M17" s="41">
        <v>117</v>
      </c>
      <c r="N17" s="58">
        <v>3184</v>
      </c>
      <c r="O17" s="58"/>
      <c r="P17" s="58"/>
      <c r="Q17" s="58">
        <f t="shared" si="0"/>
        <v>222</v>
      </c>
      <c r="R17" s="13">
        <f t="shared" si="1"/>
        <v>32844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29"/>
      <c r="F18" s="59"/>
      <c r="G18" s="30"/>
      <c r="H18" s="59"/>
      <c r="I18" s="38"/>
      <c r="J18" s="59"/>
      <c r="K18" s="32"/>
      <c r="L18" s="58"/>
      <c r="M18" s="41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>
        <v>118</v>
      </c>
      <c r="D19" s="59">
        <v>2543</v>
      </c>
      <c r="E19" s="29"/>
      <c r="F19" s="59"/>
      <c r="G19" s="30"/>
      <c r="H19" s="59"/>
      <c r="I19" s="29"/>
      <c r="J19" s="59"/>
      <c r="K19" s="32">
        <v>54</v>
      </c>
      <c r="L19" s="58">
        <v>2550</v>
      </c>
      <c r="M19" s="41"/>
      <c r="N19" s="58"/>
      <c r="O19" s="58"/>
      <c r="P19" s="58"/>
      <c r="Q19" s="58">
        <f t="shared" si="0"/>
        <v>172</v>
      </c>
      <c r="R19" s="13">
        <f t="shared" si="1"/>
        <v>25520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29"/>
      <c r="F20" s="59"/>
      <c r="G20" s="29"/>
      <c r="H20" s="59"/>
      <c r="I20" s="29"/>
      <c r="J20" s="59"/>
      <c r="K20" s="32"/>
      <c r="L20" s="58"/>
      <c r="M20" s="41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29"/>
      <c r="F21" s="59"/>
      <c r="G21" s="34"/>
      <c r="H21" s="59"/>
      <c r="I21" s="29">
        <v>30</v>
      </c>
      <c r="J21" s="59">
        <v>818</v>
      </c>
      <c r="K21" s="32"/>
      <c r="L21" s="58"/>
      <c r="M21" s="41"/>
      <c r="N21" s="58"/>
      <c r="O21" s="58"/>
      <c r="P21" s="58"/>
      <c r="Q21" s="58">
        <f t="shared" si="0"/>
        <v>30</v>
      </c>
      <c r="R21" s="13">
        <f t="shared" si="1"/>
        <v>4410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29"/>
      <c r="F22" s="59"/>
      <c r="G22" s="34"/>
      <c r="H22" s="59"/>
      <c r="I22" s="29"/>
      <c r="J22" s="59"/>
      <c r="K22" s="32"/>
      <c r="L22" s="58"/>
      <c r="M22" s="41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30"/>
      <c r="F23" s="12"/>
      <c r="G23" s="34"/>
      <c r="H23" s="59"/>
      <c r="I23" s="29"/>
      <c r="J23" s="59"/>
      <c r="K23" s="32"/>
      <c r="L23" s="58"/>
      <c r="M23" s="41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/>
      <c r="D24" s="59"/>
      <c r="E24" s="29">
        <v>28</v>
      </c>
      <c r="F24" s="59">
        <v>1869</v>
      </c>
      <c r="G24" s="34"/>
      <c r="H24" s="59"/>
      <c r="I24" s="29"/>
      <c r="J24" s="59"/>
      <c r="K24" s="32">
        <v>50</v>
      </c>
      <c r="L24" s="58">
        <v>1906</v>
      </c>
      <c r="M24" s="41"/>
      <c r="N24" s="58"/>
      <c r="O24" s="58">
        <v>32</v>
      </c>
      <c r="P24" s="58">
        <v>1930</v>
      </c>
      <c r="Q24" s="58">
        <f t="shared" si="0"/>
        <v>110</v>
      </c>
      <c r="R24" s="13">
        <f t="shared" si="1"/>
        <v>16226</v>
      </c>
    </row>
    <row r="25" spans="1:18" ht="15" customHeight="1" x14ac:dyDescent="0.25">
      <c r="A25" s="59">
        <v>15</v>
      </c>
      <c r="B25" s="14">
        <v>329</v>
      </c>
      <c r="C25" s="59">
        <v>31</v>
      </c>
      <c r="D25" s="59">
        <v>3786</v>
      </c>
      <c r="E25" s="29"/>
      <c r="F25" s="59"/>
      <c r="G25" s="34">
        <v>21</v>
      </c>
      <c r="H25" s="59">
        <v>3801</v>
      </c>
      <c r="I25" s="29">
        <v>21</v>
      </c>
      <c r="J25" s="59">
        <v>6666</v>
      </c>
      <c r="K25" s="32">
        <v>17</v>
      </c>
      <c r="L25" s="58">
        <v>3826</v>
      </c>
      <c r="M25" s="41"/>
      <c r="N25" s="58"/>
      <c r="O25" s="58">
        <v>30</v>
      </c>
      <c r="P25" s="58">
        <v>3840</v>
      </c>
      <c r="Q25" s="58">
        <f t="shared" si="0"/>
        <v>120</v>
      </c>
      <c r="R25" s="13">
        <f t="shared" si="1"/>
        <v>17744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29"/>
      <c r="F26" s="59"/>
      <c r="G26" s="34"/>
      <c r="H26" s="59"/>
      <c r="I26" s="29"/>
      <c r="J26" s="59"/>
      <c r="K26" s="32"/>
      <c r="L26" s="58"/>
      <c r="M26" s="41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29"/>
      <c r="F27" s="59"/>
      <c r="G27" s="29"/>
      <c r="H27" s="59"/>
      <c r="I27" s="29"/>
      <c r="J27" s="59"/>
      <c r="K27" s="32"/>
      <c r="L27" s="58"/>
      <c r="M27" s="41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29"/>
      <c r="F28" s="59"/>
      <c r="G28" s="34"/>
      <c r="H28" s="59"/>
      <c r="I28" s="29"/>
      <c r="J28" s="59"/>
      <c r="K28" s="30"/>
      <c r="L28" s="12"/>
      <c r="M28" s="45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/>
      <c r="D29" s="59"/>
      <c r="E29" s="29">
        <v>39</v>
      </c>
      <c r="F29" s="59">
        <v>246</v>
      </c>
      <c r="G29" s="34"/>
      <c r="H29" s="59"/>
      <c r="I29" s="29">
        <v>35</v>
      </c>
      <c r="J29" s="59">
        <v>6279</v>
      </c>
      <c r="K29" s="32"/>
      <c r="L29" s="58"/>
      <c r="M29" s="41">
        <v>37</v>
      </c>
      <c r="N29" s="58">
        <v>302</v>
      </c>
      <c r="O29" s="58"/>
      <c r="P29" s="58"/>
      <c r="Q29" s="58">
        <f t="shared" si="0"/>
        <v>111</v>
      </c>
      <c r="R29" s="13">
        <f t="shared" si="1"/>
        <v>16395</v>
      </c>
    </row>
    <row r="30" spans="1:18" ht="15" customHeight="1" x14ac:dyDescent="0.25">
      <c r="A30" s="59">
        <v>20</v>
      </c>
      <c r="B30" s="14">
        <v>334</v>
      </c>
      <c r="C30" s="59">
        <v>39</v>
      </c>
      <c r="D30" s="59">
        <v>1277</v>
      </c>
      <c r="E30" s="29"/>
      <c r="F30" s="59"/>
      <c r="G30" s="34">
        <v>35</v>
      </c>
      <c r="H30" s="59">
        <v>1301</v>
      </c>
      <c r="I30" s="29"/>
      <c r="J30" s="59"/>
      <c r="K30" s="32"/>
      <c r="L30" s="58"/>
      <c r="M30" s="41"/>
      <c r="N30" s="58"/>
      <c r="O30" s="58">
        <v>38</v>
      </c>
      <c r="P30" s="58">
        <v>1353</v>
      </c>
      <c r="Q30" s="58">
        <f t="shared" si="0"/>
        <v>112</v>
      </c>
      <c r="R30" s="13">
        <f t="shared" si="1"/>
        <v>16612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29"/>
      <c r="F31" s="59"/>
      <c r="G31" s="34"/>
      <c r="H31" s="59"/>
      <c r="I31" s="29"/>
      <c r="J31" s="59"/>
      <c r="K31" s="32"/>
      <c r="L31" s="58"/>
      <c r="M31" s="41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29"/>
      <c r="F32" s="59"/>
      <c r="G32" s="34"/>
      <c r="H32" s="59"/>
      <c r="I32" s="29"/>
      <c r="J32" s="59"/>
      <c r="K32" s="32"/>
      <c r="L32" s="58"/>
      <c r="M32" s="41"/>
      <c r="N32" s="58"/>
      <c r="O32" s="58"/>
      <c r="P32" s="58"/>
      <c r="Q32" s="58">
        <f t="shared" si="0"/>
        <v>0</v>
      </c>
      <c r="R32" s="13">
        <f t="shared" si="1"/>
        <v>0</v>
      </c>
    </row>
    <row r="33" spans="1:18" ht="15" customHeight="1" x14ac:dyDescent="0.25">
      <c r="A33" s="59">
        <v>23</v>
      </c>
      <c r="B33" s="14">
        <v>337</v>
      </c>
      <c r="C33" s="59"/>
      <c r="D33" s="59"/>
      <c r="E33" s="29">
        <v>42</v>
      </c>
      <c r="F33" s="59">
        <v>5904</v>
      </c>
      <c r="G33" s="34"/>
      <c r="H33" s="59"/>
      <c r="I33" s="29">
        <v>44</v>
      </c>
      <c r="J33" s="59">
        <v>5930</v>
      </c>
      <c r="K33" s="32">
        <v>37</v>
      </c>
      <c r="L33" s="58">
        <v>1321</v>
      </c>
      <c r="M33" s="41">
        <v>46</v>
      </c>
      <c r="N33" s="58">
        <v>5956</v>
      </c>
      <c r="O33" s="58"/>
      <c r="P33" s="58"/>
      <c r="Q33" s="58">
        <f t="shared" si="0"/>
        <v>169</v>
      </c>
      <c r="R33" s="13">
        <f t="shared" si="1"/>
        <v>24927</v>
      </c>
    </row>
    <row r="34" spans="1:18" ht="15" customHeight="1" x14ac:dyDescent="0.25">
      <c r="A34" s="59">
        <v>24</v>
      </c>
      <c r="B34" s="14">
        <v>338</v>
      </c>
      <c r="C34" s="59">
        <v>46</v>
      </c>
      <c r="D34" s="59">
        <v>2553</v>
      </c>
      <c r="E34" s="29"/>
      <c r="F34" s="59"/>
      <c r="G34" s="34">
        <v>58</v>
      </c>
      <c r="H34" s="59">
        <v>2282</v>
      </c>
      <c r="I34" s="29"/>
      <c r="J34" s="59"/>
      <c r="K34" s="32">
        <v>49</v>
      </c>
      <c r="L34" s="58">
        <v>2307</v>
      </c>
      <c r="M34" s="41">
        <v>20</v>
      </c>
      <c r="N34" s="58">
        <v>2316</v>
      </c>
      <c r="O34" s="58">
        <v>28</v>
      </c>
      <c r="P34" s="58">
        <v>2329</v>
      </c>
      <c r="Q34" s="58">
        <f t="shared" si="0"/>
        <v>201</v>
      </c>
      <c r="R34" s="13">
        <f t="shared" si="1"/>
        <v>29755</v>
      </c>
    </row>
    <row r="35" spans="1:18" ht="15" customHeight="1" x14ac:dyDescent="0.25">
      <c r="A35" s="59">
        <v>25</v>
      </c>
      <c r="B35" s="14">
        <v>339</v>
      </c>
      <c r="C35" s="14"/>
      <c r="D35" s="14"/>
      <c r="E35" s="31">
        <v>17</v>
      </c>
      <c r="F35" s="14">
        <v>9722</v>
      </c>
      <c r="G35" s="35"/>
      <c r="H35" s="12"/>
      <c r="I35" s="29"/>
      <c r="J35" s="14"/>
      <c r="K35" s="60"/>
      <c r="L35" s="16"/>
      <c r="M35" s="41"/>
      <c r="N35" s="16"/>
      <c r="O35" s="16"/>
      <c r="P35" s="16"/>
      <c r="Q35" s="58">
        <f t="shared" si="0"/>
        <v>17</v>
      </c>
      <c r="R35" s="13">
        <f t="shared" si="1"/>
        <v>2533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29"/>
      <c r="F36" s="59"/>
      <c r="G36" s="36"/>
      <c r="H36" s="12"/>
      <c r="I36" s="29"/>
      <c r="J36" s="59"/>
      <c r="K36" s="32"/>
      <c r="L36" s="58"/>
      <c r="M36" s="41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/>
      <c r="D37" s="59"/>
      <c r="E37" s="29"/>
      <c r="F37" s="59"/>
      <c r="G37" s="36"/>
      <c r="H37" s="12"/>
      <c r="I37" s="29">
        <v>10</v>
      </c>
      <c r="J37" s="59">
        <v>1109</v>
      </c>
      <c r="K37" s="32"/>
      <c r="L37" s="58"/>
      <c r="M37" s="41">
        <v>36</v>
      </c>
      <c r="N37" s="58">
        <v>11110</v>
      </c>
      <c r="O37" s="58"/>
      <c r="P37" s="58"/>
      <c r="Q37" s="58">
        <f t="shared" si="0"/>
        <v>46</v>
      </c>
      <c r="R37" s="13">
        <f t="shared" si="1"/>
        <v>6762</v>
      </c>
    </row>
    <row r="38" spans="1:18" ht="15" customHeight="1" x14ac:dyDescent="0.25">
      <c r="A38" s="59">
        <v>28</v>
      </c>
      <c r="B38" s="17">
        <v>342</v>
      </c>
      <c r="C38" s="59">
        <v>54</v>
      </c>
      <c r="D38" s="12">
        <v>7812</v>
      </c>
      <c r="E38" s="29"/>
      <c r="F38" s="59"/>
      <c r="G38" s="36"/>
      <c r="H38" s="12"/>
      <c r="I38" s="29"/>
      <c r="J38" s="59"/>
      <c r="K38" s="32"/>
      <c r="L38" s="58"/>
      <c r="M38" s="41"/>
      <c r="N38" s="58"/>
      <c r="O38" s="58"/>
      <c r="P38" s="58"/>
      <c r="Q38" s="58">
        <f t="shared" si="0"/>
        <v>54</v>
      </c>
      <c r="R38" s="13">
        <f t="shared" si="1"/>
        <v>8046</v>
      </c>
    </row>
    <row r="39" spans="1:18" ht="15" customHeight="1" x14ac:dyDescent="0.25">
      <c r="A39" s="59">
        <v>29</v>
      </c>
      <c r="B39" s="59">
        <v>343</v>
      </c>
      <c r="C39" s="59"/>
      <c r="D39" s="59"/>
      <c r="E39" s="30"/>
      <c r="F39" s="59"/>
      <c r="G39" s="36"/>
      <c r="H39" s="12"/>
      <c r="I39" s="29"/>
      <c r="J39" s="59"/>
      <c r="K39" s="32"/>
      <c r="L39" s="58"/>
      <c r="M39" s="41"/>
      <c r="N39" s="58"/>
      <c r="O39" s="58"/>
      <c r="P39" s="58"/>
      <c r="Q39" s="58">
        <f t="shared" si="0"/>
        <v>0</v>
      </c>
      <c r="R39" s="13">
        <f t="shared" si="1"/>
        <v>0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30"/>
      <c r="F40" s="59"/>
      <c r="G40" s="34"/>
      <c r="H40" s="12"/>
      <c r="I40" s="29"/>
      <c r="J40" s="59"/>
      <c r="K40" s="32"/>
      <c r="L40" s="58"/>
      <c r="M40" s="41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30"/>
      <c r="F41" s="59"/>
      <c r="G41" s="34"/>
      <c r="H41" s="12"/>
      <c r="I41" s="29"/>
      <c r="J41" s="59"/>
      <c r="K41" s="32"/>
      <c r="L41" s="58"/>
      <c r="M41" s="41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30"/>
      <c r="F42" s="59"/>
      <c r="G42" s="34"/>
      <c r="H42" s="12"/>
      <c r="I42" s="29"/>
      <c r="J42" s="59"/>
      <c r="K42" s="32"/>
      <c r="L42" s="58"/>
      <c r="M42" s="41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29"/>
      <c r="F43" s="59"/>
      <c r="G43" s="34"/>
      <c r="H43" s="12"/>
      <c r="I43" s="29"/>
      <c r="J43" s="59"/>
      <c r="K43" s="32"/>
      <c r="L43" s="58"/>
      <c r="M43" s="41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29"/>
      <c r="F44" s="59"/>
      <c r="G44" s="29"/>
      <c r="H44" s="12"/>
      <c r="I44" s="29"/>
      <c r="J44" s="59"/>
      <c r="K44" s="32"/>
      <c r="L44" s="58"/>
      <c r="M44" s="41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29"/>
      <c r="F45" s="59"/>
      <c r="G45" s="29"/>
      <c r="H45" s="59"/>
      <c r="I45" s="29"/>
      <c r="J45" s="59"/>
      <c r="K45" s="30"/>
      <c r="L45" s="58"/>
      <c r="M45" s="41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29"/>
      <c r="F46" s="59"/>
      <c r="G46" s="34"/>
      <c r="H46" s="59"/>
      <c r="I46" s="29"/>
      <c r="J46" s="59"/>
      <c r="K46" s="32"/>
      <c r="L46" s="58"/>
      <c r="M46" s="41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29"/>
      <c r="F47" s="59"/>
      <c r="G47" s="34"/>
      <c r="H47" s="59"/>
      <c r="I47" s="29"/>
      <c r="J47" s="59"/>
      <c r="K47" s="32"/>
      <c r="L47" s="58"/>
      <c r="M47" s="41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29"/>
      <c r="F48" s="59"/>
      <c r="G48" s="29"/>
      <c r="H48" s="14"/>
      <c r="I48" s="31"/>
      <c r="J48" s="59"/>
      <c r="K48" s="32"/>
      <c r="L48" s="58"/>
      <c r="M48" s="41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32"/>
      <c r="F49" s="58"/>
      <c r="G49" s="32"/>
      <c r="H49" s="59"/>
      <c r="I49" s="29"/>
      <c r="J49" s="58"/>
      <c r="K49" s="32"/>
      <c r="L49" s="58"/>
      <c r="M49" s="41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32"/>
      <c r="F50" s="58"/>
      <c r="G50" s="32"/>
      <c r="H50" s="59"/>
      <c r="I50" s="29"/>
      <c r="J50" s="58"/>
      <c r="K50" s="32"/>
      <c r="L50" s="58"/>
      <c r="M50" s="41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>
        <v>46</v>
      </c>
      <c r="D51" s="58">
        <v>2865</v>
      </c>
      <c r="E51" s="32"/>
      <c r="F51" s="58"/>
      <c r="G51" s="32"/>
      <c r="H51" s="59"/>
      <c r="I51" s="29"/>
      <c r="J51" s="58"/>
      <c r="K51" s="32"/>
      <c r="L51" s="58"/>
      <c r="M51" s="41"/>
      <c r="N51" s="58"/>
      <c r="O51" s="58"/>
      <c r="P51" s="58"/>
      <c r="Q51" s="58">
        <f t="shared" si="2"/>
        <v>46</v>
      </c>
      <c r="R51" s="13">
        <f t="shared" si="3"/>
        <v>6854</v>
      </c>
    </row>
    <row r="52" spans="1:18" ht="15" customHeight="1" x14ac:dyDescent="0.25">
      <c r="A52" s="59">
        <v>42</v>
      </c>
      <c r="B52" s="58">
        <v>426</v>
      </c>
      <c r="C52" s="58">
        <v>43</v>
      </c>
      <c r="D52" s="58">
        <v>3301</v>
      </c>
      <c r="E52" s="32"/>
      <c r="F52" s="58"/>
      <c r="G52" s="32"/>
      <c r="H52" s="59"/>
      <c r="I52" s="29"/>
      <c r="J52" s="58"/>
      <c r="K52" s="32"/>
      <c r="L52" s="58"/>
      <c r="M52" s="41"/>
      <c r="N52" s="58"/>
      <c r="O52" s="58"/>
      <c r="P52" s="58"/>
      <c r="Q52" s="58">
        <f t="shared" si="2"/>
        <v>43</v>
      </c>
      <c r="R52" s="13">
        <f t="shared" si="3"/>
        <v>6407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32"/>
      <c r="F53" s="58"/>
      <c r="G53" s="32"/>
      <c r="H53" s="59"/>
      <c r="I53" s="29">
        <v>50</v>
      </c>
      <c r="J53" s="58">
        <v>1043</v>
      </c>
      <c r="K53" s="32"/>
      <c r="L53" s="58"/>
      <c r="M53" s="41"/>
      <c r="N53" s="58"/>
      <c r="O53" s="58"/>
      <c r="P53" s="58"/>
      <c r="Q53" s="58">
        <f t="shared" si="2"/>
        <v>50</v>
      </c>
      <c r="R53" s="13">
        <f t="shared" si="3"/>
        <v>7350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32"/>
      <c r="F54" s="58"/>
      <c r="G54" s="32"/>
      <c r="H54" s="59"/>
      <c r="I54" s="29"/>
      <c r="J54" s="58"/>
      <c r="K54" s="32"/>
      <c r="L54" s="58"/>
      <c r="M54" s="41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32"/>
      <c r="F55" s="58"/>
      <c r="G55" s="32"/>
      <c r="H55" s="58"/>
      <c r="I55" s="32"/>
      <c r="J55" s="58"/>
      <c r="K55" s="32"/>
      <c r="L55" s="58"/>
      <c r="M55" s="41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32"/>
      <c r="F56" s="58"/>
      <c r="G56" s="32"/>
      <c r="H56" s="58"/>
      <c r="I56" s="32"/>
      <c r="J56" s="58"/>
      <c r="K56" s="32"/>
      <c r="L56" s="58"/>
      <c r="M56" s="41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32"/>
      <c r="F57" s="58"/>
      <c r="G57" s="32"/>
      <c r="H57" s="58"/>
      <c r="I57" s="32"/>
      <c r="J57" s="58"/>
      <c r="K57" s="32"/>
      <c r="L57" s="58"/>
      <c r="M57" s="41"/>
      <c r="N57" s="58"/>
      <c r="O57" s="58"/>
      <c r="P57" s="58"/>
      <c r="Q57" s="58">
        <f t="shared" si="2"/>
        <v>0</v>
      </c>
      <c r="R57" s="13">
        <f t="shared" si="3"/>
        <v>0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32"/>
      <c r="F58" s="58"/>
      <c r="G58" s="32"/>
      <c r="H58" s="58"/>
      <c r="I58" s="32"/>
      <c r="J58" s="58"/>
      <c r="K58" s="32"/>
      <c r="L58" s="58"/>
      <c r="M58" s="41"/>
      <c r="N58" s="58"/>
      <c r="O58" s="58">
        <v>30</v>
      </c>
      <c r="P58" s="58">
        <v>624</v>
      </c>
      <c r="Q58" s="58">
        <f t="shared" si="2"/>
        <v>30</v>
      </c>
      <c r="R58" s="13">
        <f t="shared" si="3"/>
        <v>4410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32">
        <v>38</v>
      </c>
      <c r="F59" s="58">
        <v>697</v>
      </c>
      <c r="G59" s="32"/>
      <c r="H59" s="58"/>
      <c r="I59" s="32"/>
      <c r="J59" s="58"/>
      <c r="K59" s="32"/>
      <c r="L59" s="58"/>
      <c r="M59" s="41"/>
      <c r="N59" s="58"/>
      <c r="O59" s="58"/>
      <c r="P59" s="58"/>
      <c r="Q59" s="58">
        <f t="shared" si="2"/>
        <v>38</v>
      </c>
      <c r="R59" s="13">
        <f t="shared" si="3"/>
        <v>5662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32">
        <v>35</v>
      </c>
      <c r="F60" s="58">
        <v>721</v>
      </c>
      <c r="G60" s="32"/>
      <c r="H60" s="58"/>
      <c r="I60" s="32"/>
      <c r="J60" s="58"/>
      <c r="K60" s="32"/>
      <c r="L60" s="58"/>
      <c r="M60" s="41"/>
      <c r="N60" s="58"/>
      <c r="O60" s="58"/>
      <c r="P60" s="58"/>
      <c r="Q60" s="58">
        <f t="shared" si="2"/>
        <v>35</v>
      </c>
      <c r="R60" s="13">
        <f t="shared" si="3"/>
        <v>5215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32"/>
      <c r="F61" s="58"/>
      <c r="G61" s="32"/>
      <c r="H61" s="58"/>
      <c r="I61" s="32"/>
      <c r="J61" s="58"/>
      <c r="K61" s="32"/>
      <c r="L61" s="58"/>
      <c r="M61" s="41"/>
      <c r="N61" s="58"/>
      <c r="O61" s="58"/>
      <c r="P61" s="58"/>
      <c r="Q61" s="58">
        <f t="shared" si="2"/>
        <v>0</v>
      </c>
      <c r="R61" s="13">
        <f t="shared" si="3"/>
        <v>0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32"/>
      <c r="F62" s="58"/>
      <c r="G62" s="32"/>
      <c r="H62" s="58"/>
      <c r="I62" s="32"/>
      <c r="J62" s="58"/>
      <c r="K62" s="32">
        <v>38</v>
      </c>
      <c r="L62" s="58">
        <v>763</v>
      </c>
      <c r="M62" s="41"/>
      <c r="N62" s="58"/>
      <c r="O62" s="58"/>
      <c r="P62" s="58"/>
      <c r="Q62" s="58">
        <f t="shared" si="2"/>
        <v>38</v>
      </c>
      <c r="R62" s="13">
        <f t="shared" si="3"/>
        <v>5586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32"/>
      <c r="F63" s="58"/>
      <c r="G63" s="32"/>
      <c r="H63" s="58"/>
      <c r="I63" s="32"/>
      <c r="J63" s="58"/>
      <c r="K63" s="32">
        <v>37</v>
      </c>
      <c r="L63" s="58">
        <v>675</v>
      </c>
      <c r="M63" s="41"/>
      <c r="N63" s="58"/>
      <c r="O63" s="58"/>
      <c r="P63" s="58"/>
      <c r="Q63" s="58">
        <f t="shared" si="2"/>
        <v>37</v>
      </c>
      <c r="R63" s="13">
        <f t="shared" si="3"/>
        <v>5439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32"/>
      <c r="F64" s="58"/>
      <c r="G64" s="32"/>
      <c r="H64" s="58"/>
      <c r="I64" s="32"/>
      <c r="J64" s="58"/>
      <c r="K64" s="32"/>
      <c r="L64" s="58"/>
      <c r="M64" s="41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32"/>
      <c r="F65" s="58"/>
      <c r="G65" s="32"/>
      <c r="H65" s="58"/>
      <c r="I65" s="32"/>
      <c r="J65" s="58"/>
      <c r="K65" s="32"/>
      <c r="L65" s="58"/>
      <c r="M65" s="41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5" customHeight="1" x14ac:dyDescent="0.25">
      <c r="A66" s="59">
        <v>56</v>
      </c>
      <c r="B66" s="58">
        <v>440</v>
      </c>
      <c r="C66" s="58">
        <v>41</v>
      </c>
      <c r="D66" s="58">
        <v>697</v>
      </c>
      <c r="E66" s="32"/>
      <c r="F66" s="58"/>
      <c r="G66" s="32"/>
      <c r="H66" s="58"/>
      <c r="I66" s="32"/>
      <c r="J66" s="58"/>
      <c r="K66" s="32"/>
      <c r="L66" s="58"/>
      <c r="M66" s="41"/>
      <c r="N66" s="58"/>
      <c r="O66" s="58"/>
      <c r="P66" s="58"/>
      <c r="Q66" s="58">
        <f t="shared" si="2"/>
        <v>41</v>
      </c>
      <c r="R66" s="13">
        <f t="shared" si="3"/>
        <v>6109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32"/>
      <c r="F67" s="58"/>
      <c r="G67" s="32"/>
      <c r="H67" s="58"/>
      <c r="I67" s="32"/>
      <c r="J67" s="58"/>
      <c r="K67" s="32"/>
      <c r="L67" s="58"/>
      <c r="M67" s="41"/>
      <c r="N67" s="58"/>
      <c r="O67" s="58"/>
      <c r="P67" s="58"/>
      <c r="Q67" s="58">
        <f t="shared" si="2"/>
        <v>0</v>
      </c>
      <c r="R67" s="13">
        <f t="shared" si="3"/>
        <v>0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32"/>
      <c r="F68" s="58"/>
      <c r="G68" s="32"/>
      <c r="H68" s="58"/>
      <c r="I68" s="32"/>
      <c r="J68" s="58"/>
      <c r="K68" s="32"/>
      <c r="L68" s="58"/>
      <c r="M68" s="41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32"/>
      <c r="F69" s="58"/>
      <c r="G69" s="32"/>
      <c r="H69" s="58"/>
      <c r="I69" s="32"/>
      <c r="J69" s="58"/>
      <c r="K69" s="32"/>
      <c r="L69" s="58"/>
      <c r="M69" s="41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32"/>
      <c r="F70" s="58"/>
      <c r="G70" s="32"/>
      <c r="H70" s="58"/>
      <c r="I70" s="32"/>
      <c r="J70" s="58"/>
      <c r="K70" s="32"/>
      <c r="L70" s="58"/>
      <c r="M70" s="41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32"/>
      <c r="F71" s="58"/>
      <c r="G71" s="32"/>
      <c r="H71" s="58"/>
      <c r="I71" s="32"/>
      <c r="J71" s="58"/>
      <c r="K71" s="32"/>
      <c r="L71" s="58"/>
      <c r="M71" s="41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32"/>
      <c r="F72" s="58"/>
      <c r="G72" s="32"/>
      <c r="H72" s="58"/>
      <c r="I72" s="32"/>
      <c r="J72" s="58"/>
      <c r="K72" s="32"/>
      <c r="L72" s="58"/>
      <c r="M72" s="41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32"/>
      <c r="F73" s="58"/>
      <c r="G73" s="32"/>
      <c r="H73" s="58"/>
      <c r="I73" s="32"/>
      <c r="J73" s="58"/>
      <c r="K73" s="32"/>
      <c r="L73" s="58"/>
      <c r="M73" s="41">
        <v>239</v>
      </c>
      <c r="N73" s="58">
        <v>1249</v>
      </c>
      <c r="O73" s="58"/>
      <c r="P73" s="58"/>
      <c r="Q73" s="58">
        <f t="shared" si="2"/>
        <v>239</v>
      </c>
      <c r="R73" s="13">
        <f t="shared" si="3"/>
        <v>35133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32"/>
      <c r="F74" s="58"/>
      <c r="G74" s="32"/>
      <c r="H74" s="58"/>
      <c r="I74" s="32"/>
      <c r="J74" s="58"/>
      <c r="K74" s="32"/>
      <c r="L74" s="58"/>
      <c r="M74" s="41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32"/>
      <c r="F75" s="58"/>
      <c r="G75" s="32"/>
      <c r="H75" s="58"/>
      <c r="I75" s="32"/>
      <c r="J75" s="58"/>
      <c r="K75" s="32"/>
      <c r="L75" s="58"/>
      <c r="M75" s="41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32"/>
      <c r="F76" s="58"/>
      <c r="G76" s="32"/>
      <c r="H76" s="58"/>
      <c r="I76" s="32"/>
      <c r="J76" s="58"/>
      <c r="K76" s="32"/>
      <c r="L76" s="58"/>
      <c r="M76" s="41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32"/>
      <c r="F77" s="58"/>
      <c r="G77" s="32"/>
      <c r="H77" s="58"/>
      <c r="I77" s="32"/>
      <c r="J77" s="58"/>
      <c r="K77" s="32"/>
      <c r="L77" s="58"/>
      <c r="M77" s="41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32"/>
      <c r="F78" s="58"/>
      <c r="G78" s="32"/>
      <c r="H78" s="58"/>
      <c r="I78" s="32"/>
      <c r="J78" s="58"/>
      <c r="K78" s="32"/>
      <c r="L78" s="58"/>
      <c r="M78" s="41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32"/>
      <c r="F79" s="58"/>
      <c r="G79" s="32"/>
      <c r="H79" s="58"/>
      <c r="I79" s="32"/>
      <c r="J79" s="58"/>
      <c r="K79" s="32"/>
      <c r="L79" s="58"/>
      <c r="M79" s="41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32"/>
      <c r="F80" s="58"/>
      <c r="G80" s="32">
        <v>26</v>
      </c>
      <c r="H80" s="58">
        <v>2327</v>
      </c>
      <c r="I80" s="32"/>
      <c r="J80" s="58"/>
      <c r="K80" s="32"/>
      <c r="L80" s="58"/>
      <c r="M80" s="41"/>
      <c r="N80" s="58"/>
      <c r="O80" s="58"/>
      <c r="P80" s="58"/>
      <c r="Q80" s="58">
        <f t="shared" si="4"/>
        <v>26</v>
      </c>
      <c r="R80" s="13">
        <f t="shared" si="5"/>
        <v>3874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32"/>
      <c r="F81" s="58"/>
      <c r="G81" s="32"/>
      <c r="H81" s="58"/>
      <c r="I81" s="32"/>
      <c r="J81" s="58"/>
      <c r="K81" s="32"/>
      <c r="L81" s="58"/>
      <c r="M81" s="41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32"/>
      <c r="F82" s="58"/>
      <c r="G82" s="32"/>
      <c r="H82" s="58"/>
      <c r="I82" s="32"/>
      <c r="J82" s="58"/>
      <c r="K82" s="32"/>
      <c r="L82" s="58"/>
      <c r="M82" s="41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32"/>
      <c r="F83" s="58"/>
      <c r="G83" s="32"/>
      <c r="H83" s="58"/>
      <c r="I83" s="32"/>
      <c r="J83" s="58"/>
      <c r="K83" s="32"/>
      <c r="L83" s="58"/>
      <c r="M83" s="41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>
        <v>23</v>
      </c>
      <c r="D84" s="18">
        <v>4232</v>
      </c>
      <c r="E84" s="33"/>
      <c r="F84" s="18"/>
      <c r="G84" s="33">
        <v>23</v>
      </c>
      <c r="H84" s="18">
        <v>4250</v>
      </c>
      <c r="I84" s="33"/>
      <c r="J84" s="18"/>
      <c r="K84" s="33">
        <v>19</v>
      </c>
      <c r="L84" s="18">
        <v>4266</v>
      </c>
      <c r="M84" s="46"/>
      <c r="N84" s="18"/>
      <c r="O84" s="18"/>
      <c r="P84" s="18"/>
      <c r="Q84" s="58">
        <f t="shared" si="4"/>
        <v>65</v>
      </c>
      <c r="R84" s="13">
        <f t="shared" si="5"/>
        <v>9647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32">
        <v>22</v>
      </c>
      <c r="F85" s="58">
        <v>5052</v>
      </c>
      <c r="G85" s="32"/>
      <c r="H85" s="58"/>
      <c r="I85" s="32"/>
      <c r="J85" s="58"/>
      <c r="K85" s="32">
        <v>23</v>
      </c>
      <c r="L85" s="58">
        <v>5069</v>
      </c>
      <c r="M85" s="41"/>
      <c r="N85" s="58"/>
      <c r="O85" s="58"/>
      <c r="P85" s="58"/>
      <c r="Q85" s="58">
        <f t="shared" si="4"/>
        <v>45</v>
      </c>
      <c r="R85" s="13">
        <f t="shared" si="5"/>
        <v>6659</v>
      </c>
    </row>
    <row r="86" spans="1:18" ht="15" customHeight="1" x14ac:dyDescent="0.25">
      <c r="A86" s="59">
        <v>76</v>
      </c>
      <c r="B86" s="58">
        <v>620</v>
      </c>
      <c r="C86" s="58"/>
      <c r="D86" s="58"/>
      <c r="E86" s="32">
        <v>23</v>
      </c>
      <c r="F86" s="58">
        <v>5264</v>
      </c>
      <c r="G86" s="32"/>
      <c r="H86" s="58"/>
      <c r="I86" s="32">
        <v>20</v>
      </c>
      <c r="J86" s="58">
        <v>5279</v>
      </c>
      <c r="K86" s="32"/>
      <c r="L86" s="58"/>
      <c r="M86" s="41">
        <v>19</v>
      </c>
      <c r="N86" s="58">
        <v>5290</v>
      </c>
      <c r="O86" s="58"/>
      <c r="P86" s="58"/>
      <c r="Q86" s="58">
        <f t="shared" si="4"/>
        <v>62</v>
      </c>
      <c r="R86" s="13">
        <f t="shared" si="5"/>
        <v>9160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32"/>
      <c r="F87" s="58"/>
      <c r="G87" s="32"/>
      <c r="H87" s="58"/>
      <c r="I87" s="32"/>
      <c r="J87" s="58"/>
      <c r="K87" s="32"/>
      <c r="L87" s="58"/>
      <c r="M87" s="41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32"/>
      <c r="F88" s="58"/>
      <c r="G88" s="32"/>
      <c r="H88" s="58"/>
      <c r="I88" s="32"/>
      <c r="J88" s="58"/>
      <c r="K88" s="32"/>
      <c r="L88" s="58"/>
      <c r="M88" s="45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32">
        <v>25</v>
      </c>
      <c r="F89" s="58">
        <v>5185</v>
      </c>
      <c r="G89" s="32"/>
      <c r="H89" s="58"/>
      <c r="I89" s="32">
        <v>18</v>
      </c>
      <c r="J89" s="58">
        <v>8954</v>
      </c>
      <c r="K89" s="32"/>
      <c r="L89" s="58"/>
      <c r="M89" s="41">
        <v>39</v>
      </c>
      <c r="N89" s="58">
        <v>5210</v>
      </c>
      <c r="O89" s="58"/>
      <c r="P89" s="58"/>
      <c r="Q89" s="58">
        <f t="shared" si="4"/>
        <v>82</v>
      </c>
      <c r="R89" s="13">
        <f t="shared" si="5"/>
        <v>12104</v>
      </c>
    </row>
    <row r="90" spans="1:18" ht="15" customHeight="1" x14ac:dyDescent="0.25">
      <c r="A90" s="59">
        <v>80</v>
      </c>
      <c r="B90" s="58">
        <v>624</v>
      </c>
      <c r="C90" s="58"/>
      <c r="D90" s="58"/>
      <c r="E90" s="32">
        <v>27</v>
      </c>
      <c r="F90" s="58">
        <v>5104</v>
      </c>
      <c r="G90" s="32"/>
      <c r="H90" s="58"/>
      <c r="I90" s="32"/>
      <c r="J90" s="58"/>
      <c r="K90" s="32">
        <v>17</v>
      </c>
      <c r="L90" s="58">
        <v>5118</v>
      </c>
      <c r="M90" s="41"/>
      <c r="N90" s="58"/>
      <c r="O90" s="58">
        <v>20</v>
      </c>
      <c r="P90" s="58">
        <v>5165</v>
      </c>
      <c r="Q90" s="58">
        <f t="shared" si="4"/>
        <v>64</v>
      </c>
      <c r="R90" s="13">
        <f t="shared" si="5"/>
        <v>9462</v>
      </c>
    </row>
    <row r="91" spans="1:18" ht="15" customHeight="1" x14ac:dyDescent="0.25">
      <c r="A91" s="59">
        <v>81</v>
      </c>
      <c r="B91" s="58">
        <v>625</v>
      </c>
      <c r="C91" s="58">
        <v>25</v>
      </c>
      <c r="D91" s="58">
        <v>5232</v>
      </c>
      <c r="E91" s="32"/>
      <c r="F91" s="58"/>
      <c r="G91" s="32">
        <v>17</v>
      </c>
      <c r="H91" s="58">
        <v>5248</v>
      </c>
      <c r="I91" s="32"/>
      <c r="J91" s="58"/>
      <c r="K91" s="32"/>
      <c r="L91" s="58"/>
      <c r="M91" s="41">
        <v>17</v>
      </c>
      <c r="N91" s="58">
        <v>5258</v>
      </c>
      <c r="O91" s="58"/>
      <c r="P91" s="58"/>
      <c r="Q91" s="58">
        <f t="shared" si="4"/>
        <v>59</v>
      </c>
      <c r="R91" s="13">
        <f t="shared" si="5"/>
        <v>8757</v>
      </c>
    </row>
    <row r="92" spans="1:18" ht="15" customHeight="1" x14ac:dyDescent="0.25">
      <c r="A92" s="59">
        <v>82</v>
      </c>
      <c r="B92" s="58">
        <v>626</v>
      </c>
      <c r="C92" s="58">
        <v>26</v>
      </c>
      <c r="D92" s="58">
        <v>4443</v>
      </c>
      <c r="E92" s="32"/>
      <c r="F92" s="58"/>
      <c r="G92" s="32">
        <v>23</v>
      </c>
      <c r="H92" s="58">
        <v>4461</v>
      </c>
      <c r="I92" s="32"/>
      <c r="J92" s="58"/>
      <c r="K92" s="37"/>
      <c r="L92" s="58"/>
      <c r="M92" s="41">
        <v>29</v>
      </c>
      <c r="N92" s="58">
        <v>4485</v>
      </c>
      <c r="O92" s="58"/>
      <c r="P92" s="58"/>
      <c r="Q92" s="58">
        <f t="shared" si="4"/>
        <v>78</v>
      </c>
      <c r="R92" s="13">
        <f t="shared" si="5"/>
        <v>11564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32"/>
      <c r="F93" s="58"/>
      <c r="G93" s="32"/>
      <c r="H93" s="58"/>
      <c r="I93" s="32">
        <v>28</v>
      </c>
      <c r="J93" s="58">
        <v>5002</v>
      </c>
      <c r="K93" s="30"/>
      <c r="L93" s="58"/>
      <c r="M93" s="41">
        <v>23</v>
      </c>
      <c r="N93" s="58">
        <v>5022</v>
      </c>
      <c r="O93" s="58"/>
      <c r="P93" s="58"/>
      <c r="Q93" s="58">
        <f t="shared" si="4"/>
        <v>51</v>
      </c>
      <c r="R93" s="13">
        <f t="shared" si="5"/>
        <v>7497</v>
      </c>
    </row>
    <row r="94" spans="1:18" ht="15" customHeight="1" x14ac:dyDescent="0.25">
      <c r="A94" s="59">
        <v>84</v>
      </c>
      <c r="B94" s="58">
        <v>628</v>
      </c>
      <c r="C94" s="58">
        <v>23</v>
      </c>
      <c r="D94" s="58">
        <v>5079</v>
      </c>
      <c r="E94" s="32"/>
      <c r="F94" s="58"/>
      <c r="G94" s="32">
        <v>22</v>
      </c>
      <c r="H94" s="58">
        <v>5100</v>
      </c>
      <c r="I94" s="32"/>
      <c r="J94" s="58"/>
      <c r="K94" s="30">
        <v>22</v>
      </c>
      <c r="L94" s="58">
        <v>5122</v>
      </c>
      <c r="M94" s="41"/>
      <c r="N94" s="58"/>
      <c r="O94" s="58">
        <v>10</v>
      </c>
      <c r="P94" s="58">
        <v>5127</v>
      </c>
      <c r="Q94" s="58">
        <f t="shared" si="4"/>
        <v>77</v>
      </c>
      <c r="R94" s="13">
        <f t="shared" si="5"/>
        <v>11409</v>
      </c>
    </row>
    <row r="95" spans="1:18" ht="15" customHeight="1" x14ac:dyDescent="0.25">
      <c r="A95" s="59">
        <v>85</v>
      </c>
      <c r="B95" s="58">
        <v>629</v>
      </c>
      <c r="C95" s="58">
        <v>21</v>
      </c>
      <c r="D95" s="58">
        <v>5018</v>
      </c>
      <c r="E95" s="32"/>
      <c r="F95" s="58"/>
      <c r="G95" s="32">
        <v>25</v>
      </c>
      <c r="H95" s="58">
        <v>5038</v>
      </c>
      <c r="I95" s="32"/>
      <c r="J95" s="58"/>
      <c r="K95" s="30"/>
      <c r="L95" s="58"/>
      <c r="M95" s="41">
        <v>20</v>
      </c>
      <c r="N95" s="58">
        <v>5054</v>
      </c>
      <c r="O95" s="58"/>
      <c r="P95" s="58"/>
      <c r="Q95" s="58">
        <f t="shared" si="4"/>
        <v>66</v>
      </c>
      <c r="R95" s="13">
        <f t="shared" si="5"/>
        <v>9794</v>
      </c>
    </row>
    <row r="96" spans="1:18" ht="15" customHeight="1" x14ac:dyDescent="0.25">
      <c r="A96" s="59">
        <v>86</v>
      </c>
      <c r="B96" s="58">
        <v>630</v>
      </c>
      <c r="C96" s="58"/>
      <c r="D96" s="58"/>
      <c r="E96" s="32">
        <v>29</v>
      </c>
      <c r="F96" s="58">
        <v>5241</v>
      </c>
      <c r="G96" s="32"/>
      <c r="H96" s="58"/>
      <c r="I96" s="32">
        <v>26</v>
      </c>
      <c r="J96" s="58">
        <v>5263</v>
      </c>
      <c r="K96" s="32"/>
      <c r="L96" s="58"/>
      <c r="M96" s="41">
        <v>20</v>
      </c>
      <c r="N96" s="58">
        <v>5278</v>
      </c>
      <c r="O96" s="58"/>
      <c r="P96" s="58"/>
      <c r="Q96" s="58">
        <f t="shared" si="4"/>
        <v>75</v>
      </c>
      <c r="R96" s="13">
        <f t="shared" si="5"/>
        <v>11083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32"/>
      <c r="F97" s="58"/>
      <c r="G97" s="32"/>
      <c r="H97" s="58"/>
      <c r="I97" s="32"/>
      <c r="J97" s="58"/>
      <c r="K97" s="32"/>
      <c r="L97" s="58"/>
      <c r="M97" s="41">
        <v>18</v>
      </c>
      <c r="N97" s="58">
        <v>4542</v>
      </c>
      <c r="O97" s="58"/>
      <c r="P97" s="58"/>
      <c r="Q97" s="58">
        <f t="shared" si="4"/>
        <v>18</v>
      </c>
      <c r="R97" s="13">
        <f t="shared" si="5"/>
        <v>2646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32"/>
      <c r="F98" s="58"/>
      <c r="G98" s="32"/>
      <c r="H98" s="58"/>
      <c r="I98" s="32"/>
      <c r="J98" s="58"/>
      <c r="K98" s="32"/>
      <c r="L98" s="58"/>
      <c r="M98" s="41">
        <v>19</v>
      </c>
      <c r="N98" s="58">
        <v>4848</v>
      </c>
      <c r="O98" s="58"/>
      <c r="P98" s="58"/>
      <c r="Q98" s="58">
        <f t="shared" si="4"/>
        <v>19</v>
      </c>
      <c r="R98" s="13">
        <f t="shared" si="5"/>
        <v>2793</v>
      </c>
    </row>
    <row r="99" spans="1:18" ht="15" customHeight="1" x14ac:dyDescent="0.25">
      <c r="A99" s="59">
        <v>89</v>
      </c>
      <c r="B99" s="58">
        <v>633</v>
      </c>
      <c r="C99" s="58"/>
      <c r="D99" s="58"/>
      <c r="E99" s="32"/>
      <c r="F99" s="58"/>
      <c r="G99" s="30"/>
      <c r="H99" s="58"/>
      <c r="I99" s="32"/>
      <c r="J99" s="58"/>
      <c r="K99" s="32"/>
      <c r="L99" s="58"/>
      <c r="M99" s="41"/>
      <c r="N99" s="58"/>
      <c r="O99" s="58">
        <v>30</v>
      </c>
      <c r="P99" s="58">
        <v>4563</v>
      </c>
      <c r="Q99" s="58">
        <f t="shared" si="4"/>
        <v>30</v>
      </c>
      <c r="R99" s="13">
        <f t="shared" si="5"/>
        <v>4410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32"/>
      <c r="F100" s="58"/>
      <c r="G100" s="32">
        <v>14</v>
      </c>
      <c r="H100" s="58">
        <v>4234</v>
      </c>
      <c r="I100" s="32"/>
      <c r="J100" s="58"/>
      <c r="K100" s="32"/>
      <c r="L100" s="58"/>
      <c r="M100" s="41"/>
      <c r="N100" s="58"/>
      <c r="O100" s="58"/>
      <c r="P100" s="58"/>
      <c r="Q100" s="58">
        <f t="shared" si="4"/>
        <v>14</v>
      </c>
      <c r="R100" s="13">
        <f t="shared" si="5"/>
        <v>2086</v>
      </c>
    </row>
    <row r="101" spans="1:18" ht="15" customHeight="1" x14ac:dyDescent="0.25">
      <c r="A101" s="59">
        <v>91</v>
      </c>
      <c r="B101" s="58">
        <v>702</v>
      </c>
      <c r="C101" s="58">
        <v>47</v>
      </c>
      <c r="D101" s="58">
        <v>2533</v>
      </c>
      <c r="E101" s="32"/>
      <c r="F101" s="58"/>
      <c r="G101" s="32"/>
      <c r="H101" s="58"/>
      <c r="I101" s="32"/>
      <c r="J101" s="58"/>
      <c r="K101" s="32"/>
      <c r="L101" s="58"/>
      <c r="M101" s="41"/>
      <c r="N101" s="58"/>
      <c r="O101" s="58"/>
      <c r="P101" s="58"/>
      <c r="Q101" s="58">
        <f t="shared" si="4"/>
        <v>47</v>
      </c>
      <c r="R101" s="13">
        <f t="shared" si="5"/>
        <v>7003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32"/>
      <c r="F102" s="58"/>
      <c r="G102" s="32"/>
      <c r="H102" s="58"/>
      <c r="I102" s="32"/>
      <c r="J102" s="58"/>
      <c r="K102" s="32"/>
      <c r="L102" s="58"/>
      <c r="M102" s="41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32"/>
      <c r="F103" s="58"/>
      <c r="G103" s="32"/>
      <c r="H103" s="58"/>
      <c r="I103" s="32">
        <v>92</v>
      </c>
      <c r="J103" s="58">
        <v>4068</v>
      </c>
      <c r="K103" s="32"/>
      <c r="L103" s="58"/>
      <c r="M103" s="41"/>
      <c r="N103" s="58"/>
      <c r="O103" s="58"/>
      <c r="P103" s="58"/>
      <c r="Q103" s="58">
        <f t="shared" si="4"/>
        <v>92</v>
      </c>
      <c r="R103" s="13">
        <f t="shared" si="5"/>
        <v>13524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32"/>
      <c r="F104" s="58"/>
      <c r="G104" s="32"/>
      <c r="H104" s="58"/>
      <c r="I104" s="32"/>
      <c r="J104" s="58"/>
      <c r="K104" s="32"/>
      <c r="L104" s="58"/>
      <c r="M104" s="41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32"/>
      <c r="F105" s="58"/>
      <c r="G105" s="32"/>
      <c r="H105" s="58"/>
      <c r="I105" s="32"/>
      <c r="J105" s="58"/>
      <c r="K105" s="32">
        <v>46</v>
      </c>
      <c r="L105" s="58">
        <v>7862</v>
      </c>
      <c r="M105" s="41"/>
      <c r="N105" s="58"/>
      <c r="O105" s="58"/>
      <c r="P105" s="58"/>
      <c r="Q105" s="58">
        <f t="shared" si="4"/>
        <v>46</v>
      </c>
      <c r="R105" s="13">
        <f t="shared" si="5"/>
        <v>6762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32"/>
      <c r="F106" s="58"/>
      <c r="G106" s="32"/>
      <c r="H106" s="58"/>
      <c r="I106" s="32"/>
      <c r="J106" s="58"/>
      <c r="K106" s="32"/>
      <c r="L106" s="58"/>
      <c r="M106" s="41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/>
      <c r="D107" s="58"/>
      <c r="E107" s="32">
        <v>62</v>
      </c>
      <c r="F107" s="58">
        <v>8935</v>
      </c>
      <c r="G107" s="32"/>
      <c r="H107" s="58"/>
      <c r="I107" s="32">
        <v>55</v>
      </c>
      <c r="J107" s="58">
        <v>8954</v>
      </c>
      <c r="K107" s="32"/>
      <c r="L107" s="58"/>
      <c r="M107" s="41">
        <v>65</v>
      </c>
      <c r="N107" s="58">
        <v>8975</v>
      </c>
      <c r="O107" s="58"/>
      <c r="P107" s="58"/>
      <c r="Q107" s="58">
        <f t="shared" ref="Q107:Q138" si="6">C107+E107+G107+I107+K107+M107+O107</f>
        <v>182</v>
      </c>
      <c r="R107" s="13">
        <f t="shared" ref="R107:R140" si="7">SUM(C107*C$9,E107*E$9,G107*G$9,I107*I$9,K107*K$9,M107*M$9,O107*O$9)</f>
        <v>26878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32"/>
      <c r="F108" s="58"/>
      <c r="G108" s="32"/>
      <c r="H108" s="58"/>
      <c r="I108" s="32"/>
      <c r="J108" s="58"/>
      <c r="K108" s="32"/>
      <c r="L108" s="58"/>
      <c r="M108" s="41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32"/>
      <c r="F109" s="58"/>
      <c r="G109" s="32"/>
      <c r="H109" s="58"/>
      <c r="I109" s="32"/>
      <c r="J109" s="58"/>
      <c r="K109" s="32"/>
      <c r="L109" s="58"/>
      <c r="M109" s="41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58"/>
      <c r="D110" s="58"/>
      <c r="E110" s="32"/>
      <c r="F110" s="58"/>
      <c r="G110" s="32"/>
      <c r="H110" s="58"/>
      <c r="I110" s="32"/>
      <c r="J110" s="58"/>
      <c r="K110" s="32"/>
      <c r="L110" s="58"/>
      <c r="M110" s="41"/>
      <c r="N110" s="58"/>
      <c r="O110" s="58"/>
      <c r="P110" s="58"/>
      <c r="Q110" s="58">
        <f t="shared" si="6"/>
        <v>0</v>
      </c>
      <c r="R110" s="13">
        <f t="shared" si="7"/>
        <v>0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32">
        <v>40</v>
      </c>
      <c r="F111" s="58">
        <v>8244</v>
      </c>
      <c r="G111" s="32"/>
      <c r="H111" s="58"/>
      <c r="I111" s="32"/>
      <c r="J111" s="58"/>
      <c r="K111" s="32">
        <v>48</v>
      </c>
      <c r="L111" s="58">
        <v>8261</v>
      </c>
      <c r="M111" s="41"/>
      <c r="N111" s="58"/>
      <c r="O111" s="58"/>
      <c r="P111" s="58"/>
      <c r="Q111" s="58">
        <f t="shared" si="6"/>
        <v>88</v>
      </c>
      <c r="R111" s="13">
        <f t="shared" si="7"/>
        <v>13016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32"/>
      <c r="F112" s="58"/>
      <c r="G112" s="32"/>
      <c r="H112" s="58"/>
      <c r="I112" s="32"/>
      <c r="J112" s="58"/>
      <c r="K112" s="32">
        <v>151</v>
      </c>
      <c r="L112" s="58">
        <v>2558</v>
      </c>
      <c r="M112" s="41"/>
      <c r="N112" s="58"/>
      <c r="O112" s="58"/>
      <c r="P112" s="58"/>
      <c r="Q112" s="58">
        <f t="shared" si="6"/>
        <v>151</v>
      </c>
      <c r="R112" s="13">
        <f t="shared" si="7"/>
        <v>22197</v>
      </c>
    </row>
    <row r="113" spans="1:18" ht="15" customHeight="1" x14ac:dyDescent="0.25">
      <c r="A113" s="59">
        <v>103</v>
      </c>
      <c r="B113" s="58">
        <v>1111</v>
      </c>
      <c r="C113" s="58">
        <v>139</v>
      </c>
      <c r="D113" s="58">
        <v>3546</v>
      </c>
      <c r="E113" s="32"/>
      <c r="F113" s="58"/>
      <c r="G113" s="32"/>
      <c r="H113" s="58"/>
      <c r="I113" s="32"/>
      <c r="J113" s="58"/>
      <c r="K113" s="32"/>
      <c r="L113" s="58"/>
      <c r="M113" s="41">
        <v>183</v>
      </c>
      <c r="N113" s="58">
        <v>3592</v>
      </c>
      <c r="O113" s="58"/>
      <c r="P113" s="58"/>
      <c r="Q113" s="58">
        <f t="shared" si="6"/>
        <v>322</v>
      </c>
      <c r="R113" s="13">
        <f t="shared" si="7"/>
        <v>47612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32"/>
      <c r="F114" s="58"/>
      <c r="G114" s="32"/>
      <c r="H114" s="58"/>
      <c r="I114" s="32"/>
      <c r="J114" s="58"/>
      <c r="K114" s="32"/>
      <c r="L114" s="58"/>
      <c r="M114" s="41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32"/>
      <c r="F115" s="58"/>
      <c r="G115" s="32"/>
      <c r="H115" s="58"/>
      <c r="I115" s="32"/>
      <c r="J115" s="58"/>
      <c r="K115" s="32"/>
      <c r="L115" s="58"/>
      <c r="M115" s="41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32"/>
      <c r="F116" s="58"/>
      <c r="G116" s="32"/>
      <c r="H116" s="58"/>
      <c r="I116" s="32">
        <v>42</v>
      </c>
      <c r="J116" s="58">
        <v>160777</v>
      </c>
      <c r="K116" s="32"/>
      <c r="L116" s="58"/>
      <c r="M116" s="41"/>
      <c r="N116" s="58"/>
      <c r="O116" s="58"/>
      <c r="P116" s="58"/>
      <c r="Q116" s="58">
        <f t="shared" si="6"/>
        <v>42</v>
      </c>
      <c r="R116" s="13">
        <f t="shared" si="7"/>
        <v>6174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32"/>
      <c r="F117" s="58"/>
      <c r="G117" s="32"/>
      <c r="H117" s="58"/>
      <c r="I117" s="32"/>
      <c r="J117" s="58"/>
      <c r="K117" s="32"/>
      <c r="L117" s="58"/>
      <c r="M117" s="41"/>
      <c r="N117" s="58"/>
      <c r="O117" s="58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32"/>
      <c r="F118" s="58"/>
      <c r="G118" s="32"/>
      <c r="H118" s="58"/>
      <c r="I118" s="32"/>
      <c r="J118" s="58"/>
      <c r="K118" s="32"/>
      <c r="L118" s="58"/>
      <c r="M118" s="41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32"/>
      <c r="F119" s="58"/>
      <c r="G119" s="32"/>
      <c r="H119" s="58"/>
      <c r="I119" s="32"/>
      <c r="J119" s="58"/>
      <c r="K119" s="32"/>
      <c r="L119" s="58"/>
      <c r="M119" s="41"/>
      <c r="N119" s="58"/>
      <c r="O119" s="58">
        <v>71</v>
      </c>
      <c r="P119" s="58">
        <v>123454</v>
      </c>
      <c r="Q119" s="58">
        <f t="shared" si="6"/>
        <v>71</v>
      </c>
      <c r="R119" s="13">
        <f t="shared" si="7"/>
        <v>10437</v>
      </c>
    </row>
    <row r="120" spans="1:18" ht="15" customHeight="1" x14ac:dyDescent="0.25">
      <c r="A120" s="59">
        <v>110</v>
      </c>
      <c r="B120" s="58">
        <v>1233</v>
      </c>
      <c r="C120" s="58"/>
      <c r="D120" s="58"/>
      <c r="E120" s="32"/>
      <c r="F120" s="58"/>
      <c r="G120" s="32"/>
      <c r="H120" s="58"/>
      <c r="I120" s="32">
        <v>55</v>
      </c>
      <c r="J120" s="58">
        <v>147754</v>
      </c>
      <c r="K120" s="32"/>
      <c r="L120" s="58"/>
      <c r="M120" s="41"/>
      <c r="N120" s="58"/>
      <c r="O120" s="58">
        <v>50</v>
      </c>
      <c r="P120" s="58">
        <v>148143</v>
      </c>
      <c r="Q120" s="58">
        <f t="shared" si="6"/>
        <v>105</v>
      </c>
      <c r="R120" s="13">
        <f t="shared" si="7"/>
        <v>15435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32"/>
      <c r="F121" s="58"/>
      <c r="G121" s="32"/>
      <c r="H121" s="58"/>
      <c r="I121" s="32"/>
      <c r="J121" s="58"/>
      <c r="K121" s="32"/>
      <c r="L121" s="58"/>
      <c r="M121" s="41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32"/>
      <c r="F122" s="58"/>
      <c r="G122" s="32"/>
      <c r="H122" s="58"/>
      <c r="I122" s="32"/>
      <c r="J122" s="58"/>
      <c r="K122" s="32"/>
      <c r="L122" s="58"/>
      <c r="M122" s="41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113</v>
      </c>
      <c r="B123" s="58">
        <v>1236</v>
      </c>
      <c r="C123" s="58">
        <v>70</v>
      </c>
      <c r="D123" s="58">
        <v>165816</v>
      </c>
      <c r="E123" s="32"/>
      <c r="F123" s="58"/>
      <c r="G123" s="32"/>
      <c r="H123" s="58"/>
      <c r="I123" s="32"/>
      <c r="J123" s="58"/>
      <c r="K123" s="32">
        <v>72</v>
      </c>
      <c r="L123" s="58">
        <v>166426</v>
      </c>
      <c r="M123" s="41"/>
      <c r="N123" s="58"/>
      <c r="O123" s="58"/>
      <c r="P123" s="58"/>
      <c r="Q123" s="58">
        <f t="shared" si="6"/>
        <v>142</v>
      </c>
      <c r="R123" s="13">
        <f t="shared" si="7"/>
        <v>21014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32"/>
      <c r="F124" s="58"/>
      <c r="G124" s="32"/>
      <c r="H124" s="58"/>
      <c r="I124" s="32"/>
      <c r="J124" s="58"/>
      <c r="K124" s="32"/>
      <c r="L124" s="58"/>
      <c r="M124" s="41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32"/>
      <c r="F125" s="58"/>
      <c r="G125" s="32"/>
      <c r="H125" s="58"/>
      <c r="I125" s="32"/>
      <c r="J125" s="58"/>
      <c r="K125" s="32"/>
      <c r="L125" s="58"/>
      <c r="M125" s="41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32"/>
      <c r="F126" s="58"/>
      <c r="G126" s="32"/>
      <c r="H126" s="58"/>
      <c r="I126" s="32"/>
      <c r="J126" s="58"/>
      <c r="K126" s="32"/>
      <c r="L126" s="58"/>
      <c r="M126" s="41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32"/>
      <c r="F127" s="58"/>
      <c r="G127" s="32"/>
      <c r="H127" s="58"/>
      <c r="I127" s="32"/>
      <c r="J127" s="58"/>
      <c r="K127" s="32"/>
      <c r="L127" s="58"/>
      <c r="M127" s="41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32"/>
      <c r="F128" s="58"/>
      <c r="G128" s="32"/>
      <c r="H128" s="58"/>
      <c r="I128" s="32"/>
      <c r="J128" s="58"/>
      <c r="K128" s="32"/>
      <c r="L128" s="58"/>
      <c r="M128" s="41"/>
      <c r="N128" s="58"/>
      <c r="O128" s="58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32"/>
      <c r="F129" s="58"/>
      <c r="G129" s="32"/>
      <c r="H129" s="58"/>
      <c r="I129" s="32"/>
      <c r="J129" s="58"/>
      <c r="K129" s="32"/>
      <c r="L129" s="58"/>
      <c r="M129" s="41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32"/>
      <c r="F130" s="58"/>
      <c r="G130" s="32"/>
      <c r="H130" s="58"/>
      <c r="I130" s="32"/>
      <c r="J130" s="58"/>
      <c r="K130" s="32"/>
      <c r="L130" s="58"/>
      <c r="M130" s="41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5" customHeight="1" x14ac:dyDescent="0.25">
      <c r="A131" s="59">
        <v>121</v>
      </c>
      <c r="B131" s="58">
        <v>1506</v>
      </c>
      <c r="C131" s="58">
        <v>52</v>
      </c>
      <c r="D131" s="58">
        <v>2201</v>
      </c>
      <c r="E131" s="32"/>
      <c r="F131" s="58"/>
      <c r="G131" s="32"/>
      <c r="H131" s="58"/>
      <c r="I131" s="32"/>
      <c r="J131" s="58"/>
      <c r="K131" s="32"/>
      <c r="L131" s="58"/>
      <c r="M131" s="41"/>
      <c r="N131" s="58"/>
      <c r="O131" s="58"/>
      <c r="P131" s="58"/>
      <c r="Q131" s="58">
        <f t="shared" si="6"/>
        <v>52</v>
      </c>
      <c r="R131" s="13">
        <f t="shared" si="7"/>
        <v>7748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32">
        <v>33</v>
      </c>
      <c r="F132" s="58">
        <v>972</v>
      </c>
      <c r="G132" s="32"/>
      <c r="H132" s="58"/>
      <c r="I132" s="32"/>
      <c r="J132" s="58"/>
      <c r="K132" s="32"/>
      <c r="L132" s="58"/>
      <c r="M132" s="41"/>
      <c r="N132" s="58"/>
      <c r="O132" s="58">
        <v>40</v>
      </c>
      <c r="P132" s="58">
        <v>988</v>
      </c>
      <c r="Q132" s="58">
        <f t="shared" si="6"/>
        <v>73</v>
      </c>
      <c r="R132" s="13">
        <f t="shared" si="7"/>
        <v>10797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32"/>
      <c r="F133" s="58"/>
      <c r="G133" s="32"/>
      <c r="H133" s="58"/>
      <c r="I133" s="32"/>
      <c r="J133" s="58"/>
      <c r="K133" s="32"/>
      <c r="L133" s="58"/>
      <c r="M133" s="41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4.25" customHeight="1" x14ac:dyDescent="0.25">
      <c r="A134" s="59">
        <v>124</v>
      </c>
      <c r="B134" s="58">
        <v>1509</v>
      </c>
      <c r="C134" s="58"/>
      <c r="D134" s="58"/>
      <c r="E134" s="32"/>
      <c r="F134" s="58"/>
      <c r="G134" s="32"/>
      <c r="H134" s="58"/>
      <c r="I134" s="32"/>
      <c r="J134" s="58"/>
      <c r="K134" s="32"/>
      <c r="L134" s="58"/>
      <c r="M134" s="41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/>
      <c r="D135" s="58"/>
      <c r="E135" s="32">
        <v>74</v>
      </c>
      <c r="F135" s="58">
        <v>2097</v>
      </c>
      <c r="G135" s="32"/>
      <c r="H135" s="58"/>
      <c r="I135" s="32">
        <v>77</v>
      </c>
      <c r="J135" s="58">
        <v>2113</v>
      </c>
      <c r="K135" s="32"/>
      <c r="L135" s="58"/>
      <c r="M135" s="41">
        <v>80</v>
      </c>
      <c r="N135" s="58">
        <v>2128</v>
      </c>
      <c r="O135" s="58"/>
      <c r="P135" s="58"/>
      <c r="Q135" s="58">
        <f t="shared" si="6"/>
        <v>231</v>
      </c>
      <c r="R135" s="13">
        <f t="shared" si="7"/>
        <v>34105</v>
      </c>
    </row>
    <row r="136" spans="1:18" ht="15" customHeight="1" x14ac:dyDescent="0.25">
      <c r="A136" s="59">
        <v>126</v>
      </c>
      <c r="B136" s="58">
        <v>1511</v>
      </c>
      <c r="C136" s="58">
        <v>54</v>
      </c>
      <c r="D136" s="58">
        <v>3458</v>
      </c>
      <c r="E136" s="32"/>
      <c r="F136" s="58"/>
      <c r="G136" s="32"/>
      <c r="H136" s="58"/>
      <c r="I136" s="32">
        <v>30</v>
      </c>
      <c r="J136" s="58">
        <v>3472</v>
      </c>
      <c r="K136" s="32">
        <v>40</v>
      </c>
      <c r="L136" s="58">
        <v>3475</v>
      </c>
      <c r="M136" s="41"/>
      <c r="N136" s="58"/>
      <c r="O136" s="58">
        <v>50</v>
      </c>
      <c r="P136" s="58">
        <v>3486</v>
      </c>
      <c r="Q136" s="58">
        <f t="shared" si="6"/>
        <v>174</v>
      </c>
      <c r="R136" s="13">
        <f t="shared" si="7"/>
        <v>25686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32"/>
      <c r="F137" s="58"/>
      <c r="G137" s="32"/>
      <c r="H137" s="58"/>
      <c r="I137" s="32"/>
      <c r="J137" s="58"/>
      <c r="K137" s="32"/>
      <c r="L137" s="58"/>
      <c r="M137" s="41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32"/>
      <c r="F138" s="58"/>
      <c r="G138" s="32"/>
      <c r="H138" s="58"/>
      <c r="I138" s="32"/>
      <c r="J138" s="58"/>
      <c r="K138" s="32"/>
      <c r="L138" s="58"/>
      <c r="M138" s="41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32"/>
      <c r="F139" s="58"/>
      <c r="G139" s="32"/>
      <c r="H139" s="58"/>
      <c r="I139" s="32"/>
      <c r="J139" s="58"/>
      <c r="K139" s="32"/>
      <c r="L139" s="58"/>
      <c r="M139" s="41">
        <v>61</v>
      </c>
      <c r="N139" s="58">
        <v>8733</v>
      </c>
      <c r="O139" s="58"/>
      <c r="P139" s="58"/>
      <c r="Q139" s="58">
        <f t="shared" ref="Q139:Q167" si="8">C139+E139+G139+I139+K139+M139+O139</f>
        <v>61</v>
      </c>
      <c r="R139" s="13">
        <f t="shared" si="7"/>
        <v>8967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32"/>
      <c r="F140" s="58"/>
      <c r="G140" s="32"/>
      <c r="H140" s="58"/>
      <c r="I140" s="32"/>
      <c r="J140" s="58"/>
      <c r="K140" s="32"/>
      <c r="L140" s="58"/>
      <c r="M140" s="41"/>
      <c r="N140" s="58"/>
      <c r="O140" s="58"/>
      <c r="P140" s="58"/>
      <c r="Q140" s="58">
        <f t="shared" si="8"/>
        <v>0</v>
      </c>
      <c r="R140" s="13">
        <f t="shared" si="7"/>
        <v>0</v>
      </c>
    </row>
    <row r="141" spans="1:18" ht="15" customHeight="1" x14ac:dyDescent="0.25">
      <c r="A141" s="59">
        <v>131</v>
      </c>
      <c r="B141" s="58">
        <v>1704</v>
      </c>
      <c r="C141" s="58">
        <v>41</v>
      </c>
      <c r="D141" s="58">
        <v>1986</v>
      </c>
      <c r="E141" s="32"/>
      <c r="F141" s="58"/>
      <c r="G141" s="32"/>
      <c r="H141" s="58"/>
      <c r="I141" s="32">
        <v>37</v>
      </c>
      <c r="J141" s="58">
        <v>9197</v>
      </c>
      <c r="K141" s="32"/>
      <c r="L141" s="58"/>
      <c r="M141" s="41"/>
      <c r="N141" s="58"/>
      <c r="O141" s="58">
        <v>20</v>
      </c>
      <c r="P141" s="58">
        <v>8003</v>
      </c>
      <c r="Q141" s="58">
        <f t="shared" si="8"/>
        <v>98</v>
      </c>
      <c r="R141" s="13">
        <v>8003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32">
        <v>30</v>
      </c>
      <c r="F142" s="58">
        <v>8204</v>
      </c>
      <c r="G142" s="32"/>
      <c r="H142" s="58"/>
      <c r="I142" s="32"/>
      <c r="J142" s="58"/>
      <c r="K142" s="32"/>
      <c r="L142" s="58"/>
      <c r="M142" s="41">
        <v>33</v>
      </c>
      <c r="N142" s="58">
        <v>8215</v>
      </c>
      <c r="O142" s="58"/>
      <c r="P142" s="58"/>
      <c r="Q142" s="58">
        <f t="shared" si="8"/>
        <v>63</v>
      </c>
      <c r="R142" s="13">
        <f t="shared" ref="R142:R167" si="9">SUM(C142*C$9,E142*E$9,G142*G$9,I142*I$9,K142*K$9,M142*M$9,O142*O$9)</f>
        <v>9321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32"/>
      <c r="F143" s="58"/>
      <c r="G143" s="32"/>
      <c r="H143" s="58"/>
      <c r="I143" s="32"/>
      <c r="J143" s="58"/>
      <c r="K143" s="32">
        <v>39</v>
      </c>
      <c r="L143" s="58">
        <v>74561</v>
      </c>
      <c r="M143" s="41"/>
      <c r="N143" s="58"/>
      <c r="O143" s="58"/>
      <c r="P143" s="58"/>
      <c r="Q143" s="58">
        <f t="shared" si="8"/>
        <v>39</v>
      </c>
      <c r="R143" s="13">
        <f t="shared" si="9"/>
        <v>5733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32"/>
      <c r="F144" s="58"/>
      <c r="G144" s="32"/>
      <c r="H144" s="58"/>
      <c r="I144" s="32"/>
      <c r="J144" s="58"/>
      <c r="K144" s="32"/>
      <c r="L144" s="58"/>
      <c r="M144" s="41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32"/>
      <c r="F145" s="58"/>
      <c r="G145" s="32"/>
      <c r="H145" s="58"/>
      <c r="I145" s="32"/>
      <c r="J145" s="58"/>
      <c r="K145" s="32">
        <v>31</v>
      </c>
      <c r="L145" s="58">
        <v>5313</v>
      </c>
      <c r="M145" s="41"/>
      <c r="N145" s="58"/>
      <c r="O145" s="58"/>
      <c r="P145" s="58"/>
      <c r="Q145" s="58">
        <f t="shared" si="8"/>
        <v>31</v>
      </c>
      <c r="R145" s="13">
        <f t="shared" si="9"/>
        <v>4557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32"/>
      <c r="F146" s="58"/>
      <c r="G146" s="32"/>
      <c r="H146" s="58"/>
      <c r="I146" s="32"/>
      <c r="J146" s="58"/>
      <c r="K146" s="32"/>
      <c r="L146" s="58"/>
      <c r="M146" s="41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32"/>
      <c r="F147" s="58"/>
      <c r="G147" s="32"/>
      <c r="H147" s="58"/>
      <c r="I147" s="32"/>
      <c r="J147" s="58"/>
      <c r="K147" s="32"/>
      <c r="L147" s="58"/>
      <c r="M147" s="41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32"/>
      <c r="F148" s="58"/>
      <c r="G148" s="32"/>
      <c r="H148" s="58"/>
      <c r="I148" s="32"/>
      <c r="J148" s="58"/>
      <c r="K148" s="32"/>
      <c r="L148" s="58"/>
      <c r="M148" s="41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32"/>
      <c r="F149" s="58"/>
      <c r="G149" s="32"/>
      <c r="H149" s="58"/>
      <c r="I149" s="32"/>
      <c r="J149" s="58"/>
      <c r="K149" s="32"/>
      <c r="L149" s="58"/>
      <c r="M149" s="41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32"/>
      <c r="F150" s="58"/>
      <c r="G150" s="32"/>
      <c r="H150" s="58"/>
      <c r="I150" s="32"/>
      <c r="J150" s="58"/>
      <c r="K150" s="32"/>
      <c r="L150" s="58"/>
      <c r="M150" s="41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32"/>
      <c r="F151" s="58"/>
      <c r="G151" s="32"/>
      <c r="H151" s="58"/>
      <c r="I151" s="32"/>
      <c r="J151" s="58"/>
      <c r="K151" s="32"/>
      <c r="L151" s="58"/>
      <c r="M151" s="41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5" customHeight="1" x14ac:dyDescent="0.25">
      <c r="A152" s="59">
        <v>142</v>
      </c>
      <c r="B152" s="58">
        <v>2108</v>
      </c>
      <c r="C152" s="58">
        <v>104</v>
      </c>
      <c r="D152" s="58">
        <v>21356</v>
      </c>
      <c r="E152" s="32"/>
      <c r="F152" s="58"/>
      <c r="G152" s="32">
        <v>86</v>
      </c>
      <c r="H152" s="58">
        <v>21390</v>
      </c>
      <c r="I152" s="32"/>
      <c r="J152" s="58"/>
      <c r="K152" s="32"/>
      <c r="L152" s="58"/>
      <c r="M152" s="41">
        <v>107</v>
      </c>
      <c r="N152" s="58">
        <v>21426</v>
      </c>
      <c r="O152" s="58"/>
      <c r="P152" s="58"/>
      <c r="Q152" s="58">
        <f t="shared" si="8"/>
        <v>297</v>
      </c>
      <c r="R152" s="13">
        <f t="shared" si="9"/>
        <v>44039</v>
      </c>
    </row>
    <row r="153" spans="1:18" ht="15" customHeight="1" x14ac:dyDescent="0.25">
      <c r="A153" s="59">
        <v>143</v>
      </c>
      <c r="B153" s="58">
        <v>2109</v>
      </c>
      <c r="C153" s="58"/>
      <c r="D153" s="58"/>
      <c r="E153" s="32">
        <v>104</v>
      </c>
      <c r="F153" s="58">
        <v>21076</v>
      </c>
      <c r="G153" s="32"/>
      <c r="H153" s="58"/>
      <c r="I153" s="32">
        <v>72</v>
      </c>
      <c r="J153" s="58">
        <v>21096</v>
      </c>
      <c r="K153" s="32"/>
      <c r="L153" s="58"/>
      <c r="M153" s="41">
        <v>91</v>
      </c>
      <c r="N153" s="58">
        <v>21122</v>
      </c>
      <c r="O153" s="58"/>
      <c r="P153" s="58"/>
      <c r="Q153" s="58">
        <f t="shared" si="8"/>
        <v>267</v>
      </c>
      <c r="R153" s="13">
        <f t="shared" si="9"/>
        <v>39457</v>
      </c>
    </row>
    <row r="154" spans="1:18" ht="15" customHeight="1" x14ac:dyDescent="0.25">
      <c r="A154" s="59">
        <v>144</v>
      </c>
      <c r="B154" s="58">
        <v>2110</v>
      </c>
      <c r="C154" s="58"/>
      <c r="D154" s="58"/>
      <c r="E154" s="32"/>
      <c r="F154" s="58"/>
      <c r="G154" s="32"/>
      <c r="H154" s="58"/>
      <c r="I154" s="32"/>
      <c r="J154" s="58"/>
      <c r="K154" s="32">
        <v>110</v>
      </c>
      <c r="L154" s="58">
        <v>14495</v>
      </c>
      <c r="M154" s="41"/>
      <c r="N154" s="58"/>
      <c r="O154" s="58">
        <v>85</v>
      </c>
      <c r="P154" s="58">
        <v>14521</v>
      </c>
      <c r="Q154" s="58">
        <f t="shared" si="8"/>
        <v>195</v>
      </c>
      <c r="R154" s="13">
        <f t="shared" si="9"/>
        <v>28665</v>
      </c>
    </row>
    <row r="155" spans="1:18" ht="15" customHeight="1" x14ac:dyDescent="0.25">
      <c r="A155" s="59">
        <v>145</v>
      </c>
      <c r="B155" s="58">
        <v>2111</v>
      </c>
      <c r="C155" s="58">
        <v>89</v>
      </c>
      <c r="D155" s="58">
        <v>14304</v>
      </c>
      <c r="E155" s="32"/>
      <c r="F155" s="58"/>
      <c r="G155" s="32">
        <v>99</v>
      </c>
      <c r="H155" s="58">
        <v>14343</v>
      </c>
      <c r="I155" s="32"/>
      <c r="J155" s="58"/>
      <c r="K155" s="32">
        <v>94</v>
      </c>
      <c r="L155" s="58">
        <v>14380</v>
      </c>
      <c r="M155" s="41"/>
      <c r="N155" s="58"/>
      <c r="O155" s="58">
        <v>87</v>
      </c>
      <c r="P155" s="58">
        <v>14417</v>
      </c>
      <c r="Q155" s="58">
        <f t="shared" si="8"/>
        <v>369</v>
      </c>
      <c r="R155" s="13">
        <f t="shared" si="9"/>
        <v>54619</v>
      </c>
    </row>
    <row r="156" spans="1:18" ht="15" customHeight="1" x14ac:dyDescent="0.25">
      <c r="A156" s="59">
        <v>146</v>
      </c>
      <c r="B156" s="58">
        <v>2112</v>
      </c>
      <c r="C156" s="58"/>
      <c r="D156" s="58"/>
      <c r="E156" s="32">
        <v>106</v>
      </c>
      <c r="F156" s="58">
        <v>13804</v>
      </c>
      <c r="G156" s="32"/>
      <c r="H156" s="58"/>
      <c r="I156" s="32"/>
      <c r="J156" s="58"/>
      <c r="K156" s="32">
        <v>83</v>
      </c>
      <c r="L156" s="58">
        <v>13840</v>
      </c>
      <c r="M156" s="41"/>
      <c r="N156" s="58"/>
      <c r="O156" s="58">
        <v>64</v>
      </c>
      <c r="P156" s="58">
        <v>13860</v>
      </c>
      <c r="Q156" s="58">
        <f t="shared" si="8"/>
        <v>253</v>
      </c>
      <c r="R156" s="13">
        <f t="shared" si="9"/>
        <v>37403</v>
      </c>
    </row>
    <row r="157" spans="1:18" s="43" customFormat="1" ht="15" customHeight="1" x14ac:dyDescent="0.2">
      <c r="A157" s="39">
        <v>147</v>
      </c>
      <c r="B157" s="40">
        <v>2113</v>
      </c>
      <c r="C157" s="40"/>
      <c r="D157" s="40"/>
      <c r="E157" s="41">
        <v>82</v>
      </c>
      <c r="F157" s="40">
        <v>14984</v>
      </c>
      <c r="G157" s="41"/>
      <c r="H157" s="40"/>
      <c r="I157" s="41">
        <v>97</v>
      </c>
      <c r="J157" s="40">
        <v>15024</v>
      </c>
      <c r="K157" s="41"/>
      <c r="L157" s="40"/>
      <c r="M157" s="41">
        <v>85</v>
      </c>
      <c r="N157" s="40">
        <v>15061</v>
      </c>
      <c r="O157" s="40"/>
      <c r="P157" s="40"/>
      <c r="Q157" s="40">
        <f t="shared" si="8"/>
        <v>264</v>
      </c>
      <c r="R157" s="42">
        <f t="shared" si="9"/>
        <v>38972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32">
        <v>28</v>
      </c>
      <c r="F158" s="58">
        <v>4762</v>
      </c>
      <c r="G158" s="32"/>
      <c r="H158" s="58"/>
      <c r="I158" s="32"/>
      <c r="J158" s="58"/>
      <c r="K158" s="32"/>
      <c r="L158" s="58"/>
      <c r="M158" s="41"/>
      <c r="N158" s="58"/>
      <c r="O158" s="58"/>
      <c r="P158" s="58"/>
      <c r="Q158" s="58">
        <f t="shared" si="8"/>
        <v>28</v>
      </c>
      <c r="R158" s="13">
        <f t="shared" si="9"/>
        <v>4172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32"/>
      <c r="F159" s="58"/>
      <c r="G159" s="32"/>
      <c r="H159" s="58"/>
      <c r="I159" s="32"/>
      <c r="J159" s="58"/>
      <c r="K159" s="32">
        <v>43</v>
      </c>
      <c r="L159" s="58">
        <v>4199</v>
      </c>
      <c r="M159" s="41"/>
      <c r="N159" s="58"/>
      <c r="O159" s="58"/>
      <c r="P159" s="58"/>
      <c r="Q159" s="58">
        <f t="shared" si="8"/>
        <v>43</v>
      </c>
      <c r="R159" s="13">
        <f t="shared" si="9"/>
        <v>6321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32"/>
      <c r="F160" s="58"/>
      <c r="G160" s="32"/>
      <c r="H160" s="58"/>
      <c r="I160" s="32"/>
      <c r="J160" s="58"/>
      <c r="K160" s="32"/>
      <c r="L160" s="58"/>
      <c r="M160" s="41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32"/>
      <c r="F161" s="58"/>
      <c r="G161" s="32"/>
      <c r="H161" s="58"/>
      <c r="I161" s="32">
        <v>91</v>
      </c>
      <c r="J161" s="58">
        <v>279</v>
      </c>
      <c r="K161" s="32"/>
      <c r="L161" s="58"/>
      <c r="M161" s="41"/>
      <c r="N161" s="58"/>
      <c r="O161" s="58"/>
      <c r="P161" s="58"/>
      <c r="Q161" s="58">
        <f t="shared" si="8"/>
        <v>91</v>
      </c>
      <c r="R161" s="13">
        <f t="shared" si="9"/>
        <v>13377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32"/>
      <c r="F162" s="58"/>
      <c r="G162" s="32"/>
      <c r="H162" s="58"/>
      <c r="I162" s="32"/>
      <c r="J162" s="58"/>
      <c r="K162" s="32"/>
      <c r="L162" s="58"/>
      <c r="M162" s="41"/>
      <c r="N162" s="58"/>
      <c r="O162" s="58"/>
      <c r="P162" s="58"/>
      <c r="Q162" s="58">
        <f t="shared" si="8"/>
        <v>0</v>
      </c>
      <c r="R162" s="13">
        <f t="shared" si="9"/>
        <v>0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32">
        <v>197</v>
      </c>
      <c r="F163" s="58">
        <v>3195</v>
      </c>
      <c r="G163" s="32"/>
      <c r="H163" s="58"/>
      <c r="I163" s="32"/>
      <c r="J163" s="58"/>
      <c r="K163" s="32"/>
      <c r="L163" s="58"/>
      <c r="M163" s="41"/>
      <c r="N163" s="58"/>
      <c r="O163" s="58"/>
      <c r="P163" s="58"/>
      <c r="Q163" s="58">
        <f t="shared" si="8"/>
        <v>197</v>
      </c>
      <c r="R163" s="13">
        <f t="shared" si="9"/>
        <v>29353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32"/>
      <c r="F164" s="58"/>
      <c r="G164" s="32"/>
      <c r="H164" s="58"/>
      <c r="I164" s="32"/>
      <c r="J164" s="58"/>
      <c r="K164" s="32"/>
      <c r="L164" s="58"/>
      <c r="M164" s="41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32"/>
      <c r="F165" s="58"/>
      <c r="G165" s="32"/>
      <c r="H165" s="58"/>
      <c r="I165" s="32"/>
      <c r="J165" s="58"/>
      <c r="K165" s="32"/>
      <c r="L165" s="58"/>
      <c r="M165" s="41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/>
      <c r="D166" s="58"/>
      <c r="E166" s="32"/>
      <c r="F166" s="58"/>
      <c r="G166" s="32"/>
      <c r="H166" s="58"/>
      <c r="I166" s="32"/>
      <c r="J166" s="58"/>
      <c r="K166" s="32"/>
      <c r="L166" s="58"/>
      <c r="M166" s="41"/>
      <c r="N166" s="58"/>
      <c r="O166" s="58"/>
      <c r="P166" s="58"/>
      <c r="Q166" s="58">
        <f t="shared" si="8"/>
        <v>0</v>
      </c>
      <c r="R166" s="13">
        <f t="shared" si="9"/>
        <v>0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32">
        <v>150</v>
      </c>
      <c r="F167" s="58"/>
      <c r="G167" s="32"/>
      <c r="H167" s="58"/>
      <c r="I167" s="32"/>
      <c r="J167" s="58"/>
      <c r="K167" s="32"/>
      <c r="L167" s="58"/>
      <c r="M167" s="41"/>
      <c r="N167" s="58"/>
      <c r="O167" s="58"/>
      <c r="P167" s="58"/>
      <c r="Q167" s="58">
        <f t="shared" si="8"/>
        <v>150</v>
      </c>
      <c r="R167" s="13">
        <f t="shared" si="9"/>
        <v>22350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7218</v>
      </c>
      <c r="R168" s="13">
        <f>SUM(R11:R167)</f>
        <v>1060395</v>
      </c>
    </row>
    <row r="169" spans="1:18" ht="25.5" customHeight="1" x14ac:dyDescent="0.25">
      <c r="A169" s="87" t="s">
        <v>28</v>
      </c>
      <c r="B169" s="85"/>
      <c r="C169" s="59">
        <f>SUM(C11:C167)</f>
        <v>1132</v>
      </c>
      <c r="D169" s="59"/>
      <c r="E169" s="29">
        <f>SUM(E11:E167)</f>
        <v>1336</v>
      </c>
      <c r="F169" s="59"/>
      <c r="G169" s="29">
        <f>SUM(G11:G167)</f>
        <v>449</v>
      </c>
      <c r="H169" s="59"/>
      <c r="I169" s="29">
        <f>SUM(I11:I167)</f>
        <v>1070</v>
      </c>
      <c r="J169" s="59"/>
      <c r="K169" s="29">
        <f>SUM(K11:K167)</f>
        <v>1142</v>
      </c>
      <c r="L169" s="59"/>
      <c r="M169" s="47">
        <f>SUM(M11:M167)</f>
        <v>1404</v>
      </c>
      <c r="N169" s="59"/>
      <c r="O169" s="59">
        <f>SUM(O11:O167)</f>
        <v>685</v>
      </c>
      <c r="P169" s="59"/>
      <c r="Q169" s="21">
        <f>SUM(C169:P169)</f>
        <v>7218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168668</v>
      </c>
      <c r="D170" s="59"/>
      <c r="E170" s="29">
        <f>E169*E9</f>
        <v>199064</v>
      </c>
      <c r="F170" s="59"/>
      <c r="G170" s="29">
        <f>G169*G9</f>
        <v>66901</v>
      </c>
      <c r="H170" s="59"/>
      <c r="I170" s="29">
        <f>I169*I9</f>
        <v>157290</v>
      </c>
      <c r="J170" s="59"/>
      <c r="K170" s="29">
        <f>K169*K9</f>
        <v>167874</v>
      </c>
      <c r="L170" s="59"/>
      <c r="M170" s="47">
        <f>M169*M9</f>
        <v>206388</v>
      </c>
      <c r="N170" s="59"/>
      <c r="O170" s="59">
        <f>O169*O9</f>
        <v>100695</v>
      </c>
      <c r="P170" s="59"/>
      <c r="Q170" s="59" t="s">
        <v>30</v>
      </c>
      <c r="R170" s="23">
        <f>SUM(C170:P170)</f>
        <v>1066880</v>
      </c>
    </row>
    <row r="171" spans="1:18" ht="15" customHeight="1" x14ac:dyDescent="0.25">
      <c r="A171" s="1"/>
      <c r="B171" s="103"/>
      <c r="C171" s="104"/>
      <c r="D171" s="1"/>
      <c r="E171" s="27"/>
      <c r="F171" s="1"/>
      <c r="G171" s="27"/>
      <c r="H171" s="1"/>
      <c r="I171" s="27"/>
      <c r="J171" s="1"/>
      <c r="K171" s="48"/>
      <c r="L171" s="1"/>
      <c r="N171" s="1"/>
      <c r="O171" s="1"/>
      <c r="P171" s="1"/>
      <c r="Q171" s="1"/>
      <c r="R171" s="1"/>
    </row>
    <row r="172" spans="1:18" ht="15" customHeight="1" x14ac:dyDescent="0.25">
      <c r="A172" s="1"/>
      <c r="C172" s="1"/>
      <c r="D172" s="1"/>
      <c r="E172" s="27"/>
      <c r="F172" s="1"/>
      <c r="G172" s="27"/>
      <c r="H172" s="1"/>
      <c r="I172" s="27"/>
      <c r="J172" s="1"/>
      <c r="K172" s="48"/>
      <c r="L172" s="1"/>
      <c r="N172" s="1"/>
      <c r="O172" s="1"/>
      <c r="P172" s="1"/>
      <c r="Q172" s="1"/>
      <c r="R172" s="1"/>
    </row>
    <row r="173" spans="1:18" ht="15" customHeight="1" x14ac:dyDescent="0.25">
      <c r="A173" s="1" t="s">
        <v>48</v>
      </c>
      <c r="C173" s="1"/>
      <c r="D173" s="1"/>
      <c r="E173" s="27"/>
      <c r="F173" s="1"/>
      <c r="G173" s="27"/>
      <c r="H173" s="1"/>
      <c r="I173" s="27"/>
      <c r="J173" s="1"/>
      <c r="K173" s="48"/>
      <c r="L173" s="1"/>
      <c r="N173" s="1"/>
      <c r="O173" s="1"/>
      <c r="P173" s="26" t="s">
        <v>81</v>
      </c>
      <c r="Q173" s="26"/>
    </row>
    <row r="174" spans="1:18" ht="15" customHeight="1" x14ac:dyDescent="0.25">
      <c r="A174" s="57" t="s">
        <v>82</v>
      </c>
      <c r="P174" s="26" t="s">
        <v>53</v>
      </c>
      <c r="Q174" s="26"/>
    </row>
    <row r="175" spans="1:18" ht="15" customHeight="1" x14ac:dyDescent="0.25">
      <c r="A175" s="57" t="s">
        <v>83</v>
      </c>
      <c r="P175" s="57" t="s">
        <v>56</v>
      </c>
    </row>
    <row r="176" spans="1:18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M7:N8"/>
    <mergeCell ref="A170:B170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76"/>
  <sheetViews>
    <sheetView workbookViewId="0">
      <pane xSplit="2" ySplit="10" topLeftCell="C121" activePane="bottomRight" state="frozen"/>
      <selection activeCell="U150" sqref="T150:U150"/>
      <selection pane="topRight" activeCell="U150" sqref="T150:U150"/>
      <selection pane="bottomLeft" activeCell="U150" sqref="T150:U150"/>
      <selection pane="bottomRight" activeCell="U150" sqref="T150:U150"/>
    </sheetView>
  </sheetViews>
  <sheetFormatPr defaultRowHeight="15" x14ac:dyDescent="0.25"/>
  <cols>
    <col min="1" max="1" width="5" style="57" customWidth="1"/>
    <col min="2" max="2" width="13.140625" style="56" customWidth="1"/>
    <col min="3" max="3" width="7.28515625" style="60" customWidth="1"/>
    <col min="4" max="4" width="7.28515625" style="57" customWidth="1"/>
    <col min="5" max="5" width="7.28515625" style="60" customWidth="1"/>
    <col min="6" max="6" width="7.28515625" style="57" customWidth="1"/>
    <col min="7" max="7" width="7.28515625" style="60" customWidth="1"/>
    <col min="8" max="8" width="7.28515625" style="57" customWidth="1"/>
    <col min="9" max="9" width="7.28515625" style="60" customWidth="1"/>
    <col min="10" max="10" width="7.28515625" style="57" customWidth="1"/>
    <col min="11" max="11" width="7.28515625" style="60" customWidth="1"/>
    <col min="12" max="12" width="7.28515625" style="57" customWidth="1"/>
    <col min="13" max="13" width="7.28515625" style="61" customWidth="1"/>
    <col min="14" max="14" width="7.28515625" style="57" customWidth="1"/>
    <col min="15" max="15" width="7.28515625" style="60" customWidth="1"/>
    <col min="16" max="16" width="7.28515625" style="57" customWidth="1"/>
    <col min="17" max="17" width="9.140625" style="57" customWidth="1"/>
    <col min="18" max="18" width="14.140625" style="57" customWidth="1"/>
    <col min="19" max="77" width="9.140625" style="57" customWidth="1"/>
    <col min="78" max="16384" width="9.140625" style="57"/>
  </cols>
  <sheetData>
    <row r="1" spans="1:18" ht="15" customHeight="1" x14ac:dyDescent="0.25">
      <c r="A1" s="81" t="s">
        <v>0</v>
      </c>
      <c r="B1" s="81"/>
      <c r="C1" s="107"/>
      <c r="D1" s="82"/>
      <c r="E1" s="107"/>
      <c r="F1" s="82"/>
      <c r="G1" s="107"/>
      <c r="H1" s="82"/>
      <c r="I1" s="107"/>
      <c r="J1" s="82"/>
      <c r="K1" s="107"/>
      <c r="L1" s="82"/>
      <c r="M1" s="108"/>
      <c r="N1" s="82"/>
      <c r="O1" s="107"/>
      <c r="P1" s="82"/>
      <c r="Q1" s="82"/>
      <c r="R1" s="82"/>
    </row>
    <row r="2" spans="1:18" ht="15" customHeight="1" x14ac:dyDescent="0.25">
      <c r="A2" s="81" t="s">
        <v>70</v>
      </c>
      <c r="B2" s="81"/>
      <c r="C2" s="107"/>
      <c r="D2" s="82"/>
      <c r="E2" s="107"/>
      <c r="F2" s="82"/>
      <c r="G2" s="107"/>
      <c r="H2" s="82"/>
      <c r="I2" s="107"/>
      <c r="J2" s="82"/>
      <c r="K2" s="107"/>
      <c r="L2" s="82"/>
      <c r="M2" s="108"/>
      <c r="N2" s="82"/>
      <c r="O2" s="107"/>
      <c r="P2" s="82"/>
      <c r="Q2" s="82"/>
      <c r="R2" s="82"/>
    </row>
    <row r="3" spans="1:18" ht="15" customHeight="1" x14ac:dyDescent="0.25">
      <c r="A3" s="96" t="s">
        <v>2</v>
      </c>
      <c r="B3" s="81"/>
      <c r="C3" s="107"/>
      <c r="D3" s="82"/>
      <c r="E3" s="107"/>
      <c r="F3" s="82"/>
      <c r="G3" s="107"/>
      <c r="H3" s="82"/>
      <c r="I3" s="107"/>
      <c r="J3" s="82"/>
      <c r="K3" s="107"/>
      <c r="L3" s="82"/>
      <c r="M3" s="108"/>
      <c r="N3" s="82"/>
      <c r="O3" s="107"/>
      <c r="P3" s="82"/>
      <c r="Q3" s="82"/>
      <c r="R3" s="82"/>
    </row>
    <row r="4" spans="1:18" ht="15" customHeight="1" x14ac:dyDescent="0.25">
      <c r="A4" s="1" t="s">
        <v>3</v>
      </c>
      <c r="C4" s="27"/>
      <c r="D4" s="1"/>
      <c r="E4" s="27"/>
      <c r="F4" s="1"/>
      <c r="G4" s="27"/>
      <c r="H4" s="2"/>
      <c r="I4" s="27"/>
      <c r="J4" s="1"/>
      <c r="K4" s="27"/>
      <c r="L4" s="1"/>
      <c r="M4" s="61" t="s">
        <v>4</v>
      </c>
      <c r="N4" s="3">
        <v>13</v>
      </c>
      <c r="O4" s="27"/>
      <c r="P4" s="1"/>
      <c r="Q4" s="1"/>
      <c r="R4" s="1"/>
    </row>
    <row r="5" spans="1:18" ht="15" customHeight="1" x14ac:dyDescent="0.25">
      <c r="A5" s="1" t="s">
        <v>5</v>
      </c>
      <c r="B5" s="4"/>
      <c r="C5" s="27"/>
      <c r="D5" s="1"/>
      <c r="E5" s="27"/>
      <c r="F5" s="1"/>
      <c r="G5" s="27"/>
      <c r="H5" s="2"/>
      <c r="I5" s="27"/>
      <c r="J5" s="1"/>
      <c r="K5" s="27"/>
      <c r="L5" s="1"/>
      <c r="M5" s="44" t="s">
        <v>6</v>
      </c>
      <c r="N5" s="5"/>
      <c r="O5" s="27" t="s">
        <v>184</v>
      </c>
      <c r="P5" s="1"/>
      <c r="Q5" s="1"/>
      <c r="R5" s="1"/>
    </row>
    <row r="6" spans="1:18" ht="15" customHeight="1" x14ac:dyDescent="0.25">
      <c r="A6" s="1"/>
      <c r="C6" s="27"/>
      <c r="D6" s="1"/>
      <c r="E6" s="27"/>
      <c r="F6" s="1"/>
      <c r="G6" s="27"/>
      <c r="H6" s="2"/>
      <c r="I6" s="27"/>
      <c r="J6" s="1"/>
      <c r="K6" s="27"/>
      <c r="L6" s="1"/>
      <c r="M6" s="61" t="s">
        <v>7</v>
      </c>
      <c r="N6" s="1"/>
      <c r="O6" s="50" t="s">
        <v>185</v>
      </c>
      <c r="P6" s="1"/>
      <c r="Q6" s="1"/>
      <c r="R6" s="1"/>
    </row>
    <row r="7" spans="1:18" ht="15" customHeight="1" x14ac:dyDescent="0.25">
      <c r="A7" s="86" t="s">
        <v>8</v>
      </c>
      <c r="B7" s="91"/>
      <c r="C7" s="87" t="s">
        <v>186</v>
      </c>
      <c r="D7" s="91"/>
      <c r="E7" s="87" t="s">
        <v>187</v>
      </c>
      <c r="F7" s="91"/>
      <c r="G7" s="87" t="s">
        <v>188</v>
      </c>
      <c r="H7" s="91"/>
      <c r="I7" s="87" t="s">
        <v>189</v>
      </c>
      <c r="J7" s="91"/>
      <c r="K7" s="87" t="s">
        <v>190</v>
      </c>
      <c r="L7" s="91"/>
      <c r="M7" s="87" t="s">
        <v>191</v>
      </c>
      <c r="N7" s="91"/>
      <c r="O7" s="87" t="s">
        <v>192</v>
      </c>
      <c r="P7" s="91"/>
      <c r="Q7" s="87" t="s">
        <v>9</v>
      </c>
      <c r="R7" s="87" t="s">
        <v>10</v>
      </c>
    </row>
    <row r="8" spans="1:18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ht="15" customHeight="1" x14ac:dyDescent="0.25">
      <c r="A9" s="86" t="s">
        <v>11</v>
      </c>
      <c r="B9" s="85"/>
      <c r="C9" s="87">
        <v>147</v>
      </c>
      <c r="D9" s="85"/>
      <c r="E9" s="87">
        <v>147</v>
      </c>
      <c r="F9" s="85"/>
      <c r="G9" s="87">
        <v>147</v>
      </c>
      <c r="H9" s="85"/>
      <c r="I9" s="87">
        <v>147</v>
      </c>
      <c r="J9" s="85"/>
      <c r="K9" s="87">
        <v>147</v>
      </c>
      <c r="L9" s="85"/>
      <c r="M9" s="87">
        <v>147</v>
      </c>
      <c r="N9" s="85"/>
      <c r="O9" s="87">
        <v>147</v>
      </c>
      <c r="P9" s="85"/>
      <c r="Q9" s="100"/>
      <c r="R9" s="100"/>
    </row>
    <row r="10" spans="1:18" ht="15" customHeight="1" x14ac:dyDescent="0.25">
      <c r="A10" s="8" t="s">
        <v>12</v>
      </c>
      <c r="B10" s="55" t="s">
        <v>13</v>
      </c>
      <c r="C10" s="49" t="s">
        <v>14</v>
      </c>
      <c r="D10" s="9" t="s">
        <v>15</v>
      </c>
      <c r="E10" s="28" t="s">
        <v>14</v>
      </c>
      <c r="F10" s="9" t="s">
        <v>15</v>
      </c>
      <c r="G10" s="28" t="s">
        <v>14</v>
      </c>
      <c r="H10" s="10" t="s">
        <v>15</v>
      </c>
      <c r="I10" s="28" t="s">
        <v>14</v>
      </c>
      <c r="J10" s="9" t="s">
        <v>15</v>
      </c>
      <c r="K10" s="28" t="s">
        <v>14</v>
      </c>
      <c r="L10" s="9" t="s">
        <v>15</v>
      </c>
      <c r="M10" s="28" t="s">
        <v>14</v>
      </c>
      <c r="N10" s="9" t="s">
        <v>15</v>
      </c>
      <c r="O10" s="28" t="s">
        <v>14</v>
      </c>
      <c r="P10" s="9" t="s">
        <v>15</v>
      </c>
      <c r="Q10" s="101"/>
      <c r="R10" s="101"/>
    </row>
    <row r="11" spans="1:18" ht="15" customHeight="1" x14ac:dyDescent="0.25">
      <c r="A11" s="59">
        <v>1</v>
      </c>
      <c r="B11" s="11">
        <v>109</v>
      </c>
      <c r="C11" s="29"/>
      <c r="D11" s="59"/>
      <c r="E11" s="29"/>
      <c r="F11" s="59"/>
      <c r="G11" s="30"/>
      <c r="H11" s="59"/>
      <c r="I11" s="29"/>
      <c r="K11" s="32"/>
      <c r="L11" s="58"/>
      <c r="M11" s="41"/>
      <c r="N11" s="58"/>
      <c r="O11" s="32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5" customHeight="1" x14ac:dyDescent="0.25">
      <c r="A12" s="59">
        <v>2</v>
      </c>
      <c r="B12" s="14">
        <v>110</v>
      </c>
      <c r="C12" s="32"/>
      <c r="D12" s="59"/>
      <c r="E12" s="29"/>
      <c r="F12" s="59"/>
      <c r="G12" s="30"/>
      <c r="H12" s="59"/>
      <c r="I12" s="29"/>
      <c r="J12" s="12"/>
      <c r="K12" s="32"/>
      <c r="L12" s="58"/>
      <c r="M12" s="41"/>
      <c r="N12" s="58"/>
      <c r="O12" s="32"/>
      <c r="P12" s="58"/>
      <c r="Q12" s="58">
        <f t="shared" si="0"/>
        <v>0</v>
      </c>
      <c r="R12" s="13">
        <f t="shared" si="1"/>
        <v>0</v>
      </c>
    </row>
    <row r="13" spans="1:18" ht="15" customHeight="1" x14ac:dyDescent="0.25">
      <c r="A13" s="59">
        <v>3</v>
      </c>
      <c r="B13" s="14">
        <v>112</v>
      </c>
      <c r="C13" s="29"/>
      <c r="D13" s="59"/>
      <c r="E13" s="29"/>
      <c r="F13" s="59"/>
      <c r="G13" s="30"/>
      <c r="H13" s="12"/>
      <c r="I13" s="30"/>
      <c r="J13" s="59"/>
      <c r="K13" s="32"/>
      <c r="L13" s="58"/>
      <c r="M13" s="41"/>
      <c r="N13" s="58"/>
      <c r="O13" s="32"/>
      <c r="P13" s="58"/>
      <c r="Q13" s="58">
        <f t="shared" si="0"/>
        <v>0</v>
      </c>
      <c r="R13" s="13">
        <f t="shared" si="1"/>
        <v>0</v>
      </c>
    </row>
    <row r="14" spans="1:18" ht="15" customHeight="1" x14ac:dyDescent="0.25">
      <c r="A14" s="59">
        <v>4</v>
      </c>
      <c r="B14" s="14">
        <v>113</v>
      </c>
      <c r="C14" s="29"/>
      <c r="D14" s="59"/>
      <c r="E14" s="29"/>
      <c r="F14" s="59"/>
      <c r="G14" s="37">
        <v>6</v>
      </c>
      <c r="H14" s="52">
        <v>19894</v>
      </c>
      <c r="I14" s="34"/>
      <c r="J14" s="59"/>
      <c r="K14" s="32"/>
      <c r="L14" s="58"/>
      <c r="M14" s="41"/>
      <c r="N14" s="58"/>
      <c r="O14" s="32"/>
      <c r="P14" s="58"/>
      <c r="Q14" s="58">
        <f t="shared" si="0"/>
        <v>6</v>
      </c>
      <c r="R14" s="13">
        <f t="shared" si="1"/>
        <v>882</v>
      </c>
    </row>
    <row r="15" spans="1:18" ht="15" customHeight="1" x14ac:dyDescent="0.25">
      <c r="A15" s="59">
        <v>5</v>
      </c>
      <c r="B15" s="14">
        <v>114</v>
      </c>
      <c r="C15" s="29"/>
      <c r="D15" s="59"/>
      <c r="E15" s="29"/>
      <c r="F15" s="59"/>
      <c r="G15" s="30"/>
      <c r="H15" s="59"/>
      <c r="I15" s="29"/>
      <c r="J15" s="59"/>
      <c r="K15" s="32"/>
      <c r="L15" s="58"/>
      <c r="M15" s="41"/>
      <c r="N15" s="58"/>
      <c r="O15" s="32"/>
      <c r="P15" s="58"/>
      <c r="Q15" s="58">
        <f t="shared" si="0"/>
        <v>0</v>
      </c>
      <c r="R15" s="13">
        <f t="shared" si="1"/>
        <v>0</v>
      </c>
    </row>
    <row r="16" spans="1:18" ht="15" customHeight="1" x14ac:dyDescent="0.25">
      <c r="A16" s="59">
        <v>6</v>
      </c>
      <c r="B16" s="14">
        <v>115</v>
      </c>
      <c r="C16" s="29"/>
      <c r="D16" s="59"/>
      <c r="E16" s="29">
        <v>86</v>
      </c>
      <c r="F16" s="59">
        <v>4245</v>
      </c>
      <c r="G16" s="37"/>
      <c r="H16" s="59"/>
      <c r="I16" s="29"/>
      <c r="J16" s="59"/>
      <c r="K16" s="32">
        <v>122</v>
      </c>
      <c r="L16" s="58">
        <v>4251</v>
      </c>
      <c r="M16" s="41"/>
      <c r="N16" s="58"/>
      <c r="O16" s="32"/>
      <c r="P16" s="58"/>
      <c r="Q16" s="58">
        <f t="shared" si="0"/>
        <v>208</v>
      </c>
      <c r="R16" s="13">
        <f t="shared" si="1"/>
        <v>30576</v>
      </c>
    </row>
    <row r="17" spans="1:18" ht="15" customHeight="1" x14ac:dyDescent="0.25">
      <c r="A17" s="59">
        <v>7</v>
      </c>
      <c r="B17" s="14">
        <v>116</v>
      </c>
      <c r="C17" s="29">
        <v>128</v>
      </c>
      <c r="D17" s="59">
        <v>3202</v>
      </c>
      <c r="E17" s="29"/>
      <c r="F17" s="59"/>
      <c r="G17" s="29"/>
      <c r="H17" s="59"/>
      <c r="I17" s="29"/>
      <c r="J17" s="59"/>
      <c r="K17" s="32">
        <v>77</v>
      </c>
      <c r="L17" s="58">
        <v>3214</v>
      </c>
      <c r="M17" s="41"/>
      <c r="N17" s="58"/>
      <c r="O17" s="32"/>
      <c r="P17" s="58"/>
      <c r="Q17" s="58">
        <f t="shared" si="0"/>
        <v>205</v>
      </c>
      <c r="R17" s="13">
        <f t="shared" si="1"/>
        <v>30135</v>
      </c>
    </row>
    <row r="18" spans="1:18" ht="15" customHeight="1" x14ac:dyDescent="0.25">
      <c r="A18" s="59">
        <v>8</v>
      </c>
      <c r="B18" s="14">
        <v>117</v>
      </c>
      <c r="C18" s="29"/>
      <c r="D18" s="59"/>
      <c r="E18" s="29"/>
      <c r="F18" s="59"/>
      <c r="G18" s="30"/>
      <c r="H18" s="59"/>
      <c r="I18" s="29"/>
      <c r="J18" s="59"/>
      <c r="K18" s="32"/>
      <c r="L18" s="58"/>
      <c r="M18" s="41"/>
      <c r="N18" s="58"/>
      <c r="O18" s="32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29"/>
      <c r="D19" s="59"/>
      <c r="E19" s="29"/>
      <c r="F19" s="59"/>
      <c r="G19" s="30"/>
      <c r="H19" s="59"/>
      <c r="I19" s="29"/>
      <c r="J19" s="59"/>
      <c r="K19" s="32"/>
      <c r="L19" s="58"/>
      <c r="M19" s="41"/>
      <c r="N19" s="58"/>
      <c r="O19" s="32"/>
      <c r="P19" s="58"/>
      <c r="Q19" s="58">
        <f t="shared" si="0"/>
        <v>0</v>
      </c>
      <c r="R19" s="13">
        <f t="shared" si="1"/>
        <v>0</v>
      </c>
    </row>
    <row r="20" spans="1:18" ht="15" customHeight="1" x14ac:dyDescent="0.25">
      <c r="A20" s="59">
        <v>10</v>
      </c>
      <c r="B20" s="14">
        <v>201</v>
      </c>
      <c r="C20" s="29"/>
      <c r="D20" s="59"/>
      <c r="E20" s="29"/>
      <c r="F20" s="59"/>
      <c r="G20" s="29"/>
      <c r="H20" s="59"/>
      <c r="I20" s="29"/>
      <c r="J20" s="59"/>
      <c r="K20" s="32"/>
      <c r="L20" s="58"/>
      <c r="M20" s="41"/>
      <c r="N20" s="58"/>
      <c r="O20" s="32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29"/>
      <c r="D21" s="59"/>
      <c r="E21" s="29"/>
      <c r="F21" s="59"/>
      <c r="G21" s="34"/>
      <c r="H21" s="59"/>
      <c r="I21" s="29"/>
      <c r="J21" s="59"/>
      <c r="K21" s="32"/>
      <c r="L21" s="58"/>
      <c r="M21" s="41"/>
      <c r="N21" s="58"/>
      <c r="O21" s="32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29"/>
      <c r="D22" s="59"/>
      <c r="E22" s="29"/>
      <c r="F22" s="59"/>
      <c r="G22" s="34"/>
      <c r="H22" s="59"/>
      <c r="I22" s="29"/>
      <c r="J22" s="59"/>
      <c r="K22" s="32"/>
      <c r="L22" s="58"/>
      <c r="M22" s="41"/>
      <c r="N22" s="58"/>
      <c r="O22" s="32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29"/>
      <c r="D23" s="59"/>
      <c r="E23" s="30"/>
      <c r="F23" s="12"/>
      <c r="G23" s="34"/>
      <c r="H23" s="59"/>
      <c r="I23" s="29"/>
      <c r="J23" s="59"/>
      <c r="K23" s="32"/>
      <c r="L23" s="58"/>
      <c r="M23" s="41"/>
      <c r="N23" s="58"/>
      <c r="O23" s="32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29"/>
      <c r="D24" s="59"/>
      <c r="E24" s="29"/>
      <c r="F24" s="59"/>
      <c r="G24" s="34">
        <v>47</v>
      </c>
      <c r="H24" s="59">
        <v>1964</v>
      </c>
      <c r="I24" s="29"/>
      <c r="J24" s="59"/>
      <c r="K24" s="32">
        <v>34</v>
      </c>
      <c r="L24" s="58">
        <v>1989</v>
      </c>
      <c r="M24" s="41"/>
      <c r="N24" s="58"/>
      <c r="O24" s="32">
        <v>30</v>
      </c>
      <c r="P24" s="58">
        <v>2007</v>
      </c>
      <c r="Q24" s="58">
        <f t="shared" si="0"/>
        <v>111</v>
      </c>
      <c r="R24" s="13">
        <f t="shared" si="1"/>
        <v>16317</v>
      </c>
    </row>
    <row r="25" spans="1:18" ht="15" customHeight="1" x14ac:dyDescent="0.25">
      <c r="A25" s="59">
        <v>15</v>
      </c>
      <c r="B25" s="14">
        <v>329</v>
      </c>
      <c r="C25" s="29"/>
      <c r="D25" s="59"/>
      <c r="E25" s="29"/>
      <c r="F25" s="59"/>
      <c r="G25" s="34">
        <v>44</v>
      </c>
      <c r="H25" s="59">
        <v>3883</v>
      </c>
      <c r="I25" s="29"/>
      <c r="J25" s="59"/>
      <c r="K25" s="32">
        <v>34</v>
      </c>
      <c r="L25" s="58">
        <v>3908</v>
      </c>
      <c r="M25" s="41"/>
      <c r="N25" s="58"/>
      <c r="O25" s="32">
        <v>17</v>
      </c>
      <c r="P25" s="58">
        <v>3921</v>
      </c>
      <c r="Q25" s="58">
        <f t="shared" si="0"/>
        <v>95</v>
      </c>
      <c r="R25" s="13">
        <f t="shared" si="1"/>
        <v>13965</v>
      </c>
    </row>
    <row r="26" spans="1:18" ht="15" customHeight="1" x14ac:dyDescent="0.25">
      <c r="A26" s="59">
        <v>16</v>
      </c>
      <c r="B26" s="14">
        <v>330</v>
      </c>
      <c r="C26" s="29"/>
      <c r="D26" s="59"/>
      <c r="E26" s="29"/>
      <c r="F26" s="59"/>
      <c r="G26" s="34"/>
      <c r="H26" s="59"/>
      <c r="I26" s="29"/>
      <c r="J26" s="59"/>
      <c r="K26" s="32"/>
      <c r="L26" s="58"/>
      <c r="M26" s="41"/>
      <c r="N26" s="58"/>
      <c r="O26" s="32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29"/>
      <c r="D27" s="59"/>
      <c r="E27" s="29"/>
      <c r="F27" s="59"/>
      <c r="G27" s="29"/>
      <c r="H27" s="59"/>
      <c r="I27" s="29"/>
      <c r="J27" s="59"/>
      <c r="K27" s="32"/>
      <c r="L27" s="58"/>
      <c r="M27" s="41"/>
      <c r="N27" s="58"/>
      <c r="O27" s="32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29"/>
      <c r="D28" s="59"/>
      <c r="E28" s="29"/>
      <c r="F28" s="59"/>
      <c r="G28" s="34"/>
      <c r="H28" s="59"/>
      <c r="I28" s="29"/>
      <c r="J28" s="59"/>
      <c r="K28" s="30"/>
      <c r="L28" s="12"/>
      <c r="M28" s="45"/>
      <c r="N28" s="12"/>
      <c r="O28" s="32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29">
        <v>40</v>
      </c>
      <c r="D29" s="59">
        <v>319</v>
      </c>
      <c r="E29" s="29"/>
      <c r="F29" s="59"/>
      <c r="G29" s="34">
        <v>42</v>
      </c>
      <c r="H29" s="59">
        <v>362</v>
      </c>
      <c r="I29" s="29">
        <v>22</v>
      </c>
      <c r="J29" s="59">
        <v>389</v>
      </c>
      <c r="K29" s="32"/>
      <c r="L29" s="58"/>
      <c r="M29" s="41">
        <v>29</v>
      </c>
      <c r="N29" s="58">
        <v>429</v>
      </c>
      <c r="O29" s="32"/>
      <c r="P29" s="58"/>
      <c r="Q29" s="58">
        <f t="shared" si="0"/>
        <v>133</v>
      </c>
      <c r="R29" s="13">
        <f t="shared" si="1"/>
        <v>19551</v>
      </c>
    </row>
    <row r="30" spans="1:18" ht="15" customHeight="1" x14ac:dyDescent="0.25">
      <c r="A30" s="59">
        <v>20</v>
      </c>
      <c r="B30" s="14">
        <v>334</v>
      </c>
      <c r="C30" s="29"/>
      <c r="D30" s="59"/>
      <c r="E30" s="29">
        <v>44</v>
      </c>
      <c r="F30" s="59">
        <v>1402</v>
      </c>
      <c r="G30" s="34">
        <v>16</v>
      </c>
      <c r="H30" s="59">
        <v>1409</v>
      </c>
      <c r="I30" s="29">
        <v>21</v>
      </c>
      <c r="J30" s="59">
        <v>1436</v>
      </c>
      <c r="K30" s="32">
        <v>21</v>
      </c>
      <c r="L30" s="58">
        <v>1445</v>
      </c>
      <c r="M30" s="41"/>
      <c r="N30" s="58"/>
      <c r="O30" s="32">
        <v>27</v>
      </c>
      <c r="P30" s="58">
        <v>1455</v>
      </c>
      <c r="Q30" s="58">
        <f t="shared" si="0"/>
        <v>129</v>
      </c>
      <c r="R30" s="13">
        <f t="shared" si="1"/>
        <v>18963</v>
      </c>
    </row>
    <row r="31" spans="1:18" ht="15" customHeight="1" x14ac:dyDescent="0.25">
      <c r="A31" s="59">
        <v>21</v>
      </c>
      <c r="B31" s="14">
        <v>335</v>
      </c>
      <c r="C31" s="29"/>
      <c r="D31" s="59"/>
      <c r="E31" s="29"/>
      <c r="F31" s="59"/>
      <c r="G31" s="34"/>
      <c r="H31" s="59"/>
      <c r="I31" s="29"/>
      <c r="J31" s="59"/>
      <c r="K31" s="32"/>
      <c r="L31" s="58"/>
      <c r="M31" s="41"/>
      <c r="N31" s="58"/>
      <c r="O31" s="32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29"/>
      <c r="D32" s="59"/>
      <c r="E32" s="29"/>
      <c r="F32" s="59"/>
      <c r="G32" s="34"/>
      <c r="H32" s="59"/>
      <c r="I32" s="29"/>
      <c r="J32" s="59"/>
      <c r="K32" s="32"/>
      <c r="L32" s="58"/>
      <c r="M32" s="41"/>
      <c r="N32" s="58"/>
      <c r="O32" s="32">
        <v>49</v>
      </c>
      <c r="P32" s="58">
        <v>523</v>
      </c>
      <c r="Q32" s="58">
        <f t="shared" si="0"/>
        <v>49</v>
      </c>
      <c r="R32" s="13">
        <f t="shared" si="1"/>
        <v>7203</v>
      </c>
    </row>
    <row r="33" spans="1:18" ht="15" customHeight="1" x14ac:dyDescent="0.25">
      <c r="A33" s="59">
        <v>23</v>
      </c>
      <c r="B33" s="14">
        <v>337</v>
      </c>
      <c r="C33" s="29">
        <v>44</v>
      </c>
      <c r="D33" s="59">
        <v>5982</v>
      </c>
      <c r="E33" s="29"/>
      <c r="F33" s="59"/>
      <c r="G33" s="34">
        <v>45</v>
      </c>
      <c r="H33" s="59">
        <v>5984</v>
      </c>
      <c r="I33" s="29"/>
      <c r="J33" s="59"/>
      <c r="K33" s="32"/>
      <c r="L33" s="58"/>
      <c r="M33" s="41">
        <v>44</v>
      </c>
      <c r="N33" s="58">
        <v>5984</v>
      </c>
      <c r="O33" s="32"/>
      <c r="P33" s="58"/>
      <c r="Q33" s="58">
        <f t="shared" si="0"/>
        <v>133</v>
      </c>
      <c r="R33" s="13">
        <f t="shared" si="1"/>
        <v>19551</v>
      </c>
    </row>
    <row r="34" spans="1:18" ht="15" customHeight="1" x14ac:dyDescent="0.25">
      <c r="A34" s="59">
        <v>24</v>
      </c>
      <c r="B34" s="14">
        <v>338</v>
      </c>
      <c r="C34" s="29"/>
      <c r="D34" s="59"/>
      <c r="E34" s="29">
        <v>18</v>
      </c>
      <c r="F34" s="59">
        <v>2338</v>
      </c>
      <c r="G34" s="34">
        <v>61</v>
      </c>
      <c r="H34" s="59">
        <v>2360</v>
      </c>
      <c r="I34" s="29">
        <v>22</v>
      </c>
      <c r="J34" s="59">
        <v>2382</v>
      </c>
      <c r="K34" s="32"/>
      <c r="L34" s="58"/>
      <c r="M34" s="41">
        <v>42</v>
      </c>
      <c r="N34" s="58">
        <v>2403</v>
      </c>
      <c r="O34" s="32">
        <v>21</v>
      </c>
      <c r="P34" s="58">
        <v>2415</v>
      </c>
      <c r="Q34" s="58">
        <f t="shared" si="0"/>
        <v>164</v>
      </c>
      <c r="R34" s="13">
        <f t="shared" si="1"/>
        <v>24108</v>
      </c>
    </row>
    <row r="35" spans="1:18" ht="15" customHeight="1" x14ac:dyDescent="0.25">
      <c r="A35" s="59">
        <v>25</v>
      </c>
      <c r="B35" s="14">
        <v>339</v>
      </c>
      <c r="C35" s="31"/>
      <c r="D35" s="14"/>
      <c r="E35" s="31"/>
      <c r="F35" s="14"/>
      <c r="G35" s="35"/>
      <c r="H35" s="12"/>
      <c r="I35" s="29"/>
      <c r="J35" s="14"/>
      <c r="L35" s="16"/>
      <c r="M35" s="41">
        <v>22</v>
      </c>
      <c r="N35" s="16">
        <v>9723</v>
      </c>
      <c r="O35" s="51"/>
      <c r="P35" s="16"/>
      <c r="Q35" s="58">
        <f t="shared" si="0"/>
        <v>22</v>
      </c>
      <c r="R35" s="13">
        <f t="shared" si="1"/>
        <v>3234</v>
      </c>
    </row>
    <row r="36" spans="1:18" ht="15" customHeight="1" x14ac:dyDescent="0.25">
      <c r="A36" s="59">
        <v>26</v>
      </c>
      <c r="B36" s="59">
        <v>340</v>
      </c>
      <c r="C36" s="29"/>
      <c r="D36" s="59"/>
      <c r="E36" s="29"/>
      <c r="F36" s="59"/>
      <c r="G36" s="36"/>
      <c r="H36" s="12"/>
      <c r="I36" s="29"/>
      <c r="J36" s="59"/>
      <c r="K36" s="32"/>
      <c r="L36" s="58"/>
      <c r="M36" s="41"/>
      <c r="N36" s="58"/>
      <c r="O36" s="32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29">
        <v>40</v>
      </c>
      <c r="D37" s="59">
        <v>11134</v>
      </c>
      <c r="E37" s="29"/>
      <c r="F37" s="59"/>
      <c r="G37" s="36">
        <v>52</v>
      </c>
      <c r="H37" s="12">
        <v>11155</v>
      </c>
      <c r="I37" s="29"/>
      <c r="J37" s="59"/>
      <c r="K37" s="32">
        <v>53</v>
      </c>
      <c r="L37" s="58">
        <v>11179</v>
      </c>
      <c r="M37" s="41"/>
      <c r="N37" s="58"/>
      <c r="O37" s="32">
        <v>27</v>
      </c>
      <c r="P37" s="58">
        <v>11206</v>
      </c>
      <c r="Q37" s="58">
        <f t="shared" si="0"/>
        <v>172</v>
      </c>
      <c r="R37" s="13">
        <f t="shared" si="1"/>
        <v>25284</v>
      </c>
    </row>
    <row r="38" spans="1:18" ht="15" customHeight="1" x14ac:dyDescent="0.25">
      <c r="A38" s="59">
        <v>28</v>
      </c>
      <c r="B38" s="17">
        <v>342</v>
      </c>
      <c r="C38" s="29"/>
      <c r="D38" s="12"/>
      <c r="E38" s="29"/>
      <c r="F38" s="59"/>
      <c r="G38" s="36"/>
      <c r="H38" s="12"/>
      <c r="I38" s="29"/>
      <c r="J38" s="59"/>
      <c r="K38" s="32"/>
      <c r="L38" s="58"/>
      <c r="M38" s="41"/>
      <c r="N38" s="58"/>
      <c r="O38" s="32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29"/>
      <c r="D39" s="59"/>
      <c r="E39" s="30"/>
      <c r="F39" s="59"/>
      <c r="G39" s="36"/>
      <c r="H39" s="12"/>
      <c r="I39" s="29">
        <v>40</v>
      </c>
      <c r="J39" s="59">
        <v>13549</v>
      </c>
      <c r="K39" s="32"/>
      <c r="L39" s="58"/>
      <c r="M39" s="41">
        <v>50</v>
      </c>
      <c r="N39" s="58">
        <v>13580</v>
      </c>
      <c r="O39" s="32"/>
      <c r="P39" s="58"/>
      <c r="Q39" s="58">
        <f t="shared" si="0"/>
        <v>90</v>
      </c>
      <c r="R39" s="13">
        <f t="shared" si="1"/>
        <v>13230</v>
      </c>
    </row>
    <row r="40" spans="1:18" ht="15" customHeight="1" x14ac:dyDescent="0.25">
      <c r="A40" s="59">
        <v>30</v>
      </c>
      <c r="B40" s="14" t="s">
        <v>17</v>
      </c>
      <c r="C40" s="29"/>
      <c r="D40" s="59"/>
      <c r="E40" s="30"/>
      <c r="F40" s="59"/>
      <c r="G40" s="34"/>
      <c r="H40" s="12"/>
      <c r="I40" s="29"/>
      <c r="J40" s="59"/>
      <c r="K40" s="32"/>
      <c r="L40" s="58"/>
      <c r="M40" s="41"/>
      <c r="N40" s="58"/>
      <c r="O40" s="32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29"/>
      <c r="D41" s="59"/>
      <c r="E41" s="30"/>
      <c r="F41" s="59"/>
      <c r="G41" s="34"/>
      <c r="H41" s="12"/>
      <c r="I41" s="29"/>
      <c r="J41" s="59"/>
      <c r="K41" s="32"/>
      <c r="L41" s="58"/>
      <c r="M41" s="41"/>
      <c r="N41" s="58"/>
      <c r="O41" s="32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29"/>
      <c r="D42" s="59"/>
      <c r="E42" s="30"/>
      <c r="F42" s="59"/>
      <c r="G42" s="34"/>
      <c r="H42" s="12"/>
      <c r="I42" s="29"/>
      <c r="J42" s="59"/>
      <c r="K42" s="32"/>
      <c r="L42" s="58"/>
      <c r="M42" s="41"/>
      <c r="N42" s="58"/>
      <c r="O42" s="32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29"/>
      <c r="D43" s="59"/>
      <c r="E43" s="29"/>
      <c r="F43" s="59"/>
      <c r="G43" s="34"/>
      <c r="H43" s="12"/>
      <c r="I43" s="29"/>
      <c r="J43" s="59"/>
      <c r="K43" s="32"/>
      <c r="L43" s="58"/>
      <c r="M43" s="41"/>
      <c r="N43" s="58"/>
      <c r="O43" s="32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29"/>
      <c r="D44" s="59"/>
      <c r="E44" s="29"/>
      <c r="F44" s="59"/>
      <c r="G44" s="29"/>
      <c r="H44" s="12"/>
      <c r="I44" s="29"/>
      <c r="J44" s="59"/>
      <c r="K44" s="32"/>
      <c r="L44" s="58"/>
      <c r="M44" s="41"/>
      <c r="N44" s="58"/>
      <c r="O44" s="32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29"/>
      <c r="D45" s="59"/>
      <c r="E45" s="29"/>
      <c r="F45" s="59"/>
      <c r="G45" s="29"/>
      <c r="H45" s="59"/>
      <c r="I45" s="29"/>
      <c r="J45" s="59"/>
      <c r="K45" s="30"/>
      <c r="L45" s="58"/>
      <c r="M45" s="41"/>
      <c r="N45" s="58"/>
      <c r="O45" s="32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29"/>
      <c r="D46" s="59"/>
      <c r="E46" s="29"/>
      <c r="F46" s="59"/>
      <c r="G46" s="34"/>
      <c r="H46" s="59"/>
      <c r="I46" s="29"/>
      <c r="J46" s="59"/>
      <c r="K46" s="32"/>
      <c r="L46" s="58"/>
      <c r="M46" s="41"/>
      <c r="N46" s="58"/>
      <c r="O46" s="32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29"/>
      <c r="D47" s="59"/>
      <c r="E47" s="29"/>
      <c r="F47" s="59"/>
      <c r="G47" s="34"/>
      <c r="H47" s="59"/>
      <c r="I47" s="29"/>
      <c r="J47" s="59"/>
      <c r="K47" s="32"/>
      <c r="L47" s="58"/>
      <c r="M47" s="41"/>
      <c r="N47" s="58"/>
      <c r="O47" s="32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29"/>
      <c r="D48" s="59"/>
      <c r="E48" s="29"/>
      <c r="F48" s="59"/>
      <c r="G48" s="29"/>
      <c r="H48" s="14"/>
      <c r="I48" s="31"/>
      <c r="J48" s="59"/>
      <c r="K48" s="32"/>
      <c r="L48" s="58"/>
      <c r="M48" s="41"/>
      <c r="N48" s="58"/>
      <c r="O48" s="32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32"/>
      <c r="D49" s="58"/>
      <c r="E49" s="32"/>
      <c r="F49" s="58"/>
      <c r="G49" s="32"/>
      <c r="H49" s="59"/>
      <c r="I49" s="29"/>
      <c r="J49" s="58"/>
      <c r="K49" s="32">
        <v>48</v>
      </c>
      <c r="L49" s="58">
        <v>2473</v>
      </c>
      <c r="M49" s="41"/>
      <c r="N49" s="58"/>
      <c r="O49" s="32"/>
      <c r="P49" s="58"/>
      <c r="Q49" s="58">
        <f t="shared" si="2"/>
        <v>48</v>
      </c>
      <c r="R49" s="13">
        <f t="shared" si="3"/>
        <v>7056</v>
      </c>
    </row>
    <row r="50" spans="1:18" ht="15" customHeight="1" x14ac:dyDescent="0.25">
      <c r="A50" s="59">
        <v>40</v>
      </c>
      <c r="B50" s="58">
        <v>424</v>
      </c>
      <c r="C50" s="32"/>
      <c r="D50" s="58"/>
      <c r="E50" s="32"/>
      <c r="F50" s="58"/>
      <c r="G50" s="32"/>
      <c r="H50" s="59"/>
      <c r="I50" s="29"/>
      <c r="J50" s="58"/>
      <c r="K50" s="32"/>
      <c r="L50" s="58"/>
      <c r="M50" s="41"/>
      <c r="N50" s="58"/>
      <c r="O50" s="32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32"/>
      <c r="D51" s="58"/>
      <c r="E51" s="32"/>
      <c r="F51" s="58"/>
      <c r="G51" s="32"/>
      <c r="H51" s="59"/>
      <c r="I51" s="29"/>
      <c r="J51" s="58"/>
      <c r="K51" s="32"/>
      <c r="L51" s="58"/>
      <c r="M51" s="41"/>
      <c r="N51" s="58"/>
      <c r="O51" s="32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32"/>
      <c r="D52" s="58"/>
      <c r="E52" s="32"/>
      <c r="F52" s="58"/>
      <c r="G52" s="32"/>
      <c r="H52" s="59"/>
      <c r="I52" s="29"/>
      <c r="J52" s="58"/>
      <c r="K52" s="32"/>
      <c r="L52" s="58"/>
      <c r="M52" s="41"/>
      <c r="N52" s="58"/>
      <c r="O52" s="32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32"/>
      <c r="D53" s="58"/>
      <c r="E53" s="32"/>
      <c r="F53" s="58"/>
      <c r="G53" s="32"/>
      <c r="H53" s="59"/>
      <c r="I53" s="29"/>
      <c r="J53" s="58"/>
      <c r="K53" s="32"/>
      <c r="L53" s="58"/>
      <c r="M53" s="41"/>
      <c r="N53" s="58"/>
      <c r="O53" s="32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32"/>
      <c r="D54" s="58"/>
      <c r="E54" s="32"/>
      <c r="F54" s="58"/>
      <c r="G54" s="32"/>
      <c r="H54" s="59"/>
      <c r="I54" s="29"/>
      <c r="J54" s="58"/>
      <c r="K54" s="32"/>
      <c r="L54" s="58"/>
      <c r="M54" s="41"/>
      <c r="N54" s="58"/>
      <c r="O54" s="32"/>
      <c r="P54" s="58"/>
      <c r="Q54" s="58">
        <f t="shared" si="2"/>
        <v>0</v>
      </c>
      <c r="R54" s="13">
        <f t="shared" si="3"/>
        <v>0</v>
      </c>
    </row>
    <row r="55" spans="1:18" ht="15" customHeight="1" x14ac:dyDescent="0.25">
      <c r="A55" s="59">
        <v>45</v>
      </c>
      <c r="B55" s="58">
        <v>429</v>
      </c>
      <c r="C55" s="32"/>
      <c r="D55" s="58"/>
      <c r="E55" s="32"/>
      <c r="F55" s="58"/>
      <c r="G55" s="32"/>
      <c r="H55" s="58"/>
      <c r="I55" s="32"/>
      <c r="J55" s="58"/>
      <c r="K55" s="32"/>
      <c r="L55" s="58"/>
      <c r="M55" s="41"/>
      <c r="N55" s="58"/>
      <c r="O55" s="32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32"/>
      <c r="D56" s="58"/>
      <c r="E56" s="32"/>
      <c r="F56" s="58"/>
      <c r="G56" s="32"/>
      <c r="H56" s="58"/>
      <c r="I56" s="32"/>
      <c r="J56" s="58"/>
      <c r="K56" s="32"/>
      <c r="L56" s="58"/>
      <c r="M56" s="41"/>
      <c r="N56" s="58"/>
      <c r="O56" s="32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32"/>
      <c r="D57" s="58"/>
      <c r="E57" s="32"/>
      <c r="F57" s="58"/>
      <c r="G57" s="32">
        <v>39</v>
      </c>
      <c r="H57" s="58">
        <v>641</v>
      </c>
      <c r="I57" s="32"/>
      <c r="J57" s="58"/>
      <c r="K57" s="32"/>
      <c r="L57" s="58"/>
      <c r="M57" s="41"/>
      <c r="N57" s="58"/>
      <c r="O57" s="32"/>
      <c r="P57" s="58"/>
      <c r="Q57" s="58">
        <f t="shared" si="2"/>
        <v>39</v>
      </c>
      <c r="R57" s="13">
        <f t="shared" si="3"/>
        <v>5733</v>
      </c>
    </row>
    <row r="58" spans="1:18" ht="15" customHeight="1" x14ac:dyDescent="0.25">
      <c r="A58" s="59">
        <v>48</v>
      </c>
      <c r="B58" s="58">
        <v>432</v>
      </c>
      <c r="C58" s="32"/>
      <c r="D58" s="58"/>
      <c r="E58" s="32"/>
      <c r="F58" s="58"/>
      <c r="G58" s="32"/>
      <c r="H58" s="58"/>
      <c r="I58" s="32"/>
      <c r="J58" s="58"/>
      <c r="K58" s="32"/>
      <c r="L58" s="58"/>
      <c r="M58" s="41"/>
      <c r="N58" s="58"/>
      <c r="O58" s="32">
        <v>35</v>
      </c>
      <c r="P58" s="58">
        <v>632</v>
      </c>
      <c r="Q58" s="58">
        <f t="shared" si="2"/>
        <v>35</v>
      </c>
      <c r="R58" s="13">
        <f t="shared" si="3"/>
        <v>5145</v>
      </c>
    </row>
    <row r="59" spans="1:18" ht="15" customHeight="1" x14ac:dyDescent="0.25">
      <c r="A59" s="59">
        <v>49</v>
      </c>
      <c r="B59" s="58">
        <v>433</v>
      </c>
      <c r="C59" s="32"/>
      <c r="D59" s="58"/>
      <c r="E59" s="32"/>
      <c r="F59" s="58"/>
      <c r="G59" s="32"/>
      <c r="H59" s="58"/>
      <c r="I59" s="32">
        <v>33</v>
      </c>
      <c r="J59" s="58">
        <v>706</v>
      </c>
      <c r="K59" s="32"/>
      <c r="L59" s="58"/>
      <c r="M59" s="41"/>
      <c r="N59" s="58"/>
      <c r="O59" s="32"/>
      <c r="P59" s="58"/>
      <c r="Q59" s="58">
        <f t="shared" si="2"/>
        <v>33</v>
      </c>
      <c r="R59" s="13">
        <f t="shared" si="3"/>
        <v>4851</v>
      </c>
    </row>
    <row r="60" spans="1:18" ht="15" customHeight="1" x14ac:dyDescent="0.25">
      <c r="A60" s="59">
        <v>50</v>
      </c>
      <c r="B60" s="58">
        <v>434</v>
      </c>
      <c r="C60" s="32"/>
      <c r="D60" s="58"/>
      <c r="E60" s="32"/>
      <c r="F60" s="58"/>
      <c r="G60" s="32"/>
      <c r="H60" s="58"/>
      <c r="I60" s="32">
        <v>30</v>
      </c>
      <c r="J60" s="58">
        <v>733</v>
      </c>
      <c r="K60" s="32"/>
      <c r="L60" s="58"/>
      <c r="M60" s="41"/>
      <c r="N60" s="58"/>
      <c r="O60" s="32"/>
      <c r="P60" s="58"/>
      <c r="Q60" s="58">
        <f t="shared" si="2"/>
        <v>30</v>
      </c>
      <c r="R60" s="13">
        <f t="shared" si="3"/>
        <v>4410</v>
      </c>
    </row>
    <row r="61" spans="1:18" ht="15" customHeight="1" x14ac:dyDescent="0.25">
      <c r="A61" s="59">
        <v>51</v>
      </c>
      <c r="B61" s="58">
        <v>435</v>
      </c>
      <c r="C61" s="32"/>
      <c r="D61" s="58"/>
      <c r="E61" s="32"/>
      <c r="F61" s="58"/>
      <c r="G61" s="32"/>
      <c r="H61" s="58"/>
      <c r="I61" s="32">
        <v>44</v>
      </c>
      <c r="J61" s="58">
        <v>658</v>
      </c>
      <c r="K61" s="32"/>
      <c r="L61" s="58"/>
      <c r="M61" s="41"/>
      <c r="N61" s="58"/>
      <c r="O61" s="32"/>
      <c r="P61" s="58"/>
      <c r="Q61" s="58">
        <f t="shared" si="2"/>
        <v>44</v>
      </c>
      <c r="R61" s="13">
        <f t="shared" si="3"/>
        <v>6468</v>
      </c>
    </row>
    <row r="62" spans="1:18" ht="15" customHeight="1" x14ac:dyDescent="0.25">
      <c r="A62" s="59">
        <v>52</v>
      </c>
      <c r="B62" s="58">
        <v>436</v>
      </c>
      <c r="C62" s="32"/>
      <c r="D62" s="58"/>
      <c r="E62" s="32"/>
      <c r="F62" s="58"/>
      <c r="G62" s="32"/>
      <c r="H62" s="58"/>
      <c r="I62" s="32"/>
      <c r="J62" s="58"/>
      <c r="K62" s="32"/>
      <c r="L62" s="58"/>
      <c r="M62" s="41"/>
      <c r="N62" s="58"/>
      <c r="O62" s="32"/>
      <c r="P62" s="58"/>
      <c r="Q62" s="58">
        <f t="shared" si="2"/>
        <v>0</v>
      </c>
      <c r="R62" s="13">
        <f t="shared" si="3"/>
        <v>0</v>
      </c>
    </row>
    <row r="63" spans="1:18" ht="15" customHeight="1" x14ac:dyDescent="0.25">
      <c r="A63" s="59">
        <v>53</v>
      </c>
      <c r="B63" s="58">
        <v>437</v>
      </c>
      <c r="C63" s="32"/>
      <c r="D63" s="58"/>
      <c r="E63" s="32"/>
      <c r="F63" s="58"/>
      <c r="G63" s="32"/>
      <c r="H63" s="58"/>
      <c r="I63" s="32"/>
      <c r="J63" s="58"/>
      <c r="K63" s="32"/>
      <c r="L63" s="58"/>
      <c r="M63" s="41"/>
      <c r="N63" s="58"/>
      <c r="O63" s="32"/>
      <c r="P63" s="58"/>
      <c r="Q63" s="58">
        <f t="shared" si="2"/>
        <v>0</v>
      </c>
      <c r="R63" s="13">
        <f t="shared" si="3"/>
        <v>0</v>
      </c>
    </row>
    <row r="64" spans="1:18" ht="15" customHeight="1" x14ac:dyDescent="0.25">
      <c r="A64" s="59">
        <v>54</v>
      </c>
      <c r="B64" s="58">
        <v>438</v>
      </c>
      <c r="C64" s="32"/>
      <c r="D64" s="58"/>
      <c r="E64" s="32"/>
      <c r="F64" s="58"/>
      <c r="G64" s="32">
        <v>38</v>
      </c>
      <c r="H64" s="58">
        <v>686</v>
      </c>
      <c r="I64" s="32"/>
      <c r="J64" s="58"/>
      <c r="K64" s="32"/>
      <c r="L64" s="58"/>
      <c r="M64" s="41"/>
      <c r="N64" s="58"/>
      <c r="O64" s="32"/>
      <c r="P64" s="58"/>
      <c r="Q64" s="58">
        <f t="shared" si="2"/>
        <v>38</v>
      </c>
      <c r="R64" s="13">
        <f t="shared" si="3"/>
        <v>5586</v>
      </c>
    </row>
    <row r="65" spans="1:18" ht="15" customHeight="1" x14ac:dyDescent="0.25">
      <c r="A65" s="59">
        <v>55</v>
      </c>
      <c r="B65" s="58">
        <v>439</v>
      </c>
      <c r="C65" s="32"/>
      <c r="D65" s="58"/>
      <c r="E65" s="32"/>
      <c r="F65" s="58"/>
      <c r="G65" s="32">
        <v>46</v>
      </c>
      <c r="H65" s="58">
        <v>637</v>
      </c>
      <c r="I65" s="32"/>
      <c r="J65" s="58"/>
      <c r="K65" s="32"/>
      <c r="L65" s="58"/>
      <c r="M65" s="41"/>
      <c r="N65" s="58"/>
      <c r="O65" s="32"/>
      <c r="P65" s="58"/>
      <c r="Q65" s="58">
        <f t="shared" si="2"/>
        <v>46</v>
      </c>
      <c r="R65" s="13">
        <f t="shared" si="3"/>
        <v>6762</v>
      </c>
    </row>
    <row r="66" spans="1:18" ht="15" customHeight="1" x14ac:dyDescent="0.25">
      <c r="A66" s="59">
        <v>56</v>
      </c>
      <c r="B66" s="58">
        <v>440</v>
      </c>
      <c r="C66" s="32"/>
      <c r="D66" s="58"/>
      <c r="E66" s="32"/>
      <c r="F66" s="58"/>
      <c r="G66" s="32">
        <v>32</v>
      </c>
      <c r="H66" s="58">
        <v>611</v>
      </c>
      <c r="I66" s="32"/>
      <c r="J66" s="58"/>
      <c r="K66" s="32"/>
      <c r="L66" s="58"/>
      <c r="M66" s="41"/>
      <c r="N66" s="58"/>
      <c r="O66" s="32"/>
      <c r="P66" s="58"/>
      <c r="Q66" s="58">
        <f t="shared" si="2"/>
        <v>32</v>
      </c>
      <c r="R66" s="13">
        <f t="shared" si="3"/>
        <v>4704</v>
      </c>
    </row>
    <row r="67" spans="1:18" ht="15" customHeight="1" x14ac:dyDescent="0.25">
      <c r="A67" s="59">
        <v>57</v>
      </c>
      <c r="B67" s="58">
        <v>441</v>
      </c>
      <c r="C67" s="32"/>
      <c r="D67" s="58"/>
      <c r="E67" s="32"/>
      <c r="F67" s="58"/>
      <c r="G67" s="32">
        <v>42</v>
      </c>
      <c r="H67" s="58">
        <v>639</v>
      </c>
      <c r="I67" s="32"/>
      <c r="J67" s="58"/>
      <c r="K67" s="32"/>
      <c r="L67" s="58"/>
      <c r="M67" s="41"/>
      <c r="N67" s="58"/>
      <c r="O67" s="32"/>
      <c r="P67" s="58"/>
      <c r="Q67" s="58">
        <f t="shared" si="2"/>
        <v>42</v>
      </c>
      <c r="R67" s="13">
        <f t="shared" si="3"/>
        <v>6174</v>
      </c>
    </row>
    <row r="68" spans="1:18" ht="15" customHeight="1" x14ac:dyDescent="0.25">
      <c r="A68" s="59">
        <v>58</v>
      </c>
      <c r="B68" s="58">
        <v>442</v>
      </c>
      <c r="C68" s="32"/>
      <c r="D68" s="58"/>
      <c r="E68" s="32"/>
      <c r="F68" s="58"/>
      <c r="G68" s="32"/>
      <c r="H68" s="58"/>
      <c r="I68" s="32">
        <v>48</v>
      </c>
      <c r="J68" s="58">
        <v>638</v>
      </c>
      <c r="K68" s="32"/>
      <c r="L68" s="58"/>
      <c r="M68" s="41"/>
      <c r="N68" s="58"/>
      <c r="O68" s="32"/>
      <c r="P68" s="58"/>
      <c r="Q68" s="58">
        <f t="shared" si="2"/>
        <v>48</v>
      </c>
      <c r="R68" s="13">
        <f t="shared" si="3"/>
        <v>7056</v>
      </c>
    </row>
    <row r="69" spans="1:18" ht="15" customHeight="1" x14ac:dyDescent="0.25">
      <c r="A69" s="59">
        <v>59</v>
      </c>
      <c r="B69" s="58" t="s">
        <v>67</v>
      </c>
      <c r="C69" s="32"/>
      <c r="D69" s="58"/>
      <c r="E69" s="32"/>
      <c r="F69" s="58"/>
      <c r="G69" s="32"/>
      <c r="H69" s="58"/>
      <c r="I69" s="32"/>
      <c r="J69" s="58"/>
      <c r="K69" s="32"/>
      <c r="L69" s="58"/>
      <c r="M69" s="41"/>
      <c r="N69" s="58"/>
      <c r="O69" s="32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32"/>
      <c r="D70" s="58"/>
      <c r="E70" s="32"/>
      <c r="F70" s="58"/>
      <c r="G70" s="32"/>
      <c r="H70" s="58"/>
      <c r="I70" s="32"/>
      <c r="J70" s="58"/>
      <c r="K70" s="32"/>
      <c r="L70" s="58"/>
      <c r="M70" s="41"/>
      <c r="N70" s="58"/>
      <c r="O70" s="32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32"/>
      <c r="D71" s="58"/>
      <c r="E71" s="32"/>
      <c r="F71" s="58"/>
      <c r="G71" s="32"/>
      <c r="H71" s="58"/>
      <c r="I71" s="32"/>
      <c r="J71" s="58"/>
      <c r="K71" s="32"/>
      <c r="L71" s="58"/>
      <c r="M71" s="41"/>
      <c r="N71" s="58"/>
      <c r="O71" s="32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32"/>
      <c r="D72" s="58"/>
      <c r="E72" s="32"/>
      <c r="F72" s="58"/>
      <c r="G72" s="32"/>
      <c r="H72" s="58"/>
      <c r="I72" s="32"/>
      <c r="J72" s="58"/>
      <c r="K72" s="32"/>
      <c r="L72" s="58"/>
      <c r="M72" s="41"/>
      <c r="N72" s="58"/>
      <c r="O72" s="32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32"/>
      <c r="D73" s="58"/>
      <c r="E73" s="32"/>
      <c r="F73" s="58"/>
      <c r="G73" s="32"/>
      <c r="H73" s="58"/>
      <c r="I73" s="32"/>
      <c r="J73" s="58"/>
      <c r="K73" s="32"/>
      <c r="L73" s="58"/>
      <c r="M73" s="41"/>
      <c r="N73" s="58"/>
      <c r="O73" s="32"/>
      <c r="P73" s="58"/>
      <c r="Q73" s="58">
        <f t="shared" si="2"/>
        <v>0</v>
      </c>
      <c r="R73" s="13">
        <f t="shared" si="3"/>
        <v>0</v>
      </c>
    </row>
    <row r="74" spans="1:18" ht="15" customHeight="1" x14ac:dyDescent="0.25">
      <c r="A74" s="59">
        <v>64</v>
      </c>
      <c r="B74" s="58">
        <v>608</v>
      </c>
      <c r="C74" s="32"/>
      <c r="D74" s="58"/>
      <c r="E74" s="32"/>
      <c r="F74" s="58"/>
      <c r="G74" s="32"/>
      <c r="H74" s="58"/>
      <c r="I74" s="32"/>
      <c r="J74" s="58"/>
      <c r="K74" s="32"/>
      <c r="L74" s="58"/>
      <c r="M74" s="41"/>
      <c r="N74" s="58"/>
      <c r="O74" s="32">
        <v>38</v>
      </c>
      <c r="P74" s="58">
        <v>7201</v>
      </c>
      <c r="Q74" s="58">
        <f t="shared" si="2"/>
        <v>38</v>
      </c>
      <c r="R74" s="13">
        <f t="shared" si="3"/>
        <v>5586</v>
      </c>
    </row>
    <row r="75" spans="1:18" ht="15" customHeight="1" x14ac:dyDescent="0.25">
      <c r="A75" s="59">
        <v>65</v>
      </c>
      <c r="B75" s="58">
        <v>609</v>
      </c>
      <c r="C75" s="32"/>
      <c r="D75" s="58"/>
      <c r="E75" s="32"/>
      <c r="F75" s="58"/>
      <c r="G75" s="32"/>
      <c r="H75" s="58"/>
      <c r="I75" s="32"/>
      <c r="J75" s="58"/>
      <c r="K75" s="32"/>
      <c r="L75" s="58"/>
      <c r="M75" s="41"/>
      <c r="N75" s="58"/>
      <c r="O75" s="32">
        <v>30</v>
      </c>
      <c r="P75" s="58">
        <v>7756</v>
      </c>
      <c r="Q75" s="58">
        <f t="shared" ref="Q75:Q106" si="4">C75+E75+G75+I75+K75+M75+O75</f>
        <v>30</v>
      </c>
      <c r="R75" s="13">
        <f t="shared" ref="R75:R106" si="5">SUM(C75*C$9,E75*E$9,G75*G$9,I75*I$9,K75*K$9,M75*M$9,O75*O$9)</f>
        <v>4410</v>
      </c>
    </row>
    <row r="76" spans="1:18" ht="15" customHeight="1" x14ac:dyDescent="0.25">
      <c r="A76" s="59">
        <v>66</v>
      </c>
      <c r="B76" s="58">
        <v>610</v>
      </c>
      <c r="C76" s="32"/>
      <c r="D76" s="58"/>
      <c r="E76" s="32"/>
      <c r="F76" s="58"/>
      <c r="G76" s="32"/>
      <c r="H76" s="58"/>
      <c r="I76" s="32"/>
      <c r="J76" s="58"/>
      <c r="K76" s="32"/>
      <c r="L76" s="58"/>
      <c r="M76" s="41"/>
      <c r="N76" s="58"/>
      <c r="O76" s="32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32"/>
      <c r="D77" s="58"/>
      <c r="E77" s="32"/>
      <c r="F77" s="58"/>
      <c r="G77" s="32"/>
      <c r="H77" s="58"/>
      <c r="I77" s="32"/>
      <c r="J77" s="58"/>
      <c r="K77" s="32"/>
      <c r="L77" s="58"/>
      <c r="M77" s="41"/>
      <c r="N77" s="58"/>
      <c r="O77" s="32">
        <v>30</v>
      </c>
      <c r="P77" s="58">
        <v>4909</v>
      </c>
      <c r="Q77" s="58">
        <f t="shared" si="4"/>
        <v>30</v>
      </c>
      <c r="R77" s="13">
        <f t="shared" si="5"/>
        <v>4410</v>
      </c>
    </row>
    <row r="78" spans="1:18" ht="15" customHeight="1" x14ac:dyDescent="0.25">
      <c r="A78" s="59">
        <v>68</v>
      </c>
      <c r="B78" s="58">
        <v>612</v>
      </c>
      <c r="C78" s="32"/>
      <c r="D78" s="58"/>
      <c r="E78" s="32"/>
      <c r="F78" s="58"/>
      <c r="G78" s="32"/>
      <c r="H78" s="58"/>
      <c r="I78" s="32"/>
      <c r="J78" s="58"/>
      <c r="K78" s="32">
        <v>10</v>
      </c>
      <c r="L78" s="58">
        <v>2857</v>
      </c>
      <c r="M78" s="41"/>
      <c r="N78" s="58"/>
      <c r="O78" s="32"/>
      <c r="P78" s="58"/>
      <c r="Q78" s="58">
        <f t="shared" si="4"/>
        <v>10</v>
      </c>
      <c r="R78" s="13">
        <f t="shared" si="5"/>
        <v>1470</v>
      </c>
    </row>
    <row r="79" spans="1:18" ht="15" customHeight="1" x14ac:dyDescent="0.25">
      <c r="A79" s="59">
        <v>69</v>
      </c>
      <c r="B79" s="58">
        <v>613</v>
      </c>
      <c r="C79" s="32"/>
      <c r="D79" s="58"/>
      <c r="E79" s="32"/>
      <c r="F79" s="58"/>
      <c r="G79" s="32"/>
      <c r="H79" s="58"/>
      <c r="I79" s="32"/>
      <c r="J79" s="58"/>
      <c r="K79" s="32"/>
      <c r="L79" s="58"/>
      <c r="M79" s="41"/>
      <c r="N79" s="58"/>
      <c r="O79" s="32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32"/>
      <c r="D80" s="58"/>
      <c r="E80" s="32"/>
      <c r="F80" s="58"/>
      <c r="G80" s="32"/>
      <c r="H80" s="58"/>
      <c r="I80" s="32"/>
      <c r="J80" s="58"/>
      <c r="K80" s="32"/>
      <c r="L80" s="58"/>
      <c r="M80" s="41"/>
      <c r="N80" s="58"/>
      <c r="O80" s="32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32"/>
      <c r="D81" s="58"/>
      <c r="E81" s="32"/>
      <c r="F81" s="58"/>
      <c r="G81" s="32"/>
      <c r="H81" s="58"/>
      <c r="I81" s="32"/>
      <c r="J81" s="58"/>
      <c r="K81" s="32"/>
      <c r="L81" s="58"/>
      <c r="M81" s="41"/>
      <c r="N81" s="58"/>
      <c r="O81" s="32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32"/>
      <c r="D82" s="58"/>
      <c r="E82" s="32"/>
      <c r="F82" s="58"/>
      <c r="G82" s="32"/>
      <c r="H82" s="58"/>
      <c r="I82" s="32"/>
      <c r="J82" s="58"/>
      <c r="K82" s="32"/>
      <c r="L82" s="58"/>
      <c r="M82" s="41"/>
      <c r="N82" s="58"/>
      <c r="O82" s="32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32"/>
      <c r="D83" s="58"/>
      <c r="E83" s="32"/>
      <c r="F83" s="58"/>
      <c r="G83" s="32"/>
      <c r="H83" s="58"/>
      <c r="I83" s="32"/>
      <c r="J83" s="58"/>
      <c r="K83" s="32"/>
      <c r="L83" s="58"/>
      <c r="M83" s="41"/>
      <c r="N83" s="58"/>
      <c r="O83" s="32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33">
        <v>20</v>
      </c>
      <c r="D84" s="18">
        <v>4281</v>
      </c>
      <c r="E84" s="33"/>
      <c r="F84" s="18"/>
      <c r="G84" s="33"/>
      <c r="H84" s="18"/>
      <c r="I84" s="33"/>
      <c r="J84" s="18"/>
      <c r="K84" s="33">
        <v>30</v>
      </c>
      <c r="L84" s="18">
        <v>4298</v>
      </c>
      <c r="M84" s="46"/>
      <c r="N84" s="18"/>
      <c r="O84" s="33"/>
      <c r="P84" s="18"/>
      <c r="Q84" s="58">
        <f t="shared" si="4"/>
        <v>50</v>
      </c>
      <c r="R84" s="13">
        <f t="shared" si="5"/>
        <v>7350</v>
      </c>
    </row>
    <row r="85" spans="1:18" ht="15" customHeight="1" x14ac:dyDescent="0.25">
      <c r="A85" s="59">
        <v>75</v>
      </c>
      <c r="B85" s="58">
        <v>619</v>
      </c>
      <c r="C85" s="32">
        <v>24</v>
      </c>
      <c r="D85" s="58">
        <v>5089</v>
      </c>
      <c r="E85" s="32"/>
      <c r="F85" s="58"/>
      <c r="G85" s="32">
        <v>27</v>
      </c>
      <c r="H85" s="58">
        <v>5110</v>
      </c>
      <c r="I85" s="32"/>
      <c r="J85" s="58"/>
      <c r="K85" s="32"/>
      <c r="L85" s="58"/>
      <c r="M85" s="41">
        <v>19</v>
      </c>
      <c r="N85" s="58">
        <v>5126</v>
      </c>
      <c r="O85" s="32"/>
      <c r="P85" s="58"/>
      <c r="Q85" s="58">
        <f t="shared" si="4"/>
        <v>70</v>
      </c>
      <c r="R85" s="13">
        <f t="shared" si="5"/>
        <v>10290</v>
      </c>
    </row>
    <row r="86" spans="1:18" ht="15" customHeight="1" x14ac:dyDescent="0.25">
      <c r="A86" s="59">
        <v>76</v>
      </c>
      <c r="B86" s="58">
        <v>620</v>
      </c>
      <c r="C86" s="32"/>
      <c r="D86" s="58"/>
      <c r="E86" s="32"/>
      <c r="F86" s="58"/>
      <c r="G86" s="32"/>
      <c r="H86" s="58"/>
      <c r="I86" s="32"/>
      <c r="J86" s="58"/>
      <c r="K86" s="32"/>
      <c r="L86" s="58"/>
      <c r="M86" s="41"/>
      <c r="N86" s="58"/>
      <c r="O86" s="32"/>
      <c r="P86" s="58"/>
      <c r="Q86" s="58">
        <f t="shared" si="4"/>
        <v>0</v>
      </c>
      <c r="R86" s="13">
        <f t="shared" si="5"/>
        <v>0</v>
      </c>
    </row>
    <row r="87" spans="1:18" ht="15" customHeight="1" x14ac:dyDescent="0.25">
      <c r="A87" s="59">
        <v>77</v>
      </c>
      <c r="B87" s="58">
        <v>621</v>
      </c>
      <c r="C87" s="32"/>
      <c r="D87" s="58"/>
      <c r="E87" s="32"/>
      <c r="F87" s="58"/>
      <c r="G87" s="32"/>
      <c r="H87" s="58"/>
      <c r="I87" s="32"/>
      <c r="J87" s="58"/>
      <c r="K87" s="32"/>
      <c r="L87" s="58"/>
      <c r="M87" s="41"/>
      <c r="N87" s="58"/>
      <c r="O87" s="32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32"/>
      <c r="D88" s="58"/>
      <c r="E88" s="32"/>
      <c r="F88" s="58"/>
      <c r="G88" s="32"/>
      <c r="H88" s="58"/>
      <c r="I88" s="32"/>
      <c r="J88" s="58"/>
      <c r="K88" s="32"/>
      <c r="L88" s="58"/>
      <c r="M88" s="45"/>
      <c r="N88" s="58"/>
      <c r="O88" s="32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32"/>
      <c r="D89" s="58"/>
      <c r="E89" s="32"/>
      <c r="F89" s="58"/>
      <c r="G89" s="32"/>
      <c r="H89" s="58"/>
      <c r="I89" s="32"/>
      <c r="J89" s="58"/>
      <c r="K89" s="32"/>
      <c r="L89" s="58"/>
      <c r="M89" s="41"/>
      <c r="N89" s="58"/>
      <c r="O89" s="32"/>
      <c r="P89" s="58"/>
      <c r="Q89" s="58">
        <f t="shared" si="4"/>
        <v>0</v>
      </c>
      <c r="R89" s="13">
        <f t="shared" si="5"/>
        <v>0</v>
      </c>
    </row>
    <row r="90" spans="1:18" ht="15" customHeight="1" x14ac:dyDescent="0.25">
      <c r="A90" s="59">
        <v>80</v>
      </c>
      <c r="B90" s="58">
        <v>624</v>
      </c>
      <c r="C90" s="32"/>
      <c r="D90" s="58"/>
      <c r="E90" s="32"/>
      <c r="F90" s="58"/>
      <c r="G90" s="32">
        <v>26</v>
      </c>
      <c r="H90" s="58">
        <v>5153</v>
      </c>
      <c r="I90" s="32"/>
      <c r="J90" s="58"/>
      <c r="K90" s="32"/>
      <c r="L90" s="58"/>
      <c r="M90" s="41">
        <v>17</v>
      </c>
      <c r="N90" s="58">
        <v>5168</v>
      </c>
      <c r="O90" s="32"/>
      <c r="P90" s="58"/>
      <c r="Q90" s="58">
        <f t="shared" si="4"/>
        <v>43</v>
      </c>
      <c r="R90" s="13">
        <f t="shared" si="5"/>
        <v>6321</v>
      </c>
    </row>
    <row r="91" spans="1:18" ht="15" customHeight="1" x14ac:dyDescent="0.25">
      <c r="A91" s="59">
        <v>81</v>
      </c>
      <c r="B91" s="58">
        <v>625</v>
      </c>
      <c r="C91" s="32">
        <v>19</v>
      </c>
      <c r="D91" s="58">
        <v>5272</v>
      </c>
      <c r="E91" s="32"/>
      <c r="F91" s="58"/>
      <c r="G91" s="32"/>
      <c r="H91" s="58"/>
      <c r="I91" s="32">
        <v>24</v>
      </c>
      <c r="J91" s="58">
        <v>5290</v>
      </c>
      <c r="K91" s="32"/>
      <c r="L91" s="58"/>
      <c r="M91" s="41">
        <v>18</v>
      </c>
      <c r="N91" s="58">
        <v>5304</v>
      </c>
      <c r="O91" s="32"/>
      <c r="P91" s="58"/>
      <c r="Q91" s="58">
        <f t="shared" si="4"/>
        <v>61</v>
      </c>
      <c r="R91" s="13">
        <f t="shared" si="5"/>
        <v>8967</v>
      </c>
    </row>
    <row r="92" spans="1:18" ht="15" customHeight="1" x14ac:dyDescent="0.25">
      <c r="A92" s="59">
        <v>82</v>
      </c>
      <c r="B92" s="58">
        <v>626</v>
      </c>
      <c r="C92" s="32">
        <v>17</v>
      </c>
      <c r="D92" s="58">
        <v>4499</v>
      </c>
      <c r="E92" s="32"/>
      <c r="F92" s="58"/>
      <c r="G92" s="32">
        <v>20</v>
      </c>
      <c r="H92" s="58">
        <v>4516</v>
      </c>
      <c r="I92" s="32"/>
      <c r="J92" s="58"/>
      <c r="K92" s="37">
        <v>24</v>
      </c>
      <c r="L92" s="58">
        <v>4535</v>
      </c>
      <c r="M92" s="41"/>
      <c r="N92" s="58"/>
      <c r="O92" s="32">
        <v>22</v>
      </c>
      <c r="P92" s="58">
        <v>4553</v>
      </c>
      <c r="Q92" s="58">
        <f t="shared" si="4"/>
        <v>83</v>
      </c>
      <c r="R92" s="13">
        <f t="shared" si="5"/>
        <v>12201</v>
      </c>
    </row>
    <row r="93" spans="1:18" ht="15" customHeight="1" x14ac:dyDescent="0.25">
      <c r="A93" s="59">
        <v>83</v>
      </c>
      <c r="B93" s="58">
        <v>627</v>
      </c>
      <c r="C93" s="32">
        <v>15</v>
      </c>
      <c r="D93" s="58">
        <v>5034</v>
      </c>
      <c r="E93" s="32"/>
      <c r="F93" s="58"/>
      <c r="G93" s="32">
        <v>26</v>
      </c>
      <c r="H93" s="58">
        <v>5056</v>
      </c>
      <c r="I93" s="32"/>
      <c r="J93" s="58"/>
      <c r="K93" s="37">
        <v>27</v>
      </c>
      <c r="L93" s="58">
        <v>5080</v>
      </c>
      <c r="M93" s="41"/>
      <c r="N93" s="58"/>
      <c r="O93" s="32">
        <v>20</v>
      </c>
      <c r="P93" s="58">
        <v>5098</v>
      </c>
      <c r="Q93" s="58">
        <f t="shared" si="4"/>
        <v>88</v>
      </c>
      <c r="R93" s="13">
        <f t="shared" si="5"/>
        <v>12936</v>
      </c>
    </row>
    <row r="94" spans="1:18" ht="15" customHeight="1" x14ac:dyDescent="0.25">
      <c r="A94" s="59">
        <v>84</v>
      </c>
      <c r="B94" s="58">
        <v>628</v>
      </c>
      <c r="C94" s="32">
        <v>17</v>
      </c>
      <c r="D94" s="58">
        <v>5147</v>
      </c>
      <c r="E94" s="32"/>
      <c r="F94" s="58"/>
      <c r="G94" s="32">
        <v>30</v>
      </c>
      <c r="H94" s="58">
        <v>5176</v>
      </c>
      <c r="I94" s="32"/>
      <c r="J94" s="58"/>
      <c r="K94" s="30"/>
      <c r="L94" s="58"/>
      <c r="M94" s="41">
        <v>17</v>
      </c>
      <c r="N94" s="58">
        <v>5192</v>
      </c>
      <c r="O94" s="32"/>
      <c r="P94" s="58"/>
      <c r="Q94" s="58">
        <f t="shared" si="4"/>
        <v>64</v>
      </c>
      <c r="R94" s="13">
        <f t="shared" si="5"/>
        <v>9408</v>
      </c>
    </row>
    <row r="95" spans="1:18" ht="15" customHeight="1" x14ac:dyDescent="0.25">
      <c r="A95" s="59">
        <v>85</v>
      </c>
      <c r="B95" s="58">
        <v>629</v>
      </c>
      <c r="C95" s="32">
        <v>18</v>
      </c>
      <c r="D95" s="58">
        <v>5068</v>
      </c>
      <c r="E95" s="32"/>
      <c r="F95" s="58"/>
      <c r="G95" s="32"/>
      <c r="H95" s="58"/>
      <c r="I95" s="32">
        <v>22</v>
      </c>
      <c r="J95" s="58">
        <v>5086</v>
      </c>
      <c r="K95" s="30"/>
      <c r="L95" s="58"/>
      <c r="M95" s="41">
        <v>18</v>
      </c>
      <c r="N95" s="58">
        <v>5102</v>
      </c>
      <c r="O95" s="32"/>
      <c r="P95" s="58"/>
      <c r="Q95" s="58">
        <f t="shared" si="4"/>
        <v>58</v>
      </c>
      <c r="R95" s="13">
        <f t="shared" si="5"/>
        <v>8526</v>
      </c>
    </row>
    <row r="96" spans="1:18" ht="15" customHeight="1" x14ac:dyDescent="0.25">
      <c r="A96" s="59">
        <v>86</v>
      </c>
      <c r="B96" s="58">
        <v>630</v>
      </c>
      <c r="C96" s="32"/>
      <c r="D96" s="58"/>
      <c r="E96" s="32"/>
      <c r="F96" s="58"/>
      <c r="G96" s="32"/>
      <c r="H96" s="58"/>
      <c r="I96" s="32"/>
      <c r="J96" s="58"/>
      <c r="K96" s="32"/>
      <c r="L96" s="58"/>
      <c r="M96" s="41"/>
      <c r="N96" s="58"/>
      <c r="O96" s="32"/>
      <c r="P96" s="58"/>
      <c r="Q96" s="58">
        <f t="shared" si="4"/>
        <v>0</v>
      </c>
      <c r="R96" s="13">
        <f t="shared" si="5"/>
        <v>0</v>
      </c>
    </row>
    <row r="97" spans="1:18" ht="15" customHeight="1" x14ac:dyDescent="0.25">
      <c r="A97" s="59">
        <v>87</v>
      </c>
      <c r="B97" s="58">
        <v>631</v>
      </c>
      <c r="C97" s="32">
        <v>25</v>
      </c>
      <c r="D97" s="58">
        <v>4565</v>
      </c>
      <c r="E97" s="32"/>
      <c r="F97" s="58"/>
      <c r="G97" s="32"/>
      <c r="H97" s="58"/>
      <c r="I97" s="32">
        <v>30</v>
      </c>
      <c r="J97" s="58">
        <v>4587</v>
      </c>
      <c r="K97" s="32"/>
      <c r="L97" s="58"/>
      <c r="M97" s="41"/>
      <c r="N97" s="58"/>
      <c r="O97" s="32">
        <v>27</v>
      </c>
      <c r="P97" s="58">
        <v>4611</v>
      </c>
      <c r="Q97" s="58">
        <f t="shared" si="4"/>
        <v>82</v>
      </c>
      <c r="R97" s="13">
        <f t="shared" si="5"/>
        <v>12054</v>
      </c>
    </row>
    <row r="98" spans="1:18" ht="15" customHeight="1" x14ac:dyDescent="0.25">
      <c r="A98" s="59">
        <v>88</v>
      </c>
      <c r="B98" s="58">
        <v>632</v>
      </c>
      <c r="C98" s="32">
        <v>17</v>
      </c>
      <c r="D98" s="58">
        <v>4862</v>
      </c>
      <c r="E98" s="32"/>
      <c r="F98" s="58"/>
      <c r="G98" s="32">
        <v>24</v>
      </c>
      <c r="H98" s="58">
        <v>4884</v>
      </c>
      <c r="I98" s="32"/>
      <c r="J98" s="58"/>
      <c r="K98" s="32"/>
      <c r="L98" s="58"/>
      <c r="M98" s="41">
        <v>20</v>
      </c>
      <c r="N98" s="58">
        <v>4940</v>
      </c>
      <c r="O98" s="32"/>
      <c r="P98" s="58"/>
      <c r="Q98" s="58">
        <f t="shared" si="4"/>
        <v>61</v>
      </c>
      <c r="R98" s="13">
        <f t="shared" si="5"/>
        <v>8967</v>
      </c>
    </row>
    <row r="99" spans="1:18" ht="15" customHeight="1" x14ac:dyDescent="0.25">
      <c r="A99" s="59">
        <v>89</v>
      </c>
      <c r="B99" s="58">
        <v>633</v>
      </c>
      <c r="C99" s="32"/>
      <c r="D99" s="58"/>
      <c r="E99" s="32">
        <v>19</v>
      </c>
      <c r="F99" s="58">
        <v>4580</v>
      </c>
      <c r="G99" s="30"/>
      <c r="H99" s="58"/>
      <c r="I99" s="32">
        <v>25</v>
      </c>
      <c r="J99" s="58">
        <v>4600</v>
      </c>
      <c r="K99" s="32">
        <v>20</v>
      </c>
      <c r="L99" s="58">
        <v>4612</v>
      </c>
      <c r="M99" s="41"/>
      <c r="N99" s="58"/>
      <c r="O99" s="32">
        <v>31</v>
      </c>
      <c r="P99" s="58">
        <v>4631</v>
      </c>
      <c r="Q99" s="58">
        <f t="shared" si="4"/>
        <v>95</v>
      </c>
      <c r="R99" s="13">
        <f t="shared" si="5"/>
        <v>13965</v>
      </c>
    </row>
    <row r="100" spans="1:18" ht="15" customHeight="1" x14ac:dyDescent="0.25">
      <c r="A100" s="59">
        <v>90</v>
      </c>
      <c r="B100" s="58" t="s">
        <v>21</v>
      </c>
      <c r="C100" s="32"/>
      <c r="D100" s="58"/>
      <c r="E100" s="32"/>
      <c r="F100" s="58"/>
      <c r="G100" s="32"/>
      <c r="H100" s="58"/>
      <c r="I100" s="32">
        <v>11</v>
      </c>
      <c r="J100" s="58">
        <v>4244</v>
      </c>
      <c r="K100" s="32"/>
      <c r="L100" s="58"/>
      <c r="M100" s="41"/>
      <c r="N100" s="58"/>
      <c r="O100" s="32"/>
      <c r="P100" s="58"/>
      <c r="Q100" s="58">
        <f t="shared" si="4"/>
        <v>11</v>
      </c>
      <c r="R100" s="13">
        <f t="shared" si="5"/>
        <v>1617</v>
      </c>
    </row>
    <row r="101" spans="1:18" ht="15" customHeight="1" x14ac:dyDescent="0.25">
      <c r="A101" s="59">
        <v>91</v>
      </c>
      <c r="B101" s="58">
        <v>702</v>
      </c>
      <c r="C101" s="32"/>
      <c r="D101" s="58"/>
      <c r="E101" s="32"/>
      <c r="F101" s="58"/>
      <c r="G101" s="32">
        <v>83</v>
      </c>
      <c r="H101" s="58">
        <v>5056</v>
      </c>
      <c r="I101" s="32"/>
      <c r="J101" s="58"/>
      <c r="K101" s="32"/>
      <c r="L101" s="58"/>
      <c r="M101" s="41"/>
      <c r="N101" s="58"/>
      <c r="O101" s="32"/>
      <c r="P101" s="58"/>
      <c r="Q101" s="58">
        <f t="shared" si="4"/>
        <v>83</v>
      </c>
      <c r="R101" s="13">
        <f t="shared" si="5"/>
        <v>12201</v>
      </c>
    </row>
    <row r="102" spans="1:18" ht="15" customHeight="1" x14ac:dyDescent="0.25">
      <c r="A102" s="59">
        <v>92</v>
      </c>
      <c r="B102" s="58">
        <v>703</v>
      </c>
      <c r="C102" s="32"/>
      <c r="D102" s="58"/>
      <c r="E102" s="32"/>
      <c r="F102" s="58"/>
      <c r="G102" s="32"/>
      <c r="H102" s="58"/>
      <c r="I102" s="32"/>
      <c r="J102" s="58"/>
      <c r="K102" s="32"/>
      <c r="L102" s="58"/>
      <c r="M102" s="41"/>
      <c r="N102" s="58"/>
      <c r="O102" s="32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32"/>
      <c r="D103" s="58"/>
      <c r="E103" s="32"/>
      <c r="F103" s="58"/>
      <c r="G103" s="32"/>
      <c r="H103" s="58"/>
      <c r="I103" s="32">
        <v>77</v>
      </c>
      <c r="J103" s="58">
        <v>409</v>
      </c>
      <c r="K103" s="32"/>
      <c r="L103" s="58"/>
      <c r="M103" s="41"/>
      <c r="N103" s="58"/>
      <c r="O103" s="32"/>
      <c r="P103" s="58"/>
      <c r="Q103" s="58">
        <f t="shared" si="4"/>
        <v>77</v>
      </c>
      <c r="R103" s="13">
        <f t="shared" si="5"/>
        <v>11319</v>
      </c>
    </row>
    <row r="104" spans="1:18" ht="15" customHeight="1" x14ac:dyDescent="0.25">
      <c r="A104" s="59">
        <v>94</v>
      </c>
      <c r="B104" s="58">
        <v>1003</v>
      </c>
      <c r="C104" s="32"/>
      <c r="D104" s="58"/>
      <c r="E104" s="32"/>
      <c r="F104" s="58"/>
      <c r="G104" s="32"/>
      <c r="H104" s="58"/>
      <c r="I104" s="32"/>
      <c r="J104" s="58"/>
      <c r="K104" s="32"/>
      <c r="L104" s="58"/>
      <c r="M104" s="41"/>
      <c r="N104" s="58"/>
      <c r="O104" s="32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32"/>
      <c r="D105" s="58"/>
      <c r="E105" s="32"/>
      <c r="F105" s="58"/>
      <c r="G105" s="32">
        <v>50</v>
      </c>
      <c r="H105" s="58">
        <v>7892</v>
      </c>
      <c r="I105" s="32"/>
      <c r="J105" s="58"/>
      <c r="K105" s="32"/>
      <c r="L105" s="58"/>
      <c r="M105" s="41"/>
      <c r="N105" s="58"/>
      <c r="O105" s="32"/>
      <c r="P105" s="58"/>
      <c r="Q105" s="58">
        <f t="shared" si="4"/>
        <v>50</v>
      </c>
      <c r="R105" s="13">
        <f t="shared" si="5"/>
        <v>7350</v>
      </c>
    </row>
    <row r="106" spans="1:18" ht="15" customHeight="1" x14ac:dyDescent="0.25">
      <c r="A106" s="59">
        <v>96</v>
      </c>
      <c r="B106" s="58">
        <v>1005</v>
      </c>
      <c r="C106" s="32"/>
      <c r="D106" s="58"/>
      <c r="E106" s="32"/>
      <c r="F106" s="58"/>
      <c r="G106" s="32"/>
      <c r="H106" s="58"/>
      <c r="I106" s="32"/>
      <c r="J106" s="58"/>
      <c r="K106" s="32"/>
      <c r="L106" s="58"/>
      <c r="M106" s="41"/>
      <c r="N106" s="58"/>
      <c r="O106" s="32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32">
        <v>52</v>
      </c>
      <c r="D107" s="58">
        <v>8992</v>
      </c>
      <c r="E107" s="32"/>
      <c r="F107" s="58"/>
      <c r="G107" s="32">
        <v>49</v>
      </c>
      <c r="H107" s="58">
        <v>9007</v>
      </c>
      <c r="I107" s="32"/>
      <c r="J107" s="58"/>
      <c r="K107" s="32">
        <v>66</v>
      </c>
      <c r="L107" s="58">
        <v>9028</v>
      </c>
      <c r="M107" s="41">
        <v>54</v>
      </c>
      <c r="N107" s="58">
        <v>9045</v>
      </c>
      <c r="O107" s="32"/>
      <c r="P107" s="58"/>
      <c r="Q107" s="58">
        <f t="shared" ref="Q107:Q138" si="6">C107+E107+G107+I107+K107+M107+O107</f>
        <v>221</v>
      </c>
      <c r="R107" s="13">
        <f t="shared" ref="R107:R138" si="7">SUM(C107*C$9,E107*E$9,G107*G$9,I107*I$9,K107*K$9,M107*M$9,O107*O$9)</f>
        <v>32487</v>
      </c>
    </row>
    <row r="108" spans="1:18" ht="15" customHeight="1" x14ac:dyDescent="0.25">
      <c r="A108" s="59">
        <v>98</v>
      </c>
      <c r="B108" s="58">
        <v>1103</v>
      </c>
      <c r="C108" s="32"/>
      <c r="D108" s="58"/>
      <c r="E108" s="32"/>
      <c r="F108" s="58"/>
      <c r="G108" s="32"/>
      <c r="H108" s="58"/>
      <c r="I108" s="32"/>
      <c r="J108" s="58"/>
      <c r="K108" s="32"/>
      <c r="L108" s="58"/>
      <c r="M108" s="41"/>
      <c r="N108" s="58"/>
      <c r="O108" s="32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32"/>
      <c r="D109" s="58"/>
      <c r="E109" s="32"/>
      <c r="F109" s="58"/>
      <c r="G109" s="32"/>
      <c r="H109" s="58"/>
      <c r="I109" s="32">
        <v>50</v>
      </c>
      <c r="J109" s="58">
        <v>6224</v>
      </c>
      <c r="K109" s="32"/>
      <c r="L109" s="58"/>
      <c r="M109" s="41"/>
      <c r="N109" s="58"/>
      <c r="O109" s="32"/>
      <c r="P109" s="58"/>
      <c r="Q109" s="58">
        <f t="shared" si="6"/>
        <v>50</v>
      </c>
      <c r="R109" s="13">
        <f t="shared" si="7"/>
        <v>7350</v>
      </c>
    </row>
    <row r="110" spans="1:18" ht="15" customHeight="1" x14ac:dyDescent="0.25">
      <c r="A110" s="59">
        <v>100</v>
      </c>
      <c r="B110" s="58">
        <v>1105</v>
      </c>
      <c r="C110" s="32"/>
      <c r="D110" s="58"/>
      <c r="E110" s="32"/>
      <c r="F110" s="58"/>
      <c r="G110" s="32"/>
      <c r="H110" s="58"/>
      <c r="I110" s="32"/>
      <c r="J110" s="58"/>
      <c r="K110" s="32"/>
      <c r="L110" s="58"/>
      <c r="M110" s="41">
        <v>47</v>
      </c>
      <c r="N110" s="58">
        <v>11866</v>
      </c>
      <c r="O110" s="32"/>
      <c r="P110" s="58"/>
      <c r="Q110" s="58">
        <f t="shared" si="6"/>
        <v>47</v>
      </c>
      <c r="R110" s="13">
        <f t="shared" si="7"/>
        <v>6909</v>
      </c>
    </row>
    <row r="111" spans="1:18" ht="15" customHeight="1" x14ac:dyDescent="0.25">
      <c r="A111" s="59">
        <v>101</v>
      </c>
      <c r="B111" s="58">
        <v>1106</v>
      </c>
      <c r="C111" s="32">
        <v>36</v>
      </c>
      <c r="D111" s="58">
        <v>8274</v>
      </c>
      <c r="E111" s="32"/>
      <c r="F111" s="58"/>
      <c r="G111" s="32"/>
      <c r="H111" s="58"/>
      <c r="I111" s="32"/>
      <c r="J111" s="58"/>
      <c r="K111" s="32">
        <v>67</v>
      </c>
      <c r="L111" s="58">
        <v>8296</v>
      </c>
      <c r="M111" s="41"/>
      <c r="N111" s="58"/>
      <c r="O111" s="32">
        <v>30</v>
      </c>
      <c r="P111" s="58">
        <v>8307</v>
      </c>
      <c r="Q111" s="58">
        <f t="shared" si="6"/>
        <v>133</v>
      </c>
      <c r="R111" s="13">
        <f t="shared" si="7"/>
        <v>19551</v>
      </c>
    </row>
    <row r="112" spans="1:18" ht="15" customHeight="1" x14ac:dyDescent="0.25">
      <c r="A112" s="59">
        <v>102</v>
      </c>
      <c r="B112" s="58">
        <v>1107</v>
      </c>
      <c r="C112" s="32"/>
      <c r="D112" s="58"/>
      <c r="E112" s="32">
        <v>107</v>
      </c>
      <c r="F112" s="58">
        <v>2591</v>
      </c>
      <c r="G112" s="32"/>
      <c r="H112" s="58"/>
      <c r="I112" s="32"/>
      <c r="J112" s="58"/>
      <c r="K112" s="32"/>
      <c r="L112" s="58"/>
      <c r="M112" s="41"/>
      <c r="N112" s="58"/>
      <c r="O112" s="32"/>
      <c r="P112" s="58"/>
      <c r="Q112" s="58">
        <f t="shared" si="6"/>
        <v>107</v>
      </c>
      <c r="R112" s="13">
        <f t="shared" si="7"/>
        <v>15729</v>
      </c>
    </row>
    <row r="113" spans="1:18" ht="15" customHeight="1" x14ac:dyDescent="0.25">
      <c r="A113" s="59">
        <v>103</v>
      </c>
      <c r="B113" s="58">
        <v>1111</v>
      </c>
      <c r="C113" s="32"/>
      <c r="D113" s="58"/>
      <c r="E113" s="32"/>
      <c r="F113" s="58"/>
      <c r="G113" s="32"/>
      <c r="H113" s="58"/>
      <c r="I113" s="32"/>
      <c r="J113" s="58"/>
      <c r="K113" s="32">
        <v>234</v>
      </c>
      <c r="L113" s="58">
        <v>3643</v>
      </c>
      <c r="M113" s="41"/>
      <c r="N113" s="58"/>
      <c r="O113" s="32"/>
      <c r="P113" s="58"/>
      <c r="Q113" s="58">
        <f t="shared" si="6"/>
        <v>234</v>
      </c>
      <c r="R113" s="13">
        <f t="shared" si="7"/>
        <v>34398</v>
      </c>
    </row>
    <row r="114" spans="1:18" ht="15" customHeight="1" x14ac:dyDescent="0.25">
      <c r="A114" s="59">
        <v>104</v>
      </c>
      <c r="B114" s="58">
        <v>1222</v>
      </c>
      <c r="C114" s="32"/>
      <c r="D114" s="58"/>
      <c r="E114" s="32"/>
      <c r="F114" s="58"/>
      <c r="G114" s="32"/>
      <c r="H114" s="58"/>
      <c r="I114" s="32"/>
      <c r="J114" s="58"/>
      <c r="K114" s="32"/>
      <c r="L114" s="58"/>
      <c r="M114" s="41"/>
      <c r="N114" s="58"/>
      <c r="O114" s="32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32"/>
      <c r="D115" s="58"/>
      <c r="E115" s="32"/>
      <c r="F115" s="58"/>
      <c r="G115" s="32"/>
      <c r="H115" s="58"/>
      <c r="I115" s="32"/>
      <c r="J115" s="58"/>
      <c r="K115" s="32"/>
      <c r="L115" s="58"/>
      <c r="M115" s="41"/>
      <c r="N115" s="58"/>
      <c r="O115" s="32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32"/>
      <c r="D116" s="58"/>
      <c r="E116" s="32">
        <v>40</v>
      </c>
      <c r="F116" s="58">
        <v>161114</v>
      </c>
      <c r="G116" s="32"/>
      <c r="H116" s="58"/>
      <c r="I116" s="32"/>
      <c r="J116" s="58"/>
      <c r="K116" s="32"/>
      <c r="L116" s="58"/>
      <c r="M116" s="41"/>
      <c r="N116" s="58"/>
      <c r="O116" s="32"/>
      <c r="P116" s="58"/>
      <c r="Q116" s="58">
        <f t="shared" si="6"/>
        <v>40</v>
      </c>
      <c r="R116" s="13">
        <f t="shared" si="7"/>
        <v>5880</v>
      </c>
    </row>
    <row r="117" spans="1:18" ht="15" customHeight="1" x14ac:dyDescent="0.25">
      <c r="A117" s="59">
        <v>107</v>
      </c>
      <c r="B117" s="58">
        <v>1230</v>
      </c>
      <c r="C117" s="32"/>
      <c r="D117" s="58"/>
      <c r="E117" s="32"/>
      <c r="F117" s="58"/>
      <c r="G117" s="32"/>
      <c r="H117" s="58"/>
      <c r="I117" s="32"/>
      <c r="J117" s="58"/>
      <c r="K117" s="32">
        <v>72</v>
      </c>
      <c r="L117" s="58">
        <v>106873</v>
      </c>
      <c r="M117" s="41"/>
      <c r="N117" s="58"/>
      <c r="O117" s="32"/>
      <c r="P117" s="58"/>
      <c r="Q117" s="58">
        <f t="shared" si="6"/>
        <v>72</v>
      </c>
      <c r="R117" s="13">
        <f t="shared" si="7"/>
        <v>10584</v>
      </c>
    </row>
    <row r="118" spans="1:18" ht="15" customHeight="1" x14ac:dyDescent="0.25">
      <c r="A118" s="59">
        <v>108</v>
      </c>
      <c r="B118" s="58">
        <v>1231</v>
      </c>
      <c r="C118" s="32"/>
      <c r="D118" s="58"/>
      <c r="E118" s="32"/>
      <c r="F118" s="58"/>
      <c r="G118" s="32"/>
      <c r="H118" s="58"/>
      <c r="I118" s="32"/>
      <c r="J118" s="58"/>
      <c r="K118" s="32"/>
      <c r="L118" s="58"/>
      <c r="M118" s="41"/>
      <c r="N118" s="58"/>
      <c r="O118" s="32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32"/>
      <c r="D119" s="58"/>
      <c r="E119" s="32"/>
      <c r="F119" s="58"/>
      <c r="G119" s="32"/>
      <c r="H119" s="58"/>
      <c r="I119" s="32"/>
      <c r="J119" s="58"/>
      <c r="K119" s="32"/>
      <c r="L119" s="58"/>
      <c r="M119" s="41"/>
      <c r="N119" s="58"/>
      <c r="O119" s="32"/>
      <c r="P119" s="58"/>
      <c r="Q119" s="58">
        <f t="shared" si="6"/>
        <v>0</v>
      </c>
      <c r="R119" s="13">
        <f t="shared" si="7"/>
        <v>0</v>
      </c>
    </row>
    <row r="120" spans="1:18" ht="15" customHeight="1" x14ac:dyDescent="0.25">
      <c r="A120" s="59">
        <v>110</v>
      </c>
      <c r="B120" s="58">
        <v>1233</v>
      </c>
      <c r="C120" s="32"/>
      <c r="D120" s="58"/>
      <c r="E120" s="32"/>
      <c r="F120" s="58"/>
      <c r="G120" s="32">
        <v>50</v>
      </c>
      <c r="H120" s="58">
        <v>148630</v>
      </c>
      <c r="I120" s="32"/>
      <c r="J120" s="58"/>
      <c r="K120" s="32"/>
      <c r="L120" s="58"/>
      <c r="M120" s="41"/>
      <c r="N120" s="58"/>
      <c r="O120" s="32">
        <v>55</v>
      </c>
      <c r="P120" s="58">
        <v>149040</v>
      </c>
      <c r="Q120" s="58">
        <f t="shared" si="6"/>
        <v>105</v>
      </c>
      <c r="R120" s="13">
        <f t="shared" si="7"/>
        <v>15435</v>
      </c>
    </row>
    <row r="121" spans="1:18" ht="15" customHeight="1" x14ac:dyDescent="0.25">
      <c r="A121" s="59">
        <v>111</v>
      </c>
      <c r="B121" s="58">
        <v>1234</v>
      </c>
      <c r="C121" s="32"/>
      <c r="D121" s="58"/>
      <c r="E121" s="32"/>
      <c r="F121" s="58"/>
      <c r="G121" s="32"/>
      <c r="H121" s="58"/>
      <c r="I121" s="32"/>
      <c r="J121" s="58"/>
      <c r="K121" s="32"/>
      <c r="L121" s="58"/>
      <c r="M121" s="41"/>
      <c r="N121" s="58"/>
      <c r="O121" s="32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32">
        <v>54</v>
      </c>
      <c r="D122" s="58">
        <v>28300</v>
      </c>
      <c r="E122" s="32"/>
      <c r="F122" s="58"/>
      <c r="G122" s="32"/>
      <c r="H122" s="58"/>
      <c r="I122" s="32"/>
      <c r="J122" s="58"/>
      <c r="K122" s="32"/>
      <c r="L122" s="58"/>
      <c r="M122" s="41"/>
      <c r="N122" s="58"/>
      <c r="O122" s="32"/>
      <c r="P122" s="58"/>
      <c r="Q122" s="58">
        <f t="shared" si="6"/>
        <v>54</v>
      </c>
      <c r="R122" s="13">
        <f t="shared" si="7"/>
        <v>7938</v>
      </c>
    </row>
    <row r="123" spans="1:18" ht="15" customHeight="1" x14ac:dyDescent="0.25">
      <c r="A123" s="59">
        <v>113</v>
      </c>
      <c r="B123" s="58">
        <v>1236</v>
      </c>
      <c r="C123" s="32"/>
      <c r="D123" s="58"/>
      <c r="E123" s="32"/>
      <c r="F123" s="58"/>
      <c r="G123" s="32">
        <v>70</v>
      </c>
      <c r="H123" s="58">
        <v>167026</v>
      </c>
      <c r="I123" s="32"/>
      <c r="J123" s="58"/>
      <c r="K123" s="32"/>
      <c r="L123" s="58"/>
      <c r="M123" s="41"/>
      <c r="N123" s="58"/>
      <c r="O123" s="32">
        <v>61</v>
      </c>
      <c r="P123" s="58">
        <v>167550</v>
      </c>
      <c r="Q123" s="58">
        <f t="shared" si="6"/>
        <v>131</v>
      </c>
      <c r="R123" s="13">
        <f t="shared" si="7"/>
        <v>19257</v>
      </c>
    </row>
    <row r="124" spans="1:18" ht="15" customHeight="1" x14ac:dyDescent="0.25">
      <c r="A124" s="59">
        <v>114</v>
      </c>
      <c r="B124" s="58">
        <v>1237</v>
      </c>
      <c r="C124" s="32"/>
      <c r="D124" s="58"/>
      <c r="E124" s="32"/>
      <c r="F124" s="58"/>
      <c r="G124" s="32"/>
      <c r="H124" s="58"/>
      <c r="I124" s="32"/>
      <c r="J124" s="58"/>
      <c r="K124" s="32"/>
      <c r="L124" s="58"/>
      <c r="M124" s="41"/>
      <c r="N124" s="58"/>
      <c r="O124" s="32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32"/>
      <c r="D125" s="58"/>
      <c r="E125" s="32"/>
      <c r="F125" s="58"/>
      <c r="G125" s="32"/>
      <c r="H125" s="58"/>
      <c r="I125" s="32"/>
      <c r="J125" s="58"/>
      <c r="K125" s="32"/>
      <c r="L125" s="58"/>
      <c r="M125" s="41"/>
      <c r="N125" s="58"/>
      <c r="O125" s="32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32"/>
      <c r="D126" s="58"/>
      <c r="E126" s="32"/>
      <c r="F126" s="58"/>
      <c r="G126" s="32"/>
      <c r="H126" s="58"/>
      <c r="I126" s="32"/>
      <c r="J126" s="58"/>
      <c r="K126" s="32"/>
      <c r="L126" s="58"/>
      <c r="M126" s="41"/>
      <c r="N126" s="58"/>
      <c r="O126" s="32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32"/>
      <c r="D127" s="58"/>
      <c r="E127" s="32"/>
      <c r="F127" s="58"/>
      <c r="G127" s="32"/>
      <c r="H127" s="58"/>
      <c r="I127" s="32"/>
      <c r="J127" s="58"/>
      <c r="K127" s="32">
        <v>20</v>
      </c>
      <c r="L127" s="58"/>
      <c r="M127" s="41"/>
      <c r="N127" s="58"/>
      <c r="O127" s="32"/>
      <c r="P127" s="58"/>
      <c r="Q127" s="58">
        <f t="shared" si="6"/>
        <v>20</v>
      </c>
      <c r="R127" s="13">
        <f t="shared" si="7"/>
        <v>2940</v>
      </c>
    </row>
    <row r="128" spans="1:18" ht="15" customHeight="1" x14ac:dyDescent="0.25">
      <c r="A128" s="59">
        <v>118</v>
      </c>
      <c r="B128" s="58">
        <v>1405</v>
      </c>
      <c r="C128" s="32"/>
      <c r="D128" s="58"/>
      <c r="E128" s="32"/>
      <c r="F128" s="58"/>
      <c r="G128" s="32"/>
      <c r="H128" s="58"/>
      <c r="I128" s="32"/>
      <c r="J128" s="58"/>
      <c r="K128" s="32"/>
      <c r="L128" s="58"/>
      <c r="M128" s="41"/>
      <c r="N128" s="58"/>
      <c r="O128" s="32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32"/>
      <c r="D129" s="58"/>
      <c r="E129" s="32"/>
      <c r="F129" s="58"/>
      <c r="G129" s="32"/>
      <c r="H129" s="58"/>
      <c r="I129" s="32"/>
      <c r="J129" s="58"/>
      <c r="K129" s="32"/>
      <c r="L129" s="58"/>
      <c r="M129" s="41"/>
      <c r="N129" s="58"/>
      <c r="O129" s="32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32"/>
      <c r="D130" s="58"/>
      <c r="E130" s="32"/>
      <c r="F130" s="58"/>
      <c r="G130" s="32"/>
      <c r="H130" s="58"/>
      <c r="I130" s="32"/>
      <c r="J130" s="58"/>
      <c r="K130" s="32"/>
      <c r="L130" s="58"/>
      <c r="M130" s="41"/>
      <c r="N130" s="58"/>
      <c r="O130" s="32"/>
      <c r="P130" s="58"/>
      <c r="Q130" s="58">
        <f t="shared" si="6"/>
        <v>0</v>
      </c>
      <c r="R130" s="13">
        <f t="shared" si="7"/>
        <v>0</v>
      </c>
    </row>
    <row r="131" spans="1:18" ht="15" customHeight="1" x14ac:dyDescent="0.25">
      <c r="A131" s="59">
        <v>121</v>
      </c>
      <c r="B131" s="58">
        <v>1506</v>
      </c>
      <c r="C131" s="32"/>
      <c r="D131" s="58"/>
      <c r="E131" s="32"/>
      <c r="F131" s="58"/>
      <c r="G131" s="32"/>
      <c r="H131" s="58"/>
      <c r="I131" s="32"/>
      <c r="J131" s="58"/>
      <c r="K131" s="32">
        <v>85</v>
      </c>
      <c r="L131" s="58">
        <v>2226</v>
      </c>
      <c r="M131" s="41"/>
      <c r="N131" s="58"/>
      <c r="O131" s="32"/>
      <c r="P131" s="58"/>
      <c r="Q131" s="58">
        <f t="shared" si="6"/>
        <v>85</v>
      </c>
      <c r="R131" s="13">
        <f t="shared" si="7"/>
        <v>12495</v>
      </c>
    </row>
    <row r="132" spans="1:18" ht="15" customHeight="1" x14ac:dyDescent="0.25">
      <c r="A132" s="59">
        <v>122</v>
      </c>
      <c r="B132" s="58">
        <v>1507</v>
      </c>
      <c r="C132" s="32"/>
      <c r="D132" s="58"/>
      <c r="E132" s="32"/>
      <c r="F132" s="58"/>
      <c r="G132" s="32"/>
      <c r="H132" s="58"/>
      <c r="I132" s="32">
        <v>74</v>
      </c>
      <c r="J132" s="58">
        <v>1007</v>
      </c>
      <c r="K132" s="32"/>
      <c r="L132" s="58"/>
      <c r="M132" s="41"/>
      <c r="N132" s="58"/>
      <c r="O132" s="32"/>
      <c r="P132" s="58"/>
      <c r="Q132" s="58">
        <f t="shared" si="6"/>
        <v>74</v>
      </c>
      <c r="R132" s="13">
        <f t="shared" si="7"/>
        <v>10878</v>
      </c>
    </row>
    <row r="133" spans="1:18" ht="15" customHeight="1" x14ac:dyDescent="0.25">
      <c r="A133" s="59">
        <v>123</v>
      </c>
      <c r="B133" s="58">
        <v>1508</v>
      </c>
      <c r="C133" s="32"/>
      <c r="D133" s="58"/>
      <c r="E133" s="32"/>
      <c r="F133" s="58"/>
      <c r="G133" s="32"/>
      <c r="H133" s="58"/>
      <c r="I133" s="32"/>
      <c r="J133" s="58"/>
      <c r="K133" s="32"/>
      <c r="L133" s="58"/>
      <c r="M133" s="41"/>
      <c r="N133" s="58"/>
      <c r="O133" s="32">
        <v>48</v>
      </c>
      <c r="P133" s="58">
        <v>3105</v>
      </c>
      <c r="Q133" s="58">
        <f t="shared" si="6"/>
        <v>48</v>
      </c>
      <c r="R133" s="13">
        <f t="shared" si="7"/>
        <v>7056</v>
      </c>
    </row>
    <row r="134" spans="1:18" ht="14.25" customHeight="1" x14ac:dyDescent="0.25">
      <c r="A134" s="59">
        <v>124</v>
      </c>
      <c r="B134" s="58">
        <v>1509</v>
      </c>
      <c r="C134" s="32"/>
      <c r="D134" s="58"/>
      <c r="E134" s="32"/>
      <c r="F134" s="58"/>
      <c r="G134" s="32"/>
      <c r="H134" s="58"/>
      <c r="I134" s="32"/>
      <c r="J134" s="58"/>
      <c r="K134" s="32"/>
      <c r="L134" s="58"/>
      <c r="M134" s="41"/>
      <c r="N134" s="58"/>
      <c r="O134" s="32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32">
        <v>76</v>
      </c>
      <c r="D135" s="58">
        <v>2143</v>
      </c>
      <c r="E135" s="32"/>
      <c r="F135" s="58"/>
      <c r="G135" s="32">
        <v>85</v>
      </c>
      <c r="H135" s="58">
        <v>2160</v>
      </c>
      <c r="I135" s="32"/>
      <c r="J135" s="58"/>
      <c r="K135" s="32">
        <v>76</v>
      </c>
      <c r="L135" s="58">
        <v>2176</v>
      </c>
      <c r="M135" s="41"/>
      <c r="N135" s="58"/>
      <c r="O135" s="32">
        <v>75</v>
      </c>
      <c r="P135" s="58">
        <v>2189</v>
      </c>
      <c r="Q135" s="58">
        <f t="shared" si="6"/>
        <v>312</v>
      </c>
      <c r="R135" s="13">
        <f t="shared" si="7"/>
        <v>45864</v>
      </c>
    </row>
    <row r="136" spans="1:18" ht="15" customHeight="1" x14ac:dyDescent="0.25">
      <c r="A136" s="59">
        <v>126</v>
      </c>
      <c r="B136" s="58">
        <v>1511</v>
      </c>
      <c r="C136" s="32"/>
      <c r="D136" s="58"/>
      <c r="E136" s="32"/>
      <c r="F136" s="58"/>
      <c r="G136" s="32"/>
      <c r="H136" s="58"/>
      <c r="I136" s="32"/>
      <c r="J136" s="58"/>
      <c r="K136" s="32">
        <v>91</v>
      </c>
      <c r="L136" s="58">
        <v>3495</v>
      </c>
      <c r="M136" s="41"/>
      <c r="N136" s="58"/>
      <c r="O136" s="32"/>
      <c r="P136" s="58"/>
      <c r="Q136" s="58">
        <f t="shared" si="6"/>
        <v>91</v>
      </c>
      <c r="R136" s="13">
        <f t="shared" si="7"/>
        <v>13377</v>
      </c>
    </row>
    <row r="137" spans="1:18" ht="15" customHeight="1" x14ac:dyDescent="0.25">
      <c r="A137" s="59">
        <v>127</v>
      </c>
      <c r="B137" s="58" t="s">
        <v>22</v>
      </c>
      <c r="C137" s="32"/>
      <c r="D137" s="58"/>
      <c r="E137" s="32"/>
      <c r="F137" s="58"/>
      <c r="G137" s="32"/>
      <c r="H137" s="58"/>
      <c r="I137" s="32"/>
      <c r="J137" s="58"/>
      <c r="K137" s="32"/>
      <c r="L137" s="58"/>
      <c r="M137" s="41"/>
      <c r="N137" s="58"/>
      <c r="O137" s="32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32"/>
      <c r="D138" s="58"/>
      <c r="E138" s="32"/>
      <c r="F138" s="58"/>
      <c r="G138" s="32"/>
      <c r="H138" s="58"/>
      <c r="I138" s="32"/>
      <c r="J138" s="58"/>
      <c r="K138" s="32"/>
      <c r="L138" s="58"/>
      <c r="M138" s="41"/>
      <c r="N138" s="58"/>
      <c r="O138" s="32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32"/>
      <c r="D139" s="58"/>
      <c r="E139" s="32"/>
      <c r="F139" s="58"/>
      <c r="G139" s="32"/>
      <c r="H139" s="58"/>
      <c r="I139" s="32"/>
      <c r="J139" s="58"/>
      <c r="K139" s="32"/>
      <c r="L139" s="58"/>
      <c r="M139" s="41"/>
      <c r="N139" s="58"/>
      <c r="O139" s="32"/>
      <c r="P139" s="58"/>
      <c r="Q139" s="58">
        <f t="shared" ref="Q139:Q167" si="8">C139+E139+G139+I139+K139+M139+O139</f>
        <v>0</v>
      </c>
      <c r="R139" s="13">
        <f t="shared" ref="R139:R167" si="9">SUM(C139*C$9,E139*E$9,G139*G$9,I139*I$9,K139*K$9,M139*M$9,O139*O$9)</f>
        <v>0</v>
      </c>
    </row>
    <row r="140" spans="1:18" ht="15" customHeight="1" x14ac:dyDescent="0.25">
      <c r="A140" s="59">
        <v>130</v>
      </c>
      <c r="B140" s="58">
        <v>1703</v>
      </c>
      <c r="C140" s="32"/>
      <c r="D140" s="58"/>
      <c r="E140" s="32"/>
      <c r="F140" s="58"/>
      <c r="G140" s="32"/>
      <c r="H140" s="58"/>
      <c r="I140" s="32"/>
      <c r="J140" s="58"/>
      <c r="K140" s="32"/>
      <c r="L140" s="58"/>
      <c r="M140" s="41"/>
      <c r="N140" s="58"/>
      <c r="O140" s="32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32"/>
      <c r="D141" s="58"/>
      <c r="E141" s="32"/>
      <c r="F141" s="58"/>
      <c r="G141" s="32"/>
      <c r="H141" s="58"/>
      <c r="I141" s="32">
        <v>18</v>
      </c>
      <c r="J141" s="58">
        <v>8007</v>
      </c>
      <c r="K141" s="32"/>
      <c r="L141" s="58"/>
      <c r="M141" s="41"/>
      <c r="N141" s="58"/>
      <c r="O141" s="32"/>
      <c r="P141" s="58"/>
      <c r="Q141" s="58">
        <f t="shared" si="8"/>
        <v>18</v>
      </c>
      <c r="R141" s="13">
        <f t="shared" si="9"/>
        <v>2646</v>
      </c>
    </row>
    <row r="142" spans="1:18" ht="15" customHeight="1" x14ac:dyDescent="0.25">
      <c r="A142" s="59">
        <v>132</v>
      </c>
      <c r="B142" s="58">
        <v>1705</v>
      </c>
      <c r="C142" s="32"/>
      <c r="D142" s="58"/>
      <c r="E142" s="32">
        <v>27</v>
      </c>
      <c r="F142" s="58">
        <v>8224</v>
      </c>
      <c r="G142" s="32"/>
      <c r="H142" s="58"/>
      <c r="I142" s="32">
        <v>19</v>
      </c>
      <c r="J142" s="58">
        <v>8230</v>
      </c>
      <c r="K142" s="32"/>
      <c r="L142" s="58"/>
      <c r="M142" s="41"/>
      <c r="N142" s="58"/>
      <c r="O142" s="32"/>
      <c r="P142" s="58"/>
      <c r="Q142" s="58">
        <f t="shared" si="8"/>
        <v>46</v>
      </c>
      <c r="R142" s="13">
        <f t="shared" si="9"/>
        <v>6762</v>
      </c>
    </row>
    <row r="143" spans="1:18" ht="15" customHeight="1" x14ac:dyDescent="0.25">
      <c r="A143" s="59">
        <v>133</v>
      </c>
      <c r="B143" s="58">
        <v>1706</v>
      </c>
      <c r="C143" s="32">
        <v>32</v>
      </c>
      <c r="D143" s="58">
        <v>7464</v>
      </c>
      <c r="E143" s="32"/>
      <c r="F143" s="58"/>
      <c r="G143" s="32"/>
      <c r="H143" s="58"/>
      <c r="I143" s="32"/>
      <c r="J143" s="58"/>
      <c r="K143" s="32">
        <v>47</v>
      </c>
      <c r="L143" s="58">
        <v>7483</v>
      </c>
      <c r="M143" s="41"/>
      <c r="N143" s="58"/>
      <c r="O143" s="32"/>
      <c r="P143" s="58"/>
      <c r="Q143" s="58">
        <f t="shared" si="8"/>
        <v>79</v>
      </c>
      <c r="R143" s="13">
        <f t="shared" si="9"/>
        <v>11613</v>
      </c>
    </row>
    <row r="144" spans="1:18" ht="15" customHeight="1" x14ac:dyDescent="0.25">
      <c r="A144" s="59">
        <v>134</v>
      </c>
      <c r="B144" s="58">
        <v>1707</v>
      </c>
      <c r="C144" s="32"/>
      <c r="D144" s="58"/>
      <c r="E144" s="32"/>
      <c r="F144" s="58"/>
      <c r="G144" s="32"/>
      <c r="H144" s="58"/>
      <c r="I144" s="32"/>
      <c r="J144" s="58"/>
      <c r="K144" s="32"/>
      <c r="L144" s="58"/>
      <c r="M144" s="41"/>
      <c r="N144" s="58"/>
      <c r="O144" s="32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32"/>
      <c r="D145" s="58"/>
      <c r="E145" s="32"/>
      <c r="F145" s="58"/>
      <c r="G145" s="32"/>
      <c r="H145" s="58"/>
      <c r="I145" s="32">
        <v>40</v>
      </c>
      <c r="J145" s="58">
        <v>5328</v>
      </c>
      <c r="K145" s="32"/>
      <c r="L145" s="58"/>
      <c r="M145" s="41"/>
      <c r="N145" s="58"/>
      <c r="O145" s="32"/>
      <c r="P145" s="58"/>
      <c r="Q145" s="58">
        <f t="shared" si="8"/>
        <v>40</v>
      </c>
      <c r="R145" s="13">
        <f t="shared" si="9"/>
        <v>5880</v>
      </c>
    </row>
    <row r="146" spans="1:18" ht="15" customHeight="1" x14ac:dyDescent="0.25">
      <c r="A146" s="59">
        <v>136</v>
      </c>
      <c r="B146" s="58" t="s">
        <v>23</v>
      </c>
      <c r="C146" s="32"/>
      <c r="D146" s="58"/>
      <c r="E146" s="32"/>
      <c r="F146" s="58"/>
      <c r="G146" s="32"/>
      <c r="H146" s="58"/>
      <c r="I146" s="32"/>
      <c r="J146" s="58"/>
      <c r="K146" s="32"/>
      <c r="L146" s="58"/>
      <c r="M146" s="41"/>
      <c r="N146" s="58"/>
      <c r="O146" s="32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32"/>
      <c r="D147" s="58"/>
      <c r="E147" s="32"/>
      <c r="F147" s="58"/>
      <c r="G147" s="32"/>
      <c r="H147" s="58"/>
      <c r="I147" s="32"/>
      <c r="J147" s="58"/>
      <c r="K147" s="32"/>
      <c r="L147" s="58"/>
      <c r="M147" s="41"/>
      <c r="N147" s="58"/>
      <c r="O147" s="32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32"/>
      <c r="D148" s="58"/>
      <c r="E148" s="32"/>
      <c r="F148" s="58"/>
      <c r="G148" s="32">
        <v>31</v>
      </c>
      <c r="H148" s="58">
        <v>6623</v>
      </c>
      <c r="I148" s="32"/>
      <c r="J148" s="58"/>
      <c r="K148" s="32"/>
      <c r="L148" s="58"/>
      <c r="M148" s="41"/>
      <c r="N148" s="58"/>
      <c r="O148" s="32"/>
      <c r="P148" s="58"/>
      <c r="Q148" s="58">
        <f t="shared" si="8"/>
        <v>31</v>
      </c>
      <c r="R148" s="13">
        <f t="shared" si="9"/>
        <v>4557</v>
      </c>
    </row>
    <row r="149" spans="1:18" ht="15" customHeight="1" x14ac:dyDescent="0.25">
      <c r="A149" s="59">
        <v>139</v>
      </c>
      <c r="B149" s="58">
        <v>2105</v>
      </c>
      <c r="C149" s="32"/>
      <c r="D149" s="58"/>
      <c r="E149" s="32"/>
      <c r="F149" s="58"/>
      <c r="G149" s="32"/>
      <c r="H149" s="58"/>
      <c r="I149" s="32"/>
      <c r="J149" s="58"/>
      <c r="K149" s="32"/>
      <c r="L149" s="58"/>
      <c r="M149" s="41"/>
      <c r="N149" s="58"/>
      <c r="O149" s="32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32"/>
      <c r="D150" s="58"/>
      <c r="E150" s="32"/>
      <c r="F150" s="58"/>
      <c r="G150" s="32"/>
      <c r="H150" s="58"/>
      <c r="I150" s="32"/>
      <c r="J150" s="58"/>
      <c r="K150" s="32"/>
      <c r="L150" s="58"/>
      <c r="M150" s="41"/>
      <c r="N150" s="58"/>
      <c r="O150" s="32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32"/>
      <c r="D151" s="58"/>
      <c r="E151" s="32"/>
      <c r="F151" s="58"/>
      <c r="G151" s="32"/>
      <c r="H151" s="58"/>
      <c r="I151" s="32"/>
      <c r="J151" s="58"/>
      <c r="K151" s="32"/>
      <c r="L151" s="58"/>
      <c r="M151" s="41"/>
      <c r="N151" s="58"/>
      <c r="O151" s="32"/>
      <c r="P151" s="58"/>
      <c r="Q151" s="58">
        <f t="shared" si="8"/>
        <v>0</v>
      </c>
      <c r="R151" s="13">
        <f t="shared" si="9"/>
        <v>0</v>
      </c>
    </row>
    <row r="152" spans="1:18" ht="15" customHeight="1" x14ac:dyDescent="0.25">
      <c r="A152" s="59">
        <v>142</v>
      </c>
      <c r="B152" s="58">
        <v>2108</v>
      </c>
      <c r="C152" s="32"/>
      <c r="D152" s="58"/>
      <c r="E152" s="32">
        <v>101</v>
      </c>
      <c r="F152" s="58">
        <v>21479</v>
      </c>
      <c r="G152" s="32"/>
      <c r="H152" s="58"/>
      <c r="I152" s="32"/>
      <c r="J152" s="58"/>
      <c r="K152" s="32">
        <v>124</v>
      </c>
      <c r="L152" s="58">
        <v>21522</v>
      </c>
      <c r="M152" s="41"/>
      <c r="N152" s="58"/>
      <c r="O152" s="32"/>
      <c r="P152" s="58"/>
      <c r="Q152" s="58">
        <f t="shared" si="8"/>
        <v>225</v>
      </c>
      <c r="R152" s="13">
        <f t="shared" si="9"/>
        <v>33075</v>
      </c>
    </row>
    <row r="153" spans="1:18" ht="15" customHeight="1" x14ac:dyDescent="0.25">
      <c r="A153" s="59">
        <v>143</v>
      </c>
      <c r="B153" s="58">
        <v>2109</v>
      </c>
      <c r="C153" s="32">
        <v>118</v>
      </c>
      <c r="D153" s="58">
        <v>21155</v>
      </c>
      <c r="E153" s="32"/>
      <c r="F153" s="58"/>
      <c r="G153" s="32">
        <v>131</v>
      </c>
      <c r="H153" s="58">
        <v>21193</v>
      </c>
      <c r="I153" s="32"/>
      <c r="J153" s="58"/>
      <c r="K153" s="32"/>
      <c r="L153" s="58"/>
      <c r="M153" s="41"/>
      <c r="N153" s="58"/>
      <c r="O153" s="32"/>
      <c r="P153" s="58"/>
      <c r="Q153" s="58">
        <f t="shared" si="8"/>
        <v>249</v>
      </c>
      <c r="R153" s="13">
        <f t="shared" si="9"/>
        <v>36603</v>
      </c>
    </row>
    <row r="154" spans="1:18" ht="15" customHeight="1" x14ac:dyDescent="0.25">
      <c r="A154" s="59">
        <v>144</v>
      </c>
      <c r="B154" s="58">
        <v>2110</v>
      </c>
      <c r="C154" s="32"/>
      <c r="D154" s="58"/>
      <c r="E154" s="32">
        <v>77</v>
      </c>
      <c r="F154" s="58">
        <v>14547</v>
      </c>
      <c r="G154" s="32"/>
      <c r="H154" s="58"/>
      <c r="I154" s="32">
        <v>135</v>
      </c>
      <c r="J154" s="58">
        <v>14589</v>
      </c>
      <c r="K154" s="32"/>
      <c r="L154" s="58"/>
      <c r="M154" s="41">
        <v>78</v>
      </c>
      <c r="N154" s="58">
        <v>14617</v>
      </c>
      <c r="O154" s="32"/>
      <c r="P154" s="58"/>
      <c r="Q154" s="58">
        <f t="shared" si="8"/>
        <v>290</v>
      </c>
      <c r="R154" s="13">
        <f t="shared" si="9"/>
        <v>42630</v>
      </c>
    </row>
    <row r="155" spans="1:18" ht="15" customHeight="1" x14ac:dyDescent="0.25">
      <c r="A155" s="59">
        <v>145</v>
      </c>
      <c r="B155" s="58">
        <v>2111</v>
      </c>
      <c r="C155" s="32"/>
      <c r="D155" s="58"/>
      <c r="E155" s="32">
        <v>73</v>
      </c>
      <c r="F155" s="58">
        <v>14447</v>
      </c>
      <c r="G155" s="32"/>
      <c r="H155" s="58"/>
      <c r="I155" s="32">
        <v>107</v>
      </c>
      <c r="J155" s="58">
        <v>14490</v>
      </c>
      <c r="K155" s="32"/>
      <c r="L155" s="58"/>
      <c r="M155" s="41"/>
      <c r="N155" s="58"/>
      <c r="O155" s="32">
        <v>103</v>
      </c>
      <c r="P155" s="58">
        <v>14543</v>
      </c>
      <c r="Q155" s="58">
        <f t="shared" si="8"/>
        <v>283</v>
      </c>
      <c r="R155" s="13">
        <f t="shared" si="9"/>
        <v>41601</v>
      </c>
    </row>
    <row r="156" spans="1:18" ht="15" customHeight="1" x14ac:dyDescent="0.25">
      <c r="A156" s="59">
        <v>146</v>
      </c>
      <c r="B156" s="58">
        <v>2112</v>
      </c>
      <c r="C156" s="32"/>
      <c r="D156" s="58"/>
      <c r="E156" s="32"/>
      <c r="F156" s="58"/>
      <c r="G156" s="32"/>
      <c r="H156" s="58"/>
      <c r="I156" s="32"/>
      <c r="J156" s="58"/>
      <c r="K156" s="32">
        <v>115</v>
      </c>
      <c r="L156" s="58">
        <v>13907</v>
      </c>
      <c r="M156" s="41"/>
      <c r="N156" s="58"/>
      <c r="O156" s="32"/>
      <c r="P156" s="58"/>
      <c r="Q156" s="58">
        <f t="shared" si="8"/>
        <v>115</v>
      </c>
      <c r="R156" s="13">
        <f t="shared" si="9"/>
        <v>16905</v>
      </c>
    </row>
    <row r="157" spans="1:18" s="43" customFormat="1" ht="15" customHeight="1" x14ac:dyDescent="0.2">
      <c r="A157" s="39">
        <v>147</v>
      </c>
      <c r="B157" s="40">
        <v>2113</v>
      </c>
      <c r="C157" s="41">
        <v>86</v>
      </c>
      <c r="D157" s="40">
        <v>15099</v>
      </c>
      <c r="E157" s="41"/>
      <c r="F157" s="40"/>
      <c r="G157" s="41">
        <v>93</v>
      </c>
      <c r="H157" s="40">
        <v>15140</v>
      </c>
      <c r="I157" s="41"/>
      <c r="J157" s="40"/>
      <c r="K157" s="41"/>
      <c r="L157" s="40"/>
      <c r="M157" s="41">
        <v>116</v>
      </c>
      <c r="N157" s="40">
        <v>15183</v>
      </c>
      <c r="O157" s="41"/>
      <c r="P157" s="40"/>
      <c r="Q157" s="40">
        <f t="shared" si="8"/>
        <v>295</v>
      </c>
      <c r="R157" s="13">
        <f t="shared" si="9"/>
        <v>43365</v>
      </c>
    </row>
    <row r="158" spans="1:18" ht="15" customHeight="1" x14ac:dyDescent="0.25">
      <c r="A158" s="59">
        <v>148</v>
      </c>
      <c r="B158" s="58">
        <v>2114</v>
      </c>
      <c r="C158" s="32">
        <v>45</v>
      </c>
      <c r="D158" s="58">
        <v>4803</v>
      </c>
      <c r="E158" s="32"/>
      <c r="F158" s="58"/>
      <c r="G158" s="32"/>
      <c r="H158" s="58"/>
      <c r="I158" s="32"/>
      <c r="J158" s="58"/>
      <c r="K158" s="32"/>
      <c r="L158" s="58"/>
      <c r="M158" s="41"/>
      <c r="N158" s="58"/>
      <c r="O158" s="32"/>
      <c r="P158" s="58"/>
      <c r="Q158" s="58">
        <f t="shared" si="8"/>
        <v>45</v>
      </c>
      <c r="R158" s="13">
        <f t="shared" si="9"/>
        <v>6615</v>
      </c>
    </row>
    <row r="159" spans="1:18" ht="15" customHeight="1" x14ac:dyDescent="0.25">
      <c r="A159" s="59">
        <v>149</v>
      </c>
      <c r="B159" s="58">
        <v>2115</v>
      </c>
      <c r="C159" s="32"/>
      <c r="D159" s="58"/>
      <c r="E159" s="32"/>
      <c r="F159" s="58"/>
      <c r="G159" s="32"/>
      <c r="H159" s="58"/>
      <c r="I159" s="32"/>
      <c r="J159" s="58"/>
      <c r="K159" s="32"/>
      <c r="L159" s="58"/>
      <c r="M159" s="41"/>
      <c r="N159" s="58"/>
      <c r="O159" s="32"/>
      <c r="P159" s="58"/>
      <c r="Q159" s="58">
        <f t="shared" si="8"/>
        <v>0</v>
      </c>
      <c r="R159" s="13">
        <f t="shared" si="9"/>
        <v>0</v>
      </c>
    </row>
    <row r="160" spans="1:18" ht="15" customHeight="1" x14ac:dyDescent="0.25">
      <c r="A160" s="59">
        <v>150</v>
      </c>
      <c r="B160" s="58">
        <v>2301</v>
      </c>
      <c r="C160" s="32"/>
      <c r="D160" s="58"/>
      <c r="E160" s="32"/>
      <c r="F160" s="58"/>
      <c r="G160" s="32"/>
      <c r="H160" s="58"/>
      <c r="I160" s="32"/>
      <c r="J160" s="58"/>
      <c r="K160" s="32"/>
      <c r="L160" s="58"/>
      <c r="M160" s="41"/>
      <c r="N160" s="58"/>
      <c r="O160" s="32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32"/>
      <c r="D161" s="58"/>
      <c r="E161" s="32"/>
      <c r="F161" s="58"/>
      <c r="G161" s="32"/>
      <c r="H161" s="58"/>
      <c r="I161" s="32"/>
      <c r="J161" s="58"/>
      <c r="K161" s="32"/>
      <c r="L161" s="58"/>
      <c r="M161" s="41"/>
      <c r="N161" s="58"/>
      <c r="O161" s="32"/>
      <c r="P161" s="58"/>
      <c r="Q161" s="58">
        <f t="shared" si="8"/>
        <v>0</v>
      </c>
      <c r="R161" s="13">
        <f t="shared" si="9"/>
        <v>0</v>
      </c>
    </row>
    <row r="162" spans="1:18" ht="15" customHeight="1" x14ac:dyDescent="0.25">
      <c r="A162" s="59">
        <v>152</v>
      </c>
      <c r="B162" s="58">
        <v>2401</v>
      </c>
      <c r="C162" s="32"/>
      <c r="D162" s="58"/>
      <c r="E162" s="32"/>
      <c r="F162" s="58"/>
      <c r="G162" s="32"/>
      <c r="H162" s="58"/>
      <c r="I162" s="32"/>
      <c r="J162" s="58"/>
      <c r="K162" s="32"/>
      <c r="L162" s="58"/>
      <c r="M162" s="41"/>
      <c r="N162" s="58"/>
      <c r="O162" s="32"/>
      <c r="P162" s="58"/>
      <c r="Q162" s="58">
        <f t="shared" si="8"/>
        <v>0</v>
      </c>
      <c r="R162" s="13">
        <f t="shared" si="9"/>
        <v>0</v>
      </c>
    </row>
    <row r="163" spans="1:18" ht="15" customHeight="1" x14ac:dyDescent="0.25">
      <c r="A163" s="59">
        <v>153</v>
      </c>
      <c r="B163" s="58">
        <v>2402</v>
      </c>
      <c r="C163" s="32"/>
      <c r="D163" s="58"/>
      <c r="E163" s="32"/>
      <c r="F163" s="58"/>
      <c r="G163" s="32"/>
      <c r="H163" s="58"/>
      <c r="I163" s="32"/>
      <c r="J163" s="58"/>
      <c r="K163" s="32"/>
      <c r="L163" s="58"/>
      <c r="M163" s="41"/>
      <c r="N163" s="58"/>
      <c r="O163" s="32">
        <v>204</v>
      </c>
      <c r="P163" s="58">
        <v>3255</v>
      </c>
      <c r="Q163" s="58">
        <f t="shared" si="8"/>
        <v>204</v>
      </c>
      <c r="R163" s="13">
        <f t="shared" si="9"/>
        <v>29988</v>
      </c>
    </row>
    <row r="164" spans="1:18" ht="15" customHeight="1" x14ac:dyDescent="0.25">
      <c r="A164" s="59">
        <v>154</v>
      </c>
      <c r="B164" s="58" t="s">
        <v>24</v>
      </c>
      <c r="C164" s="32"/>
      <c r="D164" s="58"/>
      <c r="E164" s="32"/>
      <c r="F164" s="58"/>
      <c r="G164" s="32"/>
      <c r="H164" s="58"/>
      <c r="I164" s="32"/>
      <c r="J164" s="58"/>
      <c r="K164" s="32"/>
      <c r="L164" s="58"/>
      <c r="M164" s="41"/>
      <c r="N164" s="58"/>
      <c r="O164" s="32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32"/>
      <c r="D165" s="58"/>
      <c r="E165" s="32"/>
      <c r="F165" s="58"/>
      <c r="G165" s="32"/>
      <c r="H165" s="58"/>
      <c r="I165" s="32"/>
      <c r="J165" s="58"/>
      <c r="K165" s="32"/>
      <c r="L165" s="58"/>
      <c r="M165" s="41"/>
      <c r="N165" s="58"/>
      <c r="O165" s="32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32"/>
      <c r="D166" s="58"/>
      <c r="E166" s="32"/>
      <c r="F166" s="58"/>
      <c r="G166" s="32"/>
      <c r="H166" s="58"/>
      <c r="I166" s="32"/>
      <c r="J166" s="58"/>
      <c r="K166" s="32"/>
      <c r="L166" s="58"/>
      <c r="M166" s="41"/>
      <c r="N166" s="58"/>
      <c r="O166" s="32"/>
      <c r="P166" s="58"/>
      <c r="Q166" s="58">
        <f t="shared" si="8"/>
        <v>0</v>
      </c>
      <c r="R166" s="13">
        <f t="shared" si="9"/>
        <v>0</v>
      </c>
    </row>
    <row r="167" spans="1:18" ht="15" customHeight="1" x14ac:dyDescent="0.25">
      <c r="A167" s="59">
        <v>157</v>
      </c>
      <c r="B167" s="58" t="s">
        <v>27</v>
      </c>
      <c r="C167" s="32"/>
      <c r="D167" s="58"/>
      <c r="E167" s="32"/>
      <c r="F167" s="58"/>
      <c r="G167" s="32"/>
      <c r="H167" s="58"/>
      <c r="I167" s="32"/>
      <c r="J167" s="58"/>
      <c r="K167" s="32"/>
      <c r="L167" s="58"/>
      <c r="M167" s="41"/>
      <c r="N167" s="58"/>
      <c r="O167" s="32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6780</v>
      </c>
      <c r="R168" s="13">
        <f>SUM(R11:R167)</f>
        <v>996660</v>
      </c>
    </row>
    <row r="169" spans="1:18" ht="25.5" customHeight="1" x14ac:dyDescent="0.25">
      <c r="A169" s="87" t="s">
        <v>28</v>
      </c>
      <c r="B169" s="85"/>
      <c r="C169" s="29">
        <f>SUM(C11:C167)</f>
        <v>923</v>
      </c>
      <c r="D169" s="59"/>
      <c r="E169" s="29">
        <f>SUM(E11:E167)</f>
        <v>592</v>
      </c>
      <c r="F169" s="59"/>
      <c r="G169" s="29">
        <f>SUM(G11:G167)</f>
        <v>1305</v>
      </c>
      <c r="H169" s="59"/>
      <c r="I169" s="29">
        <f>SUM(I11:I167)</f>
        <v>892</v>
      </c>
      <c r="J169" s="59"/>
      <c r="K169" s="29">
        <f>SUM(K11:K167)</f>
        <v>1497</v>
      </c>
      <c r="L169" s="59"/>
      <c r="M169" s="47">
        <f>SUM(M11:M167)</f>
        <v>591</v>
      </c>
      <c r="N169" s="59"/>
      <c r="O169" s="29">
        <f>SUM(O11:O167)</f>
        <v>980</v>
      </c>
      <c r="P169" s="59"/>
      <c r="Q169" s="21">
        <f>SUM(C169:P169)</f>
        <v>6780</v>
      </c>
      <c r="R169" s="22"/>
    </row>
    <row r="170" spans="1:18" ht="15" customHeight="1" x14ac:dyDescent="0.25">
      <c r="A170" s="87" t="s">
        <v>29</v>
      </c>
      <c r="B170" s="85"/>
      <c r="C170" s="29">
        <f>C169*C9</f>
        <v>135681</v>
      </c>
      <c r="D170" s="59"/>
      <c r="E170" s="29">
        <f>E169*E9</f>
        <v>87024</v>
      </c>
      <c r="F170" s="59"/>
      <c r="G170" s="29">
        <f>G169*G9</f>
        <v>191835</v>
      </c>
      <c r="H170" s="59"/>
      <c r="I170" s="29">
        <f>I169*I9</f>
        <v>131124</v>
      </c>
      <c r="J170" s="59"/>
      <c r="K170" s="29">
        <f>K169*K9</f>
        <v>220059</v>
      </c>
      <c r="L170" s="59"/>
      <c r="M170" s="47">
        <f>M169*M9</f>
        <v>86877</v>
      </c>
      <c r="N170" s="59"/>
      <c r="O170" s="29">
        <f>O169*O9</f>
        <v>144060</v>
      </c>
      <c r="P170" s="59"/>
      <c r="Q170" s="59" t="s">
        <v>30</v>
      </c>
      <c r="R170" s="23">
        <f>SUM(C170:P170)</f>
        <v>996660</v>
      </c>
    </row>
    <row r="171" spans="1:18" ht="15" customHeight="1" x14ac:dyDescent="0.25">
      <c r="A171" s="1"/>
      <c r="B171" s="103"/>
      <c r="C171" s="104"/>
      <c r="D171" s="1"/>
      <c r="E171" s="27"/>
      <c r="F171" s="1"/>
      <c r="G171" s="27"/>
      <c r="H171" s="1"/>
      <c r="I171" s="27"/>
      <c r="J171" s="1"/>
      <c r="K171" s="27"/>
      <c r="L171" s="1"/>
      <c r="N171" s="1"/>
      <c r="O171" s="27"/>
      <c r="P171" s="1"/>
      <c r="Q171" s="1"/>
      <c r="R171" s="1"/>
    </row>
    <row r="172" spans="1:18" ht="15" customHeight="1" x14ac:dyDescent="0.25">
      <c r="A172" s="1"/>
      <c r="C172" s="27"/>
      <c r="D172" s="1"/>
      <c r="E172" s="27"/>
      <c r="F172" s="1"/>
      <c r="G172" s="27"/>
      <c r="H172" s="1"/>
      <c r="I172" s="27"/>
      <c r="J172" s="1"/>
      <c r="K172" s="27"/>
      <c r="L172" s="1"/>
      <c r="N172" s="1"/>
      <c r="O172" s="27"/>
      <c r="P172" s="1"/>
      <c r="Q172" s="1"/>
      <c r="R172" s="1"/>
    </row>
    <row r="173" spans="1:18" ht="15" customHeight="1" x14ac:dyDescent="0.25">
      <c r="A173" s="1" t="s">
        <v>48</v>
      </c>
      <c r="C173" s="27"/>
      <c r="D173" s="1"/>
      <c r="E173" s="27"/>
      <c r="F173" s="1"/>
      <c r="G173" s="27"/>
      <c r="H173" s="1"/>
      <c r="I173" s="27"/>
      <c r="J173" s="1"/>
      <c r="K173" s="27"/>
      <c r="L173" s="1"/>
      <c r="N173" s="1"/>
      <c r="O173" s="27"/>
      <c r="P173" s="26" t="s">
        <v>81</v>
      </c>
      <c r="Q173" s="26"/>
    </row>
    <row r="174" spans="1:18" ht="15" customHeight="1" x14ac:dyDescent="0.25">
      <c r="A174" s="57" t="s">
        <v>82</v>
      </c>
      <c r="P174" s="26" t="s">
        <v>53</v>
      </c>
      <c r="Q174" s="26"/>
    </row>
    <row r="175" spans="1:18" ht="15" customHeight="1" x14ac:dyDescent="0.25">
      <c r="A175" s="57" t="s">
        <v>83</v>
      </c>
      <c r="P175" s="57" t="s">
        <v>56</v>
      </c>
    </row>
    <row r="176" spans="1:18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M7:N8"/>
    <mergeCell ref="A170:B170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76"/>
  <sheetViews>
    <sheetView workbookViewId="0">
      <pane xSplit="2" ySplit="10" topLeftCell="C121" activePane="bottomRight" state="frozen"/>
      <selection activeCell="U150" sqref="T150:U150"/>
      <selection pane="topRight" activeCell="U150" sqref="T150:U150"/>
      <selection pane="bottomLeft" activeCell="U150" sqref="T150:U150"/>
      <selection pane="bottomRight" activeCell="U150" sqref="T150:U150"/>
    </sheetView>
  </sheetViews>
  <sheetFormatPr defaultRowHeight="15" x14ac:dyDescent="0.25"/>
  <cols>
    <col min="1" max="1" width="5" style="57" customWidth="1"/>
    <col min="2" max="2" width="13.140625" style="56" customWidth="1"/>
    <col min="3" max="3" width="7.28515625" style="60" customWidth="1"/>
    <col min="4" max="4" width="7.28515625" style="57" customWidth="1"/>
    <col min="5" max="5" width="7.28515625" style="60" customWidth="1"/>
    <col min="6" max="6" width="7.28515625" style="57" customWidth="1"/>
    <col min="7" max="7" width="7.28515625" style="60" customWidth="1"/>
    <col min="8" max="8" width="7.28515625" style="57" customWidth="1"/>
    <col min="9" max="9" width="7.28515625" style="60" customWidth="1"/>
    <col min="10" max="10" width="7.28515625" style="57" customWidth="1"/>
    <col min="11" max="11" width="7.28515625" style="60" customWidth="1"/>
    <col min="12" max="12" width="7.28515625" style="57" customWidth="1"/>
    <col min="13" max="13" width="7.28515625" style="61" customWidth="1"/>
    <col min="14" max="14" width="7.28515625" style="57" customWidth="1"/>
    <col min="15" max="15" width="7.28515625" style="60" customWidth="1"/>
    <col min="16" max="16" width="7.28515625" style="57" customWidth="1"/>
    <col min="17" max="17" width="9.140625" style="57" customWidth="1"/>
    <col min="18" max="18" width="14.140625" style="57" customWidth="1"/>
    <col min="19" max="74" width="9.140625" style="57" customWidth="1"/>
    <col min="75" max="16384" width="9.140625" style="57"/>
  </cols>
  <sheetData>
    <row r="1" spans="1:18" ht="15" customHeight="1" x14ac:dyDescent="0.25">
      <c r="A1" s="81" t="s">
        <v>0</v>
      </c>
      <c r="B1" s="81"/>
      <c r="C1" s="107"/>
      <c r="D1" s="82"/>
      <c r="E1" s="107"/>
      <c r="F1" s="82"/>
      <c r="G1" s="107"/>
      <c r="H1" s="82"/>
      <c r="I1" s="107"/>
      <c r="J1" s="82"/>
      <c r="K1" s="107"/>
      <c r="L1" s="82"/>
      <c r="M1" s="108"/>
      <c r="N1" s="82"/>
      <c r="O1" s="107"/>
      <c r="P1" s="82"/>
      <c r="Q1" s="82"/>
      <c r="R1" s="82"/>
    </row>
    <row r="2" spans="1:18" ht="15" customHeight="1" x14ac:dyDescent="0.25">
      <c r="A2" s="81" t="s">
        <v>70</v>
      </c>
      <c r="B2" s="81"/>
      <c r="C2" s="107"/>
      <c r="D2" s="82"/>
      <c r="E2" s="107"/>
      <c r="F2" s="82"/>
      <c r="G2" s="107"/>
      <c r="H2" s="82"/>
      <c r="I2" s="107"/>
      <c r="J2" s="82"/>
      <c r="K2" s="107"/>
      <c r="L2" s="82"/>
      <c r="M2" s="108"/>
      <c r="N2" s="82"/>
      <c r="O2" s="107"/>
      <c r="P2" s="82"/>
      <c r="Q2" s="82"/>
      <c r="R2" s="82"/>
    </row>
    <row r="3" spans="1:18" ht="15" customHeight="1" x14ac:dyDescent="0.25">
      <c r="A3" s="96" t="s">
        <v>2</v>
      </c>
      <c r="B3" s="81"/>
      <c r="C3" s="107"/>
      <c r="D3" s="82"/>
      <c r="E3" s="107"/>
      <c r="F3" s="82"/>
      <c r="G3" s="107"/>
      <c r="H3" s="82"/>
      <c r="I3" s="107"/>
      <c r="J3" s="82"/>
      <c r="K3" s="107"/>
      <c r="L3" s="82"/>
      <c r="M3" s="108"/>
      <c r="N3" s="82"/>
      <c r="O3" s="107"/>
      <c r="P3" s="82"/>
      <c r="Q3" s="82"/>
      <c r="R3" s="82"/>
    </row>
    <row r="4" spans="1:18" ht="15" customHeight="1" x14ac:dyDescent="0.25">
      <c r="A4" s="1" t="s">
        <v>3</v>
      </c>
      <c r="C4" s="27"/>
      <c r="D4" s="1"/>
      <c r="E4" s="27"/>
      <c r="F4" s="1"/>
      <c r="G4" s="27"/>
      <c r="H4" s="2"/>
      <c r="I4" s="27"/>
      <c r="J4" s="1"/>
      <c r="K4" s="27"/>
      <c r="L4" s="1"/>
      <c r="M4" s="61" t="s">
        <v>4</v>
      </c>
      <c r="N4" s="3">
        <v>15</v>
      </c>
      <c r="O4" s="27"/>
      <c r="P4" s="1"/>
      <c r="Q4" s="1"/>
      <c r="R4" s="1"/>
    </row>
    <row r="5" spans="1:18" ht="15" customHeight="1" x14ac:dyDescent="0.25">
      <c r="A5" s="1" t="s">
        <v>5</v>
      </c>
      <c r="B5" s="4"/>
      <c r="C5" s="27"/>
      <c r="D5" s="1"/>
      <c r="E5" s="27"/>
      <c r="F5" s="1"/>
      <c r="G5" s="27"/>
      <c r="H5" s="2"/>
      <c r="I5" s="27"/>
      <c r="J5" s="1"/>
      <c r="K5" s="27"/>
      <c r="L5" s="1"/>
      <c r="M5" s="44" t="s">
        <v>6</v>
      </c>
      <c r="N5" s="5"/>
      <c r="O5" s="27" t="s">
        <v>193</v>
      </c>
      <c r="P5" s="1"/>
      <c r="Q5" s="1"/>
      <c r="R5" s="1"/>
    </row>
    <row r="6" spans="1:18" ht="15" customHeight="1" x14ac:dyDescent="0.25">
      <c r="A6" s="1"/>
      <c r="C6" s="27"/>
      <c r="D6" s="1"/>
      <c r="E6" s="27"/>
      <c r="F6" s="1"/>
      <c r="G6" s="27"/>
      <c r="H6" s="2"/>
      <c r="I6" s="27"/>
      <c r="J6" s="1"/>
      <c r="K6" s="27"/>
      <c r="L6" s="1"/>
      <c r="M6" s="61" t="s">
        <v>7</v>
      </c>
      <c r="N6" s="1"/>
      <c r="O6" s="50" t="s">
        <v>194</v>
      </c>
      <c r="P6" s="1"/>
      <c r="Q6" s="1"/>
      <c r="R6" s="1"/>
    </row>
    <row r="7" spans="1:18" ht="15" customHeight="1" x14ac:dyDescent="0.25">
      <c r="A7" s="86" t="s">
        <v>8</v>
      </c>
      <c r="B7" s="91"/>
      <c r="C7" s="87" t="s">
        <v>195</v>
      </c>
      <c r="D7" s="91"/>
      <c r="E7" s="87" t="s">
        <v>196</v>
      </c>
      <c r="F7" s="91"/>
      <c r="G7" s="87" t="s">
        <v>197</v>
      </c>
      <c r="H7" s="91"/>
      <c r="I7" s="87" t="s">
        <v>198</v>
      </c>
      <c r="J7" s="91"/>
      <c r="K7" s="87" t="s">
        <v>199</v>
      </c>
      <c r="L7" s="91"/>
      <c r="M7" s="87" t="s">
        <v>200</v>
      </c>
      <c r="N7" s="91"/>
      <c r="O7" s="87" t="s">
        <v>201</v>
      </c>
      <c r="P7" s="91"/>
      <c r="Q7" s="87" t="s">
        <v>9</v>
      </c>
      <c r="R7" s="87" t="s">
        <v>10</v>
      </c>
    </row>
    <row r="8" spans="1:18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ht="15" customHeight="1" x14ac:dyDescent="0.25">
      <c r="A9" s="86" t="s">
        <v>11</v>
      </c>
      <c r="B9" s="85"/>
      <c r="C9" s="87">
        <v>147</v>
      </c>
      <c r="D9" s="85"/>
      <c r="E9" s="87">
        <v>151</v>
      </c>
      <c r="F9" s="85"/>
      <c r="G9" s="87">
        <v>151</v>
      </c>
      <c r="H9" s="85"/>
      <c r="I9" s="87">
        <v>151</v>
      </c>
      <c r="J9" s="85"/>
      <c r="K9" s="87">
        <v>151</v>
      </c>
      <c r="L9" s="85"/>
      <c r="M9" s="87">
        <v>151</v>
      </c>
      <c r="N9" s="85"/>
      <c r="O9" s="87">
        <v>151</v>
      </c>
      <c r="P9" s="85"/>
      <c r="Q9" s="100"/>
      <c r="R9" s="100"/>
    </row>
    <row r="10" spans="1:18" ht="15" customHeight="1" x14ac:dyDescent="0.25">
      <c r="A10" s="8" t="s">
        <v>12</v>
      </c>
      <c r="B10" s="55" t="s">
        <v>13</v>
      </c>
      <c r="C10" s="49" t="s">
        <v>14</v>
      </c>
      <c r="D10" s="9" t="s">
        <v>15</v>
      </c>
      <c r="E10" s="28" t="s">
        <v>14</v>
      </c>
      <c r="F10" s="9" t="s">
        <v>15</v>
      </c>
      <c r="G10" s="28" t="s">
        <v>14</v>
      </c>
      <c r="H10" s="10" t="s">
        <v>15</v>
      </c>
      <c r="I10" s="28" t="s">
        <v>14</v>
      </c>
      <c r="J10" s="9" t="s">
        <v>15</v>
      </c>
      <c r="K10" s="28" t="s">
        <v>14</v>
      </c>
      <c r="L10" s="9" t="s">
        <v>15</v>
      </c>
      <c r="M10" s="28" t="s">
        <v>14</v>
      </c>
      <c r="N10" s="9" t="s">
        <v>15</v>
      </c>
      <c r="O10" s="28" t="s">
        <v>14</v>
      </c>
      <c r="P10" s="9" t="s">
        <v>15</v>
      </c>
      <c r="Q10" s="101"/>
      <c r="R10" s="101"/>
    </row>
    <row r="11" spans="1:18" ht="15" customHeight="1" x14ac:dyDescent="0.25">
      <c r="A11" s="59">
        <v>1</v>
      </c>
      <c r="B11" s="11">
        <v>109</v>
      </c>
      <c r="C11" s="29"/>
      <c r="D11" s="59"/>
      <c r="E11" s="29"/>
      <c r="F11" s="59"/>
      <c r="G11" s="30"/>
      <c r="H11" s="59"/>
      <c r="I11" s="29"/>
      <c r="K11" s="32"/>
      <c r="L11" s="58"/>
      <c r="M11" s="41"/>
      <c r="N11" s="58"/>
      <c r="O11" s="32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5" customHeight="1" x14ac:dyDescent="0.25">
      <c r="A12" s="59">
        <v>2</v>
      </c>
      <c r="B12" s="14">
        <v>110</v>
      </c>
      <c r="C12" s="32"/>
      <c r="D12" s="59"/>
      <c r="E12" s="29"/>
      <c r="F12" s="59"/>
      <c r="G12" s="30"/>
      <c r="H12" s="59"/>
      <c r="I12" s="29"/>
      <c r="J12" s="12"/>
      <c r="K12" s="32"/>
      <c r="L12" s="58"/>
      <c r="M12" s="41"/>
      <c r="N12" s="58"/>
      <c r="O12" s="32"/>
      <c r="P12" s="58"/>
      <c r="Q12" s="58">
        <f t="shared" si="0"/>
        <v>0</v>
      </c>
      <c r="R12" s="13">
        <f t="shared" si="1"/>
        <v>0</v>
      </c>
    </row>
    <row r="13" spans="1:18" ht="15" customHeight="1" x14ac:dyDescent="0.25">
      <c r="A13" s="59">
        <v>3</v>
      </c>
      <c r="B13" s="14">
        <v>112</v>
      </c>
      <c r="C13" s="29"/>
      <c r="D13" s="59"/>
      <c r="E13" s="29"/>
      <c r="F13" s="59"/>
      <c r="G13" s="30"/>
      <c r="H13" s="12"/>
      <c r="I13" s="30"/>
      <c r="J13" s="59"/>
      <c r="K13" s="32"/>
      <c r="L13" s="58"/>
      <c r="M13" s="41"/>
      <c r="N13" s="58"/>
      <c r="O13" s="32"/>
      <c r="P13" s="58"/>
      <c r="Q13" s="58">
        <f t="shared" si="0"/>
        <v>0</v>
      </c>
      <c r="R13" s="13">
        <f t="shared" si="1"/>
        <v>0</v>
      </c>
    </row>
    <row r="14" spans="1:18" ht="15" customHeight="1" x14ac:dyDescent="0.25">
      <c r="A14" s="59">
        <v>4</v>
      </c>
      <c r="B14" s="14">
        <v>113</v>
      </c>
      <c r="C14" s="29"/>
      <c r="D14" s="59"/>
      <c r="E14" s="29"/>
      <c r="F14" s="59"/>
      <c r="G14" s="30"/>
      <c r="H14" s="52"/>
      <c r="I14" s="34"/>
      <c r="J14" s="59"/>
      <c r="K14" s="32">
        <v>35</v>
      </c>
      <c r="L14" s="58">
        <v>19709</v>
      </c>
      <c r="M14" s="41"/>
      <c r="N14" s="58"/>
      <c r="O14" s="32"/>
      <c r="P14" s="58"/>
      <c r="Q14" s="58">
        <f t="shared" si="0"/>
        <v>35</v>
      </c>
      <c r="R14" s="13">
        <f t="shared" si="1"/>
        <v>5285</v>
      </c>
    </row>
    <row r="15" spans="1:18" ht="15" customHeight="1" x14ac:dyDescent="0.25">
      <c r="A15" s="59">
        <v>5</v>
      </c>
      <c r="B15" s="14">
        <v>114</v>
      </c>
      <c r="C15" s="29"/>
      <c r="D15" s="59"/>
      <c r="E15" s="29"/>
      <c r="F15" s="59"/>
      <c r="G15" s="30"/>
      <c r="H15" s="59"/>
      <c r="I15" s="29"/>
      <c r="J15" s="59"/>
      <c r="K15" s="32"/>
      <c r="L15" s="58"/>
      <c r="M15" s="41"/>
      <c r="N15" s="58"/>
      <c r="O15" s="32"/>
      <c r="P15" s="58"/>
      <c r="Q15" s="58">
        <f t="shared" si="0"/>
        <v>0</v>
      </c>
      <c r="R15" s="13">
        <f t="shared" si="1"/>
        <v>0</v>
      </c>
    </row>
    <row r="16" spans="1:18" ht="15" customHeight="1" x14ac:dyDescent="0.25">
      <c r="A16" s="59">
        <v>6</v>
      </c>
      <c r="B16" s="14">
        <v>115</v>
      </c>
      <c r="C16" s="29"/>
      <c r="D16" s="59"/>
      <c r="E16" s="29"/>
      <c r="F16" s="59"/>
      <c r="G16" s="37">
        <v>132</v>
      </c>
      <c r="H16" s="59">
        <v>4312</v>
      </c>
      <c r="I16" s="29"/>
      <c r="J16" s="59"/>
      <c r="K16" s="32"/>
      <c r="L16" s="58"/>
      <c r="M16" s="41"/>
      <c r="N16" s="58"/>
      <c r="O16" s="32"/>
      <c r="P16" s="58"/>
      <c r="Q16" s="58">
        <f t="shared" si="0"/>
        <v>132</v>
      </c>
      <c r="R16" s="13">
        <f t="shared" si="1"/>
        <v>19932</v>
      </c>
    </row>
    <row r="17" spans="1:18" ht="15" customHeight="1" x14ac:dyDescent="0.25">
      <c r="A17" s="59">
        <v>7</v>
      </c>
      <c r="B17" s="14">
        <v>116</v>
      </c>
      <c r="C17" s="29"/>
      <c r="D17" s="59"/>
      <c r="E17" s="29"/>
      <c r="F17" s="59"/>
      <c r="G17" s="29"/>
      <c r="H17" s="59"/>
      <c r="I17" s="29"/>
      <c r="J17" s="59"/>
      <c r="K17" s="32"/>
      <c r="L17" s="58"/>
      <c r="M17" s="41"/>
      <c r="N17" s="58"/>
      <c r="O17" s="32">
        <v>52</v>
      </c>
      <c r="P17" s="58">
        <v>3270</v>
      </c>
      <c r="Q17" s="58">
        <f t="shared" si="0"/>
        <v>52</v>
      </c>
      <c r="R17" s="13">
        <f t="shared" si="1"/>
        <v>7852</v>
      </c>
    </row>
    <row r="18" spans="1:18" ht="15" customHeight="1" x14ac:dyDescent="0.25">
      <c r="A18" s="59">
        <v>8</v>
      </c>
      <c r="B18" s="14">
        <v>117</v>
      </c>
      <c r="C18" s="29"/>
      <c r="D18" s="59"/>
      <c r="E18" s="29"/>
      <c r="F18" s="59"/>
      <c r="G18" s="30"/>
      <c r="H18" s="59"/>
      <c r="I18" s="29"/>
      <c r="J18" s="59"/>
      <c r="K18" s="32"/>
      <c r="L18" s="58"/>
      <c r="M18" s="41"/>
      <c r="N18" s="58"/>
      <c r="O18" s="32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29"/>
      <c r="D19" s="59"/>
      <c r="E19" s="29"/>
      <c r="F19" s="59"/>
      <c r="G19" s="30"/>
      <c r="H19" s="59"/>
      <c r="I19" s="29"/>
      <c r="J19" s="59"/>
      <c r="K19" s="32"/>
      <c r="L19" s="58"/>
      <c r="M19" s="41"/>
      <c r="N19" s="58"/>
      <c r="O19" s="32">
        <v>117</v>
      </c>
      <c r="P19" s="58">
        <v>2672</v>
      </c>
      <c r="Q19" s="58">
        <f t="shared" si="0"/>
        <v>117</v>
      </c>
      <c r="R19" s="13">
        <f t="shared" si="1"/>
        <v>17667</v>
      </c>
    </row>
    <row r="20" spans="1:18" ht="15" customHeight="1" x14ac:dyDescent="0.25">
      <c r="A20" s="59">
        <v>10</v>
      </c>
      <c r="B20" s="14">
        <v>201</v>
      </c>
      <c r="C20" s="29"/>
      <c r="D20" s="59"/>
      <c r="E20" s="29"/>
      <c r="F20" s="59"/>
      <c r="G20" s="29"/>
      <c r="H20" s="59"/>
      <c r="I20" s="29"/>
      <c r="J20" s="59"/>
      <c r="K20" s="32"/>
      <c r="L20" s="58"/>
      <c r="M20" s="41"/>
      <c r="N20" s="58"/>
      <c r="O20" s="32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29"/>
      <c r="D21" s="59"/>
      <c r="E21" s="29"/>
      <c r="F21" s="59"/>
      <c r="G21" s="34"/>
      <c r="H21" s="59"/>
      <c r="I21" s="29"/>
      <c r="J21" s="59"/>
      <c r="K21" s="32"/>
      <c r="L21" s="58"/>
      <c r="M21" s="41"/>
      <c r="N21" s="58"/>
      <c r="O21" s="32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29"/>
      <c r="D22" s="59"/>
      <c r="E22" s="29"/>
      <c r="F22" s="59"/>
      <c r="G22" s="34"/>
      <c r="H22" s="59"/>
      <c r="I22" s="29"/>
      <c r="J22" s="59"/>
      <c r="K22" s="32"/>
      <c r="L22" s="58"/>
      <c r="M22" s="41"/>
      <c r="N22" s="58"/>
      <c r="O22" s="32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29"/>
      <c r="D23" s="59"/>
      <c r="E23" s="30"/>
      <c r="F23" s="12"/>
      <c r="G23" s="34"/>
      <c r="H23" s="59"/>
      <c r="I23" s="29"/>
      <c r="J23" s="59"/>
      <c r="K23" s="32"/>
      <c r="L23" s="58"/>
      <c r="M23" s="41"/>
      <c r="N23" s="58"/>
      <c r="O23" s="32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29"/>
      <c r="D24" s="59"/>
      <c r="E24" s="29"/>
      <c r="F24" s="59"/>
      <c r="G24" s="34"/>
      <c r="H24" s="59"/>
      <c r="I24" s="29">
        <v>35</v>
      </c>
      <c r="J24" s="59">
        <v>2101</v>
      </c>
      <c r="K24" s="32"/>
      <c r="L24" s="58"/>
      <c r="M24" s="41">
        <v>35</v>
      </c>
      <c r="N24" s="58">
        <v>2121</v>
      </c>
      <c r="O24" s="32"/>
      <c r="P24" s="58"/>
      <c r="Q24" s="58">
        <f t="shared" si="0"/>
        <v>70</v>
      </c>
      <c r="R24" s="13">
        <f t="shared" si="1"/>
        <v>10570</v>
      </c>
    </row>
    <row r="25" spans="1:18" ht="15" customHeight="1" x14ac:dyDescent="0.25">
      <c r="A25" s="59">
        <v>15</v>
      </c>
      <c r="B25" s="14">
        <v>329</v>
      </c>
      <c r="C25" s="29"/>
      <c r="D25" s="59"/>
      <c r="E25" s="29"/>
      <c r="F25" s="59"/>
      <c r="G25" s="34">
        <v>45</v>
      </c>
      <c r="H25" s="59">
        <v>4003</v>
      </c>
      <c r="I25" s="29"/>
      <c r="J25" s="59"/>
      <c r="K25" s="32">
        <v>28</v>
      </c>
      <c r="L25" s="58">
        <v>4027</v>
      </c>
      <c r="M25" s="41"/>
      <c r="N25" s="58"/>
      <c r="O25" s="32">
        <v>19</v>
      </c>
      <c r="P25" s="58">
        <v>4021</v>
      </c>
      <c r="Q25" s="58">
        <f t="shared" si="0"/>
        <v>92</v>
      </c>
      <c r="R25" s="13">
        <f t="shared" si="1"/>
        <v>13892</v>
      </c>
    </row>
    <row r="26" spans="1:18" ht="15" customHeight="1" x14ac:dyDescent="0.25">
      <c r="A26" s="59">
        <v>16</v>
      </c>
      <c r="B26" s="14">
        <v>330</v>
      </c>
      <c r="C26" s="29"/>
      <c r="D26" s="59"/>
      <c r="E26" s="29"/>
      <c r="F26" s="59"/>
      <c r="G26" s="34"/>
      <c r="H26" s="59"/>
      <c r="I26" s="29"/>
      <c r="J26" s="59"/>
      <c r="K26" s="32"/>
      <c r="L26" s="58"/>
      <c r="M26" s="41"/>
      <c r="N26" s="58"/>
      <c r="O26" s="32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29"/>
      <c r="D27" s="59"/>
      <c r="E27" s="29"/>
      <c r="F27" s="59"/>
      <c r="G27" s="29"/>
      <c r="H27" s="59"/>
      <c r="I27" s="29"/>
      <c r="J27" s="59"/>
      <c r="K27" s="32"/>
      <c r="L27" s="58"/>
      <c r="M27" s="41"/>
      <c r="N27" s="58"/>
      <c r="O27" s="32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29"/>
      <c r="D28" s="59"/>
      <c r="E28" s="29"/>
      <c r="F28" s="59"/>
      <c r="G28" s="34"/>
      <c r="H28" s="59"/>
      <c r="I28" s="29"/>
      <c r="J28" s="59"/>
      <c r="K28" s="30"/>
      <c r="L28" s="12"/>
      <c r="M28" s="45"/>
      <c r="N28" s="12"/>
      <c r="O28" s="32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29">
        <v>30</v>
      </c>
      <c r="D29" s="59">
        <v>504</v>
      </c>
      <c r="E29" s="29"/>
      <c r="F29" s="59"/>
      <c r="G29" s="34">
        <v>39</v>
      </c>
      <c r="H29" s="59">
        <v>527</v>
      </c>
      <c r="I29" s="29"/>
      <c r="J29" s="59"/>
      <c r="K29" s="32">
        <v>45</v>
      </c>
      <c r="L29" s="58">
        <v>554</v>
      </c>
      <c r="M29" s="41"/>
      <c r="N29" s="58"/>
      <c r="O29" s="32">
        <v>35</v>
      </c>
      <c r="P29" s="58">
        <v>575</v>
      </c>
      <c r="Q29" s="58">
        <f t="shared" si="0"/>
        <v>149</v>
      </c>
      <c r="R29" s="13">
        <f t="shared" si="1"/>
        <v>22379</v>
      </c>
    </row>
    <row r="30" spans="1:18" ht="15" customHeight="1" x14ac:dyDescent="0.25">
      <c r="A30" s="59">
        <v>20</v>
      </c>
      <c r="B30" s="14">
        <v>334</v>
      </c>
      <c r="C30" s="29">
        <v>35</v>
      </c>
      <c r="D30" s="59">
        <v>1497</v>
      </c>
      <c r="E30" s="29"/>
      <c r="F30" s="59"/>
      <c r="G30" s="34">
        <v>30</v>
      </c>
      <c r="H30" s="59">
        <v>1514</v>
      </c>
      <c r="I30" s="29"/>
      <c r="J30" s="59"/>
      <c r="K30" s="32">
        <v>39</v>
      </c>
      <c r="L30" s="58">
        <v>1541</v>
      </c>
      <c r="M30" s="41"/>
      <c r="N30" s="58"/>
      <c r="O30" s="32">
        <v>28</v>
      </c>
      <c r="P30" s="58">
        <v>1560</v>
      </c>
      <c r="Q30" s="58">
        <f t="shared" si="0"/>
        <v>132</v>
      </c>
      <c r="R30" s="13">
        <f t="shared" si="1"/>
        <v>19792</v>
      </c>
    </row>
    <row r="31" spans="1:18" ht="15" customHeight="1" x14ac:dyDescent="0.25">
      <c r="A31" s="59">
        <v>21</v>
      </c>
      <c r="B31" s="14">
        <v>335</v>
      </c>
      <c r="C31" s="29"/>
      <c r="D31" s="59"/>
      <c r="E31" s="29"/>
      <c r="F31" s="59"/>
      <c r="G31" s="34"/>
      <c r="H31" s="59"/>
      <c r="I31" s="29"/>
      <c r="J31" s="59"/>
      <c r="K31" s="32"/>
      <c r="L31" s="58"/>
      <c r="M31" s="41"/>
      <c r="N31" s="58"/>
      <c r="O31" s="32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29"/>
      <c r="D32" s="59"/>
      <c r="E32" s="29">
        <v>20</v>
      </c>
      <c r="F32" s="59">
        <v>5291</v>
      </c>
      <c r="G32" s="34"/>
      <c r="H32" s="59"/>
      <c r="I32" s="29">
        <v>33</v>
      </c>
      <c r="J32" s="59">
        <v>5304</v>
      </c>
      <c r="K32" s="32"/>
      <c r="L32" s="58"/>
      <c r="M32" s="41">
        <v>35</v>
      </c>
      <c r="N32" s="58">
        <v>5329</v>
      </c>
      <c r="O32" s="32"/>
      <c r="P32" s="58"/>
      <c r="Q32" s="58">
        <f t="shared" si="0"/>
        <v>88</v>
      </c>
      <c r="R32" s="13">
        <f t="shared" si="1"/>
        <v>13288</v>
      </c>
    </row>
    <row r="33" spans="1:18" ht="15" customHeight="1" x14ac:dyDescent="0.25">
      <c r="A33" s="59">
        <v>23</v>
      </c>
      <c r="B33" s="14">
        <v>337</v>
      </c>
      <c r="C33" s="29"/>
      <c r="D33" s="59"/>
      <c r="E33" s="29">
        <v>26</v>
      </c>
      <c r="F33" s="59">
        <v>5991</v>
      </c>
      <c r="G33" s="34"/>
      <c r="H33" s="59"/>
      <c r="I33" s="29"/>
      <c r="J33" s="59"/>
      <c r="K33" s="32"/>
      <c r="L33" s="58"/>
      <c r="M33" s="41"/>
      <c r="N33" s="58"/>
      <c r="O33" s="32"/>
      <c r="P33" s="58"/>
      <c r="Q33" s="58">
        <f t="shared" si="0"/>
        <v>26</v>
      </c>
      <c r="R33" s="13">
        <f t="shared" si="1"/>
        <v>3926</v>
      </c>
    </row>
    <row r="34" spans="1:18" ht="15" customHeight="1" x14ac:dyDescent="0.25">
      <c r="A34" s="59">
        <v>24</v>
      </c>
      <c r="B34" s="14">
        <v>338</v>
      </c>
      <c r="C34" s="29">
        <v>34</v>
      </c>
      <c r="D34" s="59">
        <v>3195</v>
      </c>
      <c r="E34" s="29"/>
      <c r="F34" s="59"/>
      <c r="G34" s="34">
        <v>46</v>
      </c>
      <c r="H34" s="59">
        <v>3213</v>
      </c>
      <c r="I34" s="29"/>
      <c r="J34" s="59"/>
      <c r="K34" s="32">
        <v>51</v>
      </c>
      <c r="L34" s="58">
        <v>3236</v>
      </c>
      <c r="M34" s="41"/>
      <c r="N34" s="58"/>
      <c r="O34" s="32">
        <v>50</v>
      </c>
      <c r="P34" s="58">
        <v>3259</v>
      </c>
      <c r="Q34" s="58">
        <f t="shared" si="0"/>
        <v>181</v>
      </c>
      <c r="R34" s="13">
        <f t="shared" si="1"/>
        <v>27195</v>
      </c>
    </row>
    <row r="35" spans="1:18" ht="15" customHeight="1" x14ac:dyDescent="0.25">
      <c r="A35" s="59">
        <v>25</v>
      </c>
      <c r="B35" s="14">
        <v>339</v>
      </c>
      <c r="C35" s="31">
        <v>34</v>
      </c>
      <c r="D35" s="14">
        <v>9795</v>
      </c>
      <c r="E35" s="31"/>
      <c r="F35" s="14"/>
      <c r="G35" s="35"/>
      <c r="H35" s="12"/>
      <c r="I35" s="29">
        <v>58</v>
      </c>
      <c r="J35" s="14">
        <v>9825</v>
      </c>
      <c r="L35" s="16"/>
      <c r="M35" s="41">
        <v>25</v>
      </c>
      <c r="N35" s="16">
        <v>9837</v>
      </c>
      <c r="O35" s="51"/>
      <c r="P35" s="16"/>
      <c r="Q35" s="58">
        <f t="shared" si="0"/>
        <v>117</v>
      </c>
      <c r="R35" s="13">
        <f t="shared" si="1"/>
        <v>17531</v>
      </c>
    </row>
    <row r="36" spans="1:18" ht="15" customHeight="1" x14ac:dyDescent="0.25">
      <c r="A36" s="59">
        <v>26</v>
      </c>
      <c r="B36" s="59">
        <v>340</v>
      </c>
      <c r="C36" s="29"/>
      <c r="D36" s="59"/>
      <c r="E36" s="29"/>
      <c r="F36" s="59"/>
      <c r="G36" s="36"/>
      <c r="H36" s="12"/>
      <c r="I36" s="29"/>
      <c r="J36" s="59"/>
      <c r="K36" s="32"/>
      <c r="L36" s="58"/>
      <c r="M36" s="41"/>
      <c r="N36" s="58"/>
      <c r="O36" s="32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29"/>
      <c r="D37" s="59"/>
      <c r="E37" s="29"/>
      <c r="F37" s="59"/>
      <c r="G37" s="36"/>
      <c r="H37" s="12"/>
      <c r="I37" s="29"/>
      <c r="J37" s="59"/>
      <c r="K37" s="32"/>
      <c r="L37" s="58"/>
      <c r="M37" s="41"/>
      <c r="N37" s="58"/>
      <c r="O37" s="32"/>
      <c r="P37" s="58"/>
      <c r="Q37" s="58">
        <f t="shared" si="0"/>
        <v>0</v>
      </c>
      <c r="R37" s="13">
        <f t="shared" si="1"/>
        <v>0</v>
      </c>
    </row>
    <row r="38" spans="1:18" ht="15" customHeight="1" x14ac:dyDescent="0.25">
      <c r="A38" s="59">
        <v>28</v>
      </c>
      <c r="B38" s="17">
        <v>342</v>
      </c>
      <c r="C38" s="29"/>
      <c r="D38" s="12"/>
      <c r="E38" s="29"/>
      <c r="F38" s="59"/>
      <c r="G38" s="36"/>
      <c r="H38" s="12"/>
      <c r="I38" s="29"/>
      <c r="J38" s="59"/>
      <c r="K38" s="32"/>
      <c r="L38" s="58"/>
      <c r="M38" s="41"/>
      <c r="N38" s="58"/>
      <c r="O38" s="32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29">
        <v>41</v>
      </c>
      <c r="D39" s="59">
        <v>13617</v>
      </c>
      <c r="E39" s="30"/>
      <c r="F39" s="59"/>
      <c r="G39" s="36"/>
      <c r="H39" s="12"/>
      <c r="I39" s="29">
        <v>48</v>
      </c>
      <c r="J39" s="59">
        <v>13635</v>
      </c>
      <c r="K39" s="32"/>
      <c r="L39" s="58"/>
      <c r="M39" s="41">
        <v>27</v>
      </c>
      <c r="N39" s="58">
        <v>13645</v>
      </c>
      <c r="O39" s="32"/>
      <c r="P39" s="58"/>
      <c r="Q39" s="58">
        <f t="shared" si="0"/>
        <v>116</v>
      </c>
      <c r="R39" s="13">
        <f t="shared" si="1"/>
        <v>17352</v>
      </c>
    </row>
    <row r="40" spans="1:18" ht="15" customHeight="1" x14ac:dyDescent="0.25">
      <c r="A40" s="59">
        <v>30</v>
      </c>
      <c r="B40" s="14" t="s">
        <v>17</v>
      </c>
      <c r="C40" s="29"/>
      <c r="D40" s="59"/>
      <c r="E40" s="30"/>
      <c r="F40" s="59"/>
      <c r="G40" s="34"/>
      <c r="H40" s="12"/>
      <c r="I40" s="29"/>
      <c r="J40" s="59"/>
      <c r="K40" s="32"/>
      <c r="L40" s="58"/>
      <c r="M40" s="41"/>
      <c r="N40" s="58"/>
      <c r="O40" s="32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29"/>
      <c r="D41" s="59"/>
      <c r="E41" s="30"/>
      <c r="F41" s="59"/>
      <c r="G41" s="34"/>
      <c r="H41" s="12"/>
      <c r="I41" s="29"/>
      <c r="J41" s="59"/>
      <c r="K41" s="32"/>
      <c r="L41" s="58"/>
      <c r="M41" s="41"/>
      <c r="N41" s="58"/>
      <c r="O41" s="32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29"/>
      <c r="D42" s="59"/>
      <c r="E42" s="30"/>
      <c r="F42" s="59"/>
      <c r="G42" s="34"/>
      <c r="H42" s="12"/>
      <c r="I42" s="29"/>
      <c r="J42" s="59"/>
      <c r="K42" s="32"/>
      <c r="L42" s="58"/>
      <c r="M42" s="41"/>
      <c r="N42" s="58"/>
      <c r="O42" s="32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29"/>
      <c r="D43" s="59"/>
      <c r="E43" s="29"/>
      <c r="F43" s="59"/>
      <c r="G43" s="34"/>
      <c r="H43" s="12"/>
      <c r="I43" s="29"/>
      <c r="J43" s="59"/>
      <c r="K43" s="32"/>
      <c r="L43" s="58"/>
      <c r="M43" s="41"/>
      <c r="N43" s="58"/>
      <c r="O43" s="32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29"/>
      <c r="D44" s="59"/>
      <c r="E44" s="29"/>
      <c r="F44" s="59"/>
      <c r="G44" s="29"/>
      <c r="H44" s="12"/>
      <c r="I44" s="29"/>
      <c r="J44" s="59"/>
      <c r="K44" s="32"/>
      <c r="L44" s="58"/>
      <c r="M44" s="41"/>
      <c r="N44" s="58"/>
      <c r="O44" s="32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29"/>
      <c r="D45" s="59"/>
      <c r="E45" s="29"/>
      <c r="F45" s="59"/>
      <c r="G45" s="29"/>
      <c r="H45" s="59"/>
      <c r="I45" s="29"/>
      <c r="J45" s="59"/>
      <c r="K45" s="30"/>
      <c r="L45" s="58"/>
      <c r="M45" s="41"/>
      <c r="N45" s="58"/>
      <c r="O45" s="32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29"/>
      <c r="D46" s="59"/>
      <c r="E46" s="29"/>
      <c r="F46" s="59"/>
      <c r="G46" s="34"/>
      <c r="H46" s="59"/>
      <c r="I46" s="29"/>
      <c r="J46" s="59"/>
      <c r="K46" s="32"/>
      <c r="L46" s="58"/>
      <c r="M46" s="41"/>
      <c r="N46" s="58"/>
      <c r="O46" s="32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29"/>
      <c r="D47" s="59"/>
      <c r="E47" s="29"/>
      <c r="F47" s="59"/>
      <c r="G47" s="34"/>
      <c r="H47" s="59"/>
      <c r="I47" s="29"/>
      <c r="J47" s="59"/>
      <c r="K47" s="32"/>
      <c r="L47" s="58"/>
      <c r="M47" s="41"/>
      <c r="N47" s="58"/>
      <c r="O47" s="32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29"/>
      <c r="D48" s="59"/>
      <c r="E48" s="29"/>
      <c r="F48" s="59"/>
      <c r="G48" s="29"/>
      <c r="H48" s="14"/>
      <c r="I48" s="31"/>
      <c r="J48" s="59"/>
      <c r="K48" s="32"/>
      <c r="L48" s="58"/>
      <c r="M48" s="41"/>
      <c r="N48" s="58"/>
      <c r="O48" s="32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32"/>
      <c r="D49" s="58"/>
      <c r="E49" s="32"/>
      <c r="F49" s="58"/>
      <c r="G49" s="32"/>
      <c r="H49" s="59"/>
      <c r="I49" s="29"/>
      <c r="J49" s="58"/>
      <c r="K49" s="32"/>
      <c r="L49" s="58"/>
      <c r="M49" s="41"/>
      <c r="N49" s="58"/>
      <c r="O49" s="32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32"/>
      <c r="D50" s="58"/>
      <c r="E50" s="32"/>
      <c r="F50" s="58"/>
      <c r="G50" s="32"/>
      <c r="H50" s="59"/>
      <c r="I50" s="29"/>
      <c r="J50" s="58"/>
      <c r="K50" s="32"/>
      <c r="L50" s="58"/>
      <c r="M50" s="41"/>
      <c r="N50" s="58"/>
      <c r="O50" s="32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32"/>
      <c r="D51" s="58"/>
      <c r="E51" s="32"/>
      <c r="F51" s="58"/>
      <c r="G51" s="32"/>
      <c r="H51" s="59"/>
      <c r="I51" s="29"/>
      <c r="J51" s="58"/>
      <c r="K51" s="32"/>
      <c r="L51" s="58"/>
      <c r="M51" s="41"/>
      <c r="N51" s="58"/>
      <c r="O51" s="32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32"/>
      <c r="D52" s="58"/>
      <c r="E52" s="32"/>
      <c r="F52" s="58"/>
      <c r="G52" s="32"/>
      <c r="H52" s="59"/>
      <c r="I52" s="29"/>
      <c r="J52" s="58"/>
      <c r="K52" s="32"/>
      <c r="L52" s="58"/>
      <c r="M52" s="41"/>
      <c r="N52" s="58"/>
      <c r="O52" s="32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32"/>
      <c r="D53" s="58"/>
      <c r="E53" s="32"/>
      <c r="F53" s="58"/>
      <c r="G53" s="32">
        <v>37</v>
      </c>
      <c r="H53" s="59">
        <v>10448</v>
      </c>
      <c r="I53" s="29"/>
      <c r="J53" s="58"/>
      <c r="K53" s="32"/>
      <c r="L53" s="58"/>
      <c r="M53" s="41"/>
      <c r="N53" s="58"/>
      <c r="O53" s="32"/>
      <c r="P53" s="58"/>
      <c r="Q53" s="58">
        <f t="shared" si="2"/>
        <v>37</v>
      </c>
      <c r="R53" s="13">
        <f t="shared" si="3"/>
        <v>5587</v>
      </c>
    </row>
    <row r="54" spans="1:18" ht="15" customHeight="1" x14ac:dyDescent="0.25">
      <c r="A54" s="59">
        <v>44</v>
      </c>
      <c r="B54" s="58">
        <v>428</v>
      </c>
      <c r="C54" s="32">
        <v>30</v>
      </c>
      <c r="D54" s="58">
        <v>8790</v>
      </c>
      <c r="E54" s="32"/>
      <c r="F54" s="58"/>
      <c r="G54" s="32"/>
      <c r="H54" s="59"/>
      <c r="I54" s="29"/>
      <c r="J54" s="58"/>
      <c r="K54" s="32"/>
      <c r="L54" s="58"/>
      <c r="M54" s="41"/>
      <c r="N54" s="58"/>
      <c r="O54" s="32"/>
      <c r="P54" s="58"/>
      <c r="Q54" s="58">
        <f t="shared" si="2"/>
        <v>30</v>
      </c>
      <c r="R54" s="13">
        <f t="shared" si="3"/>
        <v>4410</v>
      </c>
    </row>
    <row r="55" spans="1:18" ht="15" customHeight="1" x14ac:dyDescent="0.25">
      <c r="A55" s="59">
        <v>45</v>
      </c>
      <c r="B55" s="58">
        <v>429</v>
      </c>
      <c r="C55" s="32"/>
      <c r="D55" s="58"/>
      <c r="E55" s="32"/>
      <c r="F55" s="58"/>
      <c r="G55" s="32"/>
      <c r="H55" s="58"/>
      <c r="I55" s="32"/>
      <c r="J55" s="58"/>
      <c r="K55" s="32"/>
      <c r="L55" s="58"/>
      <c r="M55" s="41"/>
      <c r="N55" s="58"/>
      <c r="O55" s="32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32"/>
      <c r="D56" s="58"/>
      <c r="E56" s="32"/>
      <c r="F56" s="58"/>
      <c r="G56" s="32"/>
      <c r="H56" s="58"/>
      <c r="I56" s="32"/>
      <c r="J56" s="58"/>
      <c r="K56" s="32"/>
      <c r="L56" s="58"/>
      <c r="M56" s="41"/>
      <c r="N56" s="58"/>
      <c r="O56" s="32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32"/>
      <c r="D57" s="58"/>
      <c r="E57" s="32"/>
      <c r="F57" s="58"/>
      <c r="G57" s="32"/>
      <c r="H57" s="58"/>
      <c r="I57" s="32"/>
      <c r="J57" s="58"/>
      <c r="K57" s="32"/>
      <c r="L57" s="58"/>
      <c r="M57" s="41">
        <v>38</v>
      </c>
      <c r="N57" s="58">
        <v>657</v>
      </c>
      <c r="O57" s="32"/>
      <c r="P57" s="58"/>
      <c r="Q57" s="58">
        <f t="shared" si="2"/>
        <v>38</v>
      </c>
      <c r="R57" s="13">
        <f t="shared" si="3"/>
        <v>5738</v>
      </c>
    </row>
    <row r="58" spans="1:18" ht="15" customHeight="1" x14ac:dyDescent="0.25">
      <c r="A58" s="59">
        <v>48</v>
      </c>
      <c r="B58" s="58">
        <v>432</v>
      </c>
      <c r="C58" s="32"/>
      <c r="D58" s="58"/>
      <c r="E58" s="32"/>
      <c r="F58" s="58"/>
      <c r="G58" s="32"/>
      <c r="H58" s="58"/>
      <c r="I58" s="32">
        <v>35</v>
      </c>
      <c r="J58" s="58">
        <v>648</v>
      </c>
      <c r="K58" s="32"/>
      <c r="L58" s="58"/>
      <c r="M58" s="41"/>
      <c r="N58" s="58"/>
      <c r="O58" s="32"/>
      <c r="P58" s="58"/>
      <c r="Q58" s="58">
        <f t="shared" si="2"/>
        <v>35</v>
      </c>
      <c r="R58" s="13">
        <f t="shared" si="3"/>
        <v>5285</v>
      </c>
    </row>
    <row r="59" spans="1:18" ht="15" customHeight="1" x14ac:dyDescent="0.25">
      <c r="A59" s="59">
        <v>49</v>
      </c>
      <c r="B59" s="58">
        <v>433</v>
      </c>
      <c r="C59" s="32"/>
      <c r="D59" s="58"/>
      <c r="E59" s="32">
        <v>37</v>
      </c>
      <c r="F59" s="58">
        <v>723</v>
      </c>
      <c r="G59" s="32"/>
      <c r="H59" s="58"/>
      <c r="I59" s="32"/>
      <c r="J59" s="58"/>
      <c r="K59" s="32"/>
      <c r="L59" s="58"/>
      <c r="M59" s="41"/>
      <c r="N59" s="58"/>
      <c r="O59" s="32"/>
      <c r="P59" s="58"/>
      <c r="Q59" s="58">
        <f t="shared" si="2"/>
        <v>37</v>
      </c>
      <c r="R59" s="13">
        <f t="shared" si="3"/>
        <v>5587</v>
      </c>
    </row>
    <row r="60" spans="1:18" ht="15" customHeight="1" x14ac:dyDescent="0.25">
      <c r="A60" s="59">
        <v>50</v>
      </c>
      <c r="B60" s="58">
        <v>434</v>
      </c>
      <c r="C60" s="32">
        <v>36</v>
      </c>
      <c r="D60" s="58">
        <v>748</v>
      </c>
      <c r="E60" s="32"/>
      <c r="F60" s="58"/>
      <c r="G60" s="32"/>
      <c r="H60" s="58"/>
      <c r="I60" s="32"/>
      <c r="J60" s="58"/>
      <c r="K60" s="32"/>
      <c r="L60" s="58"/>
      <c r="M60" s="41"/>
      <c r="N60" s="58"/>
      <c r="O60" s="32"/>
      <c r="P60" s="58"/>
      <c r="Q60" s="58">
        <f t="shared" si="2"/>
        <v>36</v>
      </c>
      <c r="R60" s="13">
        <f t="shared" si="3"/>
        <v>5292</v>
      </c>
    </row>
    <row r="61" spans="1:18" ht="15" customHeight="1" x14ac:dyDescent="0.25">
      <c r="A61" s="59">
        <v>51</v>
      </c>
      <c r="B61" s="58">
        <v>435</v>
      </c>
      <c r="C61" s="32"/>
      <c r="D61" s="58"/>
      <c r="E61" s="32"/>
      <c r="F61" s="58"/>
      <c r="G61" s="32"/>
      <c r="H61" s="58"/>
      <c r="I61" s="32"/>
      <c r="J61" s="58"/>
      <c r="K61" s="32"/>
      <c r="L61" s="58"/>
      <c r="M61" s="41"/>
      <c r="N61" s="58"/>
      <c r="O61" s="32">
        <v>27</v>
      </c>
      <c r="P61" s="58">
        <v>684</v>
      </c>
      <c r="Q61" s="58">
        <f t="shared" si="2"/>
        <v>27</v>
      </c>
      <c r="R61" s="13">
        <f t="shared" si="3"/>
        <v>4077</v>
      </c>
    </row>
    <row r="62" spans="1:18" ht="15" customHeight="1" x14ac:dyDescent="0.25">
      <c r="A62" s="59">
        <v>52</v>
      </c>
      <c r="B62" s="58">
        <v>436</v>
      </c>
      <c r="C62" s="32"/>
      <c r="D62" s="58"/>
      <c r="E62" s="32"/>
      <c r="F62" s="58"/>
      <c r="G62" s="32"/>
      <c r="H62" s="58"/>
      <c r="I62" s="32"/>
      <c r="J62" s="58"/>
      <c r="K62" s="32"/>
      <c r="L62" s="58"/>
      <c r="M62" s="41"/>
      <c r="N62" s="58"/>
      <c r="O62" s="32"/>
      <c r="P62" s="58"/>
      <c r="Q62" s="58">
        <f t="shared" si="2"/>
        <v>0</v>
      </c>
      <c r="R62" s="13">
        <f t="shared" si="3"/>
        <v>0</v>
      </c>
    </row>
    <row r="63" spans="1:18" ht="15" customHeight="1" x14ac:dyDescent="0.25">
      <c r="A63" s="59">
        <v>53</v>
      </c>
      <c r="B63" s="58">
        <v>437</v>
      </c>
      <c r="C63" s="32"/>
      <c r="D63" s="58"/>
      <c r="E63" s="32"/>
      <c r="F63" s="58"/>
      <c r="G63" s="32"/>
      <c r="H63" s="58"/>
      <c r="I63" s="32"/>
      <c r="J63" s="58"/>
      <c r="K63" s="32"/>
      <c r="L63" s="58"/>
      <c r="M63" s="41"/>
      <c r="N63" s="58"/>
      <c r="O63" s="32"/>
      <c r="P63" s="58"/>
      <c r="Q63" s="58">
        <f t="shared" si="2"/>
        <v>0</v>
      </c>
      <c r="R63" s="13">
        <f t="shared" si="3"/>
        <v>0</v>
      </c>
    </row>
    <row r="64" spans="1:18" ht="15" customHeight="1" x14ac:dyDescent="0.25">
      <c r="A64" s="59">
        <v>54</v>
      </c>
      <c r="B64" s="58">
        <v>438</v>
      </c>
      <c r="C64" s="32"/>
      <c r="D64" s="58"/>
      <c r="E64" s="32"/>
      <c r="F64" s="58"/>
      <c r="G64" s="32"/>
      <c r="H64" s="58"/>
      <c r="I64" s="32"/>
      <c r="J64" s="58"/>
      <c r="K64" s="32"/>
      <c r="L64" s="58"/>
      <c r="M64" s="41"/>
      <c r="N64" s="58"/>
      <c r="O64" s="32">
        <v>30</v>
      </c>
      <c r="P64" s="58">
        <v>711</v>
      </c>
      <c r="Q64" s="58">
        <f t="shared" si="2"/>
        <v>30</v>
      </c>
      <c r="R64" s="13">
        <f t="shared" si="3"/>
        <v>4530</v>
      </c>
    </row>
    <row r="65" spans="1:18" ht="15" customHeight="1" x14ac:dyDescent="0.25">
      <c r="A65" s="59">
        <v>55</v>
      </c>
      <c r="B65" s="58">
        <v>439</v>
      </c>
      <c r="C65" s="32"/>
      <c r="D65" s="58"/>
      <c r="E65" s="32">
        <v>38</v>
      </c>
      <c r="F65" s="58">
        <v>653</v>
      </c>
      <c r="G65" s="32"/>
      <c r="H65" s="58"/>
      <c r="I65" s="32"/>
      <c r="J65" s="58"/>
      <c r="K65" s="32"/>
      <c r="L65" s="58"/>
      <c r="M65" s="41"/>
      <c r="N65" s="58"/>
      <c r="O65" s="32"/>
      <c r="P65" s="58"/>
      <c r="Q65" s="58">
        <f t="shared" si="2"/>
        <v>38</v>
      </c>
      <c r="R65" s="13">
        <f t="shared" si="3"/>
        <v>5738</v>
      </c>
    </row>
    <row r="66" spans="1:18" ht="15" customHeight="1" x14ac:dyDescent="0.25">
      <c r="A66" s="59">
        <v>56</v>
      </c>
      <c r="B66" s="58">
        <v>440</v>
      </c>
      <c r="C66" s="32">
        <v>33</v>
      </c>
      <c r="D66" s="58">
        <v>623</v>
      </c>
      <c r="E66" s="32"/>
      <c r="F66" s="58"/>
      <c r="G66" s="32"/>
      <c r="H66" s="58"/>
      <c r="I66" s="32"/>
      <c r="J66" s="58"/>
      <c r="K66" s="32"/>
      <c r="L66" s="58"/>
      <c r="M66" s="41"/>
      <c r="N66" s="58"/>
      <c r="O66" s="32"/>
      <c r="P66" s="58"/>
      <c r="Q66" s="58">
        <f t="shared" si="2"/>
        <v>33</v>
      </c>
      <c r="R66" s="13">
        <f t="shared" si="3"/>
        <v>4851</v>
      </c>
    </row>
    <row r="67" spans="1:18" ht="15" customHeight="1" x14ac:dyDescent="0.25">
      <c r="A67" s="59">
        <v>57</v>
      </c>
      <c r="B67" s="58">
        <v>441</v>
      </c>
      <c r="C67" s="32"/>
      <c r="D67" s="58"/>
      <c r="E67" s="32"/>
      <c r="F67" s="58"/>
      <c r="G67" s="32"/>
      <c r="H67" s="58"/>
      <c r="I67" s="32"/>
      <c r="J67" s="58"/>
      <c r="K67" s="32"/>
      <c r="L67" s="58"/>
      <c r="M67" s="41"/>
      <c r="N67" s="58"/>
      <c r="O67" s="32"/>
      <c r="P67" s="58"/>
      <c r="Q67" s="58">
        <f t="shared" si="2"/>
        <v>0</v>
      </c>
      <c r="R67" s="13">
        <f t="shared" si="3"/>
        <v>0</v>
      </c>
    </row>
    <row r="68" spans="1:18" ht="15" customHeight="1" x14ac:dyDescent="0.25">
      <c r="A68" s="59">
        <v>58</v>
      </c>
      <c r="B68" s="58">
        <v>442</v>
      </c>
      <c r="C68" s="32"/>
      <c r="D68" s="58"/>
      <c r="E68" s="32"/>
      <c r="F68" s="58"/>
      <c r="G68" s="32">
        <v>45</v>
      </c>
      <c r="H68" s="58">
        <v>657</v>
      </c>
      <c r="I68" s="32"/>
      <c r="J68" s="58"/>
      <c r="K68" s="32"/>
      <c r="L68" s="58"/>
      <c r="M68" s="41"/>
      <c r="N68" s="58"/>
      <c r="O68" s="32"/>
      <c r="P68" s="58"/>
      <c r="Q68" s="58">
        <f t="shared" si="2"/>
        <v>45</v>
      </c>
      <c r="R68" s="13">
        <f t="shared" si="3"/>
        <v>6795</v>
      </c>
    </row>
    <row r="69" spans="1:18" ht="15" customHeight="1" x14ac:dyDescent="0.25">
      <c r="A69" s="59">
        <v>59</v>
      </c>
      <c r="B69" s="58" t="s">
        <v>67</v>
      </c>
      <c r="C69" s="32"/>
      <c r="D69" s="58"/>
      <c r="E69" s="32"/>
      <c r="F69" s="58"/>
      <c r="G69" s="32"/>
      <c r="H69" s="58"/>
      <c r="I69" s="32"/>
      <c r="J69" s="58"/>
      <c r="K69" s="32"/>
      <c r="L69" s="58"/>
      <c r="M69" s="41"/>
      <c r="N69" s="58"/>
      <c r="O69" s="32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32"/>
      <c r="D70" s="58"/>
      <c r="E70" s="32"/>
      <c r="F70" s="58"/>
      <c r="G70" s="32"/>
      <c r="H70" s="58"/>
      <c r="I70" s="32"/>
      <c r="J70" s="58"/>
      <c r="K70" s="32"/>
      <c r="L70" s="58"/>
      <c r="M70" s="41"/>
      <c r="N70" s="58"/>
      <c r="O70" s="32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32"/>
      <c r="D71" s="58"/>
      <c r="E71" s="32"/>
      <c r="F71" s="58"/>
      <c r="G71" s="32"/>
      <c r="H71" s="58"/>
      <c r="I71" s="32"/>
      <c r="J71" s="58"/>
      <c r="K71" s="32"/>
      <c r="L71" s="58"/>
      <c r="M71" s="41"/>
      <c r="N71" s="58"/>
      <c r="O71" s="32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32"/>
      <c r="D72" s="58"/>
      <c r="E72" s="32"/>
      <c r="F72" s="58"/>
      <c r="G72" s="32"/>
      <c r="H72" s="58"/>
      <c r="I72" s="32"/>
      <c r="J72" s="58"/>
      <c r="K72" s="32"/>
      <c r="L72" s="58"/>
      <c r="M72" s="41"/>
      <c r="N72" s="58"/>
      <c r="O72" s="32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32"/>
      <c r="D73" s="58"/>
      <c r="E73" s="32"/>
      <c r="F73" s="58"/>
      <c r="G73" s="32"/>
      <c r="H73" s="58"/>
      <c r="I73" s="32"/>
      <c r="J73" s="58"/>
      <c r="K73" s="32"/>
      <c r="L73" s="58"/>
      <c r="M73" s="41"/>
      <c r="N73" s="58"/>
      <c r="O73" s="32"/>
      <c r="P73" s="58"/>
      <c r="Q73" s="58">
        <f t="shared" si="2"/>
        <v>0</v>
      </c>
      <c r="R73" s="13">
        <f t="shared" si="3"/>
        <v>0</v>
      </c>
    </row>
    <row r="74" spans="1:18" ht="15" customHeight="1" x14ac:dyDescent="0.25">
      <c r="A74" s="59">
        <v>64</v>
      </c>
      <c r="B74" s="58">
        <v>608</v>
      </c>
      <c r="C74" s="32">
        <v>18</v>
      </c>
      <c r="D74" s="58">
        <v>7214</v>
      </c>
      <c r="E74" s="32"/>
      <c r="F74" s="58"/>
      <c r="G74" s="32"/>
      <c r="H74" s="58"/>
      <c r="I74" s="32"/>
      <c r="J74" s="58"/>
      <c r="K74" s="32"/>
      <c r="L74" s="58"/>
      <c r="M74" s="41"/>
      <c r="N74" s="58"/>
      <c r="O74" s="32"/>
      <c r="P74" s="58"/>
      <c r="Q74" s="58">
        <f t="shared" si="2"/>
        <v>18</v>
      </c>
      <c r="R74" s="13">
        <f t="shared" si="3"/>
        <v>2646</v>
      </c>
    </row>
    <row r="75" spans="1:18" ht="15" customHeight="1" x14ac:dyDescent="0.25">
      <c r="A75" s="59">
        <v>65</v>
      </c>
      <c r="B75" s="58">
        <v>609</v>
      </c>
      <c r="C75" s="32"/>
      <c r="D75" s="58"/>
      <c r="E75" s="32"/>
      <c r="F75" s="58"/>
      <c r="G75" s="32"/>
      <c r="H75" s="58"/>
      <c r="I75" s="32"/>
      <c r="J75" s="58"/>
      <c r="K75" s="32"/>
      <c r="L75" s="58"/>
      <c r="M75" s="41"/>
      <c r="N75" s="58"/>
      <c r="O75" s="32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32"/>
      <c r="D76" s="58"/>
      <c r="E76" s="32"/>
      <c r="F76" s="58"/>
      <c r="G76" s="32"/>
      <c r="H76" s="58"/>
      <c r="I76" s="32"/>
      <c r="J76" s="58"/>
      <c r="K76" s="32"/>
      <c r="L76" s="58"/>
      <c r="M76" s="41"/>
      <c r="N76" s="58"/>
      <c r="O76" s="32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32"/>
      <c r="D77" s="58"/>
      <c r="E77" s="32"/>
      <c r="F77" s="58"/>
      <c r="G77" s="32"/>
      <c r="H77" s="58"/>
      <c r="I77" s="32"/>
      <c r="J77" s="58"/>
      <c r="K77" s="32"/>
      <c r="L77" s="58"/>
      <c r="M77" s="41"/>
      <c r="N77" s="58"/>
      <c r="O77" s="32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32">
        <v>14</v>
      </c>
      <c r="D78" s="58">
        <v>2915</v>
      </c>
      <c r="E78" s="32"/>
      <c r="F78" s="58"/>
      <c r="G78" s="32"/>
      <c r="H78" s="58"/>
      <c r="I78" s="32"/>
      <c r="J78" s="58"/>
      <c r="K78" s="32"/>
      <c r="L78" s="58"/>
      <c r="M78" s="41"/>
      <c r="N78" s="58"/>
      <c r="O78" s="32"/>
      <c r="P78" s="58"/>
      <c r="Q78" s="58">
        <f t="shared" si="4"/>
        <v>14</v>
      </c>
      <c r="R78" s="13">
        <f t="shared" si="5"/>
        <v>2058</v>
      </c>
    </row>
    <row r="79" spans="1:18" ht="15" customHeight="1" x14ac:dyDescent="0.25">
      <c r="A79" s="59">
        <v>69</v>
      </c>
      <c r="B79" s="58">
        <v>613</v>
      </c>
      <c r="C79" s="32"/>
      <c r="D79" s="58"/>
      <c r="E79" s="32"/>
      <c r="F79" s="58"/>
      <c r="G79" s="32"/>
      <c r="H79" s="58"/>
      <c r="I79" s="32"/>
      <c r="J79" s="58"/>
      <c r="K79" s="32"/>
      <c r="L79" s="58"/>
      <c r="M79" s="41"/>
      <c r="N79" s="58"/>
      <c r="O79" s="32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32"/>
      <c r="D80" s="58"/>
      <c r="E80" s="32"/>
      <c r="F80" s="58"/>
      <c r="G80" s="32"/>
      <c r="H80" s="58"/>
      <c r="I80" s="32"/>
      <c r="J80" s="58"/>
      <c r="K80" s="32"/>
      <c r="L80" s="58"/>
      <c r="M80" s="41"/>
      <c r="N80" s="58"/>
      <c r="O80" s="32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32"/>
      <c r="D81" s="58"/>
      <c r="E81" s="32"/>
      <c r="F81" s="58"/>
      <c r="G81" s="32"/>
      <c r="H81" s="58"/>
      <c r="I81" s="32"/>
      <c r="J81" s="58"/>
      <c r="K81" s="32"/>
      <c r="L81" s="58"/>
      <c r="M81" s="41"/>
      <c r="N81" s="58"/>
      <c r="O81" s="32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32"/>
      <c r="D82" s="58"/>
      <c r="E82" s="32"/>
      <c r="F82" s="58"/>
      <c r="G82" s="32"/>
      <c r="H82" s="58"/>
      <c r="I82" s="32"/>
      <c r="J82" s="58"/>
      <c r="K82" s="32"/>
      <c r="L82" s="58"/>
      <c r="M82" s="41"/>
      <c r="N82" s="58"/>
      <c r="O82" s="32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32"/>
      <c r="D83" s="58"/>
      <c r="E83" s="32"/>
      <c r="F83" s="58"/>
      <c r="G83" s="32"/>
      <c r="H83" s="58"/>
      <c r="I83" s="32"/>
      <c r="J83" s="58"/>
      <c r="K83" s="32"/>
      <c r="L83" s="58"/>
      <c r="M83" s="41"/>
      <c r="N83" s="58"/>
      <c r="O83" s="32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33"/>
      <c r="D84" s="18"/>
      <c r="E84" s="33"/>
      <c r="F84" s="18"/>
      <c r="G84" s="33">
        <v>20</v>
      </c>
      <c r="H84" s="18">
        <v>4366</v>
      </c>
      <c r="I84" s="33"/>
      <c r="J84" s="18"/>
      <c r="K84" s="33">
        <v>25</v>
      </c>
      <c r="L84" s="18">
        <v>4385</v>
      </c>
      <c r="M84" s="46"/>
      <c r="N84" s="18"/>
      <c r="O84" s="33"/>
      <c r="P84" s="18"/>
      <c r="Q84" s="58">
        <f t="shared" si="4"/>
        <v>45</v>
      </c>
      <c r="R84" s="13">
        <f t="shared" si="5"/>
        <v>6795</v>
      </c>
    </row>
    <row r="85" spans="1:18" ht="15" customHeight="1" x14ac:dyDescent="0.25">
      <c r="A85" s="59">
        <v>75</v>
      </c>
      <c r="B85" s="58">
        <v>619</v>
      </c>
      <c r="C85" s="32"/>
      <c r="D85" s="58"/>
      <c r="E85" s="32"/>
      <c r="F85" s="58"/>
      <c r="G85" s="32">
        <v>24</v>
      </c>
      <c r="H85" s="58">
        <v>5189</v>
      </c>
      <c r="I85" s="32"/>
      <c r="J85" s="58"/>
      <c r="K85" s="32">
        <v>23</v>
      </c>
      <c r="L85" s="58">
        <v>5206</v>
      </c>
      <c r="M85" s="41"/>
      <c r="N85" s="58"/>
      <c r="O85" s="32"/>
      <c r="P85" s="58"/>
      <c r="Q85" s="58">
        <f t="shared" si="4"/>
        <v>47</v>
      </c>
      <c r="R85" s="13">
        <f t="shared" si="5"/>
        <v>7097</v>
      </c>
    </row>
    <row r="86" spans="1:18" ht="15" customHeight="1" x14ac:dyDescent="0.25">
      <c r="A86" s="59">
        <v>76</v>
      </c>
      <c r="B86" s="58">
        <v>620</v>
      </c>
      <c r="C86" s="32"/>
      <c r="D86" s="58"/>
      <c r="E86" s="32"/>
      <c r="F86" s="58"/>
      <c r="G86" s="32">
        <v>28</v>
      </c>
      <c r="H86" s="58">
        <v>5309</v>
      </c>
      <c r="I86" s="32"/>
      <c r="J86" s="58"/>
      <c r="K86" s="32">
        <v>21</v>
      </c>
      <c r="L86" s="58">
        <v>5322</v>
      </c>
      <c r="M86" s="41"/>
      <c r="N86" s="58"/>
      <c r="O86" s="32"/>
      <c r="P86" s="58"/>
      <c r="Q86" s="58">
        <f t="shared" si="4"/>
        <v>49</v>
      </c>
      <c r="R86" s="13">
        <f t="shared" si="5"/>
        <v>7399</v>
      </c>
    </row>
    <row r="87" spans="1:18" ht="15" customHeight="1" x14ac:dyDescent="0.25">
      <c r="A87" s="59">
        <v>77</v>
      </c>
      <c r="B87" s="58">
        <v>621</v>
      </c>
      <c r="C87" s="32"/>
      <c r="D87" s="58"/>
      <c r="E87" s="32"/>
      <c r="F87" s="58"/>
      <c r="G87" s="32"/>
      <c r="H87" s="58"/>
      <c r="I87" s="32"/>
      <c r="J87" s="58"/>
      <c r="K87" s="32"/>
      <c r="L87" s="58"/>
      <c r="M87" s="41"/>
      <c r="N87" s="58"/>
      <c r="O87" s="32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32"/>
      <c r="D88" s="58"/>
      <c r="E88" s="32"/>
      <c r="F88" s="58"/>
      <c r="G88" s="32"/>
      <c r="H88" s="58"/>
      <c r="I88" s="32"/>
      <c r="J88" s="58"/>
      <c r="K88" s="32"/>
      <c r="L88" s="58"/>
      <c r="M88" s="45"/>
      <c r="N88" s="58"/>
      <c r="O88" s="32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32"/>
      <c r="D89" s="58"/>
      <c r="E89" s="32">
        <v>27</v>
      </c>
      <c r="F89" s="58">
        <v>5229</v>
      </c>
      <c r="G89" s="32"/>
      <c r="H89" s="58"/>
      <c r="I89" s="32">
        <v>22</v>
      </c>
      <c r="J89" s="58">
        <v>5246</v>
      </c>
      <c r="K89" s="32"/>
      <c r="L89" s="58"/>
      <c r="M89" s="41"/>
      <c r="N89" s="58"/>
      <c r="O89" s="32">
        <v>21</v>
      </c>
      <c r="P89" s="58">
        <v>5262</v>
      </c>
      <c r="Q89" s="58">
        <f t="shared" si="4"/>
        <v>70</v>
      </c>
      <c r="R89" s="13">
        <f t="shared" si="5"/>
        <v>10570</v>
      </c>
    </row>
    <row r="90" spans="1:18" ht="15" customHeight="1" x14ac:dyDescent="0.25">
      <c r="A90" s="59">
        <v>80</v>
      </c>
      <c r="B90" s="58">
        <v>624</v>
      </c>
      <c r="C90" s="32"/>
      <c r="D90" s="58"/>
      <c r="E90" s="32"/>
      <c r="F90" s="58"/>
      <c r="G90" s="32">
        <v>22</v>
      </c>
      <c r="H90" s="58">
        <v>5219</v>
      </c>
      <c r="I90" s="32"/>
      <c r="J90" s="58"/>
      <c r="K90" s="32"/>
      <c r="L90" s="58"/>
      <c r="M90" s="41"/>
      <c r="N90" s="58"/>
      <c r="O90" s="32"/>
      <c r="P90" s="58"/>
      <c r="Q90" s="58">
        <f t="shared" si="4"/>
        <v>22</v>
      </c>
      <c r="R90" s="13">
        <f t="shared" si="5"/>
        <v>3322</v>
      </c>
    </row>
    <row r="91" spans="1:18" ht="15" customHeight="1" x14ac:dyDescent="0.25">
      <c r="A91" s="59">
        <v>81</v>
      </c>
      <c r="B91" s="58">
        <v>625</v>
      </c>
      <c r="C91" s="32"/>
      <c r="D91" s="58"/>
      <c r="E91" s="32"/>
      <c r="F91" s="58"/>
      <c r="G91" s="32"/>
      <c r="H91" s="58"/>
      <c r="I91" s="32"/>
      <c r="J91" s="58"/>
      <c r="K91" s="32"/>
      <c r="L91" s="58"/>
      <c r="M91" s="41"/>
      <c r="N91" s="58"/>
      <c r="O91" s="32"/>
      <c r="P91" s="58"/>
      <c r="Q91" s="58">
        <f t="shared" si="4"/>
        <v>0</v>
      </c>
      <c r="R91" s="13">
        <f t="shared" si="5"/>
        <v>0</v>
      </c>
    </row>
    <row r="92" spans="1:18" ht="15" customHeight="1" x14ac:dyDescent="0.25">
      <c r="A92" s="59">
        <v>82</v>
      </c>
      <c r="B92" s="58">
        <v>626</v>
      </c>
      <c r="C92" s="32"/>
      <c r="D92" s="58"/>
      <c r="E92" s="32"/>
      <c r="F92" s="58"/>
      <c r="G92" s="32"/>
      <c r="H92" s="58"/>
      <c r="I92" s="32"/>
      <c r="J92" s="58"/>
      <c r="K92" s="37"/>
      <c r="L92" s="58"/>
      <c r="M92" s="41"/>
      <c r="N92" s="58"/>
      <c r="O92" s="32"/>
      <c r="P92" s="58"/>
      <c r="Q92" s="58">
        <f t="shared" si="4"/>
        <v>0</v>
      </c>
      <c r="R92" s="13">
        <f t="shared" si="5"/>
        <v>0</v>
      </c>
    </row>
    <row r="93" spans="1:18" ht="15" customHeight="1" x14ac:dyDescent="0.25">
      <c r="A93" s="59">
        <v>83</v>
      </c>
      <c r="B93" s="58">
        <v>627</v>
      </c>
      <c r="C93" s="32"/>
      <c r="D93" s="58"/>
      <c r="E93" s="32">
        <v>23</v>
      </c>
      <c r="F93" s="58">
        <v>5177</v>
      </c>
      <c r="G93" s="32"/>
      <c r="H93" s="58"/>
      <c r="I93" s="32">
        <v>6</v>
      </c>
      <c r="J93" s="58">
        <v>5182</v>
      </c>
      <c r="K93" s="37"/>
      <c r="L93" s="58"/>
      <c r="M93" s="41"/>
      <c r="N93" s="58"/>
      <c r="O93" s="32">
        <v>22</v>
      </c>
      <c r="P93" s="58">
        <v>5225</v>
      </c>
      <c r="Q93" s="58">
        <f t="shared" si="4"/>
        <v>51</v>
      </c>
      <c r="R93" s="13">
        <f t="shared" si="5"/>
        <v>7701</v>
      </c>
    </row>
    <row r="94" spans="1:18" ht="15" customHeight="1" x14ac:dyDescent="0.25">
      <c r="A94" s="59">
        <v>84</v>
      </c>
      <c r="B94" s="58">
        <v>628</v>
      </c>
      <c r="C94" s="32">
        <v>34</v>
      </c>
      <c r="D94" s="58">
        <v>5198</v>
      </c>
      <c r="E94" s="32">
        <v>21</v>
      </c>
      <c r="F94" s="58">
        <v>5214</v>
      </c>
      <c r="G94" s="32"/>
      <c r="H94" s="58"/>
      <c r="I94" s="32">
        <v>23</v>
      </c>
      <c r="J94" s="58">
        <v>5233</v>
      </c>
      <c r="K94" s="30"/>
      <c r="L94" s="58"/>
      <c r="M94" s="41">
        <v>23</v>
      </c>
      <c r="N94" s="58">
        <v>5256</v>
      </c>
      <c r="O94" s="32"/>
      <c r="P94" s="58"/>
      <c r="Q94" s="58">
        <f t="shared" si="4"/>
        <v>101</v>
      </c>
      <c r="R94" s="13">
        <f t="shared" si="5"/>
        <v>15115</v>
      </c>
    </row>
    <row r="95" spans="1:18" ht="15" customHeight="1" x14ac:dyDescent="0.25">
      <c r="A95" s="59">
        <v>85</v>
      </c>
      <c r="B95" s="58">
        <v>629</v>
      </c>
      <c r="C95" s="32"/>
      <c r="D95" s="58"/>
      <c r="E95" s="32">
        <v>23</v>
      </c>
      <c r="F95" s="58">
        <v>5185</v>
      </c>
      <c r="G95" s="32"/>
      <c r="H95" s="58"/>
      <c r="I95" s="32">
        <v>29</v>
      </c>
      <c r="J95" s="58">
        <v>5208</v>
      </c>
      <c r="K95" s="30"/>
      <c r="L95" s="58"/>
      <c r="M95" s="41">
        <v>21</v>
      </c>
      <c r="N95" s="58">
        <v>5225</v>
      </c>
      <c r="O95" s="32"/>
      <c r="P95" s="58"/>
      <c r="Q95" s="58">
        <f t="shared" si="4"/>
        <v>73</v>
      </c>
      <c r="R95" s="13">
        <f t="shared" si="5"/>
        <v>11023</v>
      </c>
    </row>
    <row r="96" spans="1:18" ht="15" customHeight="1" x14ac:dyDescent="0.25">
      <c r="A96" s="59">
        <v>86</v>
      </c>
      <c r="B96" s="58">
        <v>630</v>
      </c>
      <c r="C96" s="32"/>
      <c r="D96" s="58"/>
      <c r="E96" s="32"/>
      <c r="F96" s="58"/>
      <c r="G96" s="32"/>
      <c r="H96" s="58"/>
      <c r="I96" s="32"/>
      <c r="J96" s="58"/>
      <c r="K96" s="32"/>
      <c r="L96" s="58"/>
      <c r="M96" s="41"/>
      <c r="N96" s="58"/>
      <c r="O96" s="32"/>
      <c r="P96" s="58"/>
      <c r="Q96" s="58">
        <f t="shared" si="4"/>
        <v>0</v>
      </c>
      <c r="R96" s="13">
        <f t="shared" si="5"/>
        <v>0</v>
      </c>
    </row>
    <row r="97" spans="1:18" ht="15" customHeight="1" x14ac:dyDescent="0.25">
      <c r="A97" s="59">
        <v>87</v>
      </c>
      <c r="B97" s="58">
        <v>631</v>
      </c>
      <c r="C97" s="32"/>
      <c r="D97" s="58"/>
      <c r="E97" s="32">
        <v>22</v>
      </c>
      <c r="F97" s="58">
        <v>4683</v>
      </c>
      <c r="G97" s="32"/>
      <c r="H97" s="58"/>
      <c r="I97" s="32">
        <v>30</v>
      </c>
      <c r="J97" s="58">
        <v>4704</v>
      </c>
      <c r="K97" s="32"/>
      <c r="L97" s="58"/>
      <c r="M97" s="41">
        <v>23</v>
      </c>
      <c r="N97" s="58">
        <v>4722</v>
      </c>
      <c r="O97" s="32"/>
      <c r="P97" s="58"/>
      <c r="Q97" s="58">
        <f t="shared" si="4"/>
        <v>75</v>
      </c>
      <c r="R97" s="13">
        <f t="shared" si="5"/>
        <v>11325</v>
      </c>
    </row>
    <row r="98" spans="1:18" ht="15" customHeight="1" x14ac:dyDescent="0.25">
      <c r="A98" s="59">
        <v>88</v>
      </c>
      <c r="B98" s="58">
        <v>632</v>
      </c>
      <c r="C98" s="32"/>
      <c r="D98" s="58"/>
      <c r="E98" s="32">
        <v>23</v>
      </c>
      <c r="F98" s="58">
        <v>4965</v>
      </c>
      <c r="G98" s="32"/>
      <c r="H98" s="58"/>
      <c r="I98" s="32"/>
      <c r="J98" s="58"/>
      <c r="K98" s="32">
        <v>20</v>
      </c>
      <c r="L98" s="58">
        <v>4994</v>
      </c>
      <c r="M98" s="41"/>
      <c r="N98" s="58"/>
      <c r="O98" s="32"/>
      <c r="P98" s="58"/>
      <c r="Q98" s="58">
        <f t="shared" si="4"/>
        <v>43</v>
      </c>
      <c r="R98" s="13">
        <f t="shared" si="5"/>
        <v>6493</v>
      </c>
    </row>
    <row r="99" spans="1:18" ht="15" customHeight="1" x14ac:dyDescent="0.25">
      <c r="A99" s="59">
        <v>89</v>
      </c>
      <c r="B99" s="58">
        <v>633</v>
      </c>
      <c r="C99" s="32"/>
      <c r="D99" s="58"/>
      <c r="E99" s="32">
        <v>23</v>
      </c>
      <c r="F99" s="58">
        <v>4704</v>
      </c>
      <c r="G99" s="30"/>
      <c r="H99" s="58"/>
      <c r="I99" s="32">
        <v>26</v>
      </c>
      <c r="J99" s="58">
        <v>4728</v>
      </c>
      <c r="K99" s="32"/>
      <c r="L99" s="58"/>
      <c r="M99" s="41">
        <v>21</v>
      </c>
      <c r="N99" s="58">
        <v>4748</v>
      </c>
      <c r="O99" s="32"/>
      <c r="P99" s="58"/>
      <c r="Q99" s="58">
        <f t="shared" si="4"/>
        <v>70</v>
      </c>
      <c r="R99" s="13">
        <f t="shared" si="5"/>
        <v>10570</v>
      </c>
    </row>
    <row r="100" spans="1:18" ht="15" customHeight="1" x14ac:dyDescent="0.25">
      <c r="A100" s="59">
        <v>90</v>
      </c>
      <c r="B100" s="58" t="s">
        <v>21</v>
      </c>
      <c r="C100" s="32"/>
      <c r="D100" s="58"/>
      <c r="E100" s="32"/>
      <c r="F100" s="58"/>
      <c r="G100" s="32"/>
      <c r="H100" s="58"/>
      <c r="I100" s="32"/>
      <c r="J100" s="58"/>
      <c r="K100" s="32"/>
      <c r="L100" s="58"/>
      <c r="M100" s="41"/>
      <c r="N100" s="58"/>
      <c r="O100" s="32"/>
      <c r="P100" s="58"/>
      <c r="Q100" s="58">
        <f t="shared" si="4"/>
        <v>0</v>
      </c>
      <c r="R100" s="13">
        <f t="shared" si="5"/>
        <v>0</v>
      </c>
    </row>
    <row r="101" spans="1:18" ht="15" customHeight="1" x14ac:dyDescent="0.25">
      <c r="A101" s="59">
        <v>91</v>
      </c>
      <c r="B101" s="58">
        <v>702</v>
      </c>
      <c r="C101" s="32"/>
      <c r="D101" s="58"/>
      <c r="E101" s="32"/>
      <c r="F101" s="58"/>
      <c r="G101" s="32"/>
      <c r="H101" s="58"/>
      <c r="I101" s="32">
        <v>98</v>
      </c>
      <c r="J101" s="58">
        <v>2542</v>
      </c>
      <c r="K101" s="32"/>
      <c r="L101" s="58"/>
      <c r="M101" s="41"/>
      <c r="N101" s="58"/>
      <c r="O101" s="32"/>
      <c r="P101" s="58"/>
      <c r="Q101" s="58">
        <f t="shared" si="4"/>
        <v>98</v>
      </c>
      <c r="R101" s="13">
        <f t="shared" si="5"/>
        <v>14798</v>
      </c>
    </row>
    <row r="102" spans="1:18" ht="15" customHeight="1" x14ac:dyDescent="0.25">
      <c r="A102" s="59">
        <v>92</v>
      </c>
      <c r="B102" s="58">
        <v>703</v>
      </c>
      <c r="C102" s="32"/>
      <c r="D102" s="58"/>
      <c r="E102" s="32"/>
      <c r="F102" s="58"/>
      <c r="G102" s="32"/>
      <c r="H102" s="58"/>
      <c r="I102" s="32"/>
      <c r="J102" s="58"/>
      <c r="K102" s="32"/>
      <c r="L102" s="58"/>
      <c r="M102" s="41"/>
      <c r="N102" s="58"/>
      <c r="O102" s="32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32">
        <v>48</v>
      </c>
      <c r="D103" s="58">
        <v>409</v>
      </c>
      <c r="E103" s="32"/>
      <c r="F103" s="58"/>
      <c r="G103" s="32"/>
      <c r="H103" s="58"/>
      <c r="I103" s="32"/>
      <c r="J103" s="58"/>
      <c r="K103" s="32"/>
      <c r="L103" s="58"/>
      <c r="M103" s="41"/>
      <c r="N103" s="58"/>
      <c r="O103" s="32"/>
      <c r="P103" s="58"/>
      <c r="Q103" s="58">
        <f t="shared" si="4"/>
        <v>48</v>
      </c>
      <c r="R103" s="13">
        <f t="shared" si="5"/>
        <v>7056</v>
      </c>
    </row>
    <row r="104" spans="1:18" ht="15" customHeight="1" x14ac:dyDescent="0.25">
      <c r="A104" s="59">
        <v>94</v>
      </c>
      <c r="B104" s="58">
        <v>1003</v>
      </c>
      <c r="C104" s="32"/>
      <c r="D104" s="58"/>
      <c r="E104" s="32"/>
      <c r="F104" s="58"/>
      <c r="G104" s="32"/>
      <c r="H104" s="58"/>
      <c r="I104" s="32"/>
      <c r="J104" s="58"/>
      <c r="K104" s="32"/>
      <c r="L104" s="58"/>
      <c r="M104" s="41"/>
      <c r="N104" s="58"/>
      <c r="O104" s="32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32"/>
      <c r="D105" s="58"/>
      <c r="E105" s="32">
        <v>74</v>
      </c>
      <c r="F105" s="58">
        <v>7951</v>
      </c>
      <c r="G105" s="32"/>
      <c r="H105" s="58"/>
      <c r="I105" s="32"/>
      <c r="J105" s="58"/>
      <c r="K105" s="32"/>
      <c r="L105" s="58"/>
      <c r="M105" s="41"/>
      <c r="N105" s="58"/>
      <c r="O105" s="32"/>
      <c r="P105" s="58"/>
      <c r="Q105" s="58">
        <f t="shared" si="4"/>
        <v>74</v>
      </c>
      <c r="R105" s="13">
        <f t="shared" si="5"/>
        <v>11174</v>
      </c>
    </row>
    <row r="106" spans="1:18" ht="15" customHeight="1" x14ac:dyDescent="0.25">
      <c r="A106" s="59">
        <v>96</v>
      </c>
      <c r="B106" s="58">
        <v>1005</v>
      </c>
      <c r="C106" s="32"/>
      <c r="D106" s="58"/>
      <c r="E106" s="32"/>
      <c r="F106" s="58"/>
      <c r="G106" s="32"/>
      <c r="H106" s="58"/>
      <c r="I106" s="32"/>
      <c r="J106" s="58"/>
      <c r="K106" s="32"/>
      <c r="L106" s="58"/>
      <c r="M106" s="41"/>
      <c r="N106" s="58"/>
      <c r="O106" s="32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32">
        <v>29</v>
      </c>
      <c r="D107" s="58">
        <v>6233</v>
      </c>
      <c r="E107" s="32"/>
      <c r="F107" s="58"/>
      <c r="G107" s="32"/>
      <c r="H107" s="58"/>
      <c r="I107" s="32"/>
      <c r="J107" s="58"/>
      <c r="K107" s="32"/>
      <c r="L107" s="58"/>
      <c r="M107" s="41"/>
      <c r="N107" s="58"/>
      <c r="O107" s="32"/>
      <c r="P107" s="58"/>
      <c r="Q107" s="58">
        <f t="shared" ref="Q107:Q138" si="6">C107+E107+G107+I107+K107+M107+O107</f>
        <v>29</v>
      </c>
      <c r="R107" s="13">
        <f t="shared" ref="R107:R138" si="7">SUM(C107*C$9,E107*E$9,G107*G$9,I107*I$9,K107*K$9,M107*M$9,O107*O$9)</f>
        <v>4263</v>
      </c>
    </row>
    <row r="108" spans="1:18" ht="15" customHeight="1" x14ac:dyDescent="0.25">
      <c r="A108" s="59">
        <v>98</v>
      </c>
      <c r="B108" s="58">
        <v>1103</v>
      </c>
      <c r="C108" s="32"/>
      <c r="D108" s="58"/>
      <c r="E108" s="32"/>
      <c r="F108" s="58"/>
      <c r="G108" s="32"/>
      <c r="H108" s="58"/>
      <c r="I108" s="32"/>
      <c r="J108" s="58"/>
      <c r="K108" s="32"/>
      <c r="L108" s="58"/>
      <c r="M108" s="41"/>
      <c r="N108" s="58"/>
      <c r="O108" s="32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32"/>
      <c r="D109" s="58"/>
      <c r="E109" s="32"/>
      <c r="F109" s="58"/>
      <c r="G109" s="32"/>
      <c r="H109" s="58"/>
      <c r="I109" s="32"/>
      <c r="J109" s="58"/>
      <c r="K109" s="32"/>
      <c r="L109" s="58"/>
      <c r="M109" s="41"/>
      <c r="N109" s="58"/>
      <c r="O109" s="32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32">
        <v>39</v>
      </c>
      <c r="D110" s="58">
        <v>11877</v>
      </c>
      <c r="E110" s="32"/>
      <c r="F110" s="58"/>
      <c r="G110" s="32"/>
      <c r="H110" s="58"/>
      <c r="I110" s="32">
        <v>57</v>
      </c>
      <c r="J110" s="58">
        <v>11891</v>
      </c>
      <c r="K110" s="32"/>
      <c r="L110" s="58"/>
      <c r="M110" s="41"/>
      <c r="N110" s="58"/>
      <c r="O110" s="32"/>
      <c r="P110" s="58"/>
      <c r="Q110" s="58">
        <f t="shared" si="6"/>
        <v>96</v>
      </c>
      <c r="R110" s="13">
        <f t="shared" si="7"/>
        <v>14340</v>
      </c>
    </row>
    <row r="111" spans="1:18" ht="15" customHeight="1" x14ac:dyDescent="0.25">
      <c r="A111" s="59">
        <v>101</v>
      </c>
      <c r="B111" s="58">
        <v>1106</v>
      </c>
      <c r="C111" s="32"/>
      <c r="D111" s="58"/>
      <c r="E111" s="32">
        <v>27</v>
      </c>
      <c r="F111" s="58">
        <v>8351</v>
      </c>
      <c r="G111" s="32"/>
      <c r="H111" s="58"/>
      <c r="I111" s="32"/>
      <c r="J111" s="58"/>
      <c r="K111" s="32"/>
      <c r="L111" s="58"/>
      <c r="M111" s="41">
        <v>53</v>
      </c>
      <c r="N111" s="58">
        <v>8368</v>
      </c>
      <c r="O111" s="32"/>
      <c r="P111" s="58"/>
      <c r="Q111" s="58">
        <f t="shared" si="6"/>
        <v>80</v>
      </c>
      <c r="R111" s="13">
        <f t="shared" si="7"/>
        <v>12080</v>
      </c>
    </row>
    <row r="112" spans="1:18" ht="15" customHeight="1" x14ac:dyDescent="0.25">
      <c r="A112" s="59">
        <v>102</v>
      </c>
      <c r="B112" s="58">
        <v>1107</v>
      </c>
      <c r="C112" s="32">
        <v>72</v>
      </c>
      <c r="D112" s="58">
        <v>2623</v>
      </c>
      <c r="E112" s="32"/>
      <c r="F112" s="58"/>
      <c r="G112" s="32"/>
      <c r="H112" s="58"/>
      <c r="I112" s="32"/>
      <c r="J112" s="58"/>
      <c r="K112" s="32"/>
      <c r="L112" s="58"/>
      <c r="M112" s="41">
        <v>152</v>
      </c>
      <c r="N112" s="58">
        <v>2657</v>
      </c>
      <c r="O112" s="32"/>
      <c r="P112" s="58"/>
      <c r="Q112" s="58">
        <f t="shared" si="6"/>
        <v>224</v>
      </c>
      <c r="R112" s="13">
        <f t="shared" si="7"/>
        <v>33536</v>
      </c>
    </row>
    <row r="113" spans="1:18" ht="15" customHeight="1" x14ac:dyDescent="0.25">
      <c r="A113" s="59">
        <v>103</v>
      </c>
      <c r="B113" s="58">
        <v>1111</v>
      </c>
      <c r="C113" s="32">
        <v>145</v>
      </c>
      <c r="D113" s="58">
        <v>3762</v>
      </c>
      <c r="E113" s="32"/>
      <c r="F113" s="58"/>
      <c r="G113" s="32"/>
      <c r="H113" s="58"/>
      <c r="I113" s="32"/>
      <c r="J113" s="58"/>
      <c r="K113" s="32"/>
      <c r="L113" s="58"/>
      <c r="M113" s="41"/>
      <c r="N113" s="58"/>
      <c r="O113" s="32">
        <v>159</v>
      </c>
      <c r="P113" s="58">
        <v>3795</v>
      </c>
      <c r="Q113" s="58">
        <f t="shared" si="6"/>
        <v>304</v>
      </c>
      <c r="R113" s="13">
        <f t="shared" si="7"/>
        <v>45324</v>
      </c>
    </row>
    <row r="114" spans="1:18" ht="15" customHeight="1" x14ac:dyDescent="0.25">
      <c r="A114" s="59">
        <v>104</v>
      </c>
      <c r="B114" s="58">
        <v>1222</v>
      </c>
      <c r="C114" s="32"/>
      <c r="D114" s="58"/>
      <c r="E114" s="32"/>
      <c r="F114" s="58"/>
      <c r="G114" s="32"/>
      <c r="H114" s="58"/>
      <c r="I114" s="32"/>
      <c r="J114" s="58"/>
      <c r="K114" s="32"/>
      <c r="L114" s="58"/>
      <c r="M114" s="41"/>
      <c r="N114" s="58"/>
      <c r="O114" s="32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32"/>
      <c r="D115" s="58"/>
      <c r="E115" s="32"/>
      <c r="F115" s="58"/>
      <c r="G115" s="32"/>
      <c r="H115" s="58"/>
      <c r="I115" s="32"/>
      <c r="J115" s="58"/>
      <c r="K115" s="32"/>
      <c r="L115" s="58"/>
      <c r="M115" s="41"/>
      <c r="N115" s="58"/>
      <c r="O115" s="32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32"/>
      <c r="D116" s="58"/>
      <c r="E116" s="32">
        <v>39</v>
      </c>
      <c r="F116" s="58">
        <v>161805</v>
      </c>
      <c r="G116" s="32"/>
      <c r="H116" s="58"/>
      <c r="I116" s="32"/>
      <c r="J116" s="58"/>
      <c r="K116" s="32"/>
      <c r="L116" s="58"/>
      <c r="M116" s="41"/>
      <c r="N116" s="58"/>
      <c r="O116" s="32"/>
      <c r="P116" s="58"/>
      <c r="Q116" s="58">
        <f t="shared" si="6"/>
        <v>39</v>
      </c>
      <c r="R116" s="13">
        <f t="shared" si="7"/>
        <v>5889</v>
      </c>
    </row>
    <row r="117" spans="1:18" ht="15" customHeight="1" x14ac:dyDescent="0.25">
      <c r="A117" s="59">
        <v>107</v>
      </c>
      <c r="B117" s="58">
        <v>1230</v>
      </c>
      <c r="C117" s="32"/>
      <c r="D117" s="58"/>
      <c r="E117" s="32"/>
      <c r="F117" s="58"/>
      <c r="G117" s="32"/>
      <c r="H117" s="58"/>
      <c r="I117" s="32"/>
      <c r="J117" s="58"/>
      <c r="K117" s="32"/>
      <c r="L117" s="58"/>
      <c r="M117" s="41"/>
      <c r="N117" s="58"/>
      <c r="O117" s="32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32"/>
      <c r="D118" s="58"/>
      <c r="E118" s="32">
        <v>76</v>
      </c>
      <c r="F118" s="58">
        <v>66942</v>
      </c>
      <c r="G118" s="32"/>
      <c r="H118" s="58"/>
      <c r="I118" s="32"/>
      <c r="J118" s="58"/>
      <c r="K118" s="32"/>
      <c r="L118" s="58"/>
      <c r="M118" s="41"/>
      <c r="N118" s="58"/>
      <c r="O118" s="32"/>
      <c r="P118" s="58"/>
      <c r="Q118" s="58">
        <f t="shared" si="6"/>
        <v>76</v>
      </c>
      <c r="R118" s="13">
        <f t="shared" si="7"/>
        <v>11476</v>
      </c>
    </row>
    <row r="119" spans="1:18" ht="15" customHeight="1" x14ac:dyDescent="0.25">
      <c r="A119" s="59">
        <v>109</v>
      </c>
      <c r="B119" s="58">
        <v>1232</v>
      </c>
      <c r="C119" s="32"/>
      <c r="D119" s="58"/>
      <c r="E119" s="32"/>
      <c r="F119" s="58"/>
      <c r="G119" s="32"/>
      <c r="H119" s="58"/>
      <c r="I119" s="32"/>
      <c r="J119" s="58"/>
      <c r="K119" s="32"/>
      <c r="L119" s="58"/>
      <c r="M119" s="41"/>
      <c r="N119" s="58"/>
      <c r="O119" s="32"/>
      <c r="P119" s="58"/>
      <c r="Q119" s="58">
        <f t="shared" si="6"/>
        <v>0</v>
      </c>
      <c r="R119" s="13">
        <f t="shared" si="7"/>
        <v>0</v>
      </c>
    </row>
    <row r="120" spans="1:18" ht="15" customHeight="1" x14ac:dyDescent="0.25">
      <c r="A120" s="59">
        <v>110</v>
      </c>
      <c r="B120" s="58">
        <v>1233</v>
      </c>
      <c r="C120" s="32"/>
      <c r="D120" s="58"/>
      <c r="E120" s="32"/>
      <c r="F120" s="58"/>
      <c r="G120" s="32">
        <v>33</v>
      </c>
      <c r="H120" s="58">
        <v>150217</v>
      </c>
      <c r="I120" s="32"/>
      <c r="J120" s="58"/>
      <c r="K120" s="32"/>
      <c r="L120" s="58"/>
      <c r="M120" s="41">
        <v>45</v>
      </c>
      <c r="N120" s="58">
        <v>150248</v>
      </c>
      <c r="O120" s="32"/>
      <c r="P120" s="58"/>
      <c r="Q120" s="58">
        <f t="shared" si="6"/>
        <v>78</v>
      </c>
      <c r="R120" s="13">
        <f t="shared" si="7"/>
        <v>11778</v>
      </c>
    </row>
    <row r="121" spans="1:18" ht="15" customHeight="1" x14ac:dyDescent="0.25">
      <c r="A121" s="59">
        <v>111</v>
      </c>
      <c r="B121" s="58">
        <v>1234</v>
      </c>
      <c r="C121" s="32"/>
      <c r="D121" s="58"/>
      <c r="E121" s="32"/>
      <c r="F121" s="58"/>
      <c r="G121" s="32"/>
      <c r="H121" s="58"/>
      <c r="I121" s="32"/>
      <c r="J121" s="58"/>
      <c r="K121" s="32"/>
      <c r="L121" s="58"/>
      <c r="M121" s="41"/>
      <c r="N121" s="58"/>
      <c r="O121" s="32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32"/>
      <c r="D122" s="58"/>
      <c r="E122" s="32"/>
      <c r="F122" s="58"/>
      <c r="G122" s="32"/>
      <c r="H122" s="58"/>
      <c r="I122" s="32"/>
      <c r="J122" s="58"/>
      <c r="K122" s="32"/>
      <c r="L122" s="58"/>
      <c r="M122" s="41"/>
      <c r="N122" s="58"/>
      <c r="O122" s="32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113</v>
      </c>
      <c r="B123" s="58">
        <v>1236</v>
      </c>
      <c r="C123" s="32">
        <v>48</v>
      </c>
      <c r="D123" s="58">
        <v>168483</v>
      </c>
      <c r="E123" s="32"/>
      <c r="F123" s="58"/>
      <c r="G123" s="32"/>
      <c r="H123" s="58"/>
      <c r="I123" s="32"/>
      <c r="J123" s="58"/>
      <c r="K123" s="32">
        <v>68</v>
      </c>
      <c r="L123" s="58">
        <v>169070</v>
      </c>
      <c r="M123" s="41"/>
      <c r="N123" s="58"/>
      <c r="O123" s="32"/>
      <c r="P123" s="58"/>
      <c r="Q123" s="58">
        <f t="shared" si="6"/>
        <v>116</v>
      </c>
      <c r="R123" s="13">
        <f t="shared" si="7"/>
        <v>17324</v>
      </c>
    </row>
    <row r="124" spans="1:18" ht="15" customHeight="1" x14ac:dyDescent="0.25">
      <c r="A124" s="59">
        <v>114</v>
      </c>
      <c r="B124" s="58">
        <v>1237</v>
      </c>
      <c r="C124" s="32"/>
      <c r="D124" s="58"/>
      <c r="E124" s="32"/>
      <c r="F124" s="58"/>
      <c r="G124" s="32"/>
      <c r="H124" s="58"/>
      <c r="I124" s="32"/>
      <c r="J124" s="58"/>
      <c r="K124" s="32"/>
      <c r="L124" s="58"/>
      <c r="M124" s="41"/>
      <c r="N124" s="58"/>
      <c r="O124" s="32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32"/>
      <c r="D125" s="58"/>
      <c r="E125" s="32"/>
      <c r="F125" s="58"/>
      <c r="G125" s="32"/>
      <c r="H125" s="58"/>
      <c r="I125" s="32"/>
      <c r="J125" s="58"/>
      <c r="K125" s="32"/>
      <c r="L125" s="58"/>
      <c r="M125" s="41"/>
      <c r="N125" s="58"/>
      <c r="O125" s="32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32"/>
      <c r="D126" s="58"/>
      <c r="E126" s="32"/>
      <c r="F126" s="58"/>
      <c r="G126" s="32"/>
      <c r="H126" s="58"/>
      <c r="I126" s="32"/>
      <c r="J126" s="58"/>
      <c r="K126" s="32"/>
      <c r="L126" s="58"/>
      <c r="M126" s="41"/>
      <c r="N126" s="58"/>
      <c r="O126" s="32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32"/>
      <c r="D127" s="58"/>
      <c r="E127" s="32"/>
      <c r="F127" s="58"/>
      <c r="G127" s="32"/>
      <c r="H127" s="58"/>
      <c r="I127" s="32"/>
      <c r="J127" s="58"/>
      <c r="K127" s="32"/>
      <c r="L127" s="58"/>
      <c r="M127" s="41"/>
      <c r="N127" s="58"/>
      <c r="O127" s="32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32"/>
      <c r="D128" s="58"/>
      <c r="E128" s="32"/>
      <c r="F128" s="58"/>
      <c r="G128" s="32"/>
      <c r="H128" s="58"/>
      <c r="I128" s="32"/>
      <c r="J128" s="58"/>
      <c r="K128" s="32"/>
      <c r="L128" s="58"/>
      <c r="M128" s="41"/>
      <c r="N128" s="58"/>
      <c r="O128" s="32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32"/>
      <c r="D129" s="58"/>
      <c r="E129" s="32"/>
      <c r="F129" s="58"/>
      <c r="G129" s="32"/>
      <c r="H129" s="58"/>
      <c r="I129" s="32"/>
      <c r="J129" s="58"/>
      <c r="K129" s="32"/>
      <c r="L129" s="58"/>
      <c r="M129" s="41"/>
      <c r="N129" s="58"/>
      <c r="O129" s="32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32"/>
      <c r="D130" s="58"/>
      <c r="E130" s="32"/>
      <c r="F130" s="58"/>
      <c r="G130" s="32"/>
      <c r="H130" s="58"/>
      <c r="I130" s="32"/>
      <c r="J130" s="58"/>
      <c r="K130" s="32">
        <v>87</v>
      </c>
      <c r="L130" s="58">
        <v>839</v>
      </c>
      <c r="M130" s="41"/>
      <c r="N130" s="58"/>
      <c r="O130" s="32"/>
      <c r="P130" s="58"/>
      <c r="Q130" s="58">
        <f t="shared" si="6"/>
        <v>87</v>
      </c>
      <c r="R130" s="13">
        <f t="shared" si="7"/>
        <v>13137</v>
      </c>
    </row>
    <row r="131" spans="1:18" ht="15" customHeight="1" x14ac:dyDescent="0.25">
      <c r="A131" s="59">
        <v>121</v>
      </c>
      <c r="B131" s="58">
        <v>1506</v>
      </c>
      <c r="C131" s="32"/>
      <c r="D131" s="58"/>
      <c r="E131" s="32"/>
      <c r="F131" s="58"/>
      <c r="G131" s="32"/>
      <c r="H131" s="58"/>
      <c r="I131" s="32"/>
      <c r="J131" s="58"/>
      <c r="K131" s="32"/>
      <c r="L131" s="58"/>
      <c r="M131" s="41"/>
      <c r="N131" s="58"/>
      <c r="O131" s="32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32"/>
      <c r="D132" s="58"/>
      <c r="E132" s="32"/>
      <c r="F132" s="58"/>
      <c r="G132" s="32"/>
      <c r="H132" s="58"/>
      <c r="I132" s="32"/>
      <c r="J132" s="58"/>
      <c r="K132" s="32"/>
      <c r="L132" s="58"/>
      <c r="M132" s="41"/>
      <c r="N132" s="58"/>
      <c r="O132" s="32">
        <v>74</v>
      </c>
      <c r="P132" s="58">
        <v>1057</v>
      </c>
      <c r="Q132" s="58">
        <f t="shared" si="6"/>
        <v>74</v>
      </c>
      <c r="R132" s="13">
        <f t="shared" si="7"/>
        <v>11174</v>
      </c>
    </row>
    <row r="133" spans="1:18" ht="15" customHeight="1" x14ac:dyDescent="0.25">
      <c r="A133" s="59">
        <v>123</v>
      </c>
      <c r="B133" s="58">
        <v>1508</v>
      </c>
      <c r="C133" s="32"/>
      <c r="D133" s="58"/>
      <c r="E133" s="32"/>
      <c r="F133" s="58"/>
      <c r="G133" s="32"/>
      <c r="H133" s="58"/>
      <c r="I133" s="32"/>
      <c r="J133" s="58"/>
      <c r="K133" s="32"/>
      <c r="L133" s="58"/>
      <c r="M133" s="41"/>
      <c r="N133" s="58"/>
      <c r="O133" s="32"/>
      <c r="P133" s="58"/>
      <c r="Q133" s="58">
        <f t="shared" si="6"/>
        <v>0</v>
      </c>
      <c r="R133" s="13">
        <f t="shared" si="7"/>
        <v>0</v>
      </c>
    </row>
    <row r="134" spans="1:18" ht="14.25" customHeight="1" x14ac:dyDescent="0.25">
      <c r="A134" s="59">
        <v>124</v>
      </c>
      <c r="B134" s="58">
        <v>1509</v>
      </c>
      <c r="C134" s="32"/>
      <c r="D134" s="58"/>
      <c r="E134" s="32"/>
      <c r="F134" s="58"/>
      <c r="G134" s="32"/>
      <c r="H134" s="58"/>
      <c r="I134" s="32"/>
      <c r="J134" s="58"/>
      <c r="K134" s="32"/>
      <c r="L134" s="58"/>
      <c r="M134" s="41"/>
      <c r="N134" s="58"/>
      <c r="O134" s="32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32">
        <v>51</v>
      </c>
      <c r="D135" s="58">
        <v>2236</v>
      </c>
      <c r="E135" s="32"/>
      <c r="F135" s="58"/>
      <c r="G135" s="32">
        <v>67</v>
      </c>
      <c r="H135" s="58">
        <v>2250</v>
      </c>
      <c r="I135" s="32"/>
      <c r="J135" s="58"/>
      <c r="K135" s="32"/>
      <c r="L135" s="58"/>
      <c r="M135" s="41">
        <v>97</v>
      </c>
      <c r="N135" s="58">
        <v>2271</v>
      </c>
      <c r="O135" s="32"/>
      <c r="P135" s="58"/>
      <c r="Q135" s="58">
        <f t="shared" si="6"/>
        <v>215</v>
      </c>
      <c r="R135" s="13">
        <f t="shared" si="7"/>
        <v>32261</v>
      </c>
    </row>
    <row r="136" spans="1:18" ht="15" customHeight="1" x14ac:dyDescent="0.25">
      <c r="A136" s="59">
        <v>126</v>
      </c>
      <c r="B136" s="58">
        <v>1511</v>
      </c>
      <c r="C136" s="32"/>
      <c r="D136" s="58"/>
      <c r="E136" s="32"/>
      <c r="F136" s="58"/>
      <c r="G136" s="32"/>
      <c r="H136" s="58"/>
      <c r="I136" s="32"/>
      <c r="J136" s="58"/>
      <c r="K136" s="32"/>
      <c r="L136" s="58"/>
      <c r="M136" s="41"/>
      <c r="N136" s="58"/>
      <c r="O136" s="32"/>
      <c r="P136" s="58"/>
      <c r="Q136" s="58">
        <f t="shared" si="6"/>
        <v>0</v>
      </c>
      <c r="R136" s="13">
        <f t="shared" si="7"/>
        <v>0</v>
      </c>
    </row>
    <row r="137" spans="1:18" ht="15" customHeight="1" x14ac:dyDescent="0.25">
      <c r="A137" s="59">
        <v>127</v>
      </c>
      <c r="B137" s="58" t="s">
        <v>22</v>
      </c>
      <c r="C137" s="32"/>
      <c r="D137" s="58"/>
      <c r="E137" s="32"/>
      <c r="F137" s="58"/>
      <c r="G137" s="32"/>
      <c r="H137" s="58"/>
      <c r="I137" s="32"/>
      <c r="J137" s="58"/>
      <c r="K137" s="32"/>
      <c r="L137" s="58"/>
      <c r="M137" s="41"/>
      <c r="N137" s="58"/>
      <c r="O137" s="32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32"/>
      <c r="D138" s="58"/>
      <c r="E138" s="32"/>
      <c r="F138" s="58"/>
      <c r="G138" s="32"/>
      <c r="H138" s="58"/>
      <c r="I138" s="32"/>
      <c r="J138" s="58"/>
      <c r="K138" s="32"/>
      <c r="L138" s="58"/>
      <c r="M138" s="41"/>
      <c r="N138" s="58"/>
      <c r="O138" s="32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32"/>
      <c r="D139" s="58"/>
      <c r="E139" s="32"/>
      <c r="F139" s="58"/>
      <c r="G139" s="32"/>
      <c r="H139" s="58"/>
      <c r="I139" s="32"/>
      <c r="J139" s="58"/>
      <c r="K139" s="32"/>
      <c r="L139" s="58"/>
      <c r="M139" s="41">
        <v>51</v>
      </c>
      <c r="N139" s="58">
        <v>2648</v>
      </c>
      <c r="O139" s="32"/>
      <c r="P139" s="58"/>
      <c r="Q139" s="58">
        <f t="shared" ref="Q139:Q167" si="8">C139+E139+G139+I139+K139+M139+O139</f>
        <v>51</v>
      </c>
      <c r="R139" s="13">
        <f t="shared" ref="R139:R167" si="9">SUM(C139*C$9,E139*E$9,G139*G$9,I139*I$9,K139*K$9,M139*M$9,O139*O$9)</f>
        <v>7701</v>
      </c>
    </row>
    <row r="140" spans="1:18" ht="15" customHeight="1" x14ac:dyDescent="0.25">
      <c r="A140" s="59">
        <v>130</v>
      </c>
      <c r="B140" s="58">
        <v>1703</v>
      </c>
      <c r="C140" s="32"/>
      <c r="D140" s="58"/>
      <c r="E140" s="32"/>
      <c r="F140" s="58"/>
      <c r="G140" s="32"/>
      <c r="H140" s="58"/>
      <c r="I140" s="32"/>
      <c r="J140" s="58"/>
      <c r="K140" s="32"/>
      <c r="L140" s="58"/>
      <c r="M140" s="41"/>
      <c r="N140" s="58"/>
      <c r="O140" s="32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32"/>
      <c r="D141" s="58"/>
      <c r="E141" s="32"/>
      <c r="F141" s="58"/>
      <c r="G141" s="32"/>
      <c r="H141" s="58"/>
      <c r="I141" s="32"/>
      <c r="J141" s="58"/>
      <c r="K141" s="32"/>
      <c r="L141" s="58"/>
      <c r="M141" s="41">
        <v>36</v>
      </c>
      <c r="N141" s="58">
        <v>8044</v>
      </c>
      <c r="O141" s="32"/>
      <c r="P141" s="58"/>
      <c r="Q141" s="58">
        <f t="shared" si="8"/>
        <v>36</v>
      </c>
      <c r="R141" s="13">
        <f t="shared" si="9"/>
        <v>5436</v>
      </c>
    </row>
    <row r="142" spans="1:18" ht="15" customHeight="1" x14ac:dyDescent="0.25">
      <c r="A142" s="59">
        <v>132</v>
      </c>
      <c r="B142" s="58">
        <v>1705</v>
      </c>
      <c r="C142" s="32"/>
      <c r="D142" s="58"/>
      <c r="E142" s="32"/>
      <c r="F142" s="58"/>
      <c r="G142" s="32"/>
      <c r="H142" s="58"/>
      <c r="I142" s="32"/>
      <c r="J142" s="58"/>
      <c r="K142" s="32">
        <v>49</v>
      </c>
      <c r="L142" s="58">
        <v>8271</v>
      </c>
      <c r="M142" s="41"/>
      <c r="N142" s="58"/>
      <c r="O142" s="32"/>
      <c r="P142" s="58"/>
      <c r="Q142" s="58">
        <f t="shared" si="8"/>
        <v>49</v>
      </c>
      <c r="R142" s="13">
        <f t="shared" si="9"/>
        <v>7399</v>
      </c>
    </row>
    <row r="143" spans="1:18" ht="15" customHeight="1" x14ac:dyDescent="0.25">
      <c r="A143" s="59">
        <v>133</v>
      </c>
      <c r="B143" s="58">
        <v>1706</v>
      </c>
      <c r="C143" s="32"/>
      <c r="D143" s="58"/>
      <c r="E143" s="32"/>
      <c r="F143" s="58"/>
      <c r="G143" s="32"/>
      <c r="H143" s="58"/>
      <c r="I143" s="32"/>
      <c r="J143" s="58"/>
      <c r="K143" s="32">
        <v>41</v>
      </c>
      <c r="L143" s="58">
        <v>7518</v>
      </c>
      <c r="M143" s="41"/>
      <c r="N143" s="58"/>
      <c r="O143" s="32"/>
      <c r="P143" s="58"/>
      <c r="Q143" s="58">
        <f t="shared" si="8"/>
        <v>41</v>
      </c>
      <c r="R143" s="13">
        <f t="shared" si="9"/>
        <v>6191</v>
      </c>
    </row>
    <row r="144" spans="1:18" ht="15" customHeight="1" x14ac:dyDescent="0.25">
      <c r="A144" s="59">
        <v>134</v>
      </c>
      <c r="B144" s="58">
        <v>1707</v>
      </c>
      <c r="C144" s="32"/>
      <c r="D144" s="58"/>
      <c r="E144" s="32"/>
      <c r="F144" s="58"/>
      <c r="G144" s="32"/>
      <c r="H144" s="58"/>
      <c r="I144" s="32"/>
      <c r="J144" s="58"/>
      <c r="K144" s="32"/>
      <c r="L144" s="58"/>
      <c r="M144" s="41">
        <v>27</v>
      </c>
      <c r="N144" s="58">
        <v>5959</v>
      </c>
      <c r="O144" s="32"/>
      <c r="P144" s="58"/>
      <c r="Q144" s="58">
        <f t="shared" si="8"/>
        <v>27</v>
      </c>
      <c r="R144" s="13">
        <f t="shared" si="9"/>
        <v>4077</v>
      </c>
    </row>
    <row r="145" spans="1:18" ht="15" customHeight="1" x14ac:dyDescent="0.25">
      <c r="A145" s="59">
        <v>135</v>
      </c>
      <c r="B145" s="58">
        <v>1708</v>
      </c>
      <c r="C145" s="32"/>
      <c r="D145" s="58"/>
      <c r="E145" s="32"/>
      <c r="F145" s="58"/>
      <c r="G145" s="32"/>
      <c r="H145" s="58"/>
      <c r="I145" s="32"/>
      <c r="J145" s="58"/>
      <c r="K145" s="32"/>
      <c r="L145" s="58"/>
      <c r="M145" s="41"/>
      <c r="N145" s="58"/>
      <c r="O145" s="32"/>
      <c r="P145" s="58"/>
      <c r="Q145" s="58">
        <f t="shared" si="8"/>
        <v>0</v>
      </c>
      <c r="R145" s="13">
        <f t="shared" si="9"/>
        <v>0</v>
      </c>
    </row>
    <row r="146" spans="1:18" ht="15" customHeight="1" x14ac:dyDescent="0.25">
      <c r="A146" s="59">
        <v>136</v>
      </c>
      <c r="B146" s="58" t="s">
        <v>23</v>
      </c>
      <c r="C146" s="32"/>
      <c r="D146" s="58"/>
      <c r="E146" s="32"/>
      <c r="F146" s="58"/>
      <c r="G146" s="32"/>
      <c r="H146" s="58"/>
      <c r="I146" s="32"/>
      <c r="J146" s="58"/>
      <c r="K146" s="32"/>
      <c r="L146" s="58"/>
      <c r="M146" s="41"/>
      <c r="N146" s="58"/>
      <c r="O146" s="32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32"/>
      <c r="D147" s="58"/>
      <c r="E147" s="32"/>
      <c r="F147" s="58"/>
      <c r="G147" s="32"/>
      <c r="H147" s="58"/>
      <c r="I147" s="32"/>
      <c r="J147" s="58"/>
      <c r="K147" s="32"/>
      <c r="L147" s="58"/>
      <c r="M147" s="41"/>
      <c r="N147" s="58"/>
      <c r="O147" s="32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32"/>
      <c r="D148" s="58"/>
      <c r="E148" s="32">
        <v>29</v>
      </c>
      <c r="F148" s="58">
        <v>6646</v>
      </c>
      <c r="G148" s="32"/>
      <c r="H148" s="58"/>
      <c r="I148" s="32"/>
      <c r="J148" s="58"/>
      <c r="K148" s="32"/>
      <c r="L148" s="58"/>
      <c r="M148" s="41"/>
      <c r="N148" s="58"/>
      <c r="O148" s="32"/>
      <c r="P148" s="58"/>
      <c r="Q148" s="58">
        <f t="shared" si="8"/>
        <v>29</v>
      </c>
      <c r="R148" s="13">
        <f t="shared" si="9"/>
        <v>4379</v>
      </c>
    </row>
    <row r="149" spans="1:18" ht="15" customHeight="1" x14ac:dyDescent="0.25">
      <c r="A149" s="59">
        <v>139</v>
      </c>
      <c r="B149" s="58">
        <v>2105</v>
      </c>
      <c r="C149" s="32"/>
      <c r="D149" s="58"/>
      <c r="E149" s="32"/>
      <c r="F149" s="58"/>
      <c r="G149" s="32"/>
      <c r="H149" s="58"/>
      <c r="I149" s="32"/>
      <c r="J149" s="58"/>
      <c r="K149" s="32"/>
      <c r="L149" s="58"/>
      <c r="M149" s="41"/>
      <c r="N149" s="58"/>
      <c r="O149" s="32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32"/>
      <c r="D150" s="58"/>
      <c r="E150" s="32"/>
      <c r="F150" s="58"/>
      <c r="G150" s="32"/>
      <c r="H150" s="58"/>
      <c r="I150" s="32"/>
      <c r="J150" s="58"/>
      <c r="K150" s="32"/>
      <c r="L150" s="58"/>
      <c r="M150" s="41"/>
      <c r="N150" s="58"/>
      <c r="O150" s="32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32"/>
      <c r="D151" s="58"/>
      <c r="E151" s="32">
        <v>23</v>
      </c>
      <c r="F151" s="58">
        <v>8111</v>
      </c>
      <c r="G151" s="32"/>
      <c r="H151" s="58"/>
      <c r="I151" s="32"/>
      <c r="J151" s="58"/>
      <c r="K151" s="32"/>
      <c r="L151" s="58"/>
      <c r="M151" s="41"/>
      <c r="N151" s="58"/>
      <c r="O151" s="32"/>
      <c r="P151" s="58"/>
      <c r="Q151" s="58">
        <f t="shared" si="8"/>
        <v>23</v>
      </c>
      <c r="R151" s="13">
        <f t="shared" si="9"/>
        <v>3473</v>
      </c>
    </row>
    <row r="152" spans="1:18" ht="15" customHeight="1" x14ac:dyDescent="0.25">
      <c r="A152" s="59">
        <v>142</v>
      </c>
      <c r="B152" s="58">
        <v>2108</v>
      </c>
      <c r="C152" s="32"/>
      <c r="D152" s="58"/>
      <c r="E152" s="32">
        <v>85</v>
      </c>
      <c r="F152" s="58">
        <v>21729</v>
      </c>
      <c r="G152" s="32"/>
      <c r="H152" s="58"/>
      <c r="I152" s="32">
        <v>91</v>
      </c>
      <c r="J152" s="58">
        <v>21766</v>
      </c>
      <c r="K152" s="32"/>
      <c r="L152" s="58"/>
      <c r="M152" s="41">
        <v>90</v>
      </c>
      <c r="N152" s="58">
        <v>21803</v>
      </c>
      <c r="O152" s="32"/>
      <c r="P152" s="58"/>
      <c r="Q152" s="58">
        <f t="shared" si="8"/>
        <v>266</v>
      </c>
      <c r="R152" s="13">
        <f t="shared" si="9"/>
        <v>40166</v>
      </c>
    </row>
    <row r="153" spans="1:18" ht="15" customHeight="1" x14ac:dyDescent="0.25">
      <c r="A153" s="59">
        <v>143</v>
      </c>
      <c r="B153" s="58">
        <v>2109</v>
      </c>
      <c r="C153" s="32"/>
      <c r="D153" s="58"/>
      <c r="E153" s="32"/>
      <c r="F153" s="58"/>
      <c r="G153" s="32">
        <v>81</v>
      </c>
      <c r="H153" s="58">
        <v>21278</v>
      </c>
      <c r="I153" s="32"/>
      <c r="J153" s="58"/>
      <c r="K153" s="32"/>
      <c r="L153" s="58"/>
      <c r="M153" s="41"/>
      <c r="N153" s="58"/>
      <c r="O153" s="32"/>
      <c r="P153" s="58"/>
      <c r="Q153" s="58">
        <f t="shared" si="8"/>
        <v>81</v>
      </c>
      <c r="R153" s="13">
        <f t="shared" si="9"/>
        <v>12231</v>
      </c>
    </row>
    <row r="154" spans="1:18" ht="15" customHeight="1" x14ac:dyDescent="0.25">
      <c r="A154" s="59">
        <v>144</v>
      </c>
      <c r="B154" s="58">
        <v>2110</v>
      </c>
      <c r="C154" s="32"/>
      <c r="D154" s="58"/>
      <c r="E154" s="32">
        <v>99</v>
      </c>
      <c r="F154" s="58">
        <v>14785</v>
      </c>
      <c r="G154" s="32"/>
      <c r="H154" s="58"/>
      <c r="I154" s="32">
        <v>107</v>
      </c>
      <c r="J154" s="58">
        <v>14823</v>
      </c>
      <c r="K154" s="32"/>
      <c r="L154" s="58"/>
      <c r="M154" s="41">
        <v>98</v>
      </c>
      <c r="N154" s="58">
        <v>14859</v>
      </c>
      <c r="O154" s="32"/>
      <c r="P154" s="58"/>
      <c r="Q154" s="58">
        <f t="shared" si="8"/>
        <v>304</v>
      </c>
      <c r="R154" s="13">
        <f t="shared" si="9"/>
        <v>45904</v>
      </c>
    </row>
    <row r="155" spans="1:18" ht="15" customHeight="1" x14ac:dyDescent="0.25">
      <c r="A155" s="59">
        <v>145</v>
      </c>
      <c r="B155" s="58">
        <v>2111</v>
      </c>
      <c r="C155" s="32"/>
      <c r="D155" s="58"/>
      <c r="E155" s="32">
        <v>50</v>
      </c>
      <c r="F155" s="58">
        <v>14662</v>
      </c>
      <c r="G155" s="32"/>
      <c r="H155" s="58"/>
      <c r="I155" s="32">
        <v>81</v>
      </c>
      <c r="J155" s="58">
        <v>14698</v>
      </c>
      <c r="K155" s="32"/>
      <c r="L155" s="58"/>
      <c r="M155" s="41"/>
      <c r="N155" s="58"/>
      <c r="O155" s="32">
        <v>111</v>
      </c>
      <c r="P155" s="58">
        <v>14754</v>
      </c>
      <c r="Q155" s="58">
        <f t="shared" si="8"/>
        <v>242</v>
      </c>
      <c r="R155" s="13">
        <f t="shared" si="9"/>
        <v>36542</v>
      </c>
    </row>
    <row r="156" spans="1:18" ht="15" customHeight="1" x14ac:dyDescent="0.25">
      <c r="A156" s="59">
        <v>146</v>
      </c>
      <c r="B156" s="58">
        <v>2112</v>
      </c>
      <c r="C156" s="32"/>
      <c r="D156" s="58"/>
      <c r="E156" s="32">
        <v>68</v>
      </c>
      <c r="F156" s="58">
        <v>14081</v>
      </c>
      <c r="G156" s="32"/>
      <c r="H156" s="58"/>
      <c r="I156" s="32"/>
      <c r="J156" s="58"/>
      <c r="K156" s="32">
        <v>101</v>
      </c>
      <c r="L156" s="58">
        <v>14128</v>
      </c>
      <c r="M156" s="41"/>
      <c r="N156" s="58"/>
      <c r="O156" s="32">
        <v>61</v>
      </c>
      <c r="P156" s="58">
        <v>14158</v>
      </c>
      <c r="Q156" s="58">
        <f t="shared" si="8"/>
        <v>230</v>
      </c>
      <c r="R156" s="13">
        <f t="shared" si="9"/>
        <v>34730</v>
      </c>
    </row>
    <row r="157" spans="1:18" s="43" customFormat="1" ht="15" customHeight="1" x14ac:dyDescent="0.2">
      <c r="A157" s="39">
        <v>147</v>
      </c>
      <c r="B157" s="40">
        <v>2113</v>
      </c>
      <c r="C157" s="41"/>
      <c r="D157" s="40"/>
      <c r="E157" s="41">
        <v>70</v>
      </c>
      <c r="F157" s="40">
        <v>15383</v>
      </c>
      <c r="G157" s="41"/>
      <c r="H157" s="40"/>
      <c r="I157" s="41"/>
      <c r="J157" s="40"/>
      <c r="K157" s="41">
        <v>126</v>
      </c>
      <c r="L157" s="40">
        <v>15435</v>
      </c>
      <c r="M157" s="41"/>
      <c r="N157" s="40"/>
      <c r="O157" s="41"/>
      <c r="P157" s="40"/>
      <c r="Q157" s="40">
        <f t="shared" si="8"/>
        <v>196</v>
      </c>
      <c r="R157" s="13">
        <f t="shared" si="9"/>
        <v>29596</v>
      </c>
    </row>
    <row r="158" spans="1:18" ht="15" customHeight="1" x14ac:dyDescent="0.25">
      <c r="A158" s="59">
        <v>148</v>
      </c>
      <c r="B158" s="58">
        <v>2114</v>
      </c>
      <c r="C158" s="32"/>
      <c r="D158" s="58"/>
      <c r="E158" s="32"/>
      <c r="F158" s="58"/>
      <c r="G158" s="32"/>
      <c r="H158" s="58"/>
      <c r="I158" s="32"/>
      <c r="J158" s="58"/>
      <c r="K158" s="32"/>
      <c r="L158" s="58"/>
      <c r="M158" s="41"/>
      <c r="N158" s="58"/>
      <c r="O158" s="32"/>
      <c r="P158" s="58"/>
      <c r="Q158" s="58">
        <f t="shared" si="8"/>
        <v>0</v>
      </c>
      <c r="R158" s="13">
        <f t="shared" si="9"/>
        <v>0</v>
      </c>
    </row>
    <row r="159" spans="1:18" ht="15" customHeight="1" x14ac:dyDescent="0.25">
      <c r="A159" s="59">
        <v>149</v>
      </c>
      <c r="B159" s="58">
        <v>2115</v>
      </c>
      <c r="C159" s="32"/>
      <c r="D159" s="58"/>
      <c r="E159" s="32"/>
      <c r="F159" s="58"/>
      <c r="G159" s="32"/>
      <c r="H159" s="58"/>
      <c r="I159" s="32"/>
      <c r="J159" s="58"/>
      <c r="K159" s="32">
        <v>38</v>
      </c>
      <c r="L159" s="58">
        <v>36252</v>
      </c>
      <c r="M159" s="41"/>
      <c r="N159" s="58"/>
      <c r="O159" s="32"/>
      <c r="P159" s="58"/>
      <c r="Q159" s="58">
        <f t="shared" si="8"/>
        <v>38</v>
      </c>
      <c r="R159" s="13">
        <f t="shared" si="9"/>
        <v>5738</v>
      </c>
    </row>
    <row r="160" spans="1:18" ht="15" customHeight="1" x14ac:dyDescent="0.25">
      <c r="A160" s="59">
        <v>150</v>
      </c>
      <c r="B160" s="58">
        <v>2301</v>
      </c>
      <c r="C160" s="32"/>
      <c r="D160" s="58"/>
      <c r="E160" s="32"/>
      <c r="F160" s="58"/>
      <c r="G160" s="32"/>
      <c r="H160" s="58"/>
      <c r="I160" s="32"/>
      <c r="J160" s="58"/>
      <c r="K160" s="32"/>
      <c r="L160" s="58"/>
      <c r="M160" s="41"/>
      <c r="N160" s="58"/>
      <c r="O160" s="32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32"/>
      <c r="D161" s="58"/>
      <c r="E161" s="32"/>
      <c r="F161" s="58"/>
      <c r="G161" s="32"/>
      <c r="H161" s="58"/>
      <c r="I161" s="32"/>
      <c r="J161" s="58"/>
      <c r="K161" s="32"/>
      <c r="L161" s="58"/>
      <c r="M161" s="41"/>
      <c r="N161" s="58"/>
      <c r="O161" s="32"/>
      <c r="P161" s="58"/>
      <c r="Q161" s="58">
        <f t="shared" si="8"/>
        <v>0</v>
      </c>
      <c r="R161" s="13">
        <f t="shared" si="9"/>
        <v>0</v>
      </c>
    </row>
    <row r="162" spans="1:18" ht="15" customHeight="1" x14ac:dyDescent="0.25">
      <c r="A162" s="59">
        <v>152</v>
      </c>
      <c r="B162" s="58">
        <v>2401</v>
      </c>
      <c r="C162" s="32"/>
      <c r="D162" s="58"/>
      <c r="E162" s="32"/>
      <c r="F162" s="58"/>
      <c r="G162" s="32"/>
      <c r="H162" s="58"/>
      <c r="I162" s="32"/>
      <c r="J162" s="58"/>
      <c r="K162" s="32"/>
      <c r="L162" s="58"/>
      <c r="M162" s="41"/>
      <c r="N162" s="58"/>
      <c r="O162" s="32"/>
      <c r="P162" s="58"/>
      <c r="Q162" s="58">
        <f t="shared" si="8"/>
        <v>0</v>
      </c>
      <c r="R162" s="13">
        <f t="shared" si="9"/>
        <v>0</v>
      </c>
    </row>
    <row r="163" spans="1:18" ht="15" customHeight="1" x14ac:dyDescent="0.25">
      <c r="A163" s="59">
        <v>153</v>
      </c>
      <c r="B163" s="58">
        <v>2402</v>
      </c>
      <c r="C163" s="32"/>
      <c r="D163" s="58"/>
      <c r="E163" s="32"/>
      <c r="F163" s="58"/>
      <c r="G163" s="32"/>
      <c r="H163" s="58"/>
      <c r="I163" s="32"/>
      <c r="J163" s="58"/>
      <c r="K163" s="32"/>
      <c r="L163" s="58"/>
      <c r="M163" s="41"/>
      <c r="N163" s="58"/>
      <c r="O163" s="32"/>
      <c r="P163" s="58"/>
      <c r="Q163" s="58">
        <f t="shared" si="8"/>
        <v>0</v>
      </c>
      <c r="R163" s="13">
        <f t="shared" si="9"/>
        <v>0</v>
      </c>
    </row>
    <row r="164" spans="1:18" ht="15" customHeight="1" x14ac:dyDescent="0.25">
      <c r="A164" s="59">
        <v>154</v>
      </c>
      <c r="B164" s="58" t="s">
        <v>24</v>
      </c>
      <c r="C164" s="32"/>
      <c r="D164" s="58"/>
      <c r="E164" s="32"/>
      <c r="F164" s="58"/>
      <c r="G164" s="32"/>
      <c r="H164" s="58"/>
      <c r="I164" s="32"/>
      <c r="J164" s="58"/>
      <c r="K164" s="32"/>
      <c r="L164" s="58"/>
      <c r="M164" s="41"/>
      <c r="N164" s="58"/>
      <c r="O164" s="32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32"/>
      <c r="D165" s="58"/>
      <c r="E165" s="32"/>
      <c r="F165" s="58"/>
      <c r="G165" s="32"/>
      <c r="H165" s="58"/>
      <c r="I165" s="32"/>
      <c r="J165" s="58"/>
      <c r="K165" s="32"/>
      <c r="L165" s="58"/>
      <c r="M165" s="41"/>
      <c r="N165" s="58"/>
      <c r="O165" s="32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32"/>
      <c r="D166" s="58"/>
      <c r="E166" s="32"/>
      <c r="F166" s="58"/>
      <c r="G166" s="32"/>
      <c r="H166" s="58"/>
      <c r="I166" s="32"/>
      <c r="J166" s="58"/>
      <c r="K166" s="32">
        <v>2</v>
      </c>
      <c r="L166" s="58"/>
      <c r="M166" s="41"/>
      <c r="N166" s="58"/>
      <c r="O166" s="32"/>
      <c r="P166" s="58"/>
      <c r="Q166" s="58">
        <f t="shared" si="8"/>
        <v>2</v>
      </c>
      <c r="R166" s="13">
        <f t="shared" si="9"/>
        <v>302</v>
      </c>
    </row>
    <row r="167" spans="1:18" ht="15" customHeight="1" x14ac:dyDescent="0.25">
      <c r="A167" s="59">
        <v>157</v>
      </c>
      <c r="B167" s="58" t="s">
        <v>27</v>
      </c>
      <c r="C167" s="32"/>
      <c r="D167" s="58"/>
      <c r="E167" s="32"/>
      <c r="F167" s="58"/>
      <c r="G167" s="32"/>
      <c r="H167" s="58"/>
      <c r="I167" s="32"/>
      <c r="J167" s="58"/>
      <c r="K167" s="32"/>
      <c r="L167" s="58"/>
      <c r="M167" s="41"/>
      <c r="N167" s="58"/>
      <c r="O167" s="32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5624</v>
      </c>
      <c r="R168" s="13">
        <f>SUM(R11:R167)</f>
        <v>846140</v>
      </c>
    </row>
    <row r="169" spans="1:18" ht="25.5" customHeight="1" x14ac:dyDescent="0.25">
      <c r="A169" s="87" t="s">
        <v>28</v>
      </c>
      <c r="B169" s="85"/>
      <c r="C169" s="29">
        <f>SUM(C11:C167)</f>
        <v>771</v>
      </c>
      <c r="D169" s="59"/>
      <c r="E169" s="29">
        <f>SUM(E11:E167)</f>
        <v>923</v>
      </c>
      <c r="F169" s="59"/>
      <c r="G169" s="29">
        <f>SUM(G11:G167)</f>
        <v>649</v>
      </c>
      <c r="H169" s="59"/>
      <c r="I169" s="29">
        <f>SUM(I11:I167)</f>
        <v>779</v>
      </c>
      <c r="J169" s="59"/>
      <c r="K169" s="29">
        <f>SUM(K11:K167)</f>
        <v>799</v>
      </c>
      <c r="L169" s="59"/>
      <c r="M169" s="47">
        <f>SUM(M11:M167)</f>
        <v>897</v>
      </c>
      <c r="N169" s="59"/>
      <c r="O169" s="29">
        <f>SUM(O11:O167)</f>
        <v>806</v>
      </c>
      <c r="P169" s="59"/>
      <c r="Q169" s="21">
        <f>SUM(C169:P169)</f>
        <v>5624</v>
      </c>
      <c r="R169" s="22"/>
    </row>
    <row r="170" spans="1:18" ht="15" customHeight="1" x14ac:dyDescent="0.25">
      <c r="A170" s="87" t="s">
        <v>29</v>
      </c>
      <c r="B170" s="85"/>
      <c r="C170" s="29">
        <f>C169*C9</f>
        <v>113337</v>
      </c>
      <c r="D170" s="59"/>
      <c r="E170" s="29">
        <f>E169*E9</f>
        <v>139373</v>
      </c>
      <c r="F170" s="59"/>
      <c r="G170" s="29">
        <f>G169*G9</f>
        <v>97999</v>
      </c>
      <c r="H170" s="59"/>
      <c r="I170" s="29">
        <f>I169*I9</f>
        <v>117629</v>
      </c>
      <c r="J170" s="59"/>
      <c r="K170" s="29">
        <f>K169*K9</f>
        <v>120649</v>
      </c>
      <c r="L170" s="59"/>
      <c r="M170" s="47">
        <f>M169*M9</f>
        <v>135447</v>
      </c>
      <c r="N170" s="59"/>
      <c r="O170" s="29">
        <f>O169*O9</f>
        <v>121706</v>
      </c>
      <c r="P170" s="59"/>
      <c r="Q170" s="59" t="s">
        <v>30</v>
      </c>
      <c r="R170" s="23">
        <f>SUM(C170:P170)</f>
        <v>846140</v>
      </c>
    </row>
    <row r="171" spans="1:18" ht="15" customHeight="1" x14ac:dyDescent="0.25">
      <c r="A171" s="1"/>
      <c r="B171" s="103"/>
      <c r="C171" s="104"/>
      <c r="D171" s="1"/>
      <c r="E171" s="27"/>
      <c r="F171" s="1"/>
      <c r="G171" s="27"/>
      <c r="H171" s="1"/>
      <c r="I171" s="27"/>
      <c r="J171" s="1"/>
      <c r="K171" s="27"/>
      <c r="L171" s="1"/>
      <c r="N171" s="1"/>
      <c r="O171" s="27"/>
      <c r="P171" s="1"/>
      <c r="Q171" s="1"/>
      <c r="R171" s="1"/>
    </row>
    <row r="172" spans="1:18" ht="15" customHeight="1" x14ac:dyDescent="0.25">
      <c r="A172" s="1"/>
      <c r="C172" s="27"/>
      <c r="D172" s="1"/>
      <c r="E172" s="27"/>
      <c r="F172" s="1"/>
      <c r="G172" s="27"/>
      <c r="H172" s="1"/>
      <c r="I172" s="27"/>
      <c r="J172" s="1"/>
      <c r="K172" s="27"/>
      <c r="L172" s="1"/>
      <c r="N172" s="1"/>
      <c r="O172" s="27"/>
      <c r="P172" s="1"/>
      <c r="Q172" s="1"/>
      <c r="R172" s="1"/>
    </row>
    <row r="173" spans="1:18" ht="15" customHeight="1" x14ac:dyDescent="0.25">
      <c r="A173" s="1" t="s">
        <v>48</v>
      </c>
      <c r="C173" s="27"/>
      <c r="D173" s="1"/>
      <c r="E173" s="27"/>
      <c r="F173" s="1"/>
      <c r="G173" s="27"/>
      <c r="H173" s="1"/>
      <c r="I173" s="27"/>
      <c r="J173" s="1"/>
      <c r="K173" s="27"/>
      <c r="L173" s="1"/>
      <c r="N173" s="1"/>
      <c r="O173" s="27"/>
      <c r="P173" s="26" t="s">
        <v>81</v>
      </c>
      <c r="Q173" s="26"/>
    </row>
    <row r="174" spans="1:18" ht="15" customHeight="1" x14ac:dyDescent="0.25">
      <c r="A174" s="57" t="s">
        <v>202</v>
      </c>
      <c r="P174" s="26" t="s">
        <v>53</v>
      </c>
      <c r="Q174" s="26"/>
    </row>
    <row r="175" spans="1:18" ht="15" customHeight="1" x14ac:dyDescent="0.25">
      <c r="A175" s="57" t="s">
        <v>54</v>
      </c>
      <c r="P175" s="57" t="s">
        <v>56</v>
      </c>
    </row>
    <row r="176" spans="1:18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76"/>
  <sheetViews>
    <sheetView workbookViewId="0">
      <pane xSplit="2" ySplit="10" topLeftCell="C71" activePane="bottomRight" state="frozen"/>
      <selection activeCell="U150" sqref="T150:U150"/>
      <selection pane="topRight" activeCell="U150" sqref="T150:U150"/>
      <selection pane="bottomLeft" activeCell="U150" sqref="T150:U150"/>
      <selection pane="bottomRight" activeCell="U150" sqref="T150:U150"/>
    </sheetView>
  </sheetViews>
  <sheetFormatPr defaultRowHeight="15" x14ac:dyDescent="0.25"/>
  <cols>
    <col min="1" max="1" width="5" style="57" customWidth="1"/>
    <col min="2" max="2" width="13.140625" style="56" customWidth="1"/>
    <col min="3" max="3" width="7.28515625" style="60" customWidth="1"/>
    <col min="4" max="4" width="7.28515625" style="57" customWidth="1"/>
    <col min="5" max="5" width="7.28515625" style="60" customWidth="1"/>
    <col min="6" max="6" width="7.28515625" style="57" customWidth="1"/>
    <col min="7" max="7" width="7.28515625" style="60" customWidth="1"/>
    <col min="8" max="8" width="7.28515625" style="57" customWidth="1"/>
    <col min="9" max="9" width="7.28515625" style="60" customWidth="1"/>
    <col min="10" max="10" width="7.28515625" style="57" customWidth="1"/>
    <col min="11" max="11" width="7.28515625" style="60" customWidth="1"/>
    <col min="12" max="12" width="7.28515625" style="57" customWidth="1"/>
    <col min="13" max="13" width="7.28515625" style="61" customWidth="1"/>
    <col min="14" max="14" width="7.28515625" style="57" customWidth="1"/>
    <col min="15" max="15" width="7.28515625" style="60" customWidth="1"/>
    <col min="16" max="16" width="7.28515625" style="57" customWidth="1"/>
    <col min="17" max="17" width="9.140625" style="57" customWidth="1"/>
    <col min="18" max="18" width="14.140625" style="57" customWidth="1"/>
    <col min="19" max="74" width="9.140625" style="57" customWidth="1"/>
    <col min="75" max="16384" width="9.140625" style="57"/>
  </cols>
  <sheetData>
    <row r="1" spans="1:18" ht="15" customHeight="1" x14ac:dyDescent="0.25">
      <c r="A1" s="81" t="s">
        <v>0</v>
      </c>
      <c r="B1" s="81"/>
      <c r="C1" s="107"/>
      <c r="D1" s="82"/>
      <c r="E1" s="107"/>
      <c r="F1" s="82"/>
      <c r="G1" s="107"/>
      <c r="H1" s="82"/>
      <c r="I1" s="107"/>
      <c r="J1" s="82"/>
      <c r="K1" s="107"/>
      <c r="L1" s="82"/>
      <c r="M1" s="108"/>
      <c r="N1" s="82"/>
      <c r="O1" s="107"/>
      <c r="P1" s="82"/>
      <c r="Q1" s="82"/>
      <c r="R1" s="82"/>
    </row>
    <row r="2" spans="1:18" ht="15" customHeight="1" x14ac:dyDescent="0.25">
      <c r="A2" s="81" t="s">
        <v>70</v>
      </c>
      <c r="B2" s="81"/>
      <c r="C2" s="107"/>
      <c r="D2" s="82"/>
      <c r="E2" s="107"/>
      <c r="F2" s="82"/>
      <c r="G2" s="107"/>
      <c r="H2" s="82"/>
      <c r="I2" s="107"/>
      <c r="J2" s="82"/>
      <c r="K2" s="107"/>
      <c r="L2" s="82"/>
      <c r="M2" s="108"/>
      <c r="N2" s="82"/>
      <c r="O2" s="107"/>
      <c r="P2" s="82"/>
      <c r="Q2" s="82"/>
      <c r="R2" s="82"/>
    </row>
    <row r="3" spans="1:18" ht="15" customHeight="1" x14ac:dyDescent="0.25">
      <c r="A3" s="96" t="s">
        <v>2</v>
      </c>
      <c r="B3" s="81"/>
      <c r="C3" s="107"/>
      <c r="D3" s="82"/>
      <c r="E3" s="107"/>
      <c r="F3" s="82"/>
      <c r="G3" s="107"/>
      <c r="H3" s="82"/>
      <c r="I3" s="107"/>
      <c r="J3" s="82"/>
      <c r="K3" s="107"/>
      <c r="L3" s="82"/>
      <c r="M3" s="108"/>
      <c r="N3" s="82"/>
      <c r="O3" s="107"/>
      <c r="P3" s="82"/>
      <c r="Q3" s="82"/>
      <c r="R3" s="82"/>
    </row>
    <row r="4" spans="1:18" ht="15" customHeight="1" x14ac:dyDescent="0.25">
      <c r="A4" s="1" t="s">
        <v>3</v>
      </c>
      <c r="C4" s="27"/>
      <c r="D4" s="1"/>
      <c r="E4" s="27"/>
      <c r="F4" s="1"/>
      <c r="G4" s="27"/>
      <c r="H4" s="2"/>
      <c r="I4" s="27"/>
      <c r="J4" s="1"/>
      <c r="K4" s="27"/>
      <c r="L4" s="1"/>
      <c r="M4" s="61" t="s">
        <v>4</v>
      </c>
      <c r="N4" s="3">
        <v>15</v>
      </c>
      <c r="O4" s="27"/>
      <c r="P4" s="1"/>
      <c r="Q4" s="1"/>
      <c r="R4" s="1"/>
    </row>
    <row r="5" spans="1:18" ht="15" customHeight="1" x14ac:dyDescent="0.25">
      <c r="A5" s="1" t="s">
        <v>5</v>
      </c>
      <c r="B5" s="4"/>
      <c r="C5" s="27"/>
      <c r="D5" s="1"/>
      <c r="E5" s="27"/>
      <c r="F5" s="1"/>
      <c r="G5" s="27"/>
      <c r="H5" s="2"/>
      <c r="I5" s="27"/>
      <c r="J5" s="1"/>
      <c r="K5" s="27"/>
      <c r="L5" s="1"/>
      <c r="M5" s="44" t="s">
        <v>6</v>
      </c>
      <c r="N5" s="5"/>
      <c r="O5" s="27" t="s">
        <v>193</v>
      </c>
      <c r="P5" s="1"/>
      <c r="Q5" s="1"/>
      <c r="R5" s="1"/>
    </row>
    <row r="6" spans="1:18" ht="15" customHeight="1" x14ac:dyDescent="0.25">
      <c r="A6" s="1"/>
      <c r="C6" s="27"/>
      <c r="D6" s="1"/>
      <c r="E6" s="27"/>
      <c r="F6" s="1"/>
      <c r="G6" s="27"/>
      <c r="H6" s="2"/>
      <c r="I6" s="27"/>
      <c r="J6" s="1"/>
      <c r="K6" s="27"/>
      <c r="L6" s="1"/>
      <c r="M6" s="61" t="s">
        <v>7</v>
      </c>
      <c r="N6" s="1"/>
      <c r="O6" s="50" t="s">
        <v>194</v>
      </c>
      <c r="P6" s="1"/>
      <c r="Q6" s="1"/>
      <c r="R6" s="1"/>
    </row>
    <row r="7" spans="1:18" ht="15" customHeight="1" x14ac:dyDescent="0.25">
      <c r="A7" s="86" t="s">
        <v>8</v>
      </c>
      <c r="B7" s="91"/>
      <c r="C7" s="87" t="s">
        <v>195</v>
      </c>
      <c r="D7" s="91"/>
      <c r="E7" s="87" t="s">
        <v>196</v>
      </c>
      <c r="F7" s="91"/>
      <c r="G7" s="87" t="s">
        <v>197</v>
      </c>
      <c r="H7" s="91"/>
      <c r="I7" s="87" t="s">
        <v>198</v>
      </c>
      <c r="J7" s="91"/>
      <c r="K7" s="87" t="s">
        <v>199</v>
      </c>
      <c r="L7" s="91"/>
      <c r="M7" s="87" t="s">
        <v>200</v>
      </c>
      <c r="N7" s="91"/>
      <c r="O7" s="87" t="s">
        <v>201</v>
      </c>
      <c r="P7" s="91"/>
      <c r="Q7" s="87" t="s">
        <v>9</v>
      </c>
      <c r="R7" s="87" t="s">
        <v>10</v>
      </c>
    </row>
    <row r="8" spans="1:18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ht="15" customHeight="1" x14ac:dyDescent="0.25">
      <c r="A9" s="86" t="s">
        <v>11</v>
      </c>
      <c r="B9" s="85"/>
      <c r="C9" s="87">
        <v>147</v>
      </c>
      <c r="D9" s="85"/>
      <c r="E9" s="87">
        <v>151</v>
      </c>
      <c r="F9" s="85"/>
      <c r="G9" s="87">
        <v>151</v>
      </c>
      <c r="H9" s="85"/>
      <c r="I9" s="87">
        <v>151</v>
      </c>
      <c r="J9" s="85"/>
      <c r="K9" s="87">
        <v>151</v>
      </c>
      <c r="L9" s="85"/>
      <c r="M9" s="87">
        <v>151</v>
      </c>
      <c r="N9" s="85"/>
      <c r="O9" s="87">
        <v>151</v>
      </c>
      <c r="P9" s="85"/>
      <c r="Q9" s="100"/>
      <c r="R9" s="100"/>
    </row>
    <row r="10" spans="1:18" ht="15" customHeight="1" x14ac:dyDescent="0.25">
      <c r="A10" s="8" t="s">
        <v>12</v>
      </c>
      <c r="B10" s="55" t="s">
        <v>13</v>
      </c>
      <c r="C10" s="49" t="s">
        <v>14</v>
      </c>
      <c r="D10" s="9" t="s">
        <v>15</v>
      </c>
      <c r="E10" s="28" t="s">
        <v>14</v>
      </c>
      <c r="F10" s="9" t="s">
        <v>15</v>
      </c>
      <c r="G10" s="28" t="s">
        <v>14</v>
      </c>
      <c r="H10" s="10" t="s">
        <v>15</v>
      </c>
      <c r="I10" s="28" t="s">
        <v>14</v>
      </c>
      <c r="J10" s="9" t="s">
        <v>15</v>
      </c>
      <c r="K10" s="28" t="s">
        <v>14</v>
      </c>
      <c r="L10" s="9" t="s">
        <v>15</v>
      </c>
      <c r="M10" s="28" t="s">
        <v>14</v>
      </c>
      <c r="N10" s="9" t="s">
        <v>15</v>
      </c>
      <c r="O10" s="28" t="s">
        <v>14</v>
      </c>
      <c r="P10" s="9" t="s">
        <v>15</v>
      </c>
      <c r="Q10" s="101"/>
      <c r="R10" s="101"/>
    </row>
    <row r="11" spans="1:18" ht="15" customHeight="1" x14ac:dyDescent="0.25">
      <c r="A11" s="59">
        <v>1</v>
      </c>
      <c r="B11" s="11">
        <v>109</v>
      </c>
      <c r="C11" s="29"/>
      <c r="D11" s="59"/>
      <c r="E11" s="29"/>
      <c r="F11" s="59"/>
      <c r="G11" s="30"/>
      <c r="H11" s="59"/>
      <c r="I11" s="29"/>
      <c r="K11" s="32"/>
      <c r="L11" s="58"/>
      <c r="M11" s="41"/>
      <c r="N11" s="58"/>
      <c r="O11" s="32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5" customHeight="1" x14ac:dyDescent="0.25">
      <c r="A12" s="59">
        <v>2</v>
      </c>
      <c r="B12" s="14">
        <v>110</v>
      </c>
      <c r="C12" s="32"/>
      <c r="D12" s="59"/>
      <c r="E12" s="29"/>
      <c r="F12" s="59"/>
      <c r="G12" s="30"/>
      <c r="H12" s="59"/>
      <c r="I12" s="29"/>
      <c r="J12" s="12"/>
      <c r="K12" s="32"/>
      <c r="L12" s="58"/>
      <c r="M12" s="41"/>
      <c r="N12" s="58"/>
      <c r="O12" s="32"/>
      <c r="P12" s="58"/>
      <c r="Q12" s="58">
        <f t="shared" si="0"/>
        <v>0</v>
      </c>
      <c r="R12" s="13">
        <f t="shared" si="1"/>
        <v>0</v>
      </c>
    </row>
    <row r="13" spans="1:18" ht="15" customHeight="1" x14ac:dyDescent="0.25">
      <c r="A13" s="59">
        <v>3</v>
      </c>
      <c r="B13" s="14">
        <v>112</v>
      </c>
      <c r="C13" s="29"/>
      <c r="D13" s="59"/>
      <c r="E13" s="29"/>
      <c r="F13" s="59"/>
      <c r="G13" s="30"/>
      <c r="H13" s="12"/>
      <c r="I13" s="30"/>
      <c r="J13" s="59"/>
      <c r="K13" s="32"/>
      <c r="L13" s="58"/>
      <c r="M13" s="41"/>
      <c r="N13" s="58"/>
      <c r="O13" s="32"/>
      <c r="P13" s="58"/>
      <c r="Q13" s="58">
        <f t="shared" si="0"/>
        <v>0</v>
      </c>
      <c r="R13" s="13">
        <f t="shared" si="1"/>
        <v>0</v>
      </c>
    </row>
    <row r="14" spans="1:18" ht="15" customHeight="1" x14ac:dyDescent="0.25">
      <c r="A14" s="59">
        <v>4</v>
      </c>
      <c r="B14" s="14">
        <v>113</v>
      </c>
      <c r="C14" s="29"/>
      <c r="D14" s="59"/>
      <c r="E14" s="29"/>
      <c r="F14" s="59"/>
      <c r="G14" s="30"/>
      <c r="H14" s="52"/>
      <c r="I14" s="34"/>
      <c r="J14" s="59"/>
      <c r="K14" s="32">
        <v>35</v>
      </c>
      <c r="L14" s="58">
        <v>19709</v>
      </c>
      <c r="M14" s="41"/>
      <c r="N14" s="58"/>
      <c r="O14" s="32"/>
      <c r="P14" s="58"/>
      <c r="Q14" s="58">
        <f t="shared" si="0"/>
        <v>35</v>
      </c>
      <c r="R14" s="13">
        <f t="shared" si="1"/>
        <v>5285</v>
      </c>
    </row>
    <row r="15" spans="1:18" ht="15" customHeight="1" x14ac:dyDescent="0.25">
      <c r="A15" s="59">
        <v>5</v>
      </c>
      <c r="B15" s="14">
        <v>114</v>
      </c>
      <c r="C15" s="29"/>
      <c r="D15" s="59"/>
      <c r="E15" s="29"/>
      <c r="F15" s="59"/>
      <c r="G15" s="30"/>
      <c r="H15" s="59"/>
      <c r="I15" s="29"/>
      <c r="J15" s="59"/>
      <c r="K15" s="32"/>
      <c r="L15" s="58"/>
      <c r="M15" s="41"/>
      <c r="N15" s="58"/>
      <c r="O15" s="32"/>
      <c r="P15" s="58"/>
      <c r="Q15" s="58">
        <f t="shared" si="0"/>
        <v>0</v>
      </c>
      <c r="R15" s="13">
        <f t="shared" si="1"/>
        <v>0</v>
      </c>
    </row>
    <row r="16" spans="1:18" ht="15" customHeight="1" x14ac:dyDescent="0.25">
      <c r="A16" s="59">
        <v>6</v>
      </c>
      <c r="B16" s="14">
        <v>115</v>
      </c>
      <c r="C16" s="29"/>
      <c r="D16" s="59"/>
      <c r="E16" s="29"/>
      <c r="F16" s="59"/>
      <c r="G16" s="37">
        <v>132</v>
      </c>
      <c r="H16" s="59">
        <v>4312</v>
      </c>
      <c r="I16" s="29"/>
      <c r="J16" s="59"/>
      <c r="K16" s="32"/>
      <c r="L16" s="58"/>
      <c r="M16" s="41"/>
      <c r="N16" s="58"/>
      <c r="O16" s="32"/>
      <c r="P16" s="58"/>
      <c r="Q16" s="58">
        <f t="shared" si="0"/>
        <v>132</v>
      </c>
      <c r="R16" s="13">
        <f t="shared" si="1"/>
        <v>19932</v>
      </c>
    </row>
    <row r="17" spans="1:18" ht="15" customHeight="1" x14ac:dyDescent="0.25">
      <c r="A17" s="59">
        <v>7</v>
      </c>
      <c r="B17" s="14">
        <v>116</v>
      </c>
      <c r="C17" s="29"/>
      <c r="D17" s="59"/>
      <c r="E17" s="29"/>
      <c r="F17" s="59"/>
      <c r="G17" s="29"/>
      <c r="H17" s="59"/>
      <c r="I17" s="29"/>
      <c r="J17" s="59"/>
      <c r="K17" s="32"/>
      <c r="L17" s="58"/>
      <c r="M17" s="41"/>
      <c r="N17" s="58"/>
      <c r="O17" s="32">
        <v>52</v>
      </c>
      <c r="P17" s="58">
        <v>3270</v>
      </c>
      <c r="Q17" s="58">
        <f t="shared" si="0"/>
        <v>52</v>
      </c>
      <c r="R17" s="13">
        <f t="shared" si="1"/>
        <v>7852</v>
      </c>
    </row>
    <row r="18" spans="1:18" ht="15" customHeight="1" x14ac:dyDescent="0.25">
      <c r="A18" s="59">
        <v>8</v>
      </c>
      <c r="B18" s="14">
        <v>117</v>
      </c>
      <c r="C18" s="29"/>
      <c r="D18" s="59"/>
      <c r="E18" s="29"/>
      <c r="F18" s="59"/>
      <c r="G18" s="30"/>
      <c r="H18" s="59"/>
      <c r="I18" s="29"/>
      <c r="J18" s="59"/>
      <c r="K18" s="32"/>
      <c r="L18" s="58"/>
      <c r="M18" s="41"/>
      <c r="N18" s="58"/>
      <c r="O18" s="32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29"/>
      <c r="D19" s="59"/>
      <c r="E19" s="29"/>
      <c r="F19" s="59"/>
      <c r="G19" s="30"/>
      <c r="H19" s="59"/>
      <c r="I19" s="29"/>
      <c r="J19" s="59"/>
      <c r="K19" s="32"/>
      <c r="L19" s="58"/>
      <c r="M19" s="41"/>
      <c r="N19" s="58"/>
      <c r="O19" s="32">
        <v>117</v>
      </c>
      <c r="P19" s="58">
        <v>2672</v>
      </c>
      <c r="Q19" s="58">
        <f t="shared" si="0"/>
        <v>117</v>
      </c>
      <c r="R19" s="13">
        <f t="shared" si="1"/>
        <v>17667</v>
      </c>
    </row>
    <row r="20" spans="1:18" ht="15" customHeight="1" x14ac:dyDescent="0.25">
      <c r="A20" s="59">
        <v>10</v>
      </c>
      <c r="B20" s="14">
        <v>201</v>
      </c>
      <c r="C20" s="29"/>
      <c r="D20" s="59"/>
      <c r="E20" s="29"/>
      <c r="F20" s="59"/>
      <c r="G20" s="29"/>
      <c r="H20" s="59"/>
      <c r="I20" s="29"/>
      <c r="J20" s="59"/>
      <c r="K20" s="32"/>
      <c r="L20" s="58"/>
      <c r="M20" s="41"/>
      <c r="N20" s="58"/>
      <c r="O20" s="32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29"/>
      <c r="D21" s="59"/>
      <c r="E21" s="29"/>
      <c r="F21" s="59"/>
      <c r="G21" s="34"/>
      <c r="H21" s="59"/>
      <c r="I21" s="29"/>
      <c r="J21" s="59"/>
      <c r="K21" s="32"/>
      <c r="L21" s="58"/>
      <c r="M21" s="41"/>
      <c r="N21" s="58"/>
      <c r="O21" s="32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29"/>
      <c r="D22" s="59"/>
      <c r="E22" s="29"/>
      <c r="F22" s="59"/>
      <c r="G22" s="34"/>
      <c r="H22" s="59"/>
      <c r="I22" s="29"/>
      <c r="J22" s="59"/>
      <c r="K22" s="32"/>
      <c r="L22" s="58"/>
      <c r="M22" s="41"/>
      <c r="N22" s="58"/>
      <c r="O22" s="32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29"/>
      <c r="D23" s="59"/>
      <c r="E23" s="30"/>
      <c r="F23" s="12"/>
      <c r="G23" s="34"/>
      <c r="H23" s="59"/>
      <c r="I23" s="29"/>
      <c r="J23" s="59"/>
      <c r="K23" s="32"/>
      <c r="L23" s="58"/>
      <c r="M23" s="41"/>
      <c r="N23" s="58"/>
      <c r="O23" s="32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29"/>
      <c r="D24" s="59"/>
      <c r="E24" s="29"/>
      <c r="F24" s="59"/>
      <c r="G24" s="34"/>
      <c r="H24" s="59"/>
      <c r="I24" s="29">
        <v>35</v>
      </c>
      <c r="J24" s="59">
        <v>2101</v>
      </c>
      <c r="K24" s="32"/>
      <c r="L24" s="58"/>
      <c r="M24" s="41">
        <v>35</v>
      </c>
      <c r="N24" s="58">
        <v>2121</v>
      </c>
      <c r="O24" s="32"/>
      <c r="P24" s="58"/>
      <c r="Q24" s="58">
        <f t="shared" si="0"/>
        <v>70</v>
      </c>
      <c r="R24" s="13">
        <f t="shared" si="1"/>
        <v>10570</v>
      </c>
    </row>
    <row r="25" spans="1:18" ht="15" customHeight="1" x14ac:dyDescent="0.25">
      <c r="A25" s="59">
        <v>15</v>
      </c>
      <c r="B25" s="14">
        <v>329</v>
      </c>
      <c r="C25" s="29"/>
      <c r="D25" s="59"/>
      <c r="E25" s="29"/>
      <c r="F25" s="59"/>
      <c r="G25" s="34">
        <v>45</v>
      </c>
      <c r="H25" s="59">
        <v>4003</v>
      </c>
      <c r="I25" s="29"/>
      <c r="J25" s="59"/>
      <c r="K25" s="32">
        <v>28</v>
      </c>
      <c r="L25" s="58">
        <v>4027</v>
      </c>
      <c r="M25" s="41"/>
      <c r="N25" s="58"/>
      <c r="O25" s="32">
        <v>19</v>
      </c>
      <c r="P25" s="58">
        <v>4021</v>
      </c>
      <c r="Q25" s="58">
        <f t="shared" si="0"/>
        <v>92</v>
      </c>
      <c r="R25" s="13">
        <f t="shared" si="1"/>
        <v>13892</v>
      </c>
    </row>
    <row r="26" spans="1:18" ht="15" customHeight="1" x14ac:dyDescent="0.25">
      <c r="A26" s="59">
        <v>16</v>
      </c>
      <c r="B26" s="14">
        <v>330</v>
      </c>
      <c r="C26" s="29"/>
      <c r="D26" s="59"/>
      <c r="E26" s="29"/>
      <c r="F26" s="59"/>
      <c r="G26" s="34"/>
      <c r="H26" s="59"/>
      <c r="I26" s="29"/>
      <c r="J26" s="59"/>
      <c r="K26" s="32"/>
      <c r="L26" s="58"/>
      <c r="M26" s="41"/>
      <c r="N26" s="58"/>
      <c r="O26" s="32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29"/>
      <c r="D27" s="59"/>
      <c r="E27" s="29"/>
      <c r="F27" s="59"/>
      <c r="G27" s="29"/>
      <c r="H27" s="59"/>
      <c r="I27" s="29"/>
      <c r="J27" s="59"/>
      <c r="K27" s="32"/>
      <c r="L27" s="58"/>
      <c r="M27" s="41"/>
      <c r="N27" s="58"/>
      <c r="O27" s="32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29"/>
      <c r="D28" s="59"/>
      <c r="E28" s="29"/>
      <c r="F28" s="59"/>
      <c r="G28" s="34"/>
      <c r="H28" s="59"/>
      <c r="I28" s="29"/>
      <c r="J28" s="59"/>
      <c r="K28" s="30"/>
      <c r="L28" s="12"/>
      <c r="M28" s="45"/>
      <c r="N28" s="12"/>
      <c r="O28" s="32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29">
        <v>30</v>
      </c>
      <c r="D29" s="59">
        <v>504</v>
      </c>
      <c r="E29" s="29"/>
      <c r="F29" s="59"/>
      <c r="G29" s="34">
        <v>39</v>
      </c>
      <c r="H29" s="59">
        <v>527</v>
      </c>
      <c r="I29" s="29"/>
      <c r="J29" s="59"/>
      <c r="K29" s="32">
        <v>45</v>
      </c>
      <c r="L29" s="58">
        <v>554</v>
      </c>
      <c r="M29" s="41"/>
      <c r="N29" s="58"/>
      <c r="O29" s="32">
        <v>35</v>
      </c>
      <c r="P29" s="58">
        <v>575</v>
      </c>
      <c r="Q29" s="58">
        <f t="shared" si="0"/>
        <v>149</v>
      </c>
      <c r="R29" s="13">
        <f t="shared" si="1"/>
        <v>22379</v>
      </c>
    </row>
    <row r="30" spans="1:18" ht="15" customHeight="1" x14ac:dyDescent="0.25">
      <c r="A30" s="59">
        <v>20</v>
      </c>
      <c r="B30" s="14">
        <v>334</v>
      </c>
      <c r="C30" s="29">
        <v>35</v>
      </c>
      <c r="D30" s="59">
        <v>1497</v>
      </c>
      <c r="E30" s="29"/>
      <c r="F30" s="59"/>
      <c r="G30" s="34">
        <v>30</v>
      </c>
      <c r="H30" s="59">
        <v>1514</v>
      </c>
      <c r="I30" s="29"/>
      <c r="J30" s="59"/>
      <c r="K30" s="32">
        <v>39</v>
      </c>
      <c r="L30" s="58">
        <v>1541</v>
      </c>
      <c r="M30" s="41"/>
      <c r="N30" s="58"/>
      <c r="O30" s="32">
        <v>28</v>
      </c>
      <c r="P30" s="58">
        <v>1560</v>
      </c>
      <c r="Q30" s="58">
        <f t="shared" si="0"/>
        <v>132</v>
      </c>
      <c r="R30" s="13">
        <f t="shared" si="1"/>
        <v>19792</v>
      </c>
    </row>
    <row r="31" spans="1:18" ht="15" customHeight="1" x14ac:dyDescent="0.25">
      <c r="A31" s="59">
        <v>21</v>
      </c>
      <c r="B31" s="14">
        <v>335</v>
      </c>
      <c r="C31" s="29"/>
      <c r="D31" s="59"/>
      <c r="E31" s="29"/>
      <c r="F31" s="59"/>
      <c r="G31" s="34"/>
      <c r="H31" s="59"/>
      <c r="I31" s="29"/>
      <c r="J31" s="59"/>
      <c r="K31" s="32"/>
      <c r="L31" s="58"/>
      <c r="M31" s="41"/>
      <c r="N31" s="58"/>
      <c r="O31" s="32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29"/>
      <c r="D32" s="59"/>
      <c r="E32" s="29">
        <v>20</v>
      </c>
      <c r="F32" s="59">
        <v>5291</v>
      </c>
      <c r="G32" s="34"/>
      <c r="H32" s="59"/>
      <c r="I32" s="29">
        <v>33</v>
      </c>
      <c r="J32" s="59">
        <v>5304</v>
      </c>
      <c r="K32" s="32"/>
      <c r="L32" s="58"/>
      <c r="M32" s="41">
        <v>35</v>
      </c>
      <c r="N32" s="58">
        <v>5329</v>
      </c>
      <c r="O32" s="32"/>
      <c r="P32" s="58"/>
      <c r="Q32" s="58">
        <f t="shared" si="0"/>
        <v>88</v>
      </c>
      <c r="R32" s="13">
        <f t="shared" si="1"/>
        <v>13288</v>
      </c>
    </row>
    <row r="33" spans="1:18" ht="15" customHeight="1" x14ac:dyDescent="0.25">
      <c r="A33" s="59">
        <v>23</v>
      </c>
      <c r="B33" s="14">
        <v>337</v>
      </c>
      <c r="C33" s="29"/>
      <c r="D33" s="59"/>
      <c r="E33" s="29">
        <v>26</v>
      </c>
      <c r="F33" s="59">
        <v>5991</v>
      </c>
      <c r="G33" s="34"/>
      <c r="H33" s="59"/>
      <c r="I33" s="29"/>
      <c r="J33" s="59"/>
      <c r="K33" s="32"/>
      <c r="L33" s="58"/>
      <c r="M33" s="41"/>
      <c r="N33" s="58"/>
      <c r="O33" s="32"/>
      <c r="P33" s="58"/>
      <c r="Q33" s="58">
        <f t="shared" si="0"/>
        <v>26</v>
      </c>
      <c r="R33" s="13">
        <f t="shared" si="1"/>
        <v>3926</v>
      </c>
    </row>
    <row r="34" spans="1:18" ht="15" customHeight="1" x14ac:dyDescent="0.25">
      <c r="A34" s="59">
        <v>24</v>
      </c>
      <c r="B34" s="14">
        <v>338</v>
      </c>
      <c r="C34" s="29">
        <v>34</v>
      </c>
      <c r="D34" s="59">
        <v>3195</v>
      </c>
      <c r="E34" s="29"/>
      <c r="F34" s="59"/>
      <c r="G34" s="34">
        <v>46</v>
      </c>
      <c r="H34" s="59">
        <v>3213</v>
      </c>
      <c r="I34" s="29"/>
      <c r="J34" s="59"/>
      <c r="K34" s="32">
        <v>51</v>
      </c>
      <c r="L34" s="58">
        <v>3236</v>
      </c>
      <c r="M34" s="41"/>
      <c r="N34" s="58"/>
      <c r="O34" s="32">
        <v>50</v>
      </c>
      <c r="P34" s="58">
        <v>3259</v>
      </c>
      <c r="Q34" s="58">
        <f t="shared" si="0"/>
        <v>181</v>
      </c>
      <c r="R34" s="13">
        <f t="shared" si="1"/>
        <v>27195</v>
      </c>
    </row>
    <row r="35" spans="1:18" ht="15" customHeight="1" x14ac:dyDescent="0.25">
      <c r="A35" s="59">
        <v>25</v>
      </c>
      <c r="B35" s="14">
        <v>339</v>
      </c>
      <c r="C35" s="31">
        <v>34</v>
      </c>
      <c r="D35" s="14">
        <v>9795</v>
      </c>
      <c r="E35" s="31"/>
      <c r="F35" s="14"/>
      <c r="G35" s="35"/>
      <c r="H35" s="12"/>
      <c r="I35" s="29">
        <v>58</v>
      </c>
      <c r="J35" s="14">
        <v>9825</v>
      </c>
      <c r="L35" s="16"/>
      <c r="M35" s="41">
        <v>25</v>
      </c>
      <c r="N35" s="16">
        <v>9837</v>
      </c>
      <c r="O35" s="51"/>
      <c r="P35" s="16"/>
      <c r="Q35" s="58">
        <f t="shared" si="0"/>
        <v>117</v>
      </c>
      <c r="R35" s="13">
        <f t="shared" si="1"/>
        <v>17531</v>
      </c>
    </row>
    <row r="36" spans="1:18" ht="15" customHeight="1" x14ac:dyDescent="0.25">
      <c r="A36" s="59">
        <v>26</v>
      </c>
      <c r="B36" s="59">
        <v>340</v>
      </c>
      <c r="C36" s="29"/>
      <c r="D36" s="59"/>
      <c r="E36" s="29"/>
      <c r="F36" s="59"/>
      <c r="G36" s="36"/>
      <c r="H36" s="12"/>
      <c r="I36" s="29"/>
      <c r="J36" s="59"/>
      <c r="K36" s="32"/>
      <c r="L36" s="58"/>
      <c r="M36" s="41"/>
      <c r="N36" s="58"/>
      <c r="O36" s="32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29"/>
      <c r="D37" s="59"/>
      <c r="E37" s="29"/>
      <c r="F37" s="59"/>
      <c r="G37" s="36"/>
      <c r="H37" s="12"/>
      <c r="I37" s="29"/>
      <c r="J37" s="59"/>
      <c r="K37" s="32"/>
      <c r="L37" s="58"/>
      <c r="M37" s="41"/>
      <c r="N37" s="58"/>
      <c r="O37" s="32"/>
      <c r="P37" s="58"/>
      <c r="Q37" s="58">
        <f t="shared" si="0"/>
        <v>0</v>
      </c>
      <c r="R37" s="13">
        <f t="shared" si="1"/>
        <v>0</v>
      </c>
    </row>
    <row r="38" spans="1:18" ht="15" customHeight="1" x14ac:dyDescent="0.25">
      <c r="A38" s="59">
        <v>28</v>
      </c>
      <c r="B38" s="17">
        <v>342</v>
      </c>
      <c r="C38" s="29"/>
      <c r="D38" s="12"/>
      <c r="E38" s="29"/>
      <c r="F38" s="59"/>
      <c r="G38" s="36"/>
      <c r="H38" s="12"/>
      <c r="I38" s="29"/>
      <c r="J38" s="59"/>
      <c r="K38" s="32"/>
      <c r="L38" s="58"/>
      <c r="M38" s="41"/>
      <c r="N38" s="58"/>
      <c r="O38" s="32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29">
        <v>41</v>
      </c>
      <c r="D39" s="59">
        <v>13617</v>
      </c>
      <c r="E39" s="30"/>
      <c r="F39" s="59"/>
      <c r="G39" s="36"/>
      <c r="H39" s="12"/>
      <c r="I39" s="29">
        <v>48</v>
      </c>
      <c r="J39" s="59">
        <v>13635</v>
      </c>
      <c r="K39" s="32"/>
      <c r="L39" s="58"/>
      <c r="M39" s="41">
        <v>27</v>
      </c>
      <c r="N39" s="58">
        <v>13645</v>
      </c>
      <c r="O39" s="32"/>
      <c r="P39" s="58"/>
      <c r="Q39" s="58">
        <f t="shared" si="0"/>
        <v>116</v>
      </c>
      <c r="R39" s="13">
        <f t="shared" si="1"/>
        <v>17352</v>
      </c>
    </row>
    <row r="40" spans="1:18" ht="15" customHeight="1" x14ac:dyDescent="0.25">
      <c r="A40" s="59">
        <v>30</v>
      </c>
      <c r="B40" s="14" t="s">
        <v>17</v>
      </c>
      <c r="C40" s="29"/>
      <c r="D40" s="59"/>
      <c r="E40" s="30"/>
      <c r="F40" s="59"/>
      <c r="G40" s="34"/>
      <c r="H40" s="12"/>
      <c r="I40" s="29"/>
      <c r="J40" s="59"/>
      <c r="K40" s="32"/>
      <c r="L40" s="58"/>
      <c r="M40" s="41"/>
      <c r="N40" s="58"/>
      <c r="O40" s="32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29"/>
      <c r="D41" s="59"/>
      <c r="E41" s="30"/>
      <c r="F41" s="59"/>
      <c r="G41" s="34"/>
      <c r="H41" s="12"/>
      <c r="I41" s="29"/>
      <c r="J41" s="59"/>
      <c r="K41" s="32"/>
      <c r="L41" s="58"/>
      <c r="M41" s="41"/>
      <c r="N41" s="58"/>
      <c r="O41" s="32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29"/>
      <c r="D42" s="59"/>
      <c r="E42" s="30"/>
      <c r="F42" s="59"/>
      <c r="G42" s="34"/>
      <c r="H42" s="12"/>
      <c r="I42" s="29"/>
      <c r="J42" s="59"/>
      <c r="K42" s="32"/>
      <c r="L42" s="58"/>
      <c r="M42" s="41"/>
      <c r="N42" s="58"/>
      <c r="O42" s="32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29"/>
      <c r="D43" s="59"/>
      <c r="E43" s="29"/>
      <c r="F43" s="59"/>
      <c r="G43" s="34"/>
      <c r="H43" s="12"/>
      <c r="I43" s="29"/>
      <c r="J43" s="59"/>
      <c r="K43" s="32"/>
      <c r="L43" s="58"/>
      <c r="M43" s="41"/>
      <c r="N43" s="58"/>
      <c r="O43" s="32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29"/>
      <c r="D44" s="59"/>
      <c r="E44" s="29"/>
      <c r="F44" s="59"/>
      <c r="G44" s="29"/>
      <c r="H44" s="12"/>
      <c r="I44" s="29"/>
      <c r="J44" s="59"/>
      <c r="K44" s="32"/>
      <c r="L44" s="58"/>
      <c r="M44" s="41"/>
      <c r="N44" s="58"/>
      <c r="O44" s="32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29"/>
      <c r="D45" s="59"/>
      <c r="E45" s="29"/>
      <c r="F45" s="59"/>
      <c r="G45" s="29"/>
      <c r="H45" s="59"/>
      <c r="I45" s="29"/>
      <c r="J45" s="59"/>
      <c r="K45" s="30"/>
      <c r="L45" s="58"/>
      <c r="M45" s="41"/>
      <c r="N45" s="58"/>
      <c r="O45" s="32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29"/>
      <c r="D46" s="59"/>
      <c r="E46" s="29"/>
      <c r="F46" s="59"/>
      <c r="G46" s="34"/>
      <c r="H46" s="59"/>
      <c r="I46" s="29"/>
      <c r="J46" s="59"/>
      <c r="K46" s="32"/>
      <c r="L46" s="58"/>
      <c r="M46" s="41"/>
      <c r="N46" s="58"/>
      <c r="O46" s="32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29"/>
      <c r="D47" s="59"/>
      <c r="E47" s="29"/>
      <c r="F47" s="59"/>
      <c r="G47" s="34"/>
      <c r="H47" s="59"/>
      <c r="I47" s="29"/>
      <c r="J47" s="59"/>
      <c r="K47" s="32"/>
      <c r="L47" s="58"/>
      <c r="M47" s="41"/>
      <c r="N47" s="58"/>
      <c r="O47" s="32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29"/>
      <c r="D48" s="59"/>
      <c r="E48" s="29"/>
      <c r="F48" s="59"/>
      <c r="G48" s="29"/>
      <c r="H48" s="14"/>
      <c r="I48" s="31"/>
      <c r="J48" s="59"/>
      <c r="K48" s="32"/>
      <c r="L48" s="58"/>
      <c r="M48" s="41"/>
      <c r="N48" s="58"/>
      <c r="O48" s="32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32"/>
      <c r="D49" s="58"/>
      <c r="E49" s="32"/>
      <c r="F49" s="58"/>
      <c r="G49" s="32"/>
      <c r="H49" s="59"/>
      <c r="I49" s="29"/>
      <c r="J49" s="58"/>
      <c r="K49" s="32"/>
      <c r="L49" s="58"/>
      <c r="M49" s="41"/>
      <c r="N49" s="58"/>
      <c r="O49" s="32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32"/>
      <c r="D50" s="58"/>
      <c r="E50" s="32"/>
      <c r="F50" s="58"/>
      <c r="G50" s="32"/>
      <c r="H50" s="59"/>
      <c r="I50" s="29"/>
      <c r="J50" s="58"/>
      <c r="K50" s="32"/>
      <c r="L50" s="58"/>
      <c r="M50" s="41"/>
      <c r="N50" s="58"/>
      <c r="O50" s="32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32"/>
      <c r="D51" s="58"/>
      <c r="E51" s="32"/>
      <c r="F51" s="58"/>
      <c r="G51" s="32"/>
      <c r="H51" s="59"/>
      <c r="I51" s="29"/>
      <c r="J51" s="58"/>
      <c r="K51" s="32"/>
      <c r="L51" s="58"/>
      <c r="M51" s="41"/>
      <c r="N51" s="58"/>
      <c r="O51" s="32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32"/>
      <c r="D52" s="58"/>
      <c r="E52" s="32"/>
      <c r="F52" s="58"/>
      <c r="G52" s="32"/>
      <c r="H52" s="59"/>
      <c r="I52" s="29"/>
      <c r="J52" s="58"/>
      <c r="K52" s="32"/>
      <c r="L52" s="58"/>
      <c r="M52" s="41"/>
      <c r="N52" s="58"/>
      <c r="O52" s="32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32"/>
      <c r="D53" s="58"/>
      <c r="E53" s="32"/>
      <c r="F53" s="58"/>
      <c r="G53" s="32">
        <v>37</v>
      </c>
      <c r="H53" s="59">
        <v>10448</v>
      </c>
      <c r="I53" s="29"/>
      <c r="J53" s="58"/>
      <c r="K53" s="32"/>
      <c r="L53" s="58"/>
      <c r="M53" s="41"/>
      <c r="N53" s="58"/>
      <c r="O53" s="32"/>
      <c r="P53" s="58"/>
      <c r="Q53" s="58">
        <f t="shared" si="2"/>
        <v>37</v>
      </c>
      <c r="R53" s="13">
        <f t="shared" si="3"/>
        <v>5587</v>
      </c>
    </row>
    <row r="54" spans="1:18" ht="15" customHeight="1" x14ac:dyDescent="0.25">
      <c r="A54" s="59">
        <v>44</v>
      </c>
      <c r="B54" s="58">
        <v>428</v>
      </c>
      <c r="C54" s="32">
        <v>30</v>
      </c>
      <c r="D54" s="58">
        <v>8790</v>
      </c>
      <c r="E54" s="32"/>
      <c r="F54" s="58"/>
      <c r="G54" s="32"/>
      <c r="H54" s="59"/>
      <c r="I54" s="29"/>
      <c r="J54" s="58"/>
      <c r="K54" s="32"/>
      <c r="L54" s="58"/>
      <c r="M54" s="41"/>
      <c r="N54" s="58"/>
      <c r="O54" s="32"/>
      <c r="P54" s="58"/>
      <c r="Q54" s="58">
        <f t="shared" si="2"/>
        <v>30</v>
      </c>
      <c r="R54" s="13">
        <f t="shared" si="3"/>
        <v>4410</v>
      </c>
    </row>
    <row r="55" spans="1:18" ht="15" customHeight="1" x14ac:dyDescent="0.25">
      <c r="A55" s="59">
        <v>45</v>
      </c>
      <c r="B55" s="58">
        <v>429</v>
      </c>
      <c r="C55" s="32"/>
      <c r="D55" s="58"/>
      <c r="E55" s="32"/>
      <c r="F55" s="58"/>
      <c r="G55" s="32"/>
      <c r="H55" s="58"/>
      <c r="I55" s="32"/>
      <c r="J55" s="58"/>
      <c r="K55" s="32"/>
      <c r="L55" s="58"/>
      <c r="M55" s="41"/>
      <c r="N55" s="58"/>
      <c r="O55" s="32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32"/>
      <c r="D56" s="58"/>
      <c r="E56" s="32"/>
      <c r="F56" s="58"/>
      <c r="G56" s="32"/>
      <c r="H56" s="58"/>
      <c r="I56" s="32"/>
      <c r="J56" s="58"/>
      <c r="K56" s="32"/>
      <c r="L56" s="58"/>
      <c r="M56" s="41"/>
      <c r="N56" s="58"/>
      <c r="O56" s="32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32"/>
      <c r="D57" s="58"/>
      <c r="E57" s="32"/>
      <c r="F57" s="58"/>
      <c r="G57" s="32"/>
      <c r="H57" s="58"/>
      <c r="I57" s="32"/>
      <c r="J57" s="58"/>
      <c r="K57" s="32"/>
      <c r="L57" s="58"/>
      <c r="M57" s="41">
        <v>38</v>
      </c>
      <c r="N57" s="58">
        <v>657</v>
      </c>
      <c r="O57" s="32"/>
      <c r="P57" s="58"/>
      <c r="Q57" s="58">
        <f t="shared" si="2"/>
        <v>38</v>
      </c>
      <c r="R57" s="13">
        <f t="shared" si="3"/>
        <v>5738</v>
      </c>
    </row>
    <row r="58" spans="1:18" ht="15" customHeight="1" x14ac:dyDescent="0.25">
      <c r="A58" s="59">
        <v>48</v>
      </c>
      <c r="B58" s="58">
        <v>432</v>
      </c>
      <c r="C58" s="32"/>
      <c r="D58" s="58"/>
      <c r="E58" s="32"/>
      <c r="F58" s="58"/>
      <c r="G58" s="32"/>
      <c r="H58" s="58"/>
      <c r="I58" s="32">
        <v>35</v>
      </c>
      <c r="J58" s="58">
        <v>648</v>
      </c>
      <c r="K58" s="32"/>
      <c r="L58" s="58"/>
      <c r="M58" s="41"/>
      <c r="N58" s="58"/>
      <c r="O58" s="32"/>
      <c r="P58" s="58"/>
      <c r="Q58" s="58">
        <f t="shared" si="2"/>
        <v>35</v>
      </c>
      <c r="R58" s="13">
        <f t="shared" si="3"/>
        <v>5285</v>
      </c>
    </row>
    <row r="59" spans="1:18" ht="15" customHeight="1" x14ac:dyDescent="0.25">
      <c r="A59" s="59">
        <v>49</v>
      </c>
      <c r="B59" s="58">
        <v>433</v>
      </c>
      <c r="C59" s="32"/>
      <c r="D59" s="58"/>
      <c r="E59" s="32">
        <v>37</v>
      </c>
      <c r="F59" s="58">
        <v>723</v>
      </c>
      <c r="G59" s="32"/>
      <c r="H59" s="58"/>
      <c r="I59" s="32"/>
      <c r="J59" s="58"/>
      <c r="K59" s="32"/>
      <c r="L59" s="58"/>
      <c r="M59" s="41"/>
      <c r="N59" s="58"/>
      <c r="O59" s="32"/>
      <c r="P59" s="58"/>
      <c r="Q59" s="58">
        <f t="shared" si="2"/>
        <v>37</v>
      </c>
      <c r="R59" s="13">
        <f t="shared" si="3"/>
        <v>5587</v>
      </c>
    </row>
    <row r="60" spans="1:18" ht="15" customHeight="1" x14ac:dyDescent="0.25">
      <c r="A60" s="59">
        <v>50</v>
      </c>
      <c r="B60" s="58">
        <v>434</v>
      </c>
      <c r="C60" s="32">
        <v>36</v>
      </c>
      <c r="D60" s="58">
        <v>748</v>
      </c>
      <c r="E60" s="32"/>
      <c r="F60" s="58"/>
      <c r="G60" s="32"/>
      <c r="H60" s="58"/>
      <c r="I60" s="32"/>
      <c r="J60" s="58"/>
      <c r="K60" s="32"/>
      <c r="L60" s="58"/>
      <c r="M60" s="41"/>
      <c r="N60" s="58"/>
      <c r="O60" s="32"/>
      <c r="P60" s="58"/>
      <c r="Q60" s="58">
        <f t="shared" si="2"/>
        <v>36</v>
      </c>
      <c r="R60" s="13">
        <f t="shared" si="3"/>
        <v>5292</v>
      </c>
    </row>
    <row r="61" spans="1:18" ht="15" customHeight="1" x14ac:dyDescent="0.25">
      <c r="A61" s="59">
        <v>51</v>
      </c>
      <c r="B61" s="58">
        <v>435</v>
      </c>
      <c r="C61" s="32"/>
      <c r="D61" s="58"/>
      <c r="E61" s="32"/>
      <c r="F61" s="58"/>
      <c r="G61" s="32"/>
      <c r="H61" s="58"/>
      <c r="I61" s="32"/>
      <c r="J61" s="58"/>
      <c r="K61" s="32"/>
      <c r="L61" s="58"/>
      <c r="M61" s="41"/>
      <c r="N61" s="58"/>
      <c r="O61" s="32">
        <v>27</v>
      </c>
      <c r="P61" s="58">
        <v>684</v>
      </c>
      <c r="Q61" s="58">
        <f t="shared" si="2"/>
        <v>27</v>
      </c>
      <c r="R61" s="13">
        <f t="shared" si="3"/>
        <v>4077</v>
      </c>
    </row>
    <row r="62" spans="1:18" ht="15" customHeight="1" x14ac:dyDescent="0.25">
      <c r="A62" s="59">
        <v>52</v>
      </c>
      <c r="B62" s="58">
        <v>436</v>
      </c>
      <c r="C62" s="32"/>
      <c r="D62" s="58"/>
      <c r="E62" s="32"/>
      <c r="F62" s="58"/>
      <c r="G62" s="32"/>
      <c r="H62" s="58"/>
      <c r="I62" s="32"/>
      <c r="J62" s="58"/>
      <c r="K62" s="32"/>
      <c r="L62" s="58"/>
      <c r="M62" s="41"/>
      <c r="N62" s="58"/>
      <c r="O62" s="32"/>
      <c r="P62" s="58"/>
      <c r="Q62" s="58">
        <f t="shared" si="2"/>
        <v>0</v>
      </c>
      <c r="R62" s="13">
        <f t="shared" si="3"/>
        <v>0</v>
      </c>
    </row>
    <row r="63" spans="1:18" ht="15" customHeight="1" x14ac:dyDescent="0.25">
      <c r="A63" s="59">
        <v>53</v>
      </c>
      <c r="B63" s="58">
        <v>437</v>
      </c>
      <c r="C63" s="32"/>
      <c r="D63" s="58"/>
      <c r="E63" s="32"/>
      <c r="F63" s="58"/>
      <c r="G63" s="32"/>
      <c r="H63" s="58"/>
      <c r="I63" s="32"/>
      <c r="J63" s="58"/>
      <c r="K63" s="32"/>
      <c r="L63" s="58"/>
      <c r="M63" s="41"/>
      <c r="N63" s="58"/>
      <c r="O63" s="32"/>
      <c r="P63" s="58"/>
      <c r="Q63" s="58">
        <f t="shared" si="2"/>
        <v>0</v>
      </c>
      <c r="R63" s="13">
        <f t="shared" si="3"/>
        <v>0</v>
      </c>
    </row>
    <row r="64" spans="1:18" ht="15" customHeight="1" x14ac:dyDescent="0.25">
      <c r="A64" s="59">
        <v>54</v>
      </c>
      <c r="B64" s="58">
        <v>438</v>
      </c>
      <c r="C64" s="32"/>
      <c r="D64" s="58"/>
      <c r="E64" s="32"/>
      <c r="F64" s="58"/>
      <c r="G64" s="32"/>
      <c r="H64" s="58"/>
      <c r="I64" s="32"/>
      <c r="J64" s="58"/>
      <c r="K64" s="32"/>
      <c r="L64" s="58"/>
      <c r="M64" s="41"/>
      <c r="N64" s="58"/>
      <c r="O64" s="32">
        <v>30</v>
      </c>
      <c r="P64" s="58">
        <v>711</v>
      </c>
      <c r="Q64" s="58">
        <f t="shared" si="2"/>
        <v>30</v>
      </c>
      <c r="R64" s="13">
        <f t="shared" si="3"/>
        <v>4530</v>
      </c>
    </row>
    <row r="65" spans="1:18" ht="15" customHeight="1" x14ac:dyDescent="0.25">
      <c r="A65" s="59">
        <v>55</v>
      </c>
      <c r="B65" s="58">
        <v>439</v>
      </c>
      <c r="C65" s="32"/>
      <c r="D65" s="58"/>
      <c r="E65" s="32">
        <v>38</v>
      </c>
      <c r="F65" s="58">
        <v>653</v>
      </c>
      <c r="G65" s="32"/>
      <c r="H65" s="58"/>
      <c r="I65" s="32"/>
      <c r="J65" s="58"/>
      <c r="K65" s="32"/>
      <c r="L65" s="58"/>
      <c r="M65" s="41"/>
      <c r="N65" s="58"/>
      <c r="O65" s="32"/>
      <c r="P65" s="58"/>
      <c r="Q65" s="58">
        <f t="shared" si="2"/>
        <v>38</v>
      </c>
      <c r="R65" s="13">
        <f t="shared" si="3"/>
        <v>5738</v>
      </c>
    </row>
    <row r="66" spans="1:18" ht="15" customHeight="1" x14ac:dyDescent="0.25">
      <c r="A66" s="59">
        <v>56</v>
      </c>
      <c r="B66" s="58">
        <v>440</v>
      </c>
      <c r="C66" s="32">
        <v>33</v>
      </c>
      <c r="D66" s="58">
        <v>623</v>
      </c>
      <c r="E66" s="32"/>
      <c r="F66" s="58"/>
      <c r="G66" s="32"/>
      <c r="H66" s="58"/>
      <c r="I66" s="32"/>
      <c r="J66" s="58"/>
      <c r="K66" s="32"/>
      <c r="L66" s="58"/>
      <c r="M66" s="41"/>
      <c r="N66" s="58"/>
      <c r="O66" s="32"/>
      <c r="P66" s="58"/>
      <c r="Q66" s="58">
        <f t="shared" si="2"/>
        <v>33</v>
      </c>
      <c r="R66" s="13">
        <f t="shared" si="3"/>
        <v>4851</v>
      </c>
    </row>
    <row r="67" spans="1:18" ht="15" customHeight="1" x14ac:dyDescent="0.25">
      <c r="A67" s="59">
        <v>57</v>
      </c>
      <c r="B67" s="58">
        <v>441</v>
      </c>
      <c r="C67" s="32"/>
      <c r="D67" s="58"/>
      <c r="E67" s="32"/>
      <c r="F67" s="58"/>
      <c r="G67" s="32"/>
      <c r="H67" s="58"/>
      <c r="I67" s="32"/>
      <c r="J67" s="58"/>
      <c r="K67" s="32"/>
      <c r="L67" s="58"/>
      <c r="M67" s="41"/>
      <c r="N67" s="58"/>
      <c r="O67" s="32"/>
      <c r="P67" s="58"/>
      <c r="Q67" s="58">
        <f t="shared" si="2"/>
        <v>0</v>
      </c>
      <c r="R67" s="13">
        <f t="shared" si="3"/>
        <v>0</v>
      </c>
    </row>
    <row r="68" spans="1:18" ht="15" customHeight="1" x14ac:dyDescent="0.25">
      <c r="A68" s="59">
        <v>58</v>
      </c>
      <c r="B68" s="58">
        <v>442</v>
      </c>
      <c r="C68" s="32"/>
      <c r="D68" s="58"/>
      <c r="E68" s="32"/>
      <c r="F68" s="58"/>
      <c r="G68" s="32">
        <v>45</v>
      </c>
      <c r="H68" s="58">
        <v>657</v>
      </c>
      <c r="I68" s="32"/>
      <c r="J68" s="58"/>
      <c r="K68" s="32"/>
      <c r="L68" s="58"/>
      <c r="M68" s="41"/>
      <c r="N68" s="58"/>
      <c r="O68" s="32"/>
      <c r="P68" s="58"/>
      <c r="Q68" s="58">
        <f t="shared" si="2"/>
        <v>45</v>
      </c>
      <c r="R68" s="13">
        <f t="shared" si="3"/>
        <v>6795</v>
      </c>
    </row>
    <row r="69" spans="1:18" ht="15" customHeight="1" x14ac:dyDescent="0.25">
      <c r="A69" s="59">
        <v>59</v>
      </c>
      <c r="B69" s="58" t="s">
        <v>67</v>
      </c>
      <c r="C69" s="32"/>
      <c r="D69" s="58"/>
      <c r="E69" s="32"/>
      <c r="F69" s="58"/>
      <c r="G69" s="32"/>
      <c r="H69" s="58"/>
      <c r="I69" s="32"/>
      <c r="J69" s="58"/>
      <c r="K69" s="32"/>
      <c r="L69" s="58"/>
      <c r="M69" s="41"/>
      <c r="N69" s="58"/>
      <c r="O69" s="32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32"/>
      <c r="D70" s="58"/>
      <c r="E70" s="32"/>
      <c r="F70" s="58"/>
      <c r="G70" s="32"/>
      <c r="H70" s="58"/>
      <c r="I70" s="32"/>
      <c r="J70" s="58"/>
      <c r="K70" s="32"/>
      <c r="L70" s="58"/>
      <c r="M70" s="41"/>
      <c r="N70" s="58"/>
      <c r="O70" s="32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32"/>
      <c r="D71" s="58"/>
      <c r="E71" s="32"/>
      <c r="F71" s="58"/>
      <c r="G71" s="32"/>
      <c r="H71" s="58"/>
      <c r="I71" s="32"/>
      <c r="J71" s="58"/>
      <c r="K71" s="32"/>
      <c r="L71" s="58"/>
      <c r="M71" s="41"/>
      <c r="N71" s="58"/>
      <c r="O71" s="32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32"/>
      <c r="D72" s="58"/>
      <c r="E72" s="32"/>
      <c r="F72" s="58"/>
      <c r="G72" s="32"/>
      <c r="H72" s="58"/>
      <c r="I72" s="32"/>
      <c r="J72" s="58"/>
      <c r="K72" s="32"/>
      <c r="L72" s="58"/>
      <c r="M72" s="41"/>
      <c r="N72" s="58"/>
      <c r="O72" s="32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32"/>
      <c r="D73" s="58"/>
      <c r="E73" s="32"/>
      <c r="F73" s="58"/>
      <c r="G73" s="32"/>
      <c r="H73" s="58"/>
      <c r="I73" s="32"/>
      <c r="J73" s="58"/>
      <c r="K73" s="32"/>
      <c r="L73" s="58"/>
      <c r="M73" s="41"/>
      <c r="N73" s="58"/>
      <c r="O73" s="32"/>
      <c r="P73" s="58"/>
      <c r="Q73" s="58">
        <f t="shared" si="2"/>
        <v>0</v>
      </c>
      <c r="R73" s="13">
        <f t="shared" si="3"/>
        <v>0</v>
      </c>
    </row>
    <row r="74" spans="1:18" ht="15" customHeight="1" x14ac:dyDescent="0.25">
      <c r="A74" s="59">
        <v>64</v>
      </c>
      <c r="B74" s="58">
        <v>608</v>
      </c>
      <c r="C74" s="32">
        <v>18</v>
      </c>
      <c r="D74" s="58">
        <v>7214</v>
      </c>
      <c r="E74" s="32"/>
      <c r="F74" s="58"/>
      <c r="G74" s="32"/>
      <c r="H74" s="58"/>
      <c r="I74" s="32"/>
      <c r="J74" s="58"/>
      <c r="K74" s="32"/>
      <c r="L74" s="58"/>
      <c r="M74" s="41"/>
      <c r="N74" s="58"/>
      <c r="O74" s="32"/>
      <c r="P74" s="58"/>
      <c r="Q74" s="58">
        <f t="shared" si="2"/>
        <v>18</v>
      </c>
      <c r="R74" s="13">
        <f t="shared" si="3"/>
        <v>2646</v>
      </c>
    </row>
    <row r="75" spans="1:18" ht="15" customHeight="1" x14ac:dyDescent="0.25">
      <c r="A75" s="59">
        <v>65</v>
      </c>
      <c r="B75" s="58">
        <v>609</v>
      </c>
      <c r="C75" s="32"/>
      <c r="D75" s="58"/>
      <c r="E75" s="32"/>
      <c r="F75" s="58"/>
      <c r="G75" s="32"/>
      <c r="H75" s="58"/>
      <c r="I75" s="32"/>
      <c r="J75" s="58"/>
      <c r="K75" s="32"/>
      <c r="L75" s="58"/>
      <c r="M75" s="41"/>
      <c r="N75" s="58"/>
      <c r="O75" s="32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32"/>
      <c r="D76" s="58"/>
      <c r="E76" s="32"/>
      <c r="F76" s="58"/>
      <c r="G76" s="32"/>
      <c r="H76" s="58"/>
      <c r="I76" s="32"/>
      <c r="J76" s="58"/>
      <c r="K76" s="32"/>
      <c r="L76" s="58"/>
      <c r="M76" s="41"/>
      <c r="N76" s="58"/>
      <c r="O76" s="32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32"/>
      <c r="D77" s="58"/>
      <c r="E77" s="32"/>
      <c r="F77" s="58"/>
      <c r="G77" s="32"/>
      <c r="H77" s="58"/>
      <c r="I77" s="32"/>
      <c r="J77" s="58"/>
      <c r="K77" s="32"/>
      <c r="L77" s="58"/>
      <c r="M77" s="41"/>
      <c r="N77" s="58"/>
      <c r="O77" s="32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32">
        <v>14</v>
      </c>
      <c r="D78" s="58">
        <v>2915</v>
      </c>
      <c r="E78" s="32"/>
      <c r="F78" s="58"/>
      <c r="G78" s="32"/>
      <c r="H78" s="58"/>
      <c r="I78" s="32"/>
      <c r="J78" s="58"/>
      <c r="K78" s="32"/>
      <c r="L78" s="58"/>
      <c r="M78" s="41"/>
      <c r="N78" s="58"/>
      <c r="O78" s="32"/>
      <c r="P78" s="58"/>
      <c r="Q78" s="58">
        <f t="shared" si="4"/>
        <v>14</v>
      </c>
      <c r="R78" s="13">
        <f t="shared" si="5"/>
        <v>2058</v>
      </c>
    </row>
    <row r="79" spans="1:18" ht="15" customHeight="1" x14ac:dyDescent="0.25">
      <c r="A79" s="59">
        <v>69</v>
      </c>
      <c r="B79" s="58">
        <v>613</v>
      </c>
      <c r="C79" s="32"/>
      <c r="D79" s="58"/>
      <c r="E79" s="32"/>
      <c r="F79" s="58"/>
      <c r="G79" s="32"/>
      <c r="H79" s="58"/>
      <c r="I79" s="32"/>
      <c r="J79" s="58"/>
      <c r="K79" s="32"/>
      <c r="L79" s="58"/>
      <c r="M79" s="41"/>
      <c r="N79" s="58"/>
      <c r="O79" s="32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32"/>
      <c r="D80" s="58"/>
      <c r="E80" s="32"/>
      <c r="F80" s="58"/>
      <c r="G80" s="32"/>
      <c r="H80" s="58"/>
      <c r="I80" s="32"/>
      <c r="J80" s="58"/>
      <c r="K80" s="32"/>
      <c r="L80" s="58"/>
      <c r="M80" s="41"/>
      <c r="N80" s="58"/>
      <c r="O80" s="32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32"/>
      <c r="D81" s="58"/>
      <c r="E81" s="32"/>
      <c r="F81" s="58"/>
      <c r="G81" s="32"/>
      <c r="H81" s="58"/>
      <c r="I81" s="32"/>
      <c r="J81" s="58"/>
      <c r="K81" s="32"/>
      <c r="L81" s="58"/>
      <c r="M81" s="41"/>
      <c r="N81" s="58"/>
      <c r="O81" s="32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32"/>
      <c r="D82" s="58"/>
      <c r="E82" s="32"/>
      <c r="F82" s="58"/>
      <c r="G82" s="32"/>
      <c r="H82" s="58"/>
      <c r="I82" s="32"/>
      <c r="J82" s="58"/>
      <c r="K82" s="32"/>
      <c r="L82" s="58"/>
      <c r="M82" s="41"/>
      <c r="N82" s="58"/>
      <c r="O82" s="32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32"/>
      <c r="D83" s="58"/>
      <c r="E83" s="32"/>
      <c r="F83" s="58"/>
      <c r="G83" s="32"/>
      <c r="H83" s="58"/>
      <c r="I83" s="32"/>
      <c r="J83" s="58"/>
      <c r="K83" s="32"/>
      <c r="L83" s="58"/>
      <c r="M83" s="41"/>
      <c r="N83" s="58"/>
      <c r="O83" s="32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33"/>
      <c r="D84" s="18"/>
      <c r="E84" s="33"/>
      <c r="F84" s="18"/>
      <c r="G84" s="33">
        <v>20</v>
      </c>
      <c r="H84" s="18">
        <v>4366</v>
      </c>
      <c r="I84" s="33"/>
      <c r="J84" s="18"/>
      <c r="K84" s="33">
        <v>25</v>
      </c>
      <c r="L84" s="18">
        <v>4385</v>
      </c>
      <c r="M84" s="46"/>
      <c r="N84" s="18"/>
      <c r="O84" s="33"/>
      <c r="P84" s="18"/>
      <c r="Q84" s="58">
        <f t="shared" si="4"/>
        <v>45</v>
      </c>
      <c r="R84" s="13">
        <f t="shared" si="5"/>
        <v>6795</v>
      </c>
    </row>
    <row r="85" spans="1:18" ht="15" customHeight="1" x14ac:dyDescent="0.25">
      <c r="A85" s="59">
        <v>75</v>
      </c>
      <c r="B85" s="58">
        <v>619</v>
      </c>
      <c r="C85" s="32"/>
      <c r="D85" s="58"/>
      <c r="E85" s="32"/>
      <c r="F85" s="58"/>
      <c r="G85" s="32">
        <v>24</v>
      </c>
      <c r="H85" s="58">
        <v>5189</v>
      </c>
      <c r="I85" s="32"/>
      <c r="J85" s="58"/>
      <c r="K85" s="32">
        <v>23</v>
      </c>
      <c r="L85" s="58">
        <v>5206</v>
      </c>
      <c r="M85" s="41"/>
      <c r="N85" s="58"/>
      <c r="O85" s="32"/>
      <c r="P85" s="58"/>
      <c r="Q85" s="58">
        <f t="shared" si="4"/>
        <v>47</v>
      </c>
      <c r="R85" s="13">
        <f t="shared" si="5"/>
        <v>7097</v>
      </c>
    </row>
    <row r="86" spans="1:18" ht="15" customHeight="1" x14ac:dyDescent="0.25">
      <c r="A86" s="59">
        <v>76</v>
      </c>
      <c r="B86" s="58">
        <v>620</v>
      </c>
      <c r="C86" s="32"/>
      <c r="D86" s="58"/>
      <c r="E86" s="32"/>
      <c r="F86" s="58"/>
      <c r="G86" s="32">
        <v>28</v>
      </c>
      <c r="H86" s="58">
        <v>5309</v>
      </c>
      <c r="I86" s="32"/>
      <c r="J86" s="58"/>
      <c r="K86" s="32">
        <v>21</v>
      </c>
      <c r="L86" s="58">
        <v>5322</v>
      </c>
      <c r="M86" s="41"/>
      <c r="N86" s="58"/>
      <c r="O86" s="32"/>
      <c r="P86" s="58"/>
      <c r="Q86" s="58">
        <f t="shared" si="4"/>
        <v>49</v>
      </c>
      <c r="R86" s="13">
        <f t="shared" si="5"/>
        <v>7399</v>
      </c>
    </row>
    <row r="87" spans="1:18" ht="15" customHeight="1" x14ac:dyDescent="0.25">
      <c r="A87" s="59">
        <v>77</v>
      </c>
      <c r="B87" s="58">
        <v>621</v>
      </c>
      <c r="C87" s="32"/>
      <c r="D87" s="58"/>
      <c r="E87" s="32"/>
      <c r="F87" s="58"/>
      <c r="G87" s="32"/>
      <c r="H87" s="58"/>
      <c r="I87" s="32"/>
      <c r="J87" s="58"/>
      <c r="K87" s="32"/>
      <c r="L87" s="58"/>
      <c r="M87" s="41"/>
      <c r="N87" s="58"/>
      <c r="O87" s="32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32"/>
      <c r="D88" s="58"/>
      <c r="E88" s="32"/>
      <c r="F88" s="58"/>
      <c r="G88" s="32"/>
      <c r="H88" s="58"/>
      <c r="I88" s="32"/>
      <c r="J88" s="58"/>
      <c r="K88" s="32"/>
      <c r="L88" s="58"/>
      <c r="M88" s="45"/>
      <c r="N88" s="58"/>
      <c r="O88" s="32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32"/>
      <c r="D89" s="58"/>
      <c r="E89" s="32">
        <v>27</v>
      </c>
      <c r="F89" s="58">
        <v>5229</v>
      </c>
      <c r="G89" s="32"/>
      <c r="H89" s="58"/>
      <c r="I89" s="32">
        <v>22</v>
      </c>
      <c r="J89" s="58">
        <v>5246</v>
      </c>
      <c r="K89" s="32"/>
      <c r="L89" s="58"/>
      <c r="M89" s="41"/>
      <c r="N89" s="58"/>
      <c r="O89" s="32">
        <v>21</v>
      </c>
      <c r="P89" s="58">
        <v>5262</v>
      </c>
      <c r="Q89" s="58">
        <f t="shared" si="4"/>
        <v>70</v>
      </c>
      <c r="R89" s="13">
        <f t="shared" si="5"/>
        <v>10570</v>
      </c>
    </row>
    <row r="90" spans="1:18" ht="15" customHeight="1" x14ac:dyDescent="0.25">
      <c r="A90" s="59">
        <v>80</v>
      </c>
      <c r="B90" s="58">
        <v>624</v>
      </c>
      <c r="C90" s="32"/>
      <c r="D90" s="58"/>
      <c r="E90" s="32"/>
      <c r="F90" s="58"/>
      <c r="G90" s="32">
        <v>22</v>
      </c>
      <c r="H90" s="58">
        <v>5219</v>
      </c>
      <c r="I90" s="32"/>
      <c r="J90" s="58"/>
      <c r="K90" s="32"/>
      <c r="L90" s="58"/>
      <c r="M90" s="41"/>
      <c r="N90" s="58"/>
      <c r="O90" s="32"/>
      <c r="P90" s="58"/>
      <c r="Q90" s="58">
        <f t="shared" si="4"/>
        <v>22</v>
      </c>
      <c r="R90" s="13">
        <f t="shared" si="5"/>
        <v>3322</v>
      </c>
    </row>
    <row r="91" spans="1:18" ht="15" customHeight="1" x14ac:dyDescent="0.25">
      <c r="A91" s="59">
        <v>81</v>
      </c>
      <c r="B91" s="58">
        <v>625</v>
      </c>
      <c r="C91" s="32"/>
      <c r="D91" s="58"/>
      <c r="E91" s="32"/>
      <c r="F91" s="58"/>
      <c r="G91" s="32"/>
      <c r="H91" s="58"/>
      <c r="I91" s="32"/>
      <c r="J91" s="58"/>
      <c r="K91" s="32"/>
      <c r="L91" s="58"/>
      <c r="M91" s="41"/>
      <c r="N91" s="58"/>
      <c r="O91" s="32"/>
      <c r="P91" s="58"/>
      <c r="Q91" s="58">
        <f t="shared" si="4"/>
        <v>0</v>
      </c>
      <c r="R91" s="13">
        <f t="shared" si="5"/>
        <v>0</v>
      </c>
    </row>
    <row r="92" spans="1:18" ht="15" customHeight="1" x14ac:dyDescent="0.25">
      <c r="A92" s="59">
        <v>82</v>
      </c>
      <c r="B92" s="58">
        <v>626</v>
      </c>
      <c r="C92" s="32"/>
      <c r="D92" s="58"/>
      <c r="E92" s="32"/>
      <c r="F92" s="58"/>
      <c r="G92" s="32"/>
      <c r="H92" s="58"/>
      <c r="I92" s="32"/>
      <c r="J92" s="58"/>
      <c r="K92" s="37"/>
      <c r="L92" s="58"/>
      <c r="M92" s="41"/>
      <c r="N92" s="58"/>
      <c r="O92" s="32"/>
      <c r="P92" s="58"/>
      <c r="Q92" s="58">
        <f t="shared" si="4"/>
        <v>0</v>
      </c>
      <c r="R92" s="13">
        <f t="shared" si="5"/>
        <v>0</v>
      </c>
    </row>
    <row r="93" spans="1:18" ht="15" customHeight="1" x14ac:dyDescent="0.25">
      <c r="A93" s="59">
        <v>83</v>
      </c>
      <c r="B93" s="58">
        <v>627</v>
      </c>
      <c r="C93" s="32"/>
      <c r="D93" s="58"/>
      <c r="E93" s="32">
        <v>23</v>
      </c>
      <c r="F93" s="58">
        <v>5177</v>
      </c>
      <c r="G93" s="32"/>
      <c r="H93" s="58"/>
      <c r="I93" s="32">
        <v>6</v>
      </c>
      <c r="J93" s="58">
        <v>5182</v>
      </c>
      <c r="K93" s="37"/>
      <c r="L93" s="58"/>
      <c r="M93" s="41"/>
      <c r="N93" s="58"/>
      <c r="O93" s="32">
        <v>22</v>
      </c>
      <c r="P93" s="58">
        <v>5225</v>
      </c>
      <c r="Q93" s="58">
        <f t="shared" si="4"/>
        <v>51</v>
      </c>
      <c r="R93" s="13">
        <f t="shared" si="5"/>
        <v>7701</v>
      </c>
    </row>
    <row r="94" spans="1:18" ht="15" customHeight="1" x14ac:dyDescent="0.25">
      <c r="A94" s="59">
        <v>84</v>
      </c>
      <c r="B94" s="58">
        <v>628</v>
      </c>
      <c r="C94" s="32">
        <v>34</v>
      </c>
      <c r="D94" s="58">
        <v>5198</v>
      </c>
      <c r="E94" s="32">
        <v>21</v>
      </c>
      <c r="F94" s="58">
        <v>5214</v>
      </c>
      <c r="G94" s="32"/>
      <c r="H94" s="58"/>
      <c r="I94" s="32">
        <v>23</v>
      </c>
      <c r="J94" s="58">
        <v>5233</v>
      </c>
      <c r="K94" s="30"/>
      <c r="L94" s="58"/>
      <c r="M94" s="41">
        <v>23</v>
      </c>
      <c r="N94" s="58">
        <v>5256</v>
      </c>
      <c r="O94" s="32"/>
      <c r="P94" s="58"/>
      <c r="Q94" s="58">
        <f t="shared" si="4"/>
        <v>101</v>
      </c>
      <c r="R94" s="13">
        <f t="shared" si="5"/>
        <v>15115</v>
      </c>
    </row>
    <row r="95" spans="1:18" ht="15" customHeight="1" x14ac:dyDescent="0.25">
      <c r="A95" s="59">
        <v>85</v>
      </c>
      <c r="B95" s="58">
        <v>629</v>
      </c>
      <c r="C95" s="32"/>
      <c r="D95" s="58"/>
      <c r="E95" s="32">
        <v>23</v>
      </c>
      <c r="F95" s="58">
        <v>5185</v>
      </c>
      <c r="G95" s="32"/>
      <c r="H95" s="58"/>
      <c r="I95" s="32">
        <v>29</v>
      </c>
      <c r="J95" s="58">
        <v>5208</v>
      </c>
      <c r="K95" s="30"/>
      <c r="L95" s="58"/>
      <c r="M95" s="41">
        <v>21</v>
      </c>
      <c r="N95" s="58">
        <v>5225</v>
      </c>
      <c r="O95" s="32"/>
      <c r="P95" s="58"/>
      <c r="Q95" s="58">
        <f t="shared" si="4"/>
        <v>73</v>
      </c>
      <c r="R95" s="13">
        <f t="shared" si="5"/>
        <v>11023</v>
      </c>
    </row>
    <row r="96" spans="1:18" ht="15" customHeight="1" x14ac:dyDescent="0.25">
      <c r="A96" s="59">
        <v>86</v>
      </c>
      <c r="B96" s="58">
        <v>630</v>
      </c>
      <c r="C96" s="32"/>
      <c r="D96" s="58"/>
      <c r="E96" s="32"/>
      <c r="F96" s="58"/>
      <c r="G96" s="32"/>
      <c r="H96" s="58"/>
      <c r="I96" s="32"/>
      <c r="J96" s="58"/>
      <c r="K96" s="32"/>
      <c r="L96" s="58"/>
      <c r="M96" s="41"/>
      <c r="N96" s="58"/>
      <c r="O96" s="32"/>
      <c r="P96" s="58"/>
      <c r="Q96" s="58">
        <f t="shared" si="4"/>
        <v>0</v>
      </c>
      <c r="R96" s="13">
        <f t="shared" si="5"/>
        <v>0</v>
      </c>
    </row>
    <row r="97" spans="1:18" ht="15" customHeight="1" x14ac:dyDescent="0.25">
      <c r="A97" s="59">
        <v>87</v>
      </c>
      <c r="B97" s="58">
        <v>631</v>
      </c>
      <c r="C97" s="32"/>
      <c r="D97" s="58"/>
      <c r="E97" s="32">
        <v>22</v>
      </c>
      <c r="F97" s="58">
        <v>4683</v>
      </c>
      <c r="G97" s="32"/>
      <c r="H97" s="58"/>
      <c r="I97" s="32">
        <v>30</v>
      </c>
      <c r="J97" s="58">
        <v>4704</v>
      </c>
      <c r="K97" s="32"/>
      <c r="L97" s="58"/>
      <c r="M97" s="41">
        <v>23</v>
      </c>
      <c r="N97" s="58">
        <v>4722</v>
      </c>
      <c r="O97" s="32"/>
      <c r="P97" s="58"/>
      <c r="Q97" s="58">
        <f t="shared" si="4"/>
        <v>75</v>
      </c>
      <c r="R97" s="13">
        <f t="shared" si="5"/>
        <v>11325</v>
      </c>
    </row>
    <row r="98" spans="1:18" ht="15" customHeight="1" x14ac:dyDescent="0.25">
      <c r="A98" s="59">
        <v>88</v>
      </c>
      <c r="B98" s="58">
        <v>632</v>
      </c>
      <c r="C98" s="32"/>
      <c r="D98" s="58"/>
      <c r="E98" s="32">
        <v>23</v>
      </c>
      <c r="F98" s="58">
        <v>4965</v>
      </c>
      <c r="G98" s="32"/>
      <c r="H98" s="58"/>
      <c r="I98" s="32"/>
      <c r="J98" s="58"/>
      <c r="K98" s="32">
        <v>20</v>
      </c>
      <c r="L98" s="58">
        <v>4994</v>
      </c>
      <c r="M98" s="41"/>
      <c r="N98" s="58"/>
      <c r="O98" s="32"/>
      <c r="P98" s="58"/>
      <c r="Q98" s="58">
        <f t="shared" si="4"/>
        <v>43</v>
      </c>
      <c r="R98" s="13">
        <f t="shared" si="5"/>
        <v>6493</v>
      </c>
    </row>
    <row r="99" spans="1:18" ht="15" customHeight="1" x14ac:dyDescent="0.25">
      <c r="A99" s="59">
        <v>89</v>
      </c>
      <c r="B99" s="58">
        <v>633</v>
      </c>
      <c r="C99" s="32"/>
      <c r="D99" s="58"/>
      <c r="E99" s="32">
        <v>23</v>
      </c>
      <c r="F99" s="58">
        <v>4704</v>
      </c>
      <c r="G99" s="30"/>
      <c r="H99" s="58"/>
      <c r="I99" s="32">
        <v>26</v>
      </c>
      <c r="J99" s="58">
        <v>4728</v>
      </c>
      <c r="K99" s="32"/>
      <c r="L99" s="58"/>
      <c r="M99" s="41">
        <v>21</v>
      </c>
      <c r="N99" s="58">
        <v>4748</v>
      </c>
      <c r="O99" s="32"/>
      <c r="P99" s="58"/>
      <c r="Q99" s="58">
        <f t="shared" si="4"/>
        <v>70</v>
      </c>
      <c r="R99" s="13">
        <f t="shared" si="5"/>
        <v>10570</v>
      </c>
    </row>
    <row r="100" spans="1:18" ht="15" customHeight="1" x14ac:dyDescent="0.25">
      <c r="A100" s="59">
        <v>90</v>
      </c>
      <c r="B100" s="58" t="s">
        <v>21</v>
      </c>
      <c r="C100" s="32"/>
      <c r="D100" s="58"/>
      <c r="E100" s="32"/>
      <c r="F100" s="58"/>
      <c r="G100" s="32"/>
      <c r="H100" s="58"/>
      <c r="I100" s="32"/>
      <c r="J100" s="58"/>
      <c r="K100" s="32"/>
      <c r="L100" s="58"/>
      <c r="M100" s="41"/>
      <c r="N100" s="58"/>
      <c r="O100" s="32"/>
      <c r="P100" s="58"/>
      <c r="Q100" s="58">
        <f t="shared" si="4"/>
        <v>0</v>
      </c>
      <c r="R100" s="13">
        <f t="shared" si="5"/>
        <v>0</v>
      </c>
    </row>
    <row r="101" spans="1:18" ht="15" customHeight="1" x14ac:dyDescent="0.25">
      <c r="A101" s="59">
        <v>91</v>
      </c>
      <c r="B101" s="58">
        <v>702</v>
      </c>
      <c r="C101" s="32"/>
      <c r="D101" s="58"/>
      <c r="E101" s="32"/>
      <c r="F101" s="58"/>
      <c r="G101" s="32"/>
      <c r="H101" s="58"/>
      <c r="I101" s="32">
        <v>98</v>
      </c>
      <c r="J101" s="58">
        <v>2542</v>
      </c>
      <c r="K101" s="32"/>
      <c r="L101" s="58"/>
      <c r="M101" s="41"/>
      <c r="N101" s="58"/>
      <c r="O101" s="32"/>
      <c r="P101" s="58"/>
      <c r="Q101" s="58">
        <f t="shared" si="4"/>
        <v>98</v>
      </c>
      <c r="R101" s="13">
        <f t="shared" si="5"/>
        <v>14798</v>
      </c>
    </row>
    <row r="102" spans="1:18" ht="15" customHeight="1" x14ac:dyDescent="0.25">
      <c r="A102" s="59">
        <v>92</v>
      </c>
      <c r="B102" s="58">
        <v>703</v>
      </c>
      <c r="C102" s="32"/>
      <c r="D102" s="58"/>
      <c r="E102" s="32"/>
      <c r="F102" s="58"/>
      <c r="G102" s="32"/>
      <c r="H102" s="58"/>
      <c r="I102" s="32"/>
      <c r="J102" s="58"/>
      <c r="K102" s="32"/>
      <c r="L102" s="58"/>
      <c r="M102" s="41"/>
      <c r="N102" s="58"/>
      <c r="O102" s="32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32">
        <v>48</v>
      </c>
      <c r="D103" s="58">
        <v>409</v>
      </c>
      <c r="E103" s="32"/>
      <c r="F103" s="58"/>
      <c r="G103" s="32"/>
      <c r="H103" s="58"/>
      <c r="I103" s="32"/>
      <c r="J103" s="58"/>
      <c r="K103" s="32"/>
      <c r="L103" s="58"/>
      <c r="M103" s="41"/>
      <c r="N103" s="58"/>
      <c r="O103" s="32"/>
      <c r="P103" s="58"/>
      <c r="Q103" s="58">
        <f t="shared" si="4"/>
        <v>48</v>
      </c>
      <c r="R103" s="13">
        <f t="shared" si="5"/>
        <v>7056</v>
      </c>
    </row>
    <row r="104" spans="1:18" ht="15" customHeight="1" x14ac:dyDescent="0.25">
      <c r="A104" s="59">
        <v>94</v>
      </c>
      <c r="B104" s="58">
        <v>1003</v>
      </c>
      <c r="C104" s="32"/>
      <c r="D104" s="58"/>
      <c r="E104" s="32"/>
      <c r="F104" s="58"/>
      <c r="G104" s="32"/>
      <c r="H104" s="58"/>
      <c r="I104" s="32"/>
      <c r="J104" s="58"/>
      <c r="K104" s="32"/>
      <c r="L104" s="58"/>
      <c r="M104" s="41"/>
      <c r="N104" s="58"/>
      <c r="O104" s="32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32"/>
      <c r="D105" s="58"/>
      <c r="E105" s="32">
        <v>74</v>
      </c>
      <c r="F105" s="58">
        <v>7951</v>
      </c>
      <c r="G105" s="32"/>
      <c r="H105" s="58"/>
      <c r="I105" s="32"/>
      <c r="J105" s="58"/>
      <c r="K105" s="32"/>
      <c r="L105" s="58"/>
      <c r="M105" s="41"/>
      <c r="N105" s="58"/>
      <c r="O105" s="32"/>
      <c r="P105" s="58"/>
      <c r="Q105" s="58">
        <f t="shared" si="4"/>
        <v>74</v>
      </c>
      <c r="R105" s="13">
        <f t="shared" si="5"/>
        <v>11174</v>
      </c>
    </row>
    <row r="106" spans="1:18" ht="15" customHeight="1" x14ac:dyDescent="0.25">
      <c r="A106" s="59">
        <v>96</v>
      </c>
      <c r="B106" s="58">
        <v>1005</v>
      </c>
      <c r="C106" s="32"/>
      <c r="D106" s="58"/>
      <c r="E106" s="32"/>
      <c r="F106" s="58"/>
      <c r="G106" s="32"/>
      <c r="H106" s="58"/>
      <c r="I106" s="32"/>
      <c r="J106" s="58"/>
      <c r="K106" s="32"/>
      <c r="L106" s="58"/>
      <c r="M106" s="41"/>
      <c r="N106" s="58"/>
      <c r="O106" s="32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32">
        <v>29</v>
      </c>
      <c r="D107" s="58">
        <v>6233</v>
      </c>
      <c r="E107" s="32"/>
      <c r="F107" s="58"/>
      <c r="G107" s="32"/>
      <c r="H107" s="58"/>
      <c r="I107" s="32"/>
      <c r="J107" s="58"/>
      <c r="K107" s="32"/>
      <c r="L107" s="58"/>
      <c r="M107" s="41"/>
      <c r="N107" s="58"/>
      <c r="O107" s="32"/>
      <c r="P107" s="58"/>
      <c r="Q107" s="58">
        <f t="shared" ref="Q107:Q138" si="6">C107+E107+G107+I107+K107+M107+O107</f>
        <v>29</v>
      </c>
      <c r="R107" s="13">
        <f t="shared" ref="R107:R138" si="7">SUM(C107*C$9,E107*E$9,G107*G$9,I107*I$9,K107*K$9,M107*M$9,O107*O$9)</f>
        <v>4263</v>
      </c>
    </row>
    <row r="108" spans="1:18" ht="15" customHeight="1" x14ac:dyDescent="0.25">
      <c r="A108" s="59">
        <v>98</v>
      </c>
      <c r="B108" s="58">
        <v>1103</v>
      </c>
      <c r="C108" s="32"/>
      <c r="D108" s="58"/>
      <c r="E108" s="32"/>
      <c r="F108" s="58"/>
      <c r="G108" s="32"/>
      <c r="H108" s="58"/>
      <c r="I108" s="32"/>
      <c r="J108" s="58"/>
      <c r="K108" s="32"/>
      <c r="L108" s="58"/>
      <c r="M108" s="41"/>
      <c r="N108" s="58"/>
      <c r="O108" s="32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32"/>
      <c r="D109" s="58"/>
      <c r="E109" s="32"/>
      <c r="F109" s="58"/>
      <c r="G109" s="32"/>
      <c r="H109" s="58"/>
      <c r="I109" s="32"/>
      <c r="J109" s="58"/>
      <c r="K109" s="32"/>
      <c r="L109" s="58"/>
      <c r="M109" s="41"/>
      <c r="N109" s="58"/>
      <c r="O109" s="32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32">
        <v>39</v>
      </c>
      <c r="D110" s="58">
        <v>11877</v>
      </c>
      <c r="E110" s="32"/>
      <c r="F110" s="58"/>
      <c r="G110" s="32"/>
      <c r="H110" s="58"/>
      <c r="I110" s="32">
        <v>57</v>
      </c>
      <c r="J110" s="58">
        <v>11891</v>
      </c>
      <c r="K110" s="32"/>
      <c r="L110" s="58"/>
      <c r="M110" s="41"/>
      <c r="N110" s="58"/>
      <c r="O110" s="32"/>
      <c r="P110" s="58"/>
      <c r="Q110" s="58">
        <f t="shared" si="6"/>
        <v>96</v>
      </c>
      <c r="R110" s="13">
        <f t="shared" si="7"/>
        <v>14340</v>
      </c>
    </row>
    <row r="111" spans="1:18" ht="15" customHeight="1" x14ac:dyDescent="0.25">
      <c r="A111" s="59">
        <v>101</v>
      </c>
      <c r="B111" s="58">
        <v>1106</v>
      </c>
      <c r="C111" s="32"/>
      <c r="D111" s="58"/>
      <c r="E111" s="32">
        <v>27</v>
      </c>
      <c r="F111" s="58">
        <v>8351</v>
      </c>
      <c r="G111" s="32"/>
      <c r="H111" s="58"/>
      <c r="I111" s="32"/>
      <c r="J111" s="58"/>
      <c r="K111" s="32"/>
      <c r="L111" s="58"/>
      <c r="M111" s="41">
        <v>53</v>
      </c>
      <c r="N111" s="58">
        <v>8368</v>
      </c>
      <c r="O111" s="32"/>
      <c r="P111" s="58"/>
      <c r="Q111" s="58">
        <f t="shared" si="6"/>
        <v>80</v>
      </c>
      <c r="R111" s="13">
        <f t="shared" si="7"/>
        <v>12080</v>
      </c>
    </row>
    <row r="112" spans="1:18" ht="15" customHeight="1" x14ac:dyDescent="0.25">
      <c r="A112" s="59">
        <v>102</v>
      </c>
      <c r="B112" s="58">
        <v>1107</v>
      </c>
      <c r="C112" s="32">
        <v>72</v>
      </c>
      <c r="D112" s="58">
        <v>2623</v>
      </c>
      <c r="E112" s="32"/>
      <c r="F112" s="58"/>
      <c r="G112" s="32"/>
      <c r="H112" s="58"/>
      <c r="I112" s="32"/>
      <c r="J112" s="58"/>
      <c r="K112" s="32"/>
      <c r="L112" s="58"/>
      <c r="M112" s="41">
        <v>152</v>
      </c>
      <c r="N112" s="58">
        <v>2657</v>
      </c>
      <c r="O112" s="32"/>
      <c r="P112" s="58"/>
      <c r="Q112" s="58">
        <f t="shared" si="6"/>
        <v>224</v>
      </c>
      <c r="R112" s="13">
        <f t="shared" si="7"/>
        <v>33536</v>
      </c>
    </row>
    <row r="113" spans="1:18" ht="15" customHeight="1" x14ac:dyDescent="0.25">
      <c r="A113" s="59">
        <v>103</v>
      </c>
      <c r="B113" s="58">
        <v>1111</v>
      </c>
      <c r="C113" s="32">
        <v>145</v>
      </c>
      <c r="D113" s="58">
        <v>3762</v>
      </c>
      <c r="E113" s="32"/>
      <c r="F113" s="58"/>
      <c r="G113" s="32"/>
      <c r="H113" s="58"/>
      <c r="I113" s="32"/>
      <c r="J113" s="58"/>
      <c r="K113" s="32"/>
      <c r="L113" s="58"/>
      <c r="M113" s="41"/>
      <c r="N113" s="58"/>
      <c r="O113" s="32">
        <v>159</v>
      </c>
      <c r="P113" s="58">
        <v>3795</v>
      </c>
      <c r="Q113" s="58">
        <f t="shared" si="6"/>
        <v>304</v>
      </c>
      <c r="R113" s="13">
        <f t="shared" si="7"/>
        <v>45324</v>
      </c>
    </row>
    <row r="114" spans="1:18" ht="15" customHeight="1" x14ac:dyDescent="0.25">
      <c r="A114" s="59">
        <v>104</v>
      </c>
      <c r="B114" s="58">
        <v>1222</v>
      </c>
      <c r="C114" s="32"/>
      <c r="D114" s="58"/>
      <c r="E114" s="32"/>
      <c r="F114" s="58"/>
      <c r="G114" s="32"/>
      <c r="H114" s="58"/>
      <c r="I114" s="32"/>
      <c r="J114" s="58"/>
      <c r="K114" s="32"/>
      <c r="L114" s="58"/>
      <c r="M114" s="41"/>
      <c r="N114" s="58"/>
      <c r="O114" s="32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32"/>
      <c r="D115" s="58"/>
      <c r="E115" s="32"/>
      <c r="F115" s="58"/>
      <c r="G115" s="32"/>
      <c r="H115" s="58"/>
      <c r="I115" s="32"/>
      <c r="J115" s="58"/>
      <c r="K115" s="32"/>
      <c r="L115" s="58"/>
      <c r="M115" s="41"/>
      <c r="N115" s="58"/>
      <c r="O115" s="32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32"/>
      <c r="D116" s="58"/>
      <c r="E116" s="32">
        <v>39</v>
      </c>
      <c r="F116" s="58">
        <v>161805</v>
      </c>
      <c r="G116" s="32"/>
      <c r="H116" s="58"/>
      <c r="I116" s="32"/>
      <c r="J116" s="58"/>
      <c r="K116" s="32"/>
      <c r="L116" s="58"/>
      <c r="M116" s="41"/>
      <c r="N116" s="58"/>
      <c r="O116" s="32"/>
      <c r="P116" s="58"/>
      <c r="Q116" s="58">
        <f t="shared" si="6"/>
        <v>39</v>
      </c>
      <c r="R116" s="13">
        <f t="shared" si="7"/>
        <v>5889</v>
      </c>
    </row>
    <row r="117" spans="1:18" ht="15" customHeight="1" x14ac:dyDescent="0.25">
      <c r="A117" s="59">
        <v>107</v>
      </c>
      <c r="B117" s="58">
        <v>1230</v>
      </c>
      <c r="C117" s="32"/>
      <c r="D117" s="58"/>
      <c r="E117" s="32"/>
      <c r="F117" s="58"/>
      <c r="G117" s="32"/>
      <c r="H117" s="58"/>
      <c r="I117" s="32"/>
      <c r="J117" s="58"/>
      <c r="K117" s="32"/>
      <c r="L117" s="58"/>
      <c r="M117" s="41"/>
      <c r="N117" s="58"/>
      <c r="O117" s="32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32"/>
      <c r="D118" s="58"/>
      <c r="E118" s="32">
        <v>76</v>
      </c>
      <c r="F118" s="58">
        <v>66942</v>
      </c>
      <c r="G118" s="32"/>
      <c r="H118" s="58"/>
      <c r="I118" s="32"/>
      <c r="J118" s="58"/>
      <c r="K118" s="32"/>
      <c r="L118" s="58"/>
      <c r="M118" s="41"/>
      <c r="N118" s="58"/>
      <c r="O118" s="32"/>
      <c r="P118" s="58"/>
      <c r="Q118" s="58">
        <f t="shared" si="6"/>
        <v>76</v>
      </c>
      <c r="R118" s="13">
        <f t="shared" si="7"/>
        <v>11476</v>
      </c>
    </row>
    <row r="119" spans="1:18" ht="15" customHeight="1" x14ac:dyDescent="0.25">
      <c r="A119" s="59">
        <v>109</v>
      </c>
      <c r="B119" s="58">
        <v>1232</v>
      </c>
      <c r="C119" s="32"/>
      <c r="D119" s="58"/>
      <c r="E119" s="32"/>
      <c r="F119" s="58"/>
      <c r="G119" s="32"/>
      <c r="H119" s="58"/>
      <c r="I119" s="32"/>
      <c r="J119" s="58"/>
      <c r="K119" s="32"/>
      <c r="L119" s="58"/>
      <c r="M119" s="41"/>
      <c r="N119" s="58"/>
      <c r="O119" s="32"/>
      <c r="P119" s="58"/>
      <c r="Q119" s="58">
        <f t="shared" si="6"/>
        <v>0</v>
      </c>
      <c r="R119" s="13">
        <f t="shared" si="7"/>
        <v>0</v>
      </c>
    </row>
    <row r="120" spans="1:18" ht="15" customHeight="1" x14ac:dyDescent="0.25">
      <c r="A120" s="59">
        <v>110</v>
      </c>
      <c r="B120" s="58">
        <v>1233</v>
      </c>
      <c r="C120" s="32"/>
      <c r="D120" s="58"/>
      <c r="E120" s="32"/>
      <c r="F120" s="58"/>
      <c r="G120" s="32">
        <v>33</v>
      </c>
      <c r="H120" s="58">
        <v>150217</v>
      </c>
      <c r="I120" s="32"/>
      <c r="J120" s="58"/>
      <c r="K120" s="32"/>
      <c r="L120" s="58"/>
      <c r="M120" s="41">
        <v>45</v>
      </c>
      <c r="N120" s="58">
        <v>150248</v>
      </c>
      <c r="O120" s="32"/>
      <c r="P120" s="58"/>
      <c r="Q120" s="58">
        <f t="shared" si="6"/>
        <v>78</v>
      </c>
      <c r="R120" s="13">
        <f t="shared" si="7"/>
        <v>11778</v>
      </c>
    </row>
    <row r="121" spans="1:18" ht="15" customHeight="1" x14ac:dyDescent="0.25">
      <c r="A121" s="59">
        <v>111</v>
      </c>
      <c r="B121" s="58">
        <v>1234</v>
      </c>
      <c r="C121" s="32"/>
      <c r="D121" s="58"/>
      <c r="E121" s="32"/>
      <c r="F121" s="58"/>
      <c r="G121" s="32"/>
      <c r="H121" s="58"/>
      <c r="I121" s="32"/>
      <c r="J121" s="58"/>
      <c r="K121" s="32"/>
      <c r="L121" s="58"/>
      <c r="M121" s="41"/>
      <c r="N121" s="58"/>
      <c r="O121" s="32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32"/>
      <c r="D122" s="58"/>
      <c r="E122" s="32"/>
      <c r="F122" s="58"/>
      <c r="G122" s="32"/>
      <c r="H122" s="58"/>
      <c r="I122" s="32"/>
      <c r="J122" s="58"/>
      <c r="K122" s="32"/>
      <c r="L122" s="58"/>
      <c r="M122" s="41"/>
      <c r="N122" s="58"/>
      <c r="O122" s="32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113</v>
      </c>
      <c r="B123" s="58">
        <v>1236</v>
      </c>
      <c r="C123" s="32">
        <v>48</v>
      </c>
      <c r="D123" s="58">
        <v>168483</v>
      </c>
      <c r="E123" s="32"/>
      <c r="F123" s="58"/>
      <c r="G123" s="32"/>
      <c r="H123" s="58"/>
      <c r="I123" s="32"/>
      <c r="J123" s="58"/>
      <c r="K123" s="32">
        <v>68</v>
      </c>
      <c r="L123" s="58">
        <v>169070</v>
      </c>
      <c r="M123" s="41"/>
      <c r="N123" s="58"/>
      <c r="O123" s="32"/>
      <c r="P123" s="58"/>
      <c r="Q123" s="58">
        <f t="shared" si="6"/>
        <v>116</v>
      </c>
      <c r="R123" s="13">
        <f t="shared" si="7"/>
        <v>17324</v>
      </c>
    </row>
    <row r="124" spans="1:18" ht="15" customHeight="1" x14ac:dyDescent="0.25">
      <c r="A124" s="59">
        <v>114</v>
      </c>
      <c r="B124" s="58">
        <v>1237</v>
      </c>
      <c r="C124" s="32"/>
      <c r="D124" s="58"/>
      <c r="E124" s="32"/>
      <c r="F124" s="58"/>
      <c r="G124" s="32"/>
      <c r="H124" s="58"/>
      <c r="I124" s="32"/>
      <c r="J124" s="58"/>
      <c r="K124" s="32"/>
      <c r="L124" s="58"/>
      <c r="M124" s="41"/>
      <c r="N124" s="58"/>
      <c r="O124" s="32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32"/>
      <c r="D125" s="58"/>
      <c r="E125" s="32"/>
      <c r="F125" s="58"/>
      <c r="G125" s="32"/>
      <c r="H125" s="58"/>
      <c r="I125" s="32"/>
      <c r="J125" s="58"/>
      <c r="K125" s="32"/>
      <c r="L125" s="58"/>
      <c r="M125" s="41"/>
      <c r="N125" s="58"/>
      <c r="O125" s="32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32"/>
      <c r="D126" s="58"/>
      <c r="E126" s="32"/>
      <c r="F126" s="58"/>
      <c r="G126" s="32"/>
      <c r="H126" s="58"/>
      <c r="I126" s="32"/>
      <c r="J126" s="58"/>
      <c r="K126" s="32"/>
      <c r="L126" s="58"/>
      <c r="M126" s="41"/>
      <c r="N126" s="58"/>
      <c r="O126" s="32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32"/>
      <c r="D127" s="58"/>
      <c r="E127" s="32"/>
      <c r="F127" s="58"/>
      <c r="G127" s="32"/>
      <c r="H127" s="58"/>
      <c r="I127" s="32"/>
      <c r="J127" s="58"/>
      <c r="K127" s="32"/>
      <c r="L127" s="58"/>
      <c r="M127" s="41"/>
      <c r="N127" s="58"/>
      <c r="O127" s="32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32"/>
      <c r="D128" s="58"/>
      <c r="E128" s="32"/>
      <c r="F128" s="58"/>
      <c r="G128" s="32"/>
      <c r="H128" s="58"/>
      <c r="I128" s="32"/>
      <c r="J128" s="58"/>
      <c r="K128" s="32"/>
      <c r="L128" s="58"/>
      <c r="M128" s="41"/>
      <c r="N128" s="58"/>
      <c r="O128" s="32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32"/>
      <c r="D129" s="58"/>
      <c r="E129" s="32"/>
      <c r="F129" s="58"/>
      <c r="G129" s="32"/>
      <c r="H129" s="58"/>
      <c r="I129" s="32"/>
      <c r="J129" s="58"/>
      <c r="K129" s="32"/>
      <c r="L129" s="58"/>
      <c r="M129" s="41"/>
      <c r="N129" s="58"/>
      <c r="O129" s="32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32"/>
      <c r="D130" s="58"/>
      <c r="E130" s="32"/>
      <c r="F130" s="58"/>
      <c r="G130" s="32"/>
      <c r="H130" s="58"/>
      <c r="I130" s="32"/>
      <c r="J130" s="58"/>
      <c r="K130" s="32">
        <v>87</v>
      </c>
      <c r="L130" s="58">
        <v>839</v>
      </c>
      <c r="M130" s="41"/>
      <c r="N130" s="58"/>
      <c r="O130" s="32"/>
      <c r="P130" s="58"/>
      <c r="Q130" s="58">
        <f t="shared" si="6"/>
        <v>87</v>
      </c>
      <c r="R130" s="13">
        <f t="shared" si="7"/>
        <v>13137</v>
      </c>
    </row>
    <row r="131" spans="1:18" ht="15" customHeight="1" x14ac:dyDescent="0.25">
      <c r="A131" s="59">
        <v>121</v>
      </c>
      <c r="B131" s="58">
        <v>1506</v>
      </c>
      <c r="C131" s="32"/>
      <c r="D131" s="58"/>
      <c r="E131" s="32"/>
      <c r="F131" s="58"/>
      <c r="G131" s="32"/>
      <c r="H131" s="58"/>
      <c r="I131" s="32"/>
      <c r="J131" s="58"/>
      <c r="K131" s="32"/>
      <c r="L131" s="58"/>
      <c r="M131" s="41"/>
      <c r="N131" s="58"/>
      <c r="O131" s="32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32"/>
      <c r="D132" s="58"/>
      <c r="E132" s="32"/>
      <c r="F132" s="58"/>
      <c r="G132" s="32"/>
      <c r="H132" s="58"/>
      <c r="I132" s="32"/>
      <c r="J132" s="58"/>
      <c r="K132" s="32"/>
      <c r="L132" s="58"/>
      <c r="M132" s="41"/>
      <c r="N132" s="58"/>
      <c r="O132" s="32">
        <v>74</v>
      </c>
      <c r="P132" s="58">
        <v>1057</v>
      </c>
      <c r="Q132" s="58">
        <f t="shared" si="6"/>
        <v>74</v>
      </c>
      <c r="R132" s="13">
        <f t="shared" si="7"/>
        <v>11174</v>
      </c>
    </row>
    <row r="133" spans="1:18" ht="15" customHeight="1" x14ac:dyDescent="0.25">
      <c r="A133" s="59">
        <v>123</v>
      </c>
      <c r="B133" s="58">
        <v>1508</v>
      </c>
      <c r="C133" s="32"/>
      <c r="D133" s="58"/>
      <c r="E133" s="32"/>
      <c r="F133" s="58"/>
      <c r="G133" s="32"/>
      <c r="H133" s="58"/>
      <c r="I133" s="32"/>
      <c r="J133" s="58"/>
      <c r="K133" s="32"/>
      <c r="L133" s="58"/>
      <c r="M133" s="41"/>
      <c r="N133" s="58"/>
      <c r="O133" s="32"/>
      <c r="P133" s="58"/>
      <c r="Q133" s="58">
        <f t="shared" si="6"/>
        <v>0</v>
      </c>
      <c r="R133" s="13">
        <f t="shared" si="7"/>
        <v>0</v>
      </c>
    </row>
    <row r="134" spans="1:18" ht="14.25" customHeight="1" x14ac:dyDescent="0.25">
      <c r="A134" s="59">
        <v>124</v>
      </c>
      <c r="B134" s="58">
        <v>1509</v>
      </c>
      <c r="C134" s="32"/>
      <c r="D134" s="58"/>
      <c r="E134" s="32"/>
      <c r="F134" s="58"/>
      <c r="G134" s="32"/>
      <c r="H134" s="58"/>
      <c r="I134" s="32"/>
      <c r="J134" s="58"/>
      <c r="K134" s="32"/>
      <c r="L134" s="58"/>
      <c r="M134" s="41"/>
      <c r="N134" s="58"/>
      <c r="O134" s="32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32">
        <v>51</v>
      </c>
      <c r="D135" s="58">
        <v>2236</v>
      </c>
      <c r="E135" s="32"/>
      <c r="F135" s="58"/>
      <c r="G135" s="32">
        <v>67</v>
      </c>
      <c r="H135" s="58">
        <v>2250</v>
      </c>
      <c r="I135" s="32"/>
      <c r="J135" s="58"/>
      <c r="K135" s="32"/>
      <c r="L135" s="58"/>
      <c r="M135" s="41">
        <v>97</v>
      </c>
      <c r="N135" s="58">
        <v>2271</v>
      </c>
      <c r="O135" s="32"/>
      <c r="P135" s="58"/>
      <c r="Q135" s="58">
        <f t="shared" si="6"/>
        <v>215</v>
      </c>
      <c r="R135" s="13">
        <f t="shared" si="7"/>
        <v>32261</v>
      </c>
    </row>
    <row r="136" spans="1:18" ht="15" customHeight="1" x14ac:dyDescent="0.25">
      <c r="A136" s="59">
        <v>126</v>
      </c>
      <c r="B136" s="58">
        <v>1511</v>
      </c>
      <c r="C136" s="32"/>
      <c r="D136" s="58"/>
      <c r="E136" s="32"/>
      <c r="F136" s="58"/>
      <c r="G136" s="32"/>
      <c r="H136" s="58"/>
      <c r="I136" s="32"/>
      <c r="J136" s="58"/>
      <c r="K136" s="32"/>
      <c r="L136" s="58"/>
      <c r="M136" s="41"/>
      <c r="N136" s="58"/>
      <c r="O136" s="32"/>
      <c r="P136" s="58"/>
      <c r="Q136" s="58">
        <f t="shared" si="6"/>
        <v>0</v>
      </c>
      <c r="R136" s="13">
        <f t="shared" si="7"/>
        <v>0</v>
      </c>
    </row>
    <row r="137" spans="1:18" ht="15" customHeight="1" x14ac:dyDescent="0.25">
      <c r="A137" s="59">
        <v>127</v>
      </c>
      <c r="B137" s="58" t="s">
        <v>22</v>
      </c>
      <c r="C137" s="32"/>
      <c r="D137" s="58"/>
      <c r="E137" s="32"/>
      <c r="F137" s="58"/>
      <c r="G137" s="32"/>
      <c r="H137" s="58"/>
      <c r="I137" s="32"/>
      <c r="J137" s="58"/>
      <c r="K137" s="32"/>
      <c r="L137" s="58"/>
      <c r="M137" s="41"/>
      <c r="N137" s="58"/>
      <c r="O137" s="32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32"/>
      <c r="D138" s="58"/>
      <c r="E138" s="32"/>
      <c r="F138" s="58"/>
      <c r="G138" s="32"/>
      <c r="H138" s="58"/>
      <c r="I138" s="32"/>
      <c r="J138" s="58"/>
      <c r="K138" s="32"/>
      <c r="L138" s="58"/>
      <c r="M138" s="41"/>
      <c r="N138" s="58"/>
      <c r="O138" s="32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32"/>
      <c r="D139" s="58"/>
      <c r="E139" s="32"/>
      <c r="F139" s="58"/>
      <c r="G139" s="32"/>
      <c r="H139" s="58"/>
      <c r="I139" s="32"/>
      <c r="J139" s="58"/>
      <c r="K139" s="32"/>
      <c r="L139" s="58"/>
      <c r="M139" s="41">
        <v>51</v>
      </c>
      <c r="N139" s="58">
        <v>2648</v>
      </c>
      <c r="O139" s="32"/>
      <c r="P139" s="58"/>
      <c r="Q139" s="58">
        <f t="shared" ref="Q139:Q167" si="8">C139+E139+G139+I139+K139+M139+O139</f>
        <v>51</v>
      </c>
      <c r="R139" s="13">
        <f t="shared" ref="R139:R167" si="9">SUM(C139*C$9,E139*E$9,G139*G$9,I139*I$9,K139*K$9,M139*M$9,O139*O$9)</f>
        <v>7701</v>
      </c>
    </row>
    <row r="140" spans="1:18" ht="15" customHeight="1" x14ac:dyDescent="0.25">
      <c r="A140" s="59">
        <v>130</v>
      </c>
      <c r="B140" s="58">
        <v>1703</v>
      </c>
      <c r="C140" s="32"/>
      <c r="D140" s="58"/>
      <c r="E140" s="32"/>
      <c r="F140" s="58"/>
      <c r="G140" s="32"/>
      <c r="H140" s="58"/>
      <c r="I140" s="32"/>
      <c r="J140" s="58"/>
      <c r="K140" s="32"/>
      <c r="L140" s="58"/>
      <c r="M140" s="41"/>
      <c r="N140" s="58"/>
      <c r="O140" s="32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32"/>
      <c r="D141" s="58"/>
      <c r="E141" s="32"/>
      <c r="F141" s="58"/>
      <c r="G141" s="32"/>
      <c r="H141" s="58"/>
      <c r="I141" s="32"/>
      <c r="J141" s="58"/>
      <c r="K141" s="32"/>
      <c r="L141" s="58"/>
      <c r="M141" s="41">
        <v>36</v>
      </c>
      <c r="N141" s="58">
        <v>8044</v>
      </c>
      <c r="O141" s="32"/>
      <c r="P141" s="58"/>
      <c r="Q141" s="58">
        <f t="shared" si="8"/>
        <v>36</v>
      </c>
      <c r="R141" s="13">
        <f t="shared" si="9"/>
        <v>5436</v>
      </c>
    </row>
    <row r="142" spans="1:18" ht="15" customHeight="1" x14ac:dyDescent="0.25">
      <c r="A142" s="59">
        <v>132</v>
      </c>
      <c r="B142" s="58">
        <v>1705</v>
      </c>
      <c r="C142" s="32"/>
      <c r="D142" s="58"/>
      <c r="E142" s="32"/>
      <c r="F142" s="58"/>
      <c r="G142" s="32"/>
      <c r="H142" s="58"/>
      <c r="I142" s="32"/>
      <c r="J142" s="58"/>
      <c r="K142" s="32">
        <v>49</v>
      </c>
      <c r="L142" s="58">
        <v>8271</v>
      </c>
      <c r="M142" s="41"/>
      <c r="N142" s="58"/>
      <c r="O142" s="32"/>
      <c r="P142" s="58"/>
      <c r="Q142" s="58">
        <f t="shared" si="8"/>
        <v>49</v>
      </c>
      <c r="R142" s="13">
        <f t="shared" si="9"/>
        <v>7399</v>
      </c>
    </row>
    <row r="143" spans="1:18" ht="15" customHeight="1" x14ac:dyDescent="0.25">
      <c r="A143" s="59">
        <v>133</v>
      </c>
      <c r="B143" s="58">
        <v>1706</v>
      </c>
      <c r="C143" s="32"/>
      <c r="D143" s="58"/>
      <c r="E143" s="32"/>
      <c r="F143" s="58"/>
      <c r="G143" s="32"/>
      <c r="H143" s="58"/>
      <c r="I143" s="32"/>
      <c r="J143" s="58"/>
      <c r="K143" s="32">
        <v>41</v>
      </c>
      <c r="L143" s="58">
        <v>7518</v>
      </c>
      <c r="M143" s="41"/>
      <c r="N143" s="58"/>
      <c r="O143" s="32"/>
      <c r="P143" s="58"/>
      <c r="Q143" s="58">
        <f t="shared" si="8"/>
        <v>41</v>
      </c>
      <c r="R143" s="13">
        <f t="shared" si="9"/>
        <v>6191</v>
      </c>
    </row>
    <row r="144" spans="1:18" ht="15" customHeight="1" x14ac:dyDescent="0.25">
      <c r="A144" s="59">
        <v>134</v>
      </c>
      <c r="B144" s="58">
        <v>1707</v>
      </c>
      <c r="C144" s="32"/>
      <c r="D144" s="58"/>
      <c r="E144" s="32"/>
      <c r="F144" s="58"/>
      <c r="G144" s="32"/>
      <c r="H144" s="58"/>
      <c r="I144" s="32"/>
      <c r="J144" s="58"/>
      <c r="K144" s="32"/>
      <c r="L144" s="58"/>
      <c r="M144" s="41">
        <v>27</v>
      </c>
      <c r="N144" s="58">
        <v>5959</v>
      </c>
      <c r="O144" s="32"/>
      <c r="P144" s="58"/>
      <c r="Q144" s="58">
        <f t="shared" si="8"/>
        <v>27</v>
      </c>
      <c r="R144" s="13">
        <f t="shared" si="9"/>
        <v>4077</v>
      </c>
    </row>
    <row r="145" spans="1:18" ht="15" customHeight="1" x14ac:dyDescent="0.25">
      <c r="A145" s="59">
        <v>135</v>
      </c>
      <c r="B145" s="58">
        <v>1708</v>
      </c>
      <c r="C145" s="32"/>
      <c r="D145" s="58"/>
      <c r="E145" s="32"/>
      <c r="F145" s="58"/>
      <c r="G145" s="32"/>
      <c r="H145" s="58"/>
      <c r="I145" s="32"/>
      <c r="J145" s="58"/>
      <c r="K145" s="32"/>
      <c r="L145" s="58"/>
      <c r="M145" s="41"/>
      <c r="N145" s="58"/>
      <c r="O145" s="32"/>
      <c r="P145" s="58"/>
      <c r="Q145" s="58">
        <f t="shared" si="8"/>
        <v>0</v>
      </c>
      <c r="R145" s="13">
        <f t="shared" si="9"/>
        <v>0</v>
      </c>
    </row>
    <row r="146" spans="1:18" ht="15" customHeight="1" x14ac:dyDescent="0.25">
      <c r="A146" s="59">
        <v>136</v>
      </c>
      <c r="B146" s="58" t="s">
        <v>23</v>
      </c>
      <c r="C146" s="32"/>
      <c r="D146" s="58"/>
      <c r="E146" s="32"/>
      <c r="F146" s="58"/>
      <c r="G146" s="32"/>
      <c r="H146" s="58"/>
      <c r="I146" s="32"/>
      <c r="J146" s="58"/>
      <c r="K146" s="32"/>
      <c r="L146" s="58"/>
      <c r="M146" s="41"/>
      <c r="N146" s="58"/>
      <c r="O146" s="32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32"/>
      <c r="D147" s="58"/>
      <c r="E147" s="32"/>
      <c r="F147" s="58"/>
      <c r="G147" s="32"/>
      <c r="H147" s="58"/>
      <c r="I147" s="32"/>
      <c r="J147" s="58"/>
      <c r="K147" s="32"/>
      <c r="L147" s="58"/>
      <c r="M147" s="41"/>
      <c r="N147" s="58"/>
      <c r="O147" s="32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32"/>
      <c r="D148" s="58"/>
      <c r="E148" s="32">
        <v>29</v>
      </c>
      <c r="F148" s="58">
        <v>6646</v>
      </c>
      <c r="G148" s="32"/>
      <c r="H148" s="58"/>
      <c r="I148" s="32"/>
      <c r="J148" s="58"/>
      <c r="K148" s="32"/>
      <c r="L148" s="58"/>
      <c r="M148" s="41"/>
      <c r="N148" s="58"/>
      <c r="O148" s="32"/>
      <c r="P148" s="58"/>
      <c r="Q148" s="58">
        <f t="shared" si="8"/>
        <v>29</v>
      </c>
      <c r="R148" s="13">
        <f t="shared" si="9"/>
        <v>4379</v>
      </c>
    </row>
    <row r="149" spans="1:18" ht="15" customHeight="1" x14ac:dyDescent="0.25">
      <c r="A149" s="59">
        <v>139</v>
      </c>
      <c r="B149" s="58">
        <v>2105</v>
      </c>
      <c r="C149" s="32"/>
      <c r="D149" s="58"/>
      <c r="E149" s="32"/>
      <c r="F149" s="58"/>
      <c r="G149" s="32"/>
      <c r="H149" s="58"/>
      <c r="I149" s="32"/>
      <c r="J149" s="58"/>
      <c r="K149" s="32"/>
      <c r="L149" s="58"/>
      <c r="M149" s="41"/>
      <c r="N149" s="58"/>
      <c r="O149" s="32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32"/>
      <c r="D150" s="58"/>
      <c r="E150" s="32"/>
      <c r="F150" s="58"/>
      <c r="G150" s="32"/>
      <c r="H150" s="58"/>
      <c r="I150" s="32"/>
      <c r="J150" s="58"/>
      <c r="K150" s="32"/>
      <c r="L150" s="58"/>
      <c r="M150" s="41"/>
      <c r="N150" s="58"/>
      <c r="O150" s="32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32"/>
      <c r="D151" s="58"/>
      <c r="E151" s="32">
        <v>23</v>
      </c>
      <c r="F151" s="58">
        <v>8111</v>
      </c>
      <c r="G151" s="32"/>
      <c r="H151" s="58"/>
      <c r="I151" s="32"/>
      <c r="J151" s="58"/>
      <c r="K151" s="32"/>
      <c r="L151" s="58"/>
      <c r="M151" s="41"/>
      <c r="N151" s="58"/>
      <c r="O151" s="32"/>
      <c r="P151" s="58"/>
      <c r="Q151" s="58">
        <f t="shared" si="8"/>
        <v>23</v>
      </c>
      <c r="R151" s="13">
        <f t="shared" si="9"/>
        <v>3473</v>
      </c>
    </row>
    <row r="152" spans="1:18" ht="15" customHeight="1" x14ac:dyDescent="0.25">
      <c r="A152" s="59">
        <v>142</v>
      </c>
      <c r="B152" s="58">
        <v>2108</v>
      </c>
      <c r="C152" s="32"/>
      <c r="D152" s="58"/>
      <c r="E152" s="32">
        <v>85</v>
      </c>
      <c r="F152" s="58">
        <v>21729</v>
      </c>
      <c r="G152" s="32"/>
      <c r="H152" s="58"/>
      <c r="I152" s="32">
        <v>91</v>
      </c>
      <c r="J152" s="58">
        <v>21766</v>
      </c>
      <c r="K152" s="32"/>
      <c r="L152" s="58"/>
      <c r="M152" s="41">
        <v>90</v>
      </c>
      <c r="N152" s="58">
        <v>21803</v>
      </c>
      <c r="O152" s="32"/>
      <c r="P152" s="58"/>
      <c r="Q152" s="58">
        <f t="shared" si="8"/>
        <v>266</v>
      </c>
      <c r="R152" s="13">
        <f t="shared" si="9"/>
        <v>40166</v>
      </c>
    </row>
    <row r="153" spans="1:18" ht="15" customHeight="1" x14ac:dyDescent="0.25">
      <c r="A153" s="59">
        <v>143</v>
      </c>
      <c r="B153" s="58">
        <v>2109</v>
      </c>
      <c r="C153" s="32"/>
      <c r="D153" s="58"/>
      <c r="E153" s="32"/>
      <c r="F153" s="58"/>
      <c r="G153" s="32">
        <v>81</v>
      </c>
      <c r="H153" s="58">
        <v>21278</v>
      </c>
      <c r="I153" s="32"/>
      <c r="J153" s="58"/>
      <c r="K153" s="32"/>
      <c r="L153" s="58"/>
      <c r="M153" s="41"/>
      <c r="N153" s="58"/>
      <c r="O153" s="32"/>
      <c r="P153" s="58"/>
      <c r="Q153" s="58">
        <f t="shared" si="8"/>
        <v>81</v>
      </c>
      <c r="R153" s="13">
        <f t="shared" si="9"/>
        <v>12231</v>
      </c>
    </row>
    <row r="154" spans="1:18" ht="15" customHeight="1" x14ac:dyDescent="0.25">
      <c r="A154" s="59">
        <v>144</v>
      </c>
      <c r="B154" s="58">
        <v>2110</v>
      </c>
      <c r="C154" s="32"/>
      <c r="D154" s="58"/>
      <c r="E154" s="32">
        <v>99</v>
      </c>
      <c r="F154" s="58">
        <v>14785</v>
      </c>
      <c r="G154" s="32"/>
      <c r="H154" s="58"/>
      <c r="I154" s="32">
        <v>107</v>
      </c>
      <c r="J154" s="58">
        <v>14823</v>
      </c>
      <c r="K154" s="32"/>
      <c r="L154" s="58"/>
      <c r="M154" s="41">
        <v>98</v>
      </c>
      <c r="N154" s="58">
        <v>14859</v>
      </c>
      <c r="O154" s="32"/>
      <c r="P154" s="58"/>
      <c r="Q154" s="58">
        <f t="shared" si="8"/>
        <v>304</v>
      </c>
      <c r="R154" s="13">
        <f t="shared" si="9"/>
        <v>45904</v>
      </c>
    </row>
    <row r="155" spans="1:18" ht="15" customHeight="1" x14ac:dyDescent="0.25">
      <c r="A155" s="59">
        <v>145</v>
      </c>
      <c r="B155" s="58">
        <v>2111</v>
      </c>
      <c r="C155" s="32"/>
      <c r="D155" s="58"/>
      <c r="E155" s="32">
        <v>50</v>
      </c>
      <c r="F155" s="58">
        <v>14662</v>
      </c>
      <c r="G155" s="32"/>
      <c r="H155" s="58"/>
      <c r="I155" s="32">
        <v>81</v>
      </c>
      <c r="J155" s="58">
        <v>14698</v>
      </c>
      <c r="K155" s="32"/>
      <c r="L155" s="58"/>
      <c r="M155" s="41"/>
      <c r="N155" s="58"/>
      <c r="O155" s="32">
        <v>111</v>
      </c>
      <c r="P155" s="58">
        <v>14754</v>
      </c>
      <c r="Q155" s="58">
        <f t="shared" si="8"/>
        <v>242</v>
      </c>
      <c r="R155" s="13">
        <f t="shared" si="9"/>
        <v>36542</v>
      </c>
    </row>
    <row r="156" spans="1:18" ht="15" customHeight="1" x14ac:dyDescent="0.25">
      <c r="A156" s="59">
        <v>146</v>
      </c>
      <c r="B156" s="58">
        <v>2112</v>
      </c>
      <c r="C156" s="32"/>
      <c r="D156" s="58"/>
      <c r="E156" s="32">
        <v>68</v>
      </c>
      <c r="F156" s="58">
        <v>14081</v>
      </c>
      <c r="G156" s="32"/>
      <c r="H156" s="58"/>
      <c r="I156" s="32"/>
      <c r="J156" s="58"/>
      <c r="K156" s="32">
        <v>101</v>
      </c>
      <c r="L156" s="58">
        <v>14128</v>
      </c>
      <c r="M156" s="41"/>
      <c r="N156" s="58"/>
      <c r="O156" s="32">
        <v>61</v>
      </c>
      <c r="P156" s="58">
        <v>14158</v>
      </c>
      <c r="Q156" s="58">
        <f t="shared" si="8"/>
        <v>230</v>
      </c>
      <c r="R156" s="13">
        <f t="shared" si="9"/>
        <v>34730</v>
      </c>
    </row>
    <row r="157" spans="1:18" s="43" customFormat="1" ht="15" customHeight="1" x14ac:dyDescent="0.2">
      <c r="A157" s="39">
        <v>147</v>
      </c>
      <c r="B157" s="40">
        <v>2113</v>
      </c>
      <c r="C157" s="41"/>
      <c r="D157" s="40"/>
      <c r="E157" s="41">
        <v>70</v>
      </c>
      <c r="F157" s="40">
        <v>15383</v>
      </c>
      <c r="G157" s="41"/>
      <c r="H157" s="40"/>
      <c r="I157" s="41"/>
      <c r="J157" s="40"/>
      <c r="K157" s="41">
        <v>126</v>
      </c>
      <c r="L157" s="40">
        <v>15435</v>
      </c>
      <c r="M157" s="41"/>
      <c r="N157" s="40"/>
      <c r="O157" s="41"/>
      <c r="P157" s="40"/>
      <c r="Q157" s="40">
        <f t="shared" si="8"/>
        <v>196</v>
      </c>
      <c r="R157" s="13">
        <f t="shared" si="9"/>
        <v>29596</v>
      </c>
    </row>
    <row r="158" spans="1:18" ht="15" customHeight="1" x14ac:dyDescent="0.25">
      <c r="A158" s="59">
        <v>148</v>
      </c>
      <c r="B158" s="58">
        <v>2114</v>
      </c>
      <c r="C158" s="32"/>
      <c r="D158" s="58"/>
      <c r="E158" s="32"/>
      <c r="F158" s="58"/>
      <c r="G158" s="32"/>
      <c r="H158" s="58"/>
      <c r="I158" s="32"/>
      <c r="J158" s="58"/>
      <c r="K158" s="32"/>
      <c r="L158" s="58"/>
      <c r="M158" s="41"/>
      <c r="N158" s="58"/>
      <c r="O158" s="32"/>
      <c r="P158" s="58"/>
      <c r="Q158" s="58">
        <f t="shared" si="8"/>
        <v>0</v>
      </c>
      <c r="R158" s="13">
        <f t="shared" si="9"/>
        <v>0</v>
      </c>
    </row>
    <row r="159" spans="1:18" ht="15" customHeight="1" x14ac:dyDescent="0.25">
      <c r="A159" s="59">
        <v>149</v>
      </c>
      <c r="B159" s="58">
        <v>2115</v>
      </c>
      <c r="C159" s="32"/>
      <c r="D159" s="58"/>
      <c r="E159" s="32"/>
      <c r="F159" s="58"/>
      <c r="G159" s="32"/>
      <c r="H159" s="58"/>
      <c r="I159" s="32"/>
      <c r="J159" s="58"/>
      <c r="K159" s="32">
        <v>38</v>
      </c>
      <c r="L159" s="58">
        <v>36252</v>
      </c>
      <c r="M159" s="41"/>
      <c r="N159" s="58"/>
      <c r="O159" s="32"/>
      <c r="P159" s="58"/>
      <c r="Q159" s="58">
        <f t="shared" si="8"/>
        <v>38</v>
      </c>
      <c r="R159" s="13">
        <f t="shared" si="9"/>
        <v>5738</v>
      </c>
    </row>
    <row r="160" spans="1:18" ht="15" customHeight="1" x14ac:dyDescent="0.25">
      <c r="A160" s="59">
        <v>150</v>
      </c>
      <c r="B160" s="58">
        <v>2301</v>
      </c>
      <c r="C160" s="32"/>
      <c r="D160" s="58"/>
      <c r="E160" s="32"/>
      <c r="F160" s="58"/>
      <c r="G160" s="32"/>
      <c r="H160" s="58"/>
      <c r="I160" s="32"/>
      <c r="J160" s="58"/>
      <c r="K160" s="32"/>
      <c r="L160" s="58"/>
      <c r="M160" s="41"/>
      <c r="N160" s="58"/>
      <c r="O160" s="32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32"/>
      <c r="D161" s="58"/>
      <c r="E161" s="32"/>
      <c r="F161" s="58"/>
      <c r="G161" s="32"/>
      <c r="H161" s="58"/>
      <c r="I161" s="32"/>
      <c r="J161" s="58"/>
      <c r="K161" s="32"/>
      <c r="L161" s="58"/>
      <c r="M161" s="41"/>
      <c r="N161" s="58"/>
      <c r="O161" s="32"/>
      <c r="P161" s="58"/>
      <c r="Q161" s="58">
        <f t="shared" si="8"/>
        <v>0</v>
      </c>
      <c r="R161" s="13">
        <f t="shared" si="9"/>
        <v>0</v>
      </c>
    </row>
    <row r="162" spans="1:18" ht="15" customHeight="1" x14ac:dyDescent="0.25">
      <c r="A162" s="59">
        <v>152</v>
      </c>
      <c r="B162" s="58">
        <v>2401</v>
      </c>
      <c r="C162" s="32"/>
      <c r="D162" s="58"/>
      <c r="E162" s="32"/>
      <c r="F162" s="58"/>
      <c r="G162" s="32"/>
      <c r="H162" s="58"/>
      <c r="I162" s="32"/>
      <c r="J162" s="58"/>
      <c r="K162" s="32"/>
      <c r="L162" s="58"/>
      <c r="M162" s="41"/>
      <c r="N162" s="58"/>
      <c r="O162" s="32"/>
      <c r="P162" s="58"/>
      <c r="Q162" s="58">
        <f t="shared" si="8"/>
        <v>0</v>
      </c>
      <c r="R162" s="13">
        <f t="shared" si="9"/>
        <v>0</v>
      </c>
    </row>
    <row r="163" spans="1:18" ht="15" customHeight="1" x14ac:dyDescent="0.25">
      <c r="A163" s="59">
        <v>153</v>
      </c>
      <c r="B163" s="58">
        <v>2402</v>
      </c>
      <c r="C163" s="32"/>
      <c r="D163" s="58"/>
      <c r="E163" s="32"/>
      <c r="F163" s="58"/>
      <c r="G163" s="32"/>
      <c r="H163" s="58"/>
      <c r="I163" s="32"/>
      <c r="J163" s="58"/>
      <c r="K163" s="32"/>
      <c r="L163" s="58"/>
      <c r="M163" s="41"/>
      <c r="N163" s="58"/>
      <c r="O163" s="32"/>
      <c r="P163" s="58"/>
      <c r="Q163" s="58">
        <f t="shared" si="8"/>
        <v>0</v>
      </c>
      <c r="R163" s="13">
        <f t="shared" si="9"/>
        <v>0</v>
      </c>
    </row>
    <row r="164" spans="1:18" ht="15" customHeight="1" x14ac:dyDescent="0.25">
      <c r="A164" s="59">
        <v>154</v>
      </c>
      <c r="B164" s="58" t="s">
        <v>24</v>
      </c>
      <c r="C164" s="32"/>
      <c r="D164" s="58"/>
      <c r="E164" s="32"/>
      <c r="F164" s="58"/>
      <c r="G164" s="32"/>
      <c r="H164" s="58"/>
      <c r="I164" s="32"/>
      <c r="J164" s="58"/>
      <c r="K164" s="32"/>
      <c r="L164" s="58"/>
      <c r="M164" s="41"/>
      <c r="N164" s="58"/>
      <c r="O164" s="32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32"/>
      <c r="D165" s="58"/>
      <c r="E165" s="32"/>
      <c r="F165" s="58"/>
      <c r="G165" s="32"/>
      <c r="H165" s="58"/>
      <c r="I165" s="32"/>
      <c r="J165" s="58"/>
      <c r="K165" s="32"/>
      <c r="L165" s="58"/>
      <c r="M165" s="41"/>
      <c r="N165" s="58"/>
      <c r="O165" s="32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32"/>
      <c r="D166" s="58"/>
      <c r="E166" s="32"/>
      <c r="F166" s="58"/>
      <c r="G166" s="32"/>
      <c r="H166" s="58"/>
      <c r="I166" s="32"/>
      <c r="J166" s="58"/>
      <c r="K166" s="32">
        <v>2</v>
      </c>
      <c r="L166" s="58"/>
      <c r="M166" s="41"/>
      <c r="N166" s="58"/>
      <c r="O166" s="32"/>
      <c r="P166" s="58"/>
      <c r="Q166" s="58">
        <f t="shared" si="8"/>
        <v>2</v>
      </c>
      <c r="R166" s="13">
        <f t="shared" si="9"/>
        <v>302</v>
      </c>
    </row>
    <row r="167" spans="1:18" ht="15" customHeight="1" x14ac:dyDescent="0.25">
      <c r="A167" s="59">
        <v>157</v>
      </c>
      <c r="B167" s="58" t="s">
        <v>27</v>
      </c>
      <c r="C167" s="32"/>
      <c r="D167" s="58"/>
      <c r="E167" s="32"/>
      <c r="F167" s="58"/>
      <c r="G167" s="32"/>
      <c r="H167" s="58"/>
      <c r="I167" s="32"/>
      <c r="J167" s="58"/>
      <c r="K167" s="32"/>
      <c r="L167" s="58"/>
      <c r="M167" s="41"/>
      <c r="N167" s="58"/>
      <c r="O167" s="32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5624</v>
      </c>
      <c r="R168" s="13">
        <f>SUM(R11:R167)</f>
        <v>846140</v>
      </c>
    </row>
    <row r="169" spans="1:18" ht="25.5" customHeight="1" x14ac:dyDescent="0.25">
      <c r="A169" s="87" t="s">
        <v>28</v>
      </c>
      <c r="B169" s="85"/>
      <c r="C169" s="29">
        <f>SUM(C11:C167)</f>
        <v>771</v>
      </c>
      <c r="D169" s="59"/>
      <c r="E169" s="29">
        <f>SUM(E11:E167)</f>
        <v>923</v>
      </c>
      <c r="F169" s="59"/>
      <c r="G169" s="29">
        <f>SUM(G11:G167)</f>
        <v>649</v>
      </c>
      <c r="H169" s="59"/>
      <c r="I169" s="29">
        <f>SUM(I11:I167)</f>
        <v>779</v>
      </c>
      <c r="J169" s="59"/>
      <c r="K169" s="29">
        <f>SUM(K11:K167)</f>
        <v>799</v>
      </c>
      <c r="L169" s="59"/>
      <c r="M169" s="47">
        <f>SUM(M11:M167)</f>
        <v>897</v>
      </c>
      <c r="N169" s="59"/>
      <c r="O169" s="29">
        <f>SUM(O11:O167)</f>
        <v>806</v>
      </c>
      <c r="P169" s="59"/>
      <c r="Q169" s="21">
        <f>SUM(C169:P169)</f>
        <v>5624</v>
      </c>
      <c r="R169" s="22"/>
    </row>
    <row r="170" spans="1:18" ht="15" customHeight="1" x14ac:dyDescent="0.25">
      <c r="A170" s="87" t="s">
        <v>29</v>
      </c>
      <c r="B170" s="85"/>
      <c r="C170" s="29">
        <f>C169*C9</f>
        <v>113337</v>
      </c>
      <c r="D170" s="59"/>
      <c r="E170" s="29">
        <f>E169*E9</f>
        <v>139373</v>
      </c>
      <c r="F170" s="59"/>
      <c r="G170" s="29">
        <f>G169*G9</f>
        <v>97999</v>
      </c>
      <c r="H170" s="59"/>
      <c r="I170" s="29">
        <f>I169*I9</f>
        <v>117629</v>
      </c>
      <c r="J170" s="59"/>
      <c r="K170" s="29">
        <f>K169*K9</f>
        <v>120649</v>
      </c>
      <c r="L170" s="59"/>
      <c r="M170" s="47">
        <f>M169*M9</f>
        <v>135447</v>
      </c>
      <c r="N170" s="59"/>
      <c r="O170" s="29">
        <f>O169*O9</f>
        <v>121706</v>
      </c>
      <c r="P170" s="59"/>
      <c r="Q170" s="59" t="s">
        <v>30</v>
      </c>
      <c r="R170" s="23">
        <f>SUM(C170:P170)</f>
        <v>846140</v>
      </c>
    </row>
    <row r="171" spans="1:18" ht="15" customHeight="1" x14ac:dyDescent="0.25">
      <c r="A171" s="1"/>
      <c r="B171" s="103"/>
      <c r="C171" s="104"/>
      <c r="D171" s="1"/>
      <c r="E171" s="27"/>
      <c r="F171" s="1"/>
      <c r="G171" s="27"/>
      <c r="H171" s="1"/>
      <c r="I171" s="27"/>
      <c r="J171" s="1"/>
      <c r="K171" s="27"/>
      <c r="L171" s="1"/>
      <c r="N171" s="1"/>
      <c r="O171" s="27"/>
      <c r="P171" s="1"/>
      <c r="Q171" s="1"/>
      <c r="R171" s="1"/>
    </row>
    <row r="172" spans="1:18" ht="15" customHeight="1" x14ac:dyDescent="0.25">
      <c r="A172" s="1"/>
      <c r="C172" s="27"/>
      <c r="D172" s="1"/>
      <c r="E172" s="27"/>
      <c r="F172" s="1"/>
      <c r="G172" s="27"/>
      <c r="H172" s="1"/>
      <c r="I172" s="27"/>
      <c r="J172" s="1"/>
      <c r="K172" s="27"/>
      <c r="L172" s="1"/>
      <c r="N172" s="1"/>
      <c r="O172" s="27"/>
      <c r="P172" s="1"/>
      <c r="Q172" s="1"/>
      <c r="R172" s="1"/>
    </row>
    <row r="173" spans="1:18" ht="15" customHeight="1" x14ac:dyDescent="0.25">
      <c r="A173" s="1" t="s">
        <v>48</v>
      </c>
      <c r="C173" s="27"/>
      <c r="D173" s="1"/>
      <c r="E173" s="27"/>
      <c r="F173" s="1"/>
      <c r="G173" s="27"/>
      <c r="H173" s="1"/>
      <c r="I173" s="27"/>
      <c r="J173" s="1"/>
      <c r="K173" s="27"/>
      <c r="L173" s="1"/>
      <c r="N173" s="1"/>
      <c r="O173" s="27"/>
      <c r="P173" s="26" t="s">
        <v>81</v>
      </c>
      <c r="Q173" s="26"/>
    </row>
    <row r="174" spans="1:18" ht="15" customHeight="1" x14ac:dyDescent="0.25">
      <c r="A174" s="57" t="s">
        <v>202</v>
      </c>
      <c r="P174" s="26" t="s">
        <v>53</v>
      </c>
      <c r="Q174" s="26"/>
    </row>
    <row r="175" spans="1:18" ht="15" customHeight="1" x14ac:dyDescent="0.25">
      <c r="A175" s="57" t="s">
        <v>54</v>
      </c>
      <c r="P175" s="57" t="s">
        <v>56</v>
      </c>
    </row>
    <row r="176" spans="1:18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210"/>
  <sheetViews>
    <sheetView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ht="15" customHeight="1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ht="15" customHeight="1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ht="15" customHeight="1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16</v>
      </c>
      <c r="O4" s="1"/>
      <c r="P4" s="1"/>
      <c r="Q4" s="1"/>
      <c r="R4" s="1"/>
    </row>
    <row r="5" spans="1:19" ht="15" customHeight="1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203</v>
      </c>
      <c r="P5" s="1"/>
      <c r="Q5" s="1"/>
      <c r="R5" s="1"/>
    </row>
    <row r="6" spans="1:19" ht="15" customHeight="1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204</v>
      </c>
      <c r="P6" s="1"/>
      <c r="Q6" s="1"/>
      <c r="R6" s="1"/>
    </row>
    <row r="7" spans="1:19" ht="15" customHeight="1" x14ac:dyDescent="0.25">
      <c r="A7" s="86" t="s">
        <v>8</v>
      </c>
      <c r="B7" s="91"/>
      <c r="C7" s="87" t="s">
        <v>195</v>
      </c>
      <c r="D7" s="91"/>
      <c r="E7" s="87" t="s">
        <v>196</v>
      </c>
      <c r="F7" s="91"/>
      <c r="G7" s="87" t="s">
        <v>197</v>
      </c>
      <c r="H7" s="91"/>
      <c r="I7" s="87" t="s">
        <v>198</v>
      </c>
      <c r="J7" s="91"/>
      <c r="K7" s="87" t="s">
        <v>199</v>
      </c>
      <c r="L7" s="91"/>
      <c r="M7" s="87" t="s">
        <v>200</v>
      </c>
      <c r="N7" s="91"/>
      <c r="O7" s="87" t="s">
        <v>201</v>
      </c>
      <c r="P7" s="91"/>
      <c r="Q7" s="87" t="s">
        <v>9</v>
      </c>
      <c r="R7" s="87" t="s">
        <v>10</v>
      </c>
    </row>
    <row r="8" spans="1:19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ht="15" customHeight="1" x14ac:dyDescent="0.25">
      <c r="A9" s="86" t="s">
        <v>11</v>
      </c>
      <c r="B9" s="85"/>
      <c r="C9" s="87" t="s">
        <v>205</v>
      </c>
      <c r="D9" s="85"/>
      <c r="E9" s="87" t="s">
        <v>206</v>
      </c>
      <c r="F9" s="85"/>
      <c r="G9" s="87" t="s">
        <v>206</v>
      </c>
      <c r="H9" s="85"/>
      <c r="I9" s="87" t="s">
        <v>206</v>
      </c>
      <c r="J9" s="85"/>
      <c r="K9" s="87" t="s">
        <v>206</v>
      </c>
      <c r="L9" s="85"/>
      <c r="M9" s="87" t="s">
        <v>206</v>
      </c>
      <c r="N9" s="85"/>
      <c r="O9" s="87" t="s">
        <v>206</v>
      </c>
      <c r="P9" s="85"/>
      <c r="Q9" s="100"/>
      <c r="R9" s="100"/>
    </row>
    <row r="10" spans="1:19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5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5" customHeight="1" x14ac:dyDescent="0.25">
      <c r="A12" s="59">
        <v>2</v>
      </c>
      <c r="B12" s="14">
        <v>110</v>
      </c>
      <c r="C12" s="58"/>
      <c r="D12" s="59"/>
      <c r="E12" s="59"/>
      <c r="F12" s="59"/>
      <c r="H12" s="12"/>
      <c r="I12" s="59"/>
      <c r="J12" s="12"/>
      <c r="K12" s="58"/>
      <c r="L12" s="58"/>
      <c r="M12" s="58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9" ht="15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5" customHeight="1" x14ac:dyDescent="0.25">
      <c r="A14" s="59">
        <v>4</v>
      </c>
      <c r="B14" s="14">
        <v>113</v>
      </c>
      <c r="C14" s="59"/>
      <c r="D14" s="59"/>
      <c r="E14" s="59"/>
      <c r="F14" s="59"/>
      <c r="G14" s="59"/>
      <c r="H14" s="12"/>
      <c r="I14" s="52"/>
      <c r="J14" s="59"/>
      <c r="K14" s="58">
        <v>35</v>
      </c>
      <c r="L14" s="58">
        <v>19709</v>
      </c>
      <c r="M14" s="58"/>
      <c r="N14" s="58"/>
      <c r="O14" s="58"/>
      <c r="P14" s="58"/>
      <c r="Q14" s="58">
        <f t="shared" si="0"/>
        <v>35</v>
      </c>
      <c r="R14" s="13">
        <f t="shared" si="1"/>
        <v>5285</v>
      </c>
    </row>
    <row r="15" spans="1:19" ht="15" customHeight="1" x14ac:dyDescent="0.25">
      <c r="A15" s="59">
        <v>5</v>
      </c>
      <c r="B15" s="14">
        <v>114</v>
      </c>
      <c r="C15" s="59"/>
      <c r="D15" s="59"/>
      <c r="E15" s="59"/>
      <c r="F15" s="59"/>
      <c r="G15" s="59"/>
      <c r="H15" s="12"/>
      <c r="I15" s="52"/>
      <c r="J15" s="59"/>
      <c r="K15" s="58"/>
      <c r="L15" s="58"/>
      <c r="M15" s="58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9" ht="15" customHeight="1" x14ac:dyDescent="0.25">
      <c r="A16" s="59">
        <v>6</v>
      </c>
      <c r="B16" s="14">
        <v>115</v>
      </c>
      <c r="C16" s="59"/>
      <c r="D16" s="59"/>
      <c r="E16" s="59"/>
      <c r="F16" s="59"/>
      <c r="G16" s="59">
        <v>132</v>
      </c>
      <c r="H16" s="12">
        <v>4312</v>
      </c>
      <c r="I16" s="52"/>
      <c r="J16" s="59"/>
      <c r="K16" s="58"/>
      <c r="L16" s="58"/>
      <c r="M16" s="58"/>
      <c r="N16" s="58"/>
      <c r="O16" s="58"/>
      <c r="P16" s="58"/>
      <c r="Q16" s="58">
        <f t="shared" si="0"/>
        <v>132</v>
      </c>
      <c r="R16" s="13">
        <f t="shared" si="1"/>
        <v>19932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59"/>
      <c r="F17" s="59"/>
      <c r="G17" s="59"/>
      <c r="H17" s="59"/>
      <c r="I17" s="59"/>
      <c r="J17" s="59"/>
      <c r="K17" s="58"/>
      <c r="L17" s="58"/>
      <c r="M17" s="58"/>
      <c r="N17" s="58"/>
      <c r="O17" s="58">
        <v>52</v>
      </c>
      <c r="P17" s="58">
        <v>3270</v>
      </c>
      <c r="Q17" s="58">
        <f t="shared" si="0"/>
        <v>52</v>
      </c>
      <c r="R17" s="13">
        <f t="shared" si="1"/>
        <v>7852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59"/>
      <c r="F18" s="59"/>
      <c r="G18" s="59"/>
      <c r="H18" s="12"/>
      <c r="I18" s="59"/>
      <c r="J18" s="59"/>
      <c r="K18" s="58"/>
      <c r="L18" s="58"/>
      <c r="M18" s="58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59"/>
      <c r="F19" s="59"/>
      <c r="G19" s="59"/>
      <c r="H19" s="12"/>
      <c r="I19" s="59"/>
      <c r="J19" s="59"/>
      <c r="K19" s="58"/>
      <c r="L19" s="58"/>
      <c r="M19" s="58"/>
      <c r="N19" s="58"/>
      <c r="O19" s="58">
        <v>117</v>
      </c>
      <c r="P19" s="58">
        <v>2672</v>
      </c>
      <c r="Q19" s="58">
        <f t="shared" si="0"/>
        <v>117</v>
      </c>
      <c r="R19" s="13">
        <f t="shared" si="1"/>
        <v>17667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59"/>
      <c r="F20" s="59"/>
      <c r="G20" s="59"/>
      <c r="H20" s="59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59"/>
      <c r="F22" s="59"/>
      <c r="G22" s="52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12"/>
      <c r="F23" s="12"/>
      <c r="G23" s="59"/>
      <c r="H23" s="52"/>
      <c r="I23" s="59"/>
      <c r="J23" s="59"/>
      <c r="K23" s="58"/>
      <c r="L23" s="58"/>
      <c r="M23" s="58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/>
      <c r="D24" s="59"/>
      <c r="E24" s="59"/>
      <c r="F24" s="59"/>
      <c r="G24" s="59"/>
      <c r="H24" s="52"/>
      <c r="I24" s="59">
        <v>35</v>
      </c>
      <c r="J24" s="59">
        <v>2101</v>
      </c>
      <c r="K24" s="58"/>
      <c r="L24" s="58"/>
      <c r="M24" s="58">
        <v>35</v>
      </c>
      <c r="N24" s="58">
        <v>2121</v>
      </c>
      <c r="O24" s="58"/>
      <c r="P24" s="58"/>
      <c r="Q24" s="58">
        <f t="shared" si="0"/>
        <v>70</v>
      </c>
      <c r="R24" s="13">
        <f t="shared" si="1"/>
        <v>10570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59"/>
      <c r="F25" s="59"/>
      <c r="G25" s="59">
        <v>45</v>
      </c>
      <c r="H25" s="52">
        <v>4003</v>
      </c>
      <c r="I25" s="59"/>
      <c r="J25" s="59"/>
      <c r="K25" s="58">
        <v>28</v>
      </c>
      <c r="L25" s="58">
        <v>4027</v>
      </c>
      <c r="M25" s="58"/>
      <c r="N25" s="58"/>
      <c r="O25" s="58">
        <v>19</v>
      </c>
      <c r="P25" s="58">
        <v>4021</v>
      </c>
      <c r="Q25" s="58">
        <f t="shared" si="0"/>
        <v>92</v>
      </c>
      <c r="R25" s="13">
        <f t="shared" si="1"/>
        <v>13892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59"/>
      <c r="F26" s="59"/>
      <c r="G26" s="59"/>
      <c r="H26" s="52"/>
      <c r="I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59"/>
      <c r="F27" s="59"/>
      <c r="G27" s="59"/>
      <c r="H27" s="59"/>
      <c r="J27" s="59"/>
      <c r="K27" s="58"/>
      <c r="L27" s="58"/>
      <c r="M27" s="58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59"/>
      <c r="F28" s="59"/>
      <c r="G28" s="59"/>
      <c r="H28" s="52"/>
      <c r="I28" s="59"/>
      <c r="J28" s="59"/>
      <c r="K28" s="12"/>
      <c r="L28" s="12"/>
      <c r="M28" s="12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>
        <v>30</v>
      </c>
      <c r="D29" s="59">
        <v>4993</v>
      </c>
      <c r="E29" s="59"/>
      <c r="F29" s="59"/>
      <c r="G29" s="59">
        <v>39</v>
      </c>
      <c r="H29" s="52">
        <v>527</v>
      </c>
      <c r="I29" s="59"/>
      <c r="J29" s="59"/>
      <c r="K29" s="58">
        <v>45</v>
      </c>
      <c r="L29" s="58">
        <v>554</v>
      </c>
      <c r="M29" s="58"/>
      <c r="N29" s="58"/>
      <c r="O29" s="58">
        <v>35</v>
      </c>
      <c r="P29" s="58">
        <v>5132</v>
      </c>
      <c r="Q29" s="58">
        <f t="shared" si="0"/>
        <v>149</v>
      </c>
      <c r="R29" s="13">
        <f t="shared" si="1"/>
        <v>22379</v>
      </c>
    </row>
    <row r="30" spans="1:18" ht="15" customHeight="1" x14ac:dyDescent="0.25">
      <c r="A30" s="59">
        <v>20</v>
      </c>
      <c r="B30" s="14">
        <v>334</v>
      </c>
      <c r="C30" s="59">
        <v>35</v>
      </c>
      <c r="D30" s="59">
        <v>1497</v>
      </c>
      <c r="E30" s="59"/>
      <c r="F30" s="59"/>
      <c r="G30" s="59">
        <v>30</v>
      </c>
      <c r="H30" s="52">
        <v>1514</v>
      </c>
      <c r="I30" s="59"/>
      <c r="J30" s="59"/>
      <c r="K30" s="58">
        <v>39</v>
      </c>
      <c r="L30" s="58">
        <v>1541</v>
      </c>
      <c r="M30" s="58"/>
      <c r="N30" s="58"/>
      <c r="O30" s="58">
        <v>28</v>
      </c>
      <c r="P30" s="58">
        <v>1560</v>
      </c>
      <c r="Q30" s="58">
        <f t="shared" si="0"/>
        <v>132</v>
      </c>
      <c r="R30" s="13">
        <f t="shared" si="1"/>
        <v>19792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59"/>
      <c r="F31" s="59"/>
      <c r="G31" s="59"/>
      <c r="H31" s="52"/>
      <c r="I31" s="59"/>
      <c r="J31" s="59"/>
      <c r="K31" s="58"/>
      <c r="L31" s="58"/>
      <c r="M31" s="58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59">
        <v>20</v>
      </c>
      <c r="F32" s="59">
        <v>5291</v>
      </c>
      <c r="G32" s="59"/>
      <c r="H32" s="52"/>
      <c r="I32" s="59">
        <v>33</v>
      </c>
      <c r="J32" s="59">
        <v>5304</v>
      </c>
      <c r="K32" s="58"/>
      <c r="L32" s="58"/>
      <c r="M32" s="58">
        <v>35</v>
      </c>
      <c r="N32" s="58">
        <v>5329</v>
      </c>
      <c r="O32" s="58"/>
      <c r="P32" s="58"/>
      <c r="Q32" s="58">
        <f t="shared" si="0"/>
        <v>88</v>
      </c>
      <c r="R32" s="13">
        <f t="shared" si="1"/>
        <v>13288</v>
      </c>
    </row>
    <row r="33" spans="1:18" ht="15" customHeight="1" x14ac:dyDescent="0.25">
      <c r="A33" s="59">
        <v>23</v>
      </c>
      <c r="B33" s="14">
        <v>337</v>
      </c>
      <c r="C33" s="59"/>
      <c r="D33" s="59"/>
      <c r="E33" s="59">
        <v>26</v>
      </c>
      <c r="F33" s="59">
        <v>5991</v>
      </c>
      <c r="G33" s="59"/>
      <c r="H33" s="52"/>
      <c r="I33" s="59"/>
      <c r="J33" s="59"/>
      <c r="K33" s="58"/>
      <c r="L33" s="58"/>
      <c r="M33" s="58"/>
      <c r="N33" s="58"/>
      <c r="O33" s="58"/>
      <c r="P33" s="58"/>
      <c r="Q33" s="58">
        <f t="shared" si="0"/>
        <v>26</v>
      </c>
      <c r="R33" s="13">
        <f t="shared" si="1"/>
        <v>3926</v>
      </c>
    </row>
    <row r="34" spans="1:18" ht="15" customHeight="1" x14ac:dyDescent="0.25">
      <c r="A34" s="59">
        <v>24</v>
      </c>
      <c r="B34" s="14">
        <v>338</v>
      </c>
      <c r="C34" s="59">
        <v>34</v>
      </c>
      <c r="D34" s="59">
        <v>2491</v>
      </c>
      <c r="E34" s="59"/>
      <c r="F34" s="59"/>
      <c r="G34" s="59">
        <v>46</v>
      </c>
      <c r="H34" s="52">
        <v>3213</v>
      </c>
      <c r="I34" s="59"/>
      <c r="J34" s="59"/>
      <c r="K34" s="58">
        <v>51</v>
      </c>
      <c r="L34" s="58">
        <v>3236</v>
      </c>
      <c r="M34" s="58"/>
      <c r="N34" s="58"/>
      <c r="O34" s="58">
        <v>50</v>
      </c>
      <c r="P34" s="58">
        <v>2559</v>
      </c>
      <c r="Q34" s="58">
        <f t="shared" si="0"/>
        <v>181</v>
      </c>
      <c r="R34" s="13">
        <f t="shared" si="1"/>
        <v>27195</v>
      </c>
    </row>
    <row r="35" spans="1:18" ht="15" customHeight="1" x14ac:dyDescent="0.25">
      <c r="A35" s="59">
        <v>25</v>
      </c>
      <c r="B35" s="14">
        <v>339</v>
      </c>
      <c r="C35" s="14">
        <v>34</v>
      </c>
      <c r="D35" s="14">
        <v>9795</v>
      </c>
      <c r="E35" s="14"/>
      <c r="F35" s="14"/>
      <c r="G35" s="14"/>
      <c r="H35" s="15"/>
      <c r="I35" s="12">
        <v>58</v>
      </c>
      <c r="J35" s="14">
        <v>9825</v>
      </c>
      <c r="L35" s="16"/>
      <c r="M35">
        <v>25</v>
      </c>
      <c r="N35" s="16">
        <v>9837</v>
      </c>
      <c r="O35" s="16"/>
      <c r="P35" s="16"/>
      <c r="Q35" s="58">
        <f t="shared" si="0"/>
        <v>117</v>
      </c>
      <c r="R35" s="13">
        <f t="shared" si="1"/>
        <v>17531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59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/>
      <c r="D37" s="59"/>
      <c r="E37" s="59"/>
      <c r="F37" s="59"/>
      <c r="G37" s="59"/>
      <c r="H37" s="54"/>
      <c r="I37" s="12"/>
      <c r="J37" s="59"/>
      <c r="K37" s="58"/>
      <c r="L37" s="58"/>
      <c r="M37" s="58"/>
      <c r="N37" s="58"/>
      <c r="O37" s="58"/>
      <c r="P37" s="58"/>
      <c r="Q37" s="58">
        <f t="shared" si="0"/>
        <v>0</v>
      </c>
      <c r="R37" s="13">
        <f t="shared" si="1"/>
        <v>0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59"/>
      <c r="F38" s="59"/>
      <c r="G38" s="59"/>
      <c r="H38" s="54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>
        <v>41</v>
      </c>
      <c r="D39" s="59">
        <v>13617</v>
      </c>
      <c r="E39" s="12"/>
      <c r="F39" s="59"/>
      <c r="G39" s="59"/>
      <c r="H39" s="54"/>
      <c r="I39" s="12">
        <v>48</v>
      </c>
      <c r="J39" s="59">
        <v>13435</v>
      </c>
      <c r="K39" s="58"/>
      <c r="L39" s="58"/>
      <c r="M39" s="58">
        <v>27</v>
      </c>
      <c r="N39" s="58">
        <v>136545</v>
      </c>
      <c r="O39" s="58"/>
      <c r="P39" s="58"/>
      <c r="Q39" s="58">
        <f t="shared" si="0"/>
        <v>116</v>
      </c>
      <c r="R39" s="13">
        <f t="shared" si="1"/>
        <v>17352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12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12"/>
      <c r="F41" s="59"/>
      <c r="G41" s="59"/>
      <c r="H41" s="52"/>
      <c r="I41" s="12"/>
      <c r="J41" s="59"/>
      <c r="K41" s="58"/>
      <c r="L41" s="58"/>
      <c r="M41" s="58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12"/>
      <c r="F42" s="59"/>
      <c r="G42" s="59"/>
      <c r="H42" s="52"/>
      <c r="I42" s="12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59"/>
      <c r="F43" s="59"/>
      <c r="G43" s="59"/>
      <c r="H43" s="52"/>
      <c r="I43" s="12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59"/>
      <c r="F44" s="59"/>
      <c r="G44" s="59"/>
      <c r="H44" s="59"/>
      <c r="I44" s="12"/>
      <c r="J44" s="59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59"/>
      <c r="F45" s="59"/>
      <c r="G45" s="59"/>
      <c r="H45" s="59"/>
      <c r="I45" s="59"/>
      <c r="J45" s="59"/>
      <c r="K45" s="12"/>
      <c r="L45" s="58"/>
      <c r="M45" s="12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59"/>
      <c r="F46" s="59"/>
      <c r="G46" s="59"/>
      <c r="H46" s="52"/>
      <c r="I46" s="59"/>
      <c r="J46" s="59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59"/>
      <c r="F47" s="59"/>
      <c r="G47" s="59"/>
      <c r="H47" s="52"/>
      <c r="I47" s="59"/>
      <c r="J47" s="59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59"/>
      <c r="F48" s="59"/>
      <c r="G48" s="59"/>
      <c r="H48" s="59"/>
      <c r="I48" s="14"/>
      <c r="J48" s="59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58"/>
      <c r="F49" s="58"/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58"/>
      <c r="F50" s="58"/>
      <c r="G50" s="58"/>
      <c r="H50" s="58"/>
      <c r="I50" s="59"/>
      <c r="J50" s="58"/>
      <c r="K50" s="58"/>
      <c r="L50" s="58"/>
      <c r="M50" s="58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58"/>
      <c r="F51" s="58"/>
      <c r="G51" s="58"/>
      <c r="H51" s="58"/>
      <c r="I51" s="59"/>
      <c r="J51" s="58"/>
      <c r="K51" s="58"/>
      <c r="L51" s="58"/>
      <c r="M51" s="58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58"/>
      <c r="F52" s="58"/>
      <c r="G52" s="58"/>
      <c r="H52" s="58"/>
      <c r="I52" s="59"/>
      <c r="J52" s="58"/>
      <c r="K52" s="58"/>
      <c r="L52" s="58"/>
      <c r="M52" s="58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58"/>
      <c r="F53" s="58"/>
      <c r="G53" s="58">
        <v>37</v>
      </c>
      <c r="H53" s="58">
        <v>10448</v>
      </c>
      <c r="I53" s="59"/>
      <c r="J53" s="58"/>
      <c r="K53" s="58"/>
      <c r="L53" s="58"/>
      <c r="M53" s="58"/>
      <c r="N53" s="58"/>
      <c r="O53" s="58"/>
      <c r="P53" s="58"/>
      <c r="Q53" s="58">
        <f t="shared" si="2"/>
        <v>37</v>
      </c>
      <c r="R53" s="13">
        <f t="shared" si="3"/>
        <v>5587</v>
      </c>
    </row>
    <row r="54" spans="1:18" ht="15" customHeight="1" x14ac:dyDescent="0.25">
      <c r="A54" s="59">
        <v>44</v>
      </c>
      <c r="B54" s="58">
        <v>428</v>
      </c>
      <c r="C54" s="58">
        <v>30</v>
      </c>
      <c r="D54" s="58">
        <v>8796</v>
      </c>
      <c r="E54" s="58"/>
      <c r="F54" s="58"/>
      <c r="G54" s="58"/>
      <c r="H54" s="58"/>
      <c r="I54" s="59"/>
      <c r="J54" s="58"/>
      <c r="K54" s="58"/>
      <c r="L54" s="58"/>
      <c r="M54" s="58"/>
      <c r="N54" s="58"/>
      <c r="O54" s="58"/>
      <c r="P54" s="58"/>
      <c r="Q54" s="58">
        <f t="shared" si="2"/>
        <v>30</v>
      </c>
      <c r="R54" s="13">
        <f t="shared" si="3"/>
        <v>4410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>
        <v>38</v>
      </c>
      <c r="N57" s="58">
        <v>657</v>
      </c>
      <c r="O57" s="58"/>
      <c r="P57" s="58"/>
      <c r="Q57" s="58">
        <f t="shared" si="2"/>
        <v>38</v>
      </c>
      <c r="R57" s="13">
        <f t="shared" si="3"/>
        <v>5738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58"/>
      <c r="F58" s="58"/>
      <c r="G58" s="58"/>
      <c r="H58" s="58"/>
      <c r="I58" s="58">
        <v>35</v>
      </c>
      <c r="J58" s="58">
        <v>648</v>
      </c>
      <c r="K58" s="58"/>
      <c r="L58" s="58"/>
      <c r="M58" s="58"/>
      <c r="N58" s="58"/>
      <c r="O58" s="58"/>
      <c r="P58" s="58"/>
      <c r="Q58" s="58">
        <f t="shared" si="2"/>
        <v>35</v>
      </c>
      <c r="R58" s="13">
        <f t="shared" si="3"/>
        <v>5285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58">
        <v>37</v>
      </c>
      <c r="F59" s="58">
        <v>723</v>
      </c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"/>
        <v>37</v>
      </c>
      <c r="R59" s="13">
        <f t="shared" si="3"/>
        <v>5587</v>
      </c>
    </row>
    <row r="60" spans="1:18" ht="15" customHeight="1" x14ac:dyDescent="0.25">
      <c r="A60" s="59">
        <v>50</v>
      </c>
      <c r="B60" s="58">
        <v>434</v>
      </c>
      <c r="C60" s="58">
        <v>36</v>
      </c>
      <c r="D60" s="58">
        <v>748</v>
      </c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"/>
        <v>36</v>
      </c>
      <c r="R60" s="13">
        <f t="shared" si="3"/>
        <v>5292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>
        <v>27</v>
      </c>
      <c r="P61" s="58">
        <v>684</v>
      </c>
      <c r="Q61" s="58">
        <f t="shared" si="2"/>
        <v>27</v>
      </c>
      <c r="R61" s="13">
        <f t="shared" si="3"/>
        <v>4077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>
        <f t="shared" si="2"/>
        <v>0</v>
      </c>
      <c r="R62" s="13">
        <f t="shared" si="3"/>
        <v>0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2"/>
        <v>0</v>
      </c>
      <c r="R63" s="13">
        <f t="shared" si="3"/>
        <v>0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>
        <v>30</v>
      </c>
      <c r="P64" s="58">
        <v>711</v>
      </c>
      <c r="Q64" s="58">
        <f t="shared" si="2"/>
        <v>30</v>
      </c>
      <c r="R64" s="13">
        <f t="shared" si="3"/>
        <v>4530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58">
        <v>38</v>
      </c>
      <c r="F65" s="58">
        <v>653</v>
      </c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38</v>
      </c>
      <c r="R65" s="13">
        <f t="shared" si="3"/>
        <v>5738</v>
      </c>
    </row>
    <row r="66" spans="1:18" ht="15" customHeight="1" x14ac:dyDescent="0.25">
      <c r="A66" s="59">
        <v>56</v>
      </c>
      <c r="B66" s="58">
        <v>440</v>
      </c>
      <c r="C66" s="58">
        <v>33</v>
      </c>
      <c r="D66" s="58">
        <v>623</v>
      </c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 t="shared" si="2"/>
        <v>33</v>
      </c>
      <c r="R66" s="13">
        <f t="shared" si="3"/>
        <v>4851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si="2"/>
        <v>0</v>
      </c>
      <c r="R67" s="13">
        <f t="shared" si="3"/>
        <v>0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58"/>
      <c r="F68" s="58"/>
      <c r="G68" s="58">
        <v>45</v>
      </c>
      <c r="H68" s="58">
        <v>657</v>
      </c>
      <c r="I68" s="58"/>
      <c r="J68" s="58"/>
      <c r="K68" s="58"/>
      <c r="L68" s="58"/>
      <c r="M68" s="58"/>
      <c r="N68" s="58"/>
      <c r="O68" s="58"/>
      <c r="P68" s="58"/>
      <c r="Q68" s="58">
        <f t="shared" si="2"/>
        <v>45</v>
      </c>
      <c r="R68" s="13">
        <f t="shared" si="3"/>
        <v>6795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5" customHeight="1" x14ac:dyDescent="0.25">
      <c r="A74" s="59">
        <v>64</v>
      </c>
      <c r="B74" s="58">
        <v>608</v>
      </c>
      <c r="C74" s="58">
        <v>18</v>
      </c>
      <c r="D74" s="58">
        <v>7214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18</v>
      </c>
      <c r="R74" s="13">
        <f t="shared" si="3"/>
        <v>2646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>
        <v>14</v>
      </c>
      <c r="D78" s="58">
        <v>2915</v>
      </c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 t="shared" si="4"/>
        <v>14</v>
      </c>
      <c r="R78" s="13">
        <f t="shared" si="5"/>
        <v>2058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/>
      <c r="D84" s="18"/>
      <c r="E84" s="18"/>
      <c r="F84" s="18"/>
      <c r="G84" s="18">
        <v>20</v>
      </c>
      <c r="H84" s="18">
        <v>4366</v>
      </c>
      <c r="I84" s="18"/>
      <c r="J84" s="18"/>
      <c r="K84" s="18">
        <v>25</v>
      </c>
      <c r="L84" s="18">
        <v>4385</v>
      </c>
      <c r="M84" s="18"/>
      <c r="N84" s="18"/>
      <c r="O84" s="18"/>
      <c r="P84" s="18"/>
      <c r="Q84" s="58">
        <f t="shared" si="4"/>
        <v>45</v>
      </c>
      <c r="R84" s="13">
        <f t="shared" si="5"/>
        <v>6795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58"/>
      <c r="F85" s="58"/>
      <c r="G85" s="58">
        <v>24</v>
      </c>
      <c r="H85" s="58">
        <v>5189</v>
      </c>
      <c r="I85" s="58"/>
      <c r="J85" s="58"/>
      <c r="K85" s="58">
        <v>23</v>
      </c>
      <c r="L85" s="58">
        <v>5206</v>
      </c>
      <c r="M85" s="58"/>
      <c r="N85" s="58"/>
      <c r="O85" s="58"/>
      <c r="P85" s="58"/>
      <c r="Q85" s="58">
        <f t="shared" si="4"/>
        <v>47</v>
      </c>
      <c r="R85" s="13">
        <f t="shared" si="5"/>
        <v>7097</v>
      </c>
    </row>
    <row r="86" spans="1:18" ht="15" customHeight="1" x14ac:dyDescent="0.25">
      <c r="A86" s="59">
        <v>76</v>
      </c>
      <c r="B86" s="58">
        <v>620</v>
      </c>
      <c r="C86" s="58"/>
      <c r="D86" s="58"/>
      <c r="E86" s="58"/>
      <c r="F86" s="58"/>
      <c r="G86" s="58">
        <v>28</v>
      </c>
      <c r="H86" s="58">
        <v>5309</v>
      </c>
      <c r="I86" s="58"/>
      <c r="J86" s="58"/>
      <c r="K86" s="58">
        <v>21</v>
      </c>
      <c r="L86" s="58">
        <v>5322</v>
      </c>
      <c r="M86" s="58"/>
      <c r="N86" s="58"/>
      <c r="O86" s="58"/>
      <c r="P86" s="58"/>
      <c r="Q86" s="58">
        <f t="shared" si="4"/>
        <v>49</v>
      </c>
      <c r="R86" s="13">
        <f t="shared" si="5"/>
        <v>7399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58"/>
      <c r="F88" s="58"/>
      <c r="G88" s="58"/>
      <c r="H88" s="58"/>
      <c r="I88" s="58"/>
      <c r="J88" s="58"/>
      <c r="K88" s="12"/>
      <c r="L88" s="58"/>
      <c r="M88" s="12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58">
        <v>27</v>
      </c>
      <c r="F89" s="58">
        <v>5229</v>
      </c>
      <c r="G89" s="58"/>
      <c r="H89" s="58"/>
      <c r="I89" s="58">
        <v>22</v>
      </c>
      <c r="J89" s="58">
        <v>5246</v>
      </c>
      <c r="K89" s="12"/>
      <c r="L89" s="58"/>
      <c r="M89" s="12"/>
      <c r="N89" s="58"/>
      <c r="O89" s="58">
        <v>21</v>
      </c>
      <c r="P89" s="58">
        <v>5262</v>
      </c>
      <c r="Q89" s="58">
        <f t="shared" si="4"/>
        <v>70</v>
      </c>
      <c r="R89" s="13">
        <f t="shared" si="5"/>
        <v>10570</v>
      </c>
    </row>
    <row r="90" spans="1:18" ht="15" customHeight="1" x14ac:dyDescent="0.25">
      <c r="A90" s="59">
        <v>80</v>
      </c>
      <c r="B90" s="58">
        <v>624</v>
      </c>
      <c r="C90" s="58"/>
      <c r="D90" s="58"/>
      <c r="E90" s="58"/>
      <c r="F90" s="58"/>
      <c r="G90" s="58">
        <v>22</v>
      </c>
      <c r="H90" s="58">
        <v>5219</v>
      </c>
      <c r="I90" s="58"/>
      <c r="J90" s="58"/>
      <c r="K90" s="12"/>
      <c r="L90" s="58"/>
      <c r="M90" s="12"/>
      <c r="N90" s="58"/>
      <c r="O90" s="58"/>
      <c r="P90" s="58"/>
      <c r="Q90" s="58">
        <f t="shared" si="4"/>
        <v>22</v>
      </c>
      <c r="R90" s="13">
        <f t="shared" si="5"/>
        <v>3322</v>
      </c>
    </row>
    <row r="91" spans="1:18" ht="15" customHeight="1" x14ac:dyDescent="0.25">
      <c r="A91" s="59">
        <v>81</v>
      </c>
      <c r="B91" s="58">
        <v>625</v>
      </c>
      <c r="C91" s="58"/>
      <c r="D91" s="58"/>
      <c r="E91" s="58"/>
      <c r="F91" s="58"/>
      <c r="G91" s="58"/>
      <c r="H91" s="58"/>
      <c r="I91" s="58"/>
      <c r="J91" s="58"/>
      <c r="K91" s="12"/>
      <c r="L91" s="58"/>
      <c r="M91" s="12"/>
      <c r="N91" s="58"/>
      <c r="O91" s="58"/>
      <c r="P91" s="58"/>
      <c r="Q91" s="58">
        <f t="shared" si="4"/>
        <v>0</v>
      </c>
      <c r="R91" s="13">
        <f t="shared" si="5"/>
        <v>0</v>
      </c>
    </row>
    <row r="92" spans="1:18" ht="15" customHeight="1" x14ac:dyDescent="0.25">
      <c r="A92" s="59">
        <v>82</v>
      </c>
      <c r="B92" s="58">
        <v>626</v>
      </c>
      <c r="C92" s="58"/>
      <c r="D92" s="58"/>
      <c r="E92" s="58"/>
      <c r="F92" s="58"/>
      <c r="G92" s="58"/>
      <c r="H92" s="58"/>
      <c r="I92" s="58"/>
      <c r="J92" s="58"/>
      <c r="K92" s="20"/>
      <c r="L92" s="58"/>
      <c r="M92" s="20"/>
      <c r="N92" s="58"/>
      <c r="O92" s="58"/>
      <c r="P92" s="58"/>
      <c r="Q92" s="58">
        <f t="shared" si="4"/>
        <v>0</v>
      </c>
      <c r="R92" s="13">
        <f t="shared" si="5"/>
        <v>0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58">
        <v>23</v>
      </c>
      <c r="F93" s="58">
        <v>5177</v>
      </c>
      <c r="G93" s="58"/>
      <c r="H93" s="58"/>
      <c r="I93" s="58">
        <v>6</v>
      </c>
      <c r="J93" s="58">
        <v>5182</v>
      </c>
      <c r="K93" s="12"/>
      <c r="L93" s="58"/>
      <c r="M93" s="12"/>
      <c r="N93" s="58"/>
      <c r="O93" s="58">
        <v>22</v>
      </c>
      <c r="P93" s="58">
        <v>9201</v>
      </c>
      <c r="Q93" s="58">
        <f t="shared" si="4"/>
        <v>51</v>
      </c>
      <c r="R93" s="13">
        <f t="shared" si="5"/>
        <v>7701</v>
      </c>
    </row>
    <row r="94" spans="1:18" ht="15" customHeight="1" x14ac:dyDescent="0.25">
      <c r="A94" s="59">
        <v>84</v>
      </c>
      <c r="B94" s="58">
        <v>628</v>
      </c>
      <c r="C94" s="58">
        <v>34</v>
      </c>
      <c r="D94" s="58">
        <v>2082</v>
      </c>
      <c r="E94" s="58">
        <v>21</v>
      </c>
      <c r="F94" s="58">
        <v>5214</v>
      </c>
      <c r="G94" s="58"/>
      <c r="H94" s="58"/>
      <c r="I94" s="58">
        <v>23</v>
      </c>
      <c r="J94" s="58">
        <v>5233</v>
      </c>
      <c r="K94" s="12"/>
      <c r="L94" s="58"/>
      <c r="M94" s="12">
        <v>23</v>
      </c>
      <c r="N94" s="58">
        <v>5256</v>
      </c>
      <c r="O94" s="58"/>
      <c r="P94" s="58"/>
      <c r="Q94" s="58">
        <f t="shared" si="4"/>
        <v>101</v>
      </c>
      <c r="R94" s="13">
        <f t="shared" si="5"/>
        <v>15115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58">
        <v>23</v>
      </c>
      <c r="F95" s="58">
        <v>5185</v>
      </c>
      <c r="G95" s="58"/>
      <c r="H95" s="58"/>
      <c r="I95" s="58">
        <v>29</v>
      </c>
      <c r="J95" s="58">
        <v>5208</v>
      </c>
      <c r="K95" s="12"/>
      <c r="L95" s="58"/>
      <c r="M95" s="12">
        <v>21</v>
      </c>
      <c r="N95" s="58">
        <v>5225</v>
      </c>
      <c r="O95" s="58"/>
      <c r="P95" s="58"/>
      <c r="Q95" s="58">
        <f t="shared" si="4"/>
        <v>73</v>
      </c>
      <c r="R95" s="13">
        <f t="shared" si="5"/>
        <v>11023</v>
      </c>
    </row>
    <row r="96" spans="1:18" ht="15" customHeight="1" x14ac:dyDescent="0.25">
      <c r="A96" s="59">
        <v>86</v>
      </c>
      <c r="B96" s="58">
        <v>630</v>
      </c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>
        <f t="shared" si="4"/>
        <v>0</v>
      </c>
      <c r="R96" s="13">
        <f t="shared" si="5"/>
        <v>0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58">
        <v>22</v>
      </c>
      <c r="F97" s="58">
        <v>4683</v>
      </c>
      <c r="G97" s="58"/>
      <c r="H97" s="58"/>
      <c r="I97" s="58">
        <v>30</v>
      </c>
      <c r="J97" s="58">
        <v>4704</v>
      </c>
      <c r="K97" s="58"/>
      <c r="L97" s="58"/>
      <c r="M97" s="58">
        <v>23</v>
      </c>
      <c r="N97" s="58">
        <v>4722</v>
      </c>
      <c r="O97" s="58"/>
      <c r="P97" s="58"/>
      <c r="Q97" s="58">
        <f t="shared" si="4"/>
        <v>75</v>
      </c>
      <c r="R97" s="13">
        <f t="shared" si="5"/>
        <v>11325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58">
        <v>23</v>
      </c>
      <c r="F98" s="58">
        <v>4982</v>
      </c>
      <c r="G98" s="58"/>
      <c r="I98" s="58"/>
      <c r="J98" s="58"/>
      <c r="K98" s="58">
        <v>20</v>
      </c>
      <c r="L98" s="58">
        <v>5007</v>
      </c>
      <c r="M98" s="58"/>
      <c r="N98" s="58"/>
      <c r="O98" s="58"/>
      <c r="P98" s="58"/>
      <c r="Q98" s="58">
        <f t="shared" si="4"/>
        <v>43</v>
      </c>
      <c r="R98" s="13">
        <f t="shared" si="5"/>
        <v>6493</v>
      </c>
    </row>
    <row r="99" spans="1:18" ht="15" customHeight="1" x14ac:dyDescent="0.25">
      <c r="A99" s="59">
        <v>89</v>
      </c>
      <c r="B99" s="58">
        <v>633</v>
      </c>
      <c r="C99" s="58"/>
      <c r="D99" s="58"/>
      <c r="E99" s="58">
        <v>23</v>
      </c>
      <c r="F99" s="58">
        <v>4704</v>
      </c>
      <c r="G99" s="58"/>
      <c r="H99" s="58"/>
      <c r="I99" s="58">
        <v>26</v>
      </c>
      <c r="J99" s="58">
        <v>4728</v>
      </c>
      <c r="K99" s="58"/>
      <c r="L99" s="58"/>
      <c r="M99" s="58">
        <v>21</v>
      </c>
      <c r="N99" s="58">
        <v>4748</v>
      </c>
      <c r="O99" s="58"/>
      <c r="P99" s="58"/>
      <c r="Q99" s="58">
        <f t="shared" si="4"/>
        <v>70</v>
      </c>
      <c r="R99" s="13">
        <f t="shared" si="5"/>
        <v>10570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58"/>
      <c r="F101" s="58"/>
      <c r="G101" s="58"/>
      <c r="H101" s="58"/>
      <c r="I101" s="58">
        <v>98</v>
      </c>
      <c r="J101" s="58">
        <v>2542</v>
      </c>
      <c r="K101" s="58"/>
      <c r="L101" s="58"/>
      <c r="M101" s="58"/>
      <c r="N101" s="58"/>
      <c r="O101" s="58"/>
      <c r="P101" s="58"/>
      <c r="Q101" s="58">
        <f t="shared" si="4"/>
        <v>98</v>
      </c>
      <c r="R101" s="13">
        <f t="shared" si="5"/>
        <v>14798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4"/>
        <v>0</v>
      </c>
      <c r="R103" s="13">
        <f t="shared" si="5"/>
        <v>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58">
        <v>74</v>
      </c>
      <c r="F105" s="58">
        <v>7951</v>
      </c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74</v>
      </c>
      <c r="R105" s="13">
        <f t="shared" si="5"/>
        <v>11174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>
        <v>29</v>
      </c>
      <c r="D107" s="58">
        <v>6233</v>
      </c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29</v>
      </c>
      <c r="R107" s="13">
        <f t="shared" ref="R107:R138" si="7">SUM(C107*C$9,E107*E$9,G107*G$9,I107*I$9,K107*K$9,M107*M$9,O107*O$9)</f>
        <v>4263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58">
        <v>39</v>
      </c>
      <c r="D110" s="58">
        <v>11877</v>
      </c>
      <c r="E110" s="58"/>
      <c r="F110" s="58"/>
      <c r="G110" s="58"/>
      <c r="H110" s="58"/>
      <c r="I110" s="58">
        <v>57</v>
      </c>
      <c r="J110" s="58">
        <v>11891</v>
      </c>
      <c r="K110" s="58"/>
      <c r="L110" s="58"/>
      <c r="M110" s="58"/>
      <c r="N110" s="58"/>
      <c r="O110" s="58"/>
      <c r="P110" s="58"/>
      <c r="Q110" s="58">
        <f t="shared" si="6"/>
        <v>96</v>
      </c>
      <c r="R110" s="13">
        <f t="shared" si="7"/>
        <v>14340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58">
        <v>27</v>
      </c>
      <c r="F111" s="58">
        <v>8351</v>
      </c>
      <c r="G111" s="58"/>
      <c r="H111" s="58"/>
      <c r="I111" s="58"/>
      <c r="J111" s="58"/>
      <c r="K111" s="58"/>
      <c r="L111" s="58"/>
      <c r="M111" s="58">
        <v>53</v>
      </c>
      <c r="N111" s="58">
        <v>8344</v>
      </c>
      <c r="O111" s="58"/>
      <c r="P111" s="58"/>
      <c r="Q111" s="58">
        <f t="shared" si="6"/>
        <v>80</v>
      </c>
      <c r="R111" s="13">
        <f t="shared" si="7"/>
        <v>12080</v>
      </c>
    </row>
    <row r="112" spans="1:18" ht="15" customHeight="1" x14ac:dyDescent="0.25">
      <c r="A112" s="59">
        <v>102</v>
      </c>
      <c r="B112" s="58">
        <v>1107</v>
      </c>
      <c r="C112" s="58">
        <v>72</v>
      </c>
      <c r="D112" s="58">
        <v>2623</v>
      </c>
      <c r="E112" s="58"/>
      <c r="F112" s="58"/>
      <c r="G112" s="58"/>
      <c r="H112" s="58"/>
      <c r="I112" s="58"/>
      <c r="J112" s="58"/>
      <c r="K112" s="58"/>
      <c r="L112" s="58"/>
      <c r="M112" s="58">
        <v>152</v>
      </c>
      <c r="N112" s="58">
        <v>2657</v>
      </c>
      <c r="O112" s="58"/>
      <c r="P112" s="58"/>
      <c r="Q112" s="58">
        <f t="shared" si="6"/>
        <v>224</v>
      </c>
      <c r="R112" s="13">
        <f t="shared" si="7"/>
        <v>33536</v>
      </c>
    </row>
    <row r="113" spans="1:18" ht="15" customHeight="1" x14ac:dyDescent="0.25">
      <c r="A113" s="59">
        <v>103</v>
      </c>
      <c r="B113" s="58">
        <v>1111</v>
      </c>
      <c r="C113" s="58">
        <v>145</v>
      </c>
      <c r="D113" s="58">
        <v>3724</v>
      </c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>
        <v>159</v>
      </c>
      <c r="P113" s="58">
        <v>3762</v>
      </c>
      <c r="Q113" s="58">
        <f t="shared" si="6"/>
        <v>304</v>
      </c>
      <c r="R113" s="13">
        <f t="shared" si="7"/>
        <v>45324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58">
        <v>39</v>
      </c>
      <c r="F116" s="58">
        <v>161805</v>
      </c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6"/>
        <v>39</v>
      </c>
      <c r="R116" s="13">
        <f t="shared" si="7"/>
        <v>5889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58">
        <v>76</v>
      </c>
      <c r="F118" s="58">
        <v>66942</v>
      </c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76</v>
      </c>
      <c r="R118" s="13">
        <f t="shared" si="7"/>
        <v>11476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 t="shared" si="6"/>
        <v>0</v>
      </c>
      <c r="R119" s="13">
        <f t="shared" si="7"/>
        <v>0</v>
      </c>
    </row>
    <row r="120" spans="1:18" ht="15" customHeight="1" x14ac:dyDescent="0.25">
      <c r="A120" s="59">
        <v>110</v>
      </c>
      <c r="B120" s="58">
        <v>1233</v>
      </c>
      <c r="C120" s="58"/>
      <c r="D120" s="58"/>
      <c r="E120" s="58"/>
      <c r="F120" s="58"/>
      <c r="G120" s="58">
        <v>33</v>
      </c>
      <c r="H120" s="58">
        <v>15027</v>
      </c>
      <c r="I120" s="58"/>
      <c r="J120" s="58"/>
      <c r="K120" s="58"/>
      <c r="L120" s="58"/>
      <c r="M120" s="58">
        <v>45</v>
      </c>
      <c r="N120" s="58">
        <v>149917</v>
      </c>
      <c r="O120" s="58"/>
      <c r="P120" s="58"/>
      <c r="Q120" s="58">
        <f t="shared" si="6"/>
        <v>78</v>
      </c>
      <c r="R120" s="13">
        <f t="shared" si="7"/>
        <v>11778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113</v>
      </c>
      <c r="B123" s="58">
        <v>1236</v>
      </c>
      <c r="C123" s="58">
        <v>48</v>
      </c>
      <c r="D123" s="58">
        <v>168483</v>
      </c>
      <c r="E123" s="58"/>
      <c r="F123" s="58"/>
      <c r="G123" s="58"/>
      <c r="H123" s="58"/>
      <c r="I123" s="58"/>
      <c r="J123" s="58"/>
      <c r="K123" s="58">
        <v>68</v>
      </c>
      <c r="L123" s="58">
        <v>169070</v>
      </c>
      <c r="M123" s="58"/>
      <c r="N123" s="58"/>
      <c r="O123" s="58"/>
      <c r="P123" s="58"/>
      <c r="Q123" s="58">
        <f t="shared" si="6"/>
        <v>116</v>
      </c>
      <c r="R123" s="13">
        <f t="shared" si="7"/>
        <v>17324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58"/>
      <c r="F130" s="58"/>
      <c r="G130" s="58"/>
      <c r="H130" s="58"/>
      <c r="I130" s="58"/>
      <c r="J130" s="58"/>
      <c r="K130" s="58">
        <v>87</v>
      </c>
      <c r="L130" s="58">
        <v>839</v>
      </c>
      <c r="M130" s="58"/>
      <c r="N130" s="58"/>
      <c r="O130" s="58"/>
      <c r="P130" s="58"/>
      <c r="Q130" s="58">
        <f t="shared" si="6"/>
        <v>87</v>
      </c>
      <c r="R130" s="13">
        <f t="shared" si="7"/>
        <v>13137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>
        <v>74</v>
      </c>
      <c r="P132" s="58">
        <v>1057</v>
      </c>
      <c r="Q132" s="58">
        <f t="shared" si="6"/>
        <v>74</v>
      </c>
      <c r="R132" s="13">
        <f t="shared" si="7"/>
        <v>11174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5" customHeight="1" x14ac:dyDescent="0.25">
      <c r="A134" s="59">
        <v>124</v>
      </c>
      <c r="B134" s="58">
        <v>1509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>
        <v>51</v>
      </c>
      <c r="D135" s="58">
        <v>2236</v>
      </c>
      <c r="E135" s="58"/>
      <c r="F135" s="58"/>
      <c r="G135" s="58">
        <v>67</v>
      </c>
      <c r="H135" s="58">
        <v>2250</v>
      </c>
      <c r="I135" s="58"/>
      <c r="J135" s="58"/>
      <c r="K135" s="58"/>
      <c r="L135" s="58"/>
      <c r="M135" s="58">
        <v>97</v>
      </c>
      <c r="N135" s="58">
        <v>2271</v>
      </c>
      <c r="O135" s="58"/>
      <c r="P135" s="58"/>
      <c r="Q135" s="58">
        <f t="shared" si="6"/>
        <v>215</v>
      </c>
      <c r="R135" s="13">
        <f t="shared" si="7"/>
        <v>32261</v>
      </c>
    </row>
    <row r="136" spans="1:18" ht="15" customHeight="1" x14ac:dyDescent="0.25">
      <c r="A136" s="59">
        <v>126</v>
      </c>
      <c r="B136" s="58">
        <v>1511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0</v>
      </c>
      <c r="R136" s="13">
        <f t="shared" si="7"/>
        <v>0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>
        <v>51</v>
      </c>
      <c r="N139" s="58">
        <v>2648</v>
      </c>
      <c r="O139" s="58"/>
      <c r="P139" s="58"/>
      <c r="Q139" s="58">
        <f t="shared" ref="Q139:Q167" si="8">C139+E139+G139+I139+K139+M139+O139</f>
        <v>51</v>
      </c>
      <c r="R139" s="13">
        <f t="shared" ref="R139:R167" si="9">SUM(C139*C$9,E139*E$9,G139*G$9,I139*I$9,K139*K$9,M139*M$9,O139*O$9)</f>
        <v>7701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>
        <v>36</v>
      </c>
      <c r="N141" s="58">
        <v>5256</v>
      </c>
      <c r="O141" s="58"/>
      <c r="P141" s="58"/>
      <c r="Q141" s="58">
        <f t="shared" si="8"/>
        <v>36</v>
      </c>
      <c r="R141" s="13">
        <f t="shared" si="9"/>
        <v>5436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58"/>
      <c r="F142" s="58"/>
      <c r="G142" s="58"/>
      <c r="H142" s="58"/>
      <c r="I142" s="58"/>
      <c r="J142" s="58"/>
      <c r="K142" s="58">
        <v>49</v>
      </c>
      <c r="L142" s="58">
        <v>8271</v>
      </c>
      <c r="M142" s="58"/>
      <c r="N142" s="58"/>
      <c r="O142" s="58"/>
      <c r="P142" s="58"/>
      <c r="Q142" s="58">
        <f t="shared" si="8"/>
        <v>49</v>
      </c>
      <c r="R142" s="13">
        <f t="shared" si="9"/>
        <v>7399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58"/>
      <c r="F143" s="58"/>
      <c r="G143" s="58"/>
      <c r="H143" s="58"/>
      <c r="I143" s="58"/>
      <c r="J143" s="58"/>
      <c r="K143" s="58">
        <v>41</v>
      </c>
      <c r="L143" s="58">
        <v>7518</v>
      </c>
      <c r="M143" s="58"/>
      <c r="N143" s="58"/>
      <c r="O143" s="58"/>
      <c r="P143" s="58"/>
      <c r="Q143" s="58">
        <f t="shared" si="8"/>
        <v>41</v>
      </c>
      <c r="R143" s="13">
        <f t="shared" si="9"/>
        <v>6191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>
        <v>27</v>
      </c>
      <c r="N144" s="58">
        <v>6959</v>
      </c>
      <c r="O144" s="58"/>
      <c r="P144" s="58"/>
      <c r="Q144" s="58">
        <f t="shared" si="8"/>
        <v>27</v>
      </c>
      <c r="R144" s="13">
        <f t="shared" si="9"/>
        <v>4077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>
        <f t="shared" si="8"/>
        <v>0</v>
      </c>
      <c r="R145" s="13">
        <f t="shared" si="9"/>
        <v>0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58">
        <v>29</v>
      </c>
      <c r="F148" s="58">
        <v>6644</v>
      </c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29</v>
      </c>
      <c r="R148" s="13">
        <f t="shared" si="9"/>
        <v>4379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58">
        <v>23</v>
      </c>
      <c r="F151" s="58">
        <v>8111</v>
      </c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23</v>
      </c>
      <c r="R151" s="13">
        <f t="shared" si="9"/>
        <v>3473</v>
      </c>
    </row>
    <row r="152" spans="1:18" ht="15" customHeight="1" x14ac:dyDescent="0.25">
      <c r="A152" s="59">
        <v>142</v>
      </c>
      <c r="B152" s="58">
        <v>2108</v>
      </c>
      <c r="C152" s="58"/>
      <c r="D152" s="58"/>
      <c r="E152" s="58">
        <v>85</v>
      </c>
      <c r="F152" s="58">
        <v>21729</v>
      </c>
      <c r="G152" s="58"/>
      <c r="H152" s="58"/>
      <c r="I152" s="58">
        <v>91</v>
      </c>
      <c r="J152" s="58">
        <v>2766</v>
      </c>
      <c r="K152" s="58"/>
      <c r="L152" s="58"/>
      <c r="M152" s="58">
        <v>90</v>
      </c>
      <c r="N152" s="58">
        <v>21803</v>
      </c>
      <c r="O152" s="58"/>
      <c r="P152" s="58"/>
      <c r="Q152" s="58">
        <f t="shared" si="8"/>
        <v>266</v>
      </c>
      <c r="R152" s="13">
        <f t="shared" si="9"/>
        <v>40166</v>
      </c>
    </row>
    <row r="153" spans="1:18" ht="15" customHeight="1" x14ac:dyDescent="0.25">
      <c r="A153" s="59">
        <v>143</v>
      </c>
      <c r="B153" s="58">
        <v>2109</v>
      </c>
      <c r="C153" s="58"/>
      <c r="D153" s="58"/>
      <c r="E153" s="58"/>
      <c r="F153" s="58"/>
      <c r="G153" s="58">
        <v>81</v>
      </c>
      <c r="H153" s="58">
        <v>21278</v>
      </c>
      <c r="I153" s="58"/>
      <c r="J153" s="58"/>
      <c r="K153" s="58"/>
      <c r="L153" s="58"/>
      <c r="M153" s="58"/>
      <c r="N153" s="58"/>
      <c r="O153" s="58"/>
      <c r="P153" s="58"/>
      <c r="Q153" s="58">
        <f t="shared" si="8"/>
        <v>81</v>
      </c>
      <c r="R153" s="13">
        <f t="shared" si="9"/>
        <v>12231</v>
      </c>
    </row>
    <row r="154" spans="1:18" ht="15" customHeight="1" x14ac:dyDescent="0.25">
      <c r="A154" s="59">
        <v>144</v>
      </c>
      <c r="B154" s="58">
        <v>2110</v>
      </c>
      <c r="C154" s="58"/>
      <c r="D154" s="58"/>
      <c r="E154" s="58">
        <v>99</v>
      </c>
      <c r="F154" s="58">
        <v>14785</v>
      </c>
      <c r="G154" s="58"/>
      <c r="H154" s="58"/>
      <c r="I154" s="58">
        <v>107</v>
      </c>
      <c r="J154" s="58">
        <v>14823</v>
      </c>
      <c r="K154" s="58"/>
      <c r="L154" s="58"/>
      <c r="M154" s="58">
        <v>98</v>
      </c>
      <c r="N154" s="58">
        <v>14859</v>
      </c>
      <c r="O154" s="58"/>
      <c r="P154" s="58"/>
      <c r="Q154" s="58">
        <f t="shared" si="8"/>
        <v>304</v>
      </c>
      <c r="R154" s="13">
        <f t="shared" si="9"/>
        <v>45904</v>
      </c>
    </row>
    <row r="155" spans="1:18" ht="15" customHeight="1" x14ac:dyDescent="0.25">
      <c r="A155" s="59">
        <v>145</v>
      </c>
      <c r="B155" s="58">
        <v>2111</v>
      </c>
      <c r="C155" s="58"/>
      <c r="D155" s="58"/>
      <c r="E155" s="58">
        <v>50</v>
      </c>
      <c r="F155" s="58">
        <v>14662</v>
      </c>
      <c r="G155" s="58"/>
      <c r="H155" s="58"/>
      <c r="I155" s="58">
        <v>81</v>
      </c>
      <c r="J155" s="58">
        <v>14698</v>
      </c>
      <c r="K155" s="58"/>
      <c r="L155" s="58"/>
      <c r="M155" s="58"/>
      <c r="N155" s="58"/>
      <c r="O155" s="58">
        <v>111</v>
      </c>
      <c r="P155" s="58">
        <v>14754</v>
      </c>
      <c r="Q155" s="58">
        <f t="shared" si="8"/>
        <v>242</v>
      </c>
      <c r="R155" s="13">
        <f t="shared" si="9"/>
        <v>36542</v>
      </c>
    </row>
    <row r="156" spans="1:18" ht="15" customHeight="1" x14ac:dyDescent="0.25">
      <c r="A156" s="59">
        <v>146</v>
      </c>
      <c r="B156" s="58">
        <v>2112</v>
      </c>
      <c r="C156" s="58"/>
      <c r="D156" s="58"/>
      <c r="E156" s="58">
        <v>68</v>
      </c>
      <c r="F156" s="58">
        <v>14081</v>
      </c>
      <c r="G156" s="58"/>
      <c r="H156" s="58"/>
      <c r="I156" s="58"/>
      <c r="J156" s="58"/>
      <c r="K156" s="58">
        <v>101</v>
      </c>
      <c r="L156" s="58">
        <v>14128</v>
      </c>
      <c r="M156" s="58"/>
      <c r="N156" s="58"/>
      <c r="O156" s="58">
        <v>61</v>
      </c>
      <c r="P156" s="58">
        <v>14158</v>
      </c>
      <c r="Q156" s="58">
        <f t="shared" si="8"/>
        <v>230</v>
      </c>
      <c r="R156" s="13">
        <f t="shared" si="9"/>
        <v>34730</v>
      </c>
    </row>
    <row r="157" spans="1:18" ht="15" customHeight="1" x14ac:dyDescent="0.25">
      <c r="A157" s="59">
        <v>147</v>
      </c>
      <c r="B157" s="58">
        <v>2113</v>
      </c>
      <c r="C157" s="58"/>
      <c r="D157" s="58"/>
      <c r="E157" s="58">
        <v>70</v>
      </c>
      <c r="F157" s="58">
        <v>15373</v>
      </c>
      <c r="G157" s="58"/>
      <c r="H157" s="58"/>
      <c r="I157" s="58"/>
      <c r="J157" s="58"/>
      <c r="K157" s="58">
        <v>126</v>
      </c>
      <c r="L157" s="58">
        <v>17435</v>
      </c>
      <c r="M157" s="58"/>
      <c r="N157" s="58"/>
      <c r="O157" s="58"/>
      <c r="P157" s="58"/>
      <c r="Q157" s="58">
        <f t="shared" si="8"/>
        <v>196</v>
      </c>
      <c r="R157" s="13">
        <f t="shared" si="9"/>
        <v>29596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>
        <f t="shared" si="8"/>
        <v>0</v>
      </c>
      <c r="R158" s="13">
        <f t="shared" si="9"/>
        <v>0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58"/>
      <c r="F159" s="58"/>
      <c r="G159" s="58"/>
      <c r="H159" s="58"/>
      <c r="I159" s="58"/>
      <c r="J159" s="58"/>
      <c r="K159" s="58">
        <v>38</v>
      </c>
      <c r="L159" s="58">
        <v>36252</v>
      </c>
      <c r="M159" s="58"/>
      <c r="N159" s="58"/>
      <c r="O159" s="58"/>
      <c r="P159" s="58"/>
      <c r="Q159" s="58">
        <f t="shared" si="8"/>
        <v>38</v>
      </c>
      <c r="R159" s="13">
        <f t="shared" si="9"/>
        <v>5738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>
        <f t="shared" si="8"/>
        <v>0</v>
      </c>
      <c r="R161" s="13">
        <f t="shared" si="9"/>
        <v>0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>
        <f t="shared" si="8"/>
        <v>0</v>
      </c>
      <c r="R162" s="13">
        <f t="shared" si="9"/>
        <v>0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>
        <f t="shared" si="8"/>
        <v>0</v>
      </c>
      <c r="R163" s="13">
        <f t="shared" si="9"/>
        <v>0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>
        <f t="shared" si="8"/>
        <v>0</v>
      </c>
      <c r="R166" s="13">
        <f t="shared" si="9"/>
        <v>0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5574</v>
      </c>
      <c r="R168" s="13">
        <f>SUM(R11:R167)</f>
        <v>838782</v>
      </c>
    </row>
    <row r="169" spans="1:18" ht="25.5" customHeight="1" x14ac:dyDescent="0.25">
      <c r="A169" s="87" t="s">
        <v>28</v>
      </c>
      <c r="B169" s="85"/>
      <c r="C169" s="59">
        <f>SUM(C11:C167)</f>
        <v>723</v>
      </c>
      <c r="D169" s="59"/>
      <c r="E169" s="59">
        <f>SUM(E11:E167)</f>
        <v>923</v>
      </c>
      <c r="F169" s="59"/>
      <c r="G169" s="59">
        <f>SUM(G11:G167)</f>
        <v>649</v>
      </c>
      <c r="H169" s="59"/>
      <c r="I169" s="59">
        <f>SUM(I11:I167)</f>
        <v>779</v>
      </c>
      <c r="J169" s="59"/>
      <c r="K169" s="59">
        <f>SUM(K11:K167)</f>
        <v>797</v>
      </c>
      <c r="L169" s="59"/>
      <c r="M169" s="59">
        <f>SUM(M11:M167)</f>
        <v>897</v>
      </c>
      <c r="N169" s="59"/>
      <c r="O169" s="59">
        <f>SUM(O11:O167)</f>
        <v>806</v>
      </c>
      <c r="P169" s="59"/>
      <c r="Q169" s="21">
        <f>SUM(C169:P169)</f>
        <v>5574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106281</v>
      </c>
      <c r="D170" s="59"/>
      <c r="E170" s="59">
        <f>E169*E9</f>
        <v>139373</v>
      </c>
      <c r="F170" s="59"/>
      <c r="G170" s="59">
        <f>G169*G9</f>
        <v>97999</v>
      </c>
      <c r="H170" s="59"/>
      <c r="I170" s="59">
        <f>I169*I9</f>
        <v>117629</v>
      </c>
      <c r="J170" s="59"/>
      <c r="K170" s="59">
        <f>K169*K9</f>
        <v>120347</v>
      </c>
      <c r="L170" s="59"/>
      <c r="M170" s="59">
        <f>M169*M9</f>
        <v>135447</v>
      </c>
      <c r="N170" s="59"/>
      <c r="O170" s="59">
        <f>O169*O9</f>
        <v>121706</v>
      </c>
      <c r="P170" s="59"/>
      <c r="Q170" s="59" t="s">
        <v>30</v>
      </c>
      <c r="R170" s="23">
        <f>SUM(C170:P170)</f>
        <v>838782</v>
      </c>
    </row>
    <row r="171" spans="1:18" ht="15" customHeight="1" x14ac:dyDescent="0.25">
      <c r="A171" s="1"/>
      <c r="B171" s="103"/>
      <c r="C171" s="10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customHeight="1" x14ac:dyDescent="0.25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customHeight="1" x14ac:dyDescent="0.25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customHeight="1" x14ac:dyDescent="0.25">
      <c r="A174" s="1" t="s">
        <v>48</v>
      </c>
      <c r="C174" s="1"/>
      <c r="D174" s="1"/>
      <c r="E174" s="27"/>
      <c r="F174" s="1"/>
      <c r="G174" s="27"/>
      <c r="H174" s="1"/>
      <c r="I174" s="27"/>
      <c r="J174" s="1"/>
      <c r="K174" s="27"/>
      <c r="L174" s="1"/>
      <c r="M174" s="61"/>
      <c r="N174" s="1"/>
      <c r="O174" s="1"/>
      <c r="P174" s="26" t="s">
        <v>81</v>
      </c>
      <c r="Q174" s="26"/>
    </row>
    <row r="175" spans="1:18" ht="15" customHeight="1" x14ac:dyDescent="0.25">
      <c r="A175" s="57" t="s">
        <v>82</v>
      </c>
      <c r="E175" s="60"/>
      <c r="G175" s="60"/>
      <c r="I175" s="60"/>
      <c r="K175" s="60"/>
      <c r="M175" s="61"/>
      <c r="P175" s="26" t="s">
        <v>53</v>
      </c>
      <c r="Q175" s="26"/>
    </row>
    <row r="176" spans="1:18" ht="15" customHeight="1" x14ac:dyDescent="0.25">
      <c r="A176" s="57" t="s">
        <v>83</v>
      </c>
      <c r="E176" s="60"/>
      <c r="G176" s="60"/>
      <c r="I176" s="60"/>
      <c r="K176" s="60"/>
      <c r="M176" s="61"/>
      <c r="P176" s="57" t="s">
        <v>56</v>
      </c>
    </row>
    <row r="177" spans="1:19" ht="15" customHeight="1" x14ac:dyDescent="0.25">
      <c r="A177" s="24"/>
      <c r="B177" s="2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4"/>
      <c r="R177" s="24"/>
      <c r="S177" s="1"/>
    </row>
    <row r="178" spans="1:19" ht="15" customHeight="1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S178" s="1"/>
    </row>
    <row r="179" spans="1:19" ht="15" customHeight="1" x14ac:dyDescent="0.25"/>
    <row r="180" spans="1:19" ht="15" customHeight="1" x14ac:dyDescent="0.25"/>
    <row r="181" spans="1:19" ht="15" customHeight="1" x14ac:dyDescent="0.25"/>
    <row r="182" spans="1:19" ht="15" customHeight="1" x14ac:dyDescent="0.25"/>
    <row r="183" spans="1:19" ht="15" customHeight="1" x14ac:dyDescent="0.25"/>
    <row r="184" spans="1:19" ht="15" customHeight="1" x14ac:dyDescent="0.25"/>
    <row r="185" spans="1:19" ht="15" customHeight="1" x14ac:dyDescent="0.25"/>
    <row r="186" spans="1:19" ht="15" customHeight="1" x14ac:dyDescent="0.25"/>
    <row r="187" spans="1:19" ht="15" customHeight="1" x14ac:dyDescent="0.25"/>
    <row r="188" spans="1:19" ht="15" customHeight="1" x14ac:dyDescent="0.25"/>
    <row r="189" spans="1:19" ht="15" customHeight="1" x14ac:dyDescent="0.25"/>
    <row r="190" spans="1:19" ht="15" customHeight="1" x14ac:dyDescent="0.25"/>
    <row r="191" spans="1:19" ht="15" customHeight="1" x14ac:dyDescent="0.25"/>
    <row r="192" spans="1:19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210"/>
  <sheetViews>
    <sheetView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ht="15" customHeight="1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ht="15" customHeight="1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ht="15" customHeight="1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19</v>
      </c>
      <c r="O4" s="1"/>
      <c r="P4" s="1"/>
      <c r="Q4" s="1"/>
      <c r="R4" s="1"/>
    </row>
    <row r="5" spans="1:19" ht="15" customHeight="1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207</v>
      </c>
      <c r="P5" s="1"/>
      <c r="Q5" s="1"/>
      <c r="R5" s="1"/>
    </row>
    <row r="6" spans="1:19" ht="15" customHeight="1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208</v>
      </c>
      <c r="P6" s="1"/>
      <c r="Q6" s="1"/>
      <c r="R6" s="1"/>
    </row>
    <row r="7" spans="1:19" ht="15" customHeight="1" x14ac:dyDescent="0.25">
      <c r="A7" s="86" t="s">
        <v>8</v>
      </c>
      <c r="B7" s="91"/>
      <c r="C7" s="87" t="s">
        <v>209</v>
      </c>
      <c r="D7" s="91"/>
      <c r="E7" s="87"/>
      <c r="F7" s="91"/>
      <c r="G7" s="87"/>
      <c r="H7" s="91"/>
      <c r="I7" s="87"/>
      <c r="J7" s="91"/>
      <c r="K7" s="87"/>
      <c r="L7" s="91"/>
      <c r="M7" s="87"/>
      <c r="N7" s="91"/>
      <c r="O7" s="87"/>
      <c r="P7" s="91"/>
      <c r="Q7" s="87" t="s">
        <v>9</v>
      </c>
      <c r="R7" s="87" t="s">
        <v>10</v>
      </c>
    </row>
    <row r="8" spans="1:19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ht="15" customHeight="1" x14ac:dyDescent="0.25">
      <c r="A9" s="86" t="s">
        <v>11</v>
      </c>
      <c r="B9" s="85"/>
      <c r="C9" s="87">
        <v>0</v>
      </c>
      <c r="D9" s="85"/>
      <c r="E9" s="87"/>
      <c r="F9" s="85"/>
      <c r="G9" s="87"/>
      <c r="H9" s="85"/>
      <c r="I9" s="87"/>
      <c r="J9" s="85"/>
      <c r="K9" s="87"/>
      <c r="L9" s="85"/>
      <c r="M9" s="87"/>
      <c r="N9" s="85"/>
      <c r="O9" s="87"/>
      <c r="P9" s="85"/>
      <c r="Q9" s="100"/>
      <c r="R9" s="100"/>
    </row>
    <row r="10" spans="1:19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5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5" customHeight="1" x14ac:dyDescent="0.25">
      <c r="A12" s="59">
        <v>2</v>
      </c>
      <c r="B12" s="14">
        <v>110</v>
      </c>
      <c r="C12" s="58"/>
      <c r="D12" s="59"/>
      <c r="E12" s="59"/>
      <c r="F12" s="59"/>
      <c r="H12" s="12"/>
      <c r="I12" s="59"/>
      <c r="J12" s="12"/>
      <c r="K12" s="58"/>
      <c r="L12" s="58"/>
      <c r="M12" s="58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9" ht="15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5" customHeight="1" x14ac:dyDescent="0.25">
      <c r="A14" s="59">
        <v>4</v>
      </c>
      <c r="B14" s="14">
        <v>113</v>
      </c>
      <c r="C14" s="59"/>
      <c r="D14" s="59"/>
      <c r="E14" s="59"/>
      <c r="F14" s="59"/>
      <c r="G14" s="59"/>
      <c r="H14" s="12"/>
      <c r="I14" s="52"/>
      <c r="J14" s="59"/>
      <c r="K14" s="58"/>
      <c r="L14" s="58"/>
      <c r="M14" s="58"/>
      <c r="N14" s="58"/>
      <c r="O14" s="58"/>
      <c r="P14" s="58"/>
      <c r="Q14" s="58">
        <f t="shared" si="0"/>
        <v>0</v>
      </c>
      <c r="R14" s="13">
        <f t="shared" si="1"/>
        <v>0</v>
      </c>
    </row>
    <row r="15" spans="1:19" ht="15" customHeight="1" x14ac:dyDescent="0.25">
      <c r="A15" s="59">
        <v>5</v>
      </c>
      <c r="B15" s="14">
        <v>114</v>
      </c>
      <c r="C15" s="59"/>
      <c r="D15" s="59"/>
      <c r="E15" s="59"/>
      <c r="F15" s="59"/>
      <c r="G15" s="59"/>
      <c r="H15" s="12"/>
      <c r="I15" s="52"/>
      <c r="J15" s="59"/>
      <c r="K15" s="58"/>
      <c r="L15" s="58"/>
      <c r="M15" s="58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9" ht="15" customHeight="1" x14ac:dyDescent="0.25">
      <c r="A16" s="59">
        <v>6</v>
      </c>
      <c r="B16" s="14">
        <v>115</v>
      </c>
      <c r="C16" s="59"/>
      <c r="D16" s="59"/>
      <c r="E16" s="59"/>
      <c r="F16" s="59"/>
      <c r="G16" s="59"/>
      <c r="H16" s="12"/>
      <c r="I16" s="52"/>
      <c r="J16" s="59"/>
      <c r="K16" s="58"/>
      <c r="L16" s="58"/>
      <c r="M16" s="58"/>
      <c r="N16" s="58"/>
      <c r="O16" s="58"/>
      <c r="P16" s="58"/>
      <c r="Q16" s="58">
        <f t="shared" si="0"/>
        <v>0</v>
      </c>
      <c r="R16" s="13">
        <f t="shared" si="1"/>
        <v>0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59"/>
      <c r="F17" s="59"/>
      <c r="G17" s="59"/>
      <c r="H17" s="59"/>
      <c r="I17" s="59"/>
      <c r="J17" s="59"/>
      <c r="K17" s="58"/>
      <c r="L17" s="58"/>
      <c r="M17" s="58"/>
      <c r="N17" s="58"/>
      <c r="O17" s="58"/>
      <c r="P17" s="58"/>
      <c r="Q17" s="58">
        <f t="shared" si="0"/>
        <v>0</v>
      </c>
      <c r="R17" s="13">
        <f t="shared" si="1"/>
        <v>0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59"/>
      <c r="F18" s="59"/>
      <c r="G18" s="59"/>
      <c r="H18" s="12"/>
      <c r="I18" s="59"/>
      <c r="J18" s="59"/>
      <c r="K18" s="58"/>
      <c r="L18" s="58"/>
      <c r="M18" s="58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59"/>
      <c r="F19" s="59"/>
      <c r="G19" s="59"/>
      <c r="H19" s="12"/>
      <c r="I19" s="59"/>
      <c r="J19" s="59"/>
      <c r="K19" s="58"/>
      <c r="L19" s="58"/>
      <c r="M19" s="58"/>
      <c r="N19" s="58"/>
      <c r="O19" s="58"/>
      <c r="P19" s="58"/>
      <c r="Q19" s="58">
        <f t="shared" si="0"/>
        <v>0</v>
      </c>
      <c r="R19" s="13">
        <f t="shared" si="1"/>
        <v>0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59"/>
      <c r="F20" s="59"/>
      <c r="G20" s="59"/>
      <c r="H20" s="59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59"/>
      <c r="F22" s="59"/>
      <c r="G22" s="52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12"/>
      <c r="F23" s="12"/>
      <c r="G23" s="59"/>
      <c r="H23" s="52"/>
      <c r="I23" s="59"/>
      <c r="J23" s="59"/>
      <c r="K23" s="58"/>
      <c r="L23" s="58"/>
      <c r="M23" s="58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/>
      <c r="D24" s="59"/>
      <c r="E24" s="59"/>
      <c r="F24" s="59"/>
      <c r="G24" s="59"/>
      <c r="H24" s="52"/>
      <c r="I24" s="59"/>
      <c r="J24" s="59"/>
      <c r="K24" s="58"/>
      <c r="L24" s="58"/>
      <c r="M24" s="58"/>
      <c r="N24" s="58"/>
      <c r="O24" s="58"/>
      <c r="P24" s="58"/>
      <c r="Q24" s="58">
        <f t="shared" si="0"/>
        <v>0</v>
      </c>
      <c r="R24" s="13">
        <f t="shared" si="1"/>
        <v>0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59"/>
      <c r="F25" s="59"/>
      <c r="G25" s="59"/>
      <c r="H25" s="52"/>
      <c r="I25" s="59"/>
      <c r="J25" s="59"/>
      <c r="K25" s="58"/>
      <c r="L25" s="58"/>
      <c r="M25" s="58"/>
      <c r="N25" s="58"/>
      <c r="O25" s="58"/>
      <c r="P25" s="58"/>
      <c r="Q25" s="58">
        <f t="shared" si="0"/>
        <v>0</v>
      </c>
      <c r="R25" s="13">
        <f t="shared" si="1"/>
        <v>0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59"/>
      <c r="F26" s="59"/>
      <c r="G26" s="59"/>
      <c r="H26" s="52"/>
      <c r="I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59"/>
      <c r="F27" s="59"/>
      <c r="G27" s="59"/>
      <c r="H27" s="59"/>
      <c r="J27" s="59"/>
      <c r="K27" s="58"/>
      <c r="L27" s="58"/>
      <c r="M27" s="58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59"/>
      <c r="F28" s="59"/>
      <c r="G28" s="59"/>
      <c r="H28" s="52"/>
      <c r="I28" s="59"/>
      <c r="J28" s="59"/>
      <c r="K28" s="12"/>
      <c r="L28" s="12"/>
      <c r="M28" s="12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/>
      <c r="D29" s="59"/>
      <c r="E29" s="59"/>
      <c r="F29" s="59"/>
      <c r="G29" s="59"/>
      <c r="H29" s="52"/>
      <c r="I29" s="59"/>
      <c r="J29" s="59"/>
      <c r="K29" s="58"/>
      <c r="L29" s="58"/>
      <c r="M29" s="58"/>
      <c r="N29" s="58"/>
      <c r="O29" s="58"/>
      <c r="P29" s="58"/>
      <c r="Q29" s="58">
        <f t="shared" si="0"/>
        <v>0</v>
      </c>
      <c r="R29" s="13">
        <f t="shared" si="1"/>
        <v>0</v>
      </c>
    </row>
    <row r="30" spans="1:18" ht="15" customHeight="1" x14ac:dyDescent="0.25">
      <c r="A30" s="59">
        <v>20</v>
      </c>
      <c r="B30" s="14">
        <v>334</v>
      </c>
      <c r="C30" s="59"/>
      <c r="D30" s="59"/>
      <c r="E30" s="59"/>
      <c r="F30" s="59"/>
      <c r="G30" s="59"/>
      <c r="H30" s="52"/>
      <c r="I30" s="59"/>
      <c r="J30" s="59"/>
      <c r="K30" s="58"/>
      <c r="L30" s="58"/>
      <c r="M30" s="58"/>
      <c r="N30" s="58"/>
      <c r="O30" s="58"/>
      <c r="P30" s="58"/>
      <c r="Q30" s="58">
        <f t="shared" si="0"/>
        <v>0</v>
      </c>
      <c r="R30" s="13">
        <f t="shared" si="1"/>
        <v>0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59"/>
      <c r="F31" s="59"/>
      <c r="G31" s="59"/>
      <c r="H31" s="52"/>
      <c r="I31" s="59"/>
      <c r="J31" s="59"/>
      <c r="K31" s="58"/>
      <c r="L31" s="58"/>
      <c r="M31" s="58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59"/>
      <c r="F32" s="59"/>
      <c r="G32" s="59"/>
      <c r="H32" s="52"/>
      <c r="I32" s="59"/>
      <c r="J32" s="59"/>
      <c r="K32" s="58"/>
      <c r="L32" s="58"/>
      <c r="M32" s="58"/>
      <c r="N32" s="58"/>
      <c r="O32" s="58"/>
      <c r="P32" s="58"/>
      <c r="Q32" s="58">
        <f t="shared" si="0"/>
        <v>0</v>
      </c>
      <c r="R32" s="13">
        <f t="shared" si="1"/>
        <v>0</v>
      </c>
    </row>
    <row r="33" spans="1:18" ht="15" customHeight="1" x14ac:dyDescent="0.25">
      <c r="A33" s="59">
        <v>23</v>
      </c>
      <c r="B33" s="14">
        <v>337</v>
      </c>
      <c r="C33" s="59"/>
      <c r="D33" s="59"/>
      <c r="E33" s="59"/>
      <c r="F33" s="59"/>
      <c r="G33" s="59"/>
      <c r="H33" s="52"/>
      <c r="I33" s="59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5" customHeight="1" x14ac:dyDescent="0.25">
      <c r="A34" s="59">
        <v>24</v>
      </c>
      <c r="B34" s="14">
        <v>338</v>
      </c>
      <c r="C34" s="59"/>
      <c r="D34" s="59"/>
      <c r="E34" s="59"/>
      <c r="F34" s="59"/>
      <c r="G34" s="59"/>
      <c r="H34" s="52"/>
      <c r="I34" s="59"/>
      <c r="J34" s="59"/>
      <c r="K34" s="58"/>
      <c r="L34" s="58"/>
      <c r="M34" s="58"/>
      <c r="N34" s="58"/>
      <c r="O34" s="58"/>
      <c r="P34" s="58"/>
      <c r="Q34" s="58">
        <f t="shared" si="0"/>
        <v>0</v>
      </c>
      <c r="R34" s="13">
        <f t="shared" si="1"/>
        <v>0</v>
      </c>
    </row>
    <row r="35" spans="1:18" ht="15" customHeight="1" x14ac:dyDescent="0.25">
      <c r="A35" s="59">
        <v>25</v>
      </c>
      <c r="B35" s="14">
        <v>339</v>
      </c>
      <c r="C35" s="14"/>
      <c r="D35" s="14"/>
      <c r="E35" s="14"/>
      <c r="F35" s="14"/>
      <c r="G35" s="14"/>
      <c r="H35" s="15"/>
      <c r="I35" s="12"/>
      <c r="J35" s="14"/>
      <c r="L35" s="16"/>
      <c r="N35" s="16"/>
      <c r="O35" s="16"/>
      <c r="P35" s="16"/>
      <c r="Q35" s="58">
        <f t="shared" si="0"/>
        <v>0</v>
      </c>
      <c r="R35" s="13">
        <f t="shared" si="1"/>
        <v>0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59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/>
      <c r="D37" s="59"/>
      <c r="E37" s="59"/>
      <c r="F37" s="59"/>
      <c r="G37" s="59"/>
      <c r="H37" s="54"/>
      <c r="I37" s="12"/>
      <c r="J37" s="59"/>
      <c r="K37" s="58"/>
      <c r="L37" s="58"/>
      <c r="M37" s="58"/>
      <c r="N37" s="58"/>
      <c r="O37" s="58"/>
      <c r="P37" s="58"/>
      <c r="Q37" s="58">
        <f t="shared" si="0"/>
        <v>0</v>
      </c>
      <c r="R37" s="13">
        <f t="shared" si="1"/>
        <v>0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59"/>
      <c r="F38" s="59"/>
      <c r="G38" s="59"/>
      <c r="H38" s="54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/>
      <c r="D39" s="59"/>
      <c r="E39" s="12"/>
      <c r="F39" s="59"/>
      <c r="G39" s="59"/>
      <c r="H39" s="54"/>
      <c r="I39" s="12"/>
      <c r="J39" s="59"/>
      <c r="K39" s="58"/>
      <c r="L39" s="58"/>
      <c r="M39" s="58"/>
      <c r="N39" s="58"/>
      <c r="O39" s="58"/>
      <c r="P39" s="58"/>
      <c r="Q39" s="58">
        <f t="shared" si="0"/>
        <v>0</v>
      </c>
      <c r="R39" s="13">
        <f t="shared" si="1"/>
        <v>0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12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12"/>
      <c r="F41" s="59"/>
      <c r="G41" s="59"/>
      <c r="H41" s="52"/>
      <c r="I41" s="12"/>
      <c r="J41" s="59"/>
      <c r="K41" s="58"/>
      <c r="L41" s="58"/>
      <c r="M41" s="58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12"/>
      <c r="F42" s="59"/>
      <c r="G42" s="59"/>
      <c r="H42" s="52"/>
      <c r="I42" s="12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59"/>
      <c r="F43" s="59"/>
      <c r="G43" s="59"/>
      <c r="H43" s="52"/>
      <c r="I43" s="12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59"/>
      <c r="F44" s="59"/>
      <c r="G44" s="59"/>
      <c r="H44" s="59"/>
      <c r="I44" s="12"/>
      <c r="J44" s="59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59"/>
      <c r="F45" s="59"/>
      <c r="G45" s="59"/>
      <c r="H45" s="59"/>
      <c r="I45" s="59"/>
      <c r="J45" s="59"/>
      <c r="K45" s="12"/>
      <c r="L45" s="58"/>
      <c r="M45" s="12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59"/>
      <c r="F46" s="59"/>
      <c r="G46" s="59"/>
      <c r="H46" s="52"/>
      <c r="I46" s="59"/>
      <c r="J46" s="59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59"/>
      <c r="F47" s="59"/>
      <c r="G47" s="59"/>
      <c r="H47" s="52"/>
      <c r="I47" s="59"/>
      <c r="J47" s="59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59"/>
      <c r="F48" s="59"/>
      <c r="G48" s="59"/>
      <c r="H48" s="59"/>
      <c r="I48" s="14"/>
      <c r="J48" s="59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58"/>
      <c r="F49" s="58"/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58"/>
      <c r="F50" s="58"/>
      <c r="G50" s="58"/>
      <c r="H50" s="58"/>
      <c r="I50" s="59"/>
      <c r="J50" s="58"/>
      <c r="K50" s="58"/>
      <c r="L50" s="58"/>
      <c r="M50" s="58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58"/>
      <c r="F51" s="58"/>
      <c r="G51" s="58"/>
      <c r="H51" s="58"/>
      <c r="I51" s="59"/>
      <c r="J51" s="58"/>
      <c r="K51" s="58"/>
      <c r="L51" s="58"/>
      <c r="M51" s="58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58"/>
      <c r="F52" s="58"/>
      <c r="G52" s="58"/>
      <c r="H52" s="58"/>
      <c r="I52" s="59"/>
      <c r="J52" s="58"/>
      <c r="K52" s="58"/>
      <c r="L52" s="58"/>
      <c r="M52" s="58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58"/>
      <c r="F53" s="58"/>
      <c r="G53" s="58"/>
      <c r="H53" s="58"/>
      <c r="I53" s="59"/>
      <c r="J53" s="58"/>
      <c r="K53" s="58"/>
      <c r="L53" s="58"/>
      <c r="M53" s="58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58"/>
      <c r="F54" s="58"/>
      <c r="G54" s="58"/>
      <c r="H54" s="58"/>
      <c r="I54" s="59"/>
      <c r="J54" s="58"/>
      <c r="K54" s="58"/>
      <c r="L54" s="58"/>
      <c r="M54" s="58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"/>
        <v>0</v>
      </c>
      <c r="R57" s="13">
        <f t="shared" si="3"/>
        <v>0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"/>
        <v>0</v>
      </c>
      <c r="R58" s="13">
        <f t="shared" si="3"/>
        <v>0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"/>
        <v>0</v>
      </c>
      <c r="R59" s="13">
        <f t="shared" si="3"/>
        <v>0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"/>
        <v>0</v>
      </c>
      <c r="R60" s="13">
        <f t="shared" si="3"/>
        <v>0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"/>
        <v>0</v>
      </c>
      <c r="R61" s="13">
        <f t="shared" si="3"/>
        <v>0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>
        <f t="shared" si="2"/>
        <v>0</v>
      </c>
      <c r="R62" s="13">
        <f t="shared" si="3"/>
        <v>0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2"/>
        <v>0</v>
      </c>
      <c r="R63" s="13">
        <f t="shared" si="3"/>
        <v>0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si="2"/>
        <v>0</v>
      </c>
      <c r="R67" s="13">
        <f t="shared" si="3"/>
        <v>0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58">
        <f t="shared" si="4"/>
        <v>0</v>
      </c>
      <c r="R84" s="13">
        <f t="shared" si="5"/>
        <v>0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>
        <f t="shared" si="4"/>
        <v>0</v>
      </c>
      <c r="R85" s="13">
        <f t="shared" si="5"/>
        <v>0</v>
      </c>
    </row>
    <row r="86" spans="1:18" ht="15" customHeight="1" x14ac:dyDescent="0.25">
      <c r="A86" s="59">
        <v>76</v>
      </c>
      <c r="B86" s="58">
        <v>620</v>
      </c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>
        <f t="shared" si="4"/>
        <v>0</v>
      </c>
      <c r="R86" s="13">
        <f t="shared" si="5"/>
        <v>0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58"/>
      <c r="F88" s="58"/>
      <c r="G88" s="58"/>
      <c r="H88" s="58"/>
      <c r="I88" s="58"/>
      <c r="J88" s="58"/>
      <c r="K88" s="12"/>
      <c r="L88" s="58"/>
      <c r="M88" s="12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58"/>
      <c r="F89" s="58"/>
      <c r="G89" s="58"/>
      <c r="H89" s="58"/>
      <c r="I89" s="58"/>
      <c r="J89" s="58"/>
      <c r="K89" s="12"/>
      <c r="L89" s="58"/>
      <c r="M89" s="12"/>
      <c r="N89" s="58"/>
      <c r="O89" s="58"/>
      <c r="P89" s="58"/>
      <c r="Q89" s="58">
        <f t="shared" si="4"/>
        <v>0</v>
      </c>
      <c r="R89" s="13">
        <f t="shared" si="5"/>
        <v>0</v>
      </c>
    </row>
    <row r="90" spans="1:18" ht="15" customHeight="1" x14ac:dyDescent="0.25">
      <c r="A90" s="59">
        <v>80</v>
      </c>
      <c r="B90" s="58">
        <v>624</v>
      </c>
      <c r="C90" s="58"/>
      <c r="D90" s="58"/>
      <c r="E90" s="58"/>
      <c r="F90" s="58"/>
      <c r="G90" s="58"/>
      <c r="H90" s="58"/>
      <c r="I90" s="58"/>
      <c r="J90" s="58"/>
      <c r="K90" s="12"/>
      <c r="L90" s="58"/>
      <c r="M90" s="12"/>
      <c r="N90" s="58"/>
      <c r="O90" s="58"/>
      <c r="P90" s="58"/>
      <c r="Q90" s="58">
        <f t="shared" si="4"/>
        <v>0</v>
      </c>
      <c r="R90" s="13">
        <f t="shared" si="5"/>
        <v>0</v>
      </c>
    </row>
    <row r="91" spans="1:18" ht="15" customHeight="1" x14ac:dyDescent="0.25">
      <c r="A91" s="59">
        <v>81</v>
      </c>
      <c r="B91" s="58">
        <v>625</v>
      </c>
      <c r="C91" s="58"/>
      <c r="D91" s="58"/>
      <c r="E91" s="58"/>
      <c r="F91" s="58"/>
      <c r="G91" s="58"/>
      <c r="H91" s="58"/>
      <c r="I91" s="58"/>
      <c r="J91" s="58"/>
      <c r="K91" s="12"/>
      <c r="L91" s="58"/>
      <c r="M91" s="12"/>
      <c r="N91" s="58"/>
      <c r="O91" s="58"/>
      <c r="P91" s="58"/>
      <c r="Q91" s="58">
        <f t="shared" si="4"/>
        <v>0</v>
      </c>
      <c r="R91" s="13">
        <f t="shared" si="5"/>
        <v>0</v>
      </c>
    </row>
    <row r="92" spans="1:18" ht="15" customHeight="1" x14ac:dyDescent="0.25">
      <c r="A92" s="59">
        <v>82</v>
      </c>
      <c r="B92" s="58">
        <v>626</v>
      </c>
      <c r="C92" s="58"/>
      <c r="D92" s="58"/>
      <c r="E92" s="58"/>
      <c r="F92" s="58"/>
      <c r="G92" s="58"/>
      <c r="H92" s="58"/>
      <c r="I92" s="58"/>
      <c r="J92" s="58"/>
      <c r="K92" s="20"/>
      <c r="L92" s="58"/>
      <c r="M92" s="20"/>
      <c r="N92" s="58"/>
      <c r="O92" s="58"/>
      <c r="P92" s="58"/>
      <c r="Q92" s="58">
        <f t="shared" si="4"/>
        <v>0</v>
      </c>
      <c r="R92" s="13">
        <f t="shared" si="5"/>
        <v>0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58"/>
      <c r="F93" s="58"/>
      <c r="G93" s="58"/>
      <c r="H93" s="58"/>
      <c r="I93" s="58"/>
      <c r="J93" s="58"/>
      <c r="K93" s="12"/>
      <c r="L93" s="58"/>
      <c r="M93" s="12"/>
      <c r="N93" s="58"/>
      <c r="O93" s="58"/>
      <c r="P93" s="58"/>
      <c r="Q93" s="58">
        <f t="shared" si="4"/>
        <v>0</v>
      </c>
      <c r="R93" s="13">
        <f t="shared" si="5"/>
        <v>0</v>
      </c>
    </row>
    <row r="94" spans="1:18" ht="15" customHeight="1" x14ac:dyDescent="0.25">
      <c r="A94" s="59">
        <v>84</v>
      </c>
      <c r="B94" s="58">
        <v>628</v>
      </c>
      <c r="C94" s="58"/>
      <c r="D94" s="58"/>
      <c r="E94" s="58"/>
      <c r="F94" s="58"/>
      <c r="G94" s="58"/>
      <c r="H94" s="58"/>
      <c r="I94" s="58"/>
      <c r="J94" s="58"/>
      <c r="K94" s="12"/>
      <c r="L94" s="58"/>
      <c r="M94" s="12"/>
      <c r="N94" s="58"/>
      <c r="O94" s="58"/>
      <c r="P94" s="58"/>
      <c r="Q94" s="58">
        <f t="shared" si="4"/>
        <v>0</v>
      </c>
      <c r="R94" s="13">
        <f t="shared" si="5"/>
        <v>0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58"/>
      <c r="F95" s="58"/>
      <c r="G95" s="58"/>
      <c r="H95" s="58"/>
      <c r="I95" s="58"/>
      <c r="J95" s="58"/>
      <c r="K95" s="12"/>
      <c r="L95" s="58"/>
      <c r="M95" s="12"/>
      <c r="N95" s="58"/>
      <c r="O95" s="58"/>
      <c r="P95" s="58"/>
      <c r="Q95" s="58">
        <f t="shared" si="4"/>
        <v>0</v>
      </c>
      <c r="R95" s="13">
        <f t="shared" si="5"/>
        <v>0</v>
      </c>
    </row>
    <row r="96" spans="1:18" ht="15" customHeight="1" x14ac:dyDescent="0.25">
      <c r="A96" s="59">
        <v>86</v>
      </c>
      <c r="B96" s="58">
        <v>630</v>
      </c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>
        <f t="shared" si="4"/>
        <v>0</v>
      </c>
      <c r="R96" s="13">
        <f t="shared" si="5"/>
        <v>0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si="4"/>
        <v>0</v>
      </c>
      <c r="R97" s="13">
        <f t="shared" si="5"/>
        <v>0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58"/>
      <c r="F98" s="58"/>
      <c r="G98" s="58"/>
      <c r="I98" s="58"/>
      <c r="J98" s="58"/>
      <c r="K98" s="58"/>
      <c r="L98" s="58"/>
      <c r="M98" s="58"/>
      <c r="N98" s="58"/>
      <c r="O98" s="58"/>
      <c r="P98" s="58"/>
      <c r="Q98" s="58">
        <f t="shared" si="4"/>
        <v>0</v>
      </c>
      <c r="R98" s="13">
        <f t="shared" si="5"/>
        <v>0</v>
      </c>
    </row>
    <row r="99" spans="1:18" ht="15" customHeight="1" x14ac:dyDescent="0.25">
      <c r="A99" s="59">
        <v>89</v>
      </c>
      <c r="B99" s="58">
        <v>633</v>
      </c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>
        <f t="shared" si="4"/>
        <v>0</v>
      </c>
      <c r="R99" s="13">
        <f t="shared" si="5"/>
        <v>0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4"/>
        <v>0</v>
      </c>
      <c r="R101" s="13">
        <f t="shared" si="5"/>
        <v>0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4"/>
        <v>0</v>
      </c>
      <c r="R103" s="13">
        <f t="shared" si="5"/>
        <v>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0</v>
      </c>
      <c r="R105" s="13">
        <f t="shared" si="5"/>
        <v>0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6"/>
        <v>0</v>
      </c>
      <c r="R110" s="13">
        <f t="shared" si="7"/>
        <v>0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>
        <f t="shared" si="6"/>
        <v>0</v>
      </c>
      <c r="R111" s="13">
        <f t="shared" si="7"/>
        <v>0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5" customHeight="1" x14ac:dyDescent="0.25">
      <c r="A113" s="59">
        <v>103</v>
      </c>
      <c r="B113" s="58">
        <v>1111</v>
      </c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6"/>
        <v>0</v>
      </c>
      <c r="R113" s="13">
        <f t="shared" si="7"/>
        <v>0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6"/>
        <v>0</v>
      </c>
      <c r="R116" s="13">
        <f t="shared" si="7"/>
        <v>0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 t="shared" si="6"/>
        <v>0</v>
      </c>
      <c r="R119" s="13">
        <f t="shared" si="7"/>
        <v>0</v>
      </c>
    </row>
    <row r="120" spans="1:18" ht="15" customHeight="1" x14ac:dyDescent="0.25">
      <c r="A120" s="59">
        <v>110</v>
      </c>
      <c r="B120" s="58">
        <v>1233</v>
      </c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6"/>
        <v>0</v>
      </c>
      <c r="R120" s="13">
        <f t="shared" si="7"/>
        <v>0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113</v>
      </c>
      <c r="B123" s="58">
        <v>1236</v>
      </c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 t="shared" si="6"/>
        <v>0</v>
      </c>
      <c r="R123" s="13">
        <f t="shared" si="7"/>
        <v>0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 t="shared" si="6"/>
        <v>0</v>
      </c>
      <c r="R132" s="13">
        <f t="shared" si="7"/>
        <v>0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5" customHeight="1" x14ac:dyDescent="0.25">
      <c r="A134" s="59">
        <v>124</v>
      </c>
      <c r="B134" s="58">
        <v>1509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>
        <f t="shared" si="6"/>
        <v>0</v>
      </c>
      <c r="R135" s="13">
        <f t="shared" si="7"/>
        <v>0</v>
      </c>
    </row>
    <row r="136" spans="1:18" ht="15" customHeight="1" x14ac:dyDescent="0.25">
      <c r="A136" s="59">
        <v>126</v>
      </c>
      <c r="B136" s="58">
        <v>1511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0</v>
      </c>
      <c r="R136" s="13">
        <f t="shared" si="7"/>
        <v>0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>
        <f t="shared" ref="Q139:Q167" si="8">C139+E139+G139+I139+K139+M139+O139</f>
        <v>0</v>
      </c>
      <c r="R139" s="13">
        <f t="shared" ref="R139:R167" si="9">SUM(C139*C$9,E139*E$9,G139*G$9,I139*I$9,K139*K$9,M139*M$9,O139*O$9)</f>
        <v>0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>
        <f t="shared" si="8"/>
        <v>0</v>
      </c>
      <c r="R141" s="13">
        <f t="shared" si="9"/>
        <v>0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>
        <f t="shared" si="8"/>
        <v>0</v>
      </c>
      <c r="R142" s="13">
        <f t="shared" si="9"/>
        <v>0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>
        <f t="shared" si="8"/>
        <v>0</v>
      </c>
      <c r="R143" s="13">
        <f t="shared" si="9"/>
        <v>0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>
        <f t="shared" si="8"/>
        <v>0</v>
      </c>
      <c r="R145" s="13">
        <f t="shared" si="9"/>
        <v>0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5" customHeight="1" x14ac:dyDescent="0.25">
      <c r="A152" s="59">
        <v>142</v>
      </c>
      <c r="B152" s="58">
        <v>2108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>
        <f t="shared" si="8"/>
        <v>0</v>
      </c>
      <c r="R152" s="13">
        <f t="shared" si="9"/>
        <v>0</v>
      </c>
    </row>
    <row r="153" spans="1:18" ht="15" customHeight="1" x14ac:dyDescent="0.25">
      <c r="A153" s="59">
        <v>143</v>
      </c>
      <c r="B153" s="58">
        <v>2109</v>
      </c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>
        <f t="shared" si="8"/>
        <v>0</v>
      </c>
      <c r="R153" s="13">
        <f t="shared" si="9"/>
        <v>0</v>
      </c>
    </row>
    <row r="154" spans="1:18" ht="15" customHeight="1" x14ac:dyDescent="0.25">
      <c r="A154" s="59">
        <v>144</v>
      </c>
      <c r="B154" s="58">
        <v>2110</v>
      </c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>
        <f t="shared" si="8"/>
        <v>0</v>
      </c>
      <c r="R154" s="13">
        <f t="shared" si="9"/>
        <v>0</v>
      </c>
    </row>
    <row r="155" spans="1:18" ht="15" customHeight="1" x14ac:dyDescent="0.25">
      <c r="A155" s="59">
        <v>145</v>
      </c>
      <c r="B155" s="58">
        <v>2111</v>
      </c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>
        <f t="shared" si="8"/>
        <v>0</v>
      </c>
      <c r="R155" s="13">
        <f t="shared" si="9"/>
        <v>0</v>
      </c>
    </row>
    <row r="156" spans="1:18" ht="15" customHeight="1" x14ac:dyDescent="0.25">
      <c r="A156" s="59">
        <v>146</v>
      </c>
      <c r="B156" s="58">
        <v>2112</v>
      </c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>
        <f t="shared" si="8"/>
        <v>0</v>
      </c>
      <c r="R156" s="13">
        <f t="shared" si="9"/>
        <v>0</v>
      </c>
    </row>
    <row r="157" spans="1:18" ht="15" customHeight="1" x14ac:dyDescent="0.25">
      <c r="A157" s="59">
        <v>147</v>
      </c>
      <c r="B157" s="58">
        <v>2113</v>
      </c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>
        <f t="shared" si="8"/>
        <v>0</v>
      </c>
      <c r="R157" s="13">
        <f t="shared" si="9"/>
        <v>0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>
        <f t="shared" si="8"/>
        <v>0</v>
      </c>
      <c r="R158" s="13">
        <f t="shared" si="9"/>
        <v>0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>
        <f t="shared" si="8"/>
        <v>0</v>
      </c>
      <c r="R159" s="13">
        <f t="shared" si="9"/>
        <v>0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>
        <f t="shared" si="8"/>
        <v>0</v>
      </c>
      <c r="R161" s="13">
        <f t="shared" si="9"/>
        <v>0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>
        <f t="shared" si="8"/>
        <v>0</v>
      </c>
      <c r="R162" s="13">
        <f t="shared" si="9"/>
        <v>0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>
        <f t="shared" si="8"/>
        <v>0</v>
      </c>
      <c r="R163" s="13">
        <f t="shared" si="9"/>
        <v>0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>
        <f t="shared" si="8"/>
        <v>0</v>
      </c>
      <c r="R166" s="13">
        <f t="shared" si="9"/>
        <v>0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0</v>
      </c>
      <c r="R168" s="13">
        <f>SUM(R11:R167)</f>
        <v>0</v>
      </c>
    </row>
    <row r="169" spans="1:18" ht="25.5" customHeight="1" x14ac:dyDescent="0.25">
      <c r="A169" s="87" t="s">
        <v>28</v>
      </c>
      <c r="B169" s="85"/>
      <c r="C169" s="59">
        <f>SUM(C11:C167)</f>
        <v>0</v>
      </c>
      <c r="D169" s="59"/>
      <c r="E169" s="59">
        <f>SUM(E11:E167)</f>
        <v>0</v>
      </c>
      <c r="F169" s="59"/>
      <c r="G169" s="59">
        <f>SUM(G11:G167)</f>
        <v>0</v>
      </c>
      <c r="H169" s="59"/>
      <c r="I169" s="59">
        <f>SUM(I11:I167)</f>
        <v>0</v>
      </c>
      <c r="J169" s="59"/>
      <c r="K169" s="59">
        <f>SUM(K11:K167)</f>
        <v>0</v>
      </c>
      <c r="L169" s="59"/>
      <c r="M169" s="59">
        <f>SUM(M11:M167)</f>
        <v>0</v>
      </c>
      <c r="N169" s="59"/>
      <c r="O169" s="59">
        <f>SUM(O11:O167)</f>
        <v>0</v>
      </c>
      <c r="P169" s="59"/>
      <c r="Q169" s="21">
        <f>SUM(C169:P169)</f>
        <v>0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0</v>
      </c>
      <c r="D170" s="59"/>
      <c r="E170" s="59">
        <f>E169*E9</f>
        <v>0</v>
      </c>
      <c r="F170" s="59"/>
      <c r="G170" s="59">
        <f>G169*G9</f>
        <v>0</v>
      </c>
      <c r="H170" s="59"/>
      <c r="I170" s="59">
        <f>I169*I9</f>
        <v>0</v>
      </c>
      <c r="J170" s="59"/>
      <c r="K170" s="59">
        <f>K169*K9</f>
        <v>0</v>
      </c>
      <c r="L170" s="59"/>
      <c r="M170" s="59">
        <f>M169*M9</f>
        <v>0</v>
      </c>
      <c r="N170" s="59"/>
      <c r="O170" s="59">
        <f>O169*O9</f>
        <v>0</v>
      </c>
      <c r="P170" s="59"/>
      <c r="Q170" s="59" t="s">
        <v>30</v>
      </c>
      <c r="R170" s="23">
        <f>SUM(C170:P170)</f>
        <v>0</v>
      </c>
    </row>
    <row r="171" spans="1:18" ht="15" customHeight="1" x14ac:dyDescent="0.25">
      <c r="A171" s="1"/>
      <c r="B171" s="103"/>
      <c r="C171" s="10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customHeight="1" x14ac:dyDescent="0.25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customHeight="1" x14ac:dyDescent="0.25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customHeight="1" x14ac:dyDescent="0.25">
      <c r="A174" s="1" t="s">
        <v>48</v>
      </c>
      <c r="C174" s="1"/>
      <c r="D174" s="1"/>
      <c r="E174" s="27"/>
      <c r="F174" s="1"/>
      <c r="G174" s="27"/>
      <c r="H174" s="1"/>
      <c r="I174" s="27"/>
      <c r="J174" s="1"/>
      <c r="K174" s="27"/>
      <c r="L174" s="1"/>
      <c r="M174" s="61"/>
      <c r="N174" s="1"/>
      <c r="O174" s="1"/>
      <c r="P174" s="26" t="s">
        <v>81</v>
      </c>
      <c r="Q174" s="26"/>
    </row>
    <row r="175" spans="1:18" ht="15" customHeight="1" x14ac:dyDescent="0.25">
      <c r="A175" s="57" t="s">
        <v>82</v>
      </c>
      <c r="E175" s="60"/>
      <c r="G175" s="60"/>
      <c r="I175" s="60"/>
      <c r="K175" s="60"/>
      <c r="M175" s="61"/>
      <c r="P175" s="26" t="s">
        <v>53</v>
      </c>
      <c r="Q175" s="26"/>
    </row>
    <row r="176" spans="1:18" ht="15" customHeight="1" x14ac:dyDescent="0.25">
      <c r="A176" s="57" t="s">
        <v>83</v>
      </c>
      <c r="E176" s="60"/>
      <c r="G176" s="60"/>
      <c r="I176" s="60"/>
      <c r="K176" s="60"/>
      <c r="M176" s="61"/>
      <c r="P176" s="57" t="s">
        <v>56</v>
      </c>
    </row>
    <row r="177" spans="1:19" ht="15" customHeight="1" x14ac:dyDescent="0.25">
      <c r="A177" s="24"/>
      <c r="B177" s="2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4"/>
      <c r="R177" s="24"/>
      <c r="S177" s="1"/>
    </row>
    <row r="178" spans="1:19" ht="15" customHeight="1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S178" s="1"/>
    </row>
    <row r="179" spans="1:19" ht="15" customHeight="1" x14ac:dyDescent="0.25"/>
    <row r="180" spans="1:19" ht="15" customHeight="1" x14ac:dyDescent="0.25"/>
    <row r="181" spans="1:19" ht="15" customHeight="1" x14ac:dyDescent="0.25"/>
    <row r="182" spans="1:19" ht="15" customHeight="1" x14ac:dyDescent="0.25"/>
    <row r="183" spans="1:19" ht="15" customHeight="1" x14ac:dyDescent="0.25"/>
    <row r="184" spans="1:19" ht="15" customHeight="1" x14ac:dyDescent="0.25"/>
    <row r="185" spans="1:19" ht="15" customHeight="1" x14ac:dyDescent="0.25"/>
    <row r="186" spans="1:19" ht="15" customHeight="1" x14ac:dyDescent="0.25"/>
    <row r="187" spans="1:19" ht="15" customHeight="1" x14ac:dyDescent="0.25"/>
    <row r="188" spans="1:19" ht="15" customHeight="1" x14ac:dyDescent="0.25"/>
    <row r="189" spans="1:19" ht="15" customHeight="1" x14ac:dyDescent="0.25"/>
    <row r="190" spans="1:19" ht="15" customHeight="1" x14ac:dyDescent="0.25"/>
    <row r="191" spans="1:19" ht="15" customHeight="1" x14ac:dyDescent="0.25"/>
    <row r="192" spans="1:19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210"/>
  <sheetViews>
    <sheetView topLeftCell="A58"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ht="15" customHeight="1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ht="15" customHeight="1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ht="15" customHeight="1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21</v>
      </c>
      <c r="O4" s="1"/>
      <c r="P4" s="1"/>
      <c r="Q4" s="1"/>
      <c r="R4" s="1"/>
    </row>
    <row r="5" spans="1:19" ht="15" customHeight="1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210</v>
      </c>
      <c r="P5" s="1"/>
      <c r="Q5" s="1"/>
      <c r="R5" s="1"/>
    </row>
    <row r="6" spans="1:19" ht="15" customHeight="1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211</v>
      </c>
      <c r="P6" s="1"/>
      <c r="Q6" s="1"/>
      <c r="R6" s="1"/>
    </row>
    <row r="7" spans="1:19" ht="15" customHeight="1" x14ac:dyDescent="0.25">
      <c r="A7" s="86" t="s">
        <v>8</v>
      </c>
      <c r="B7" s="91"/>
      <c r="C7" s="87" t="s">
        <v>212</v>
      </c>
      <c r="D7" s="91"/>
      <c r="E7" s="87" t="s">
        <v>213</v>
      </c>
      <c r="F7" s="91"/>
      <c r="G7" s="87" t="s">
        <v>214</v>
      </c>
      <c r="H7" s="91"/>
      <c r="I7" s="87" t="s">
        <v>215</v>
      </c>
      <c r="J7" s="91"/>
      <c r="K7" s="87" t="s">
        <v>216</v>
      </c>
      <c r="L7" s="91"/>
      <c r="M7" s="87" t="s">
        <v>217</v>
      </c>
      <c r="N7" s="91"/>
      <c r="O7" s="87" t="s">
        <v>218</v>
      </c>
      <c r="P7" s="91"/>
      <c r="Q7" s="87" t="s">
        <v>9</v>
      </c>
      <c r="R7" s="87" t="s">
        <v>10</v>
      </c>
    </row>
    <row r="8" spans="1:19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ht="15" customHeight="1" x14ac:dyDescent="0.25">
      <c r="A9" s="86" t="s">
        <v>11</v>
      </c>
      <c r="B9" s="85"/>
      <c r="C9" s="87">
        <v>153</v>
      </c>
      <c r="D9" s="85"/>
      <c r="E9" s="87">
        <v>153</v>
      </c>
      <c r="F9" s="85"/>
      <c r="G9" s="87">
        <v>153</v>
      </c>
      <c r="H9" s="85"/>
      <c r="I9" s="87">
        <v>153</v>
      </c>
      <c r="J9" s="85"/>
      <c r="K9" s="87">
        <v>153</v>
      </c>
      <c r="L9" s="85"/>
      <c r="M9" s="87">
        <v>153</v>
      </c>
      <c r="N9" s="85"/>
      <c r="O9" s="87">
        <v>153</v>
      </c>
      <c r="P9" s="85"/>
      <c r="Q9" s="100"/>
      <c r="R9" s="100"/>
    </row>
    <row r="10" spans="1:19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5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5" customHeight="1" x14ac:dyDescent="0.25">
      <c r="A12" s="59">
        <v>2</v>
      </c>
      <c r="B12" s="14">
        <v>110</v>
      </c>
      <c r="C12" s="58"/>
      <c r="D12" s="59"/>
      <c r="E12" s="59"/>
      <c r="F12" s="59"/>
      <c r="H12" s="12"/>
      <c r="I12" s="59"/>
      <c r="J12" s="12"/>
      <c r="K12" s="58"/>
      <c r="L12" s="58"/>
      <c r="M12" s="58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9" ht="15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5" customHeight="1" x14ac:dyDescent="0.25">
      <c r="A14" s="59">
        <v>4</v>
      </c>
      <c r="B14" s="14">
        <v>113</v>
      </c>
      <c r="C14" s="59"/>
      <c r="D14" s="59"/>
      <c r="E14" s="59"/>
      <c r="F14" s="59"/>
      <c r="G14" s="59"/>
      <c r="H14" s="12"/>
      <c r="I14" s="52"/>
      <c r="J14" s="59"/>
      <c r="K14" s="58"/>
      <c r="L14" s="58"/>
      <c r="M14" s="58"/>
      <c r="N14" s="58"/>
      <c r="O14" s="58">
        <v>93</v>
      </c>
      <c r="P14" s="58">
        <v>16064</v>
      </c>
      <c r="Q14" s="58">
        <f t="shared" si="0"/>
        <v>93</v>
      </c>
      <c r="R14" s="13">
        <f t="shared" si="1"/>
        <v>14229</v>
      </c>
    </row>
    <row r="15" spans="1:19" ht="15" customHeight="1" x14ac:dyDescent="0.25">
      <c r="A15" s="59">
        <v>5</v>
      </c>
      <c r="B15" s="14">
        <v>114</v>
      </c>
      <c r="C15" s="59"/>
      <c r="D15" s="59"/>
      <c r="E15" s="59"/>
      <c r="F15" s="59"/>
      <c r="G15" s="59"/>
      <c r="H15" s="12"/>
      <c r="I15" s="52"/>
      <c r="J15" s="59"/>
      <c r="K15" s="58"/>
      <c r="L15" s="58"/>
      <c r="M15" s="58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9" ht="15" customHeight="1" x14ac:dyDescent="0.25">
      <c r="A16" s="59">
        <v>6</v>
      </c>
      <c r="B16" s="14">
        <v>115</v>
      </c>
      <c r="C16" s="59"/>
      <c r="D16" s="59"/>
      <c r="E16" s="59"/>
      <c r="F16" s="59"/>
      <c r="G16" s="59"/>
      <c r="H16" s="12"/>
      <c r="I16" s="52"/>
      <c r="J16" s="59"/>
      <c r="K16" s="58"/>
      <c r="L16" s="58"/>
      <c r="M16" s="58"/>
      <c r="N16" s="58"/>
      <c r="O16" s="58"/>
      <c r="P16" s="58"/>
      <c r="Q16" s="58">
        <f t="shared" si="0"/>
        <v>0</v>
      </c>
      <c r="R16" s="13">
        <f t="shared" si="1"/>
        <v>0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59"/>
      <c r="F17" s="59"/>
      <c r="G17" s="59">
        <v>93</v>
      </c>
      <c r="H17" s="59">
        <v>3411</v>
      </c>
      <c r="I17" s="59"/>
      <c r="J17" s="59"/>
      <c r="K17" s="58">
        <v>92</v>
      </c>
      <c r="L17" s="58">
        <v>3423</v>
      </c>
      <c r="M17" s="58"/>
      <c r="N17" s="58"/>
      <c r="O17" s="58"/>
      <c r="P17" s="58"/>
      <c r="Q17" s="58">
        <f t="shared" si="0"/>
        <v>185</v>
      </c>
      <c r="R17" s="13">
        <f t="shared" si="1"/>
        <v>28305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59"/>
      <c r="F18" s="59"/>
      <c r="G18" s="59"/>
      <c r="H18" s="12"/>
      <c r="I18" s="59"/>
      <c r="J18" s="59"/>
      <c r="K18" s="58"/>
      <c r="L18" s="58"/>
      <c r="M18" s="58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59"/>
      <c r="F19" s="59"/>
      <c r="G19" s="59">
        <v>108</v>
      </c>
      <c r="H19" s="12">
        <v>2663</v>
      </c>
      <c r="I19" s="59"/>
      <c r="J19" s="59"/>
      <c r="K19" s="58">
        <v>108</v>
      </c>
      <c r="L19" s="58">
        <v>2675</v>
      </c>
      <c r="M19" s="58"/>
      <c r="N19" s="58"/>
      <c r="O19" s="58"/>
      <c r="P19" s="58"/>
      <c r="Q19" s="58">
        <f t="shared" si="0"/>
        <v>216</v>
      </c>
      <c r="R19" s="13">
        <f t="shared" si="1"/>
        <v>33048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59"/>
      <c r="F20" s="59"/>
      <c r="G20" s="59"/>
      <c r="H20" s="59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59"/>
      <c r="F22" s="59"/>
      <c r="G22" s="52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12"/>
      <c r="F23" s="12"/>
      <c r="G23" s="59"/>
      <c r="H23" s="52"/>
      <c r="I23" s="59"/>
      <c r="J23" s="59"/>
      <c r="K23" s="58"/>
      <c r="L23" s="58"/>
      <c r="M23" s="58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>
        <v>15</v>
      </c>
      <c r="D24" s="59">
        <v>2450</v>
      </c>
      <c r="E24" s="59"/>
      <c r="F24" s="59"/>
      <c r="G24" s="59">
        <v>24</v>
      </c>
      <c r="H24" s="52">
        <v>2465</v>
      </c>
      <c r="I24" s="59"/>
      <c r="J24" s="59"/>
      <c r="K24" s="58">
        <v>25</v>
      </c>
      <c r="L24" s="58">
        <v>2484</v>
      </c>
      <c r="M24" s="58"/>
      <c r="N24" s="58"/>
      <c r="O24" s="58">
        <v>22</v>
      </c>
      <c r="P24" s="58">
        <v>2500</v>
      </c>
      <c r="Q24" s="58">
        <f t="shared" si="0"/>
        <v>86</v>
      </c>
      <c r="R24" s="13">
        <f t="shared" si="1"/>
        <v>13158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59">
        <v>11</v>
      </c>
      <c r="F25" s="59">
        <v>4112</v>
      </c>
      <c r="G25" s="59"/>
      <c r="H25" s="52"/>
      <c r="I25" s="59">
        <v>11</v>
      </c>
      <c r="J25" s="59">
        <v>4117</v>
      </c>
      <c r="K25" s="58"/>
      <c r="L25" s="58"/>
      <c r="M25" s="58">
        <v>22</v>
      </c>
      <c r="N25" s="58">
        <v>4128</v>
      </c>
      <c r="O25" s="58"/>
      <c r="P25" s="58"/>
      <c r="Q25" s="58">
        <f t="shared" si="0"/>
        <v>44</v>
      </c>
      <c r="R25" s="13">
        <f t="shared" si="1"/>
        <v>6732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59"/>
      <c r="F26" s="59"/>
      <c r="G26" s="59"/>
      <c r="H26" s="52"/>
      <c r="I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59"/>
      <c r="F27" s="59"/>
      <c r="G27" s="59"/>
      <c r="H27" s="59"/>
      <c r="J27" s="59"/>
      <c r="K27" s="58"/>
      <c r="L27" s="58"/>
      <c r="M27" s="58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59"/>
      <c r="F28" s="59"/>
      <c r="G28" s="59"/>
      <c r="H28" s="52"/>
      <c r="I28" s="59"/>
      <c r="J28" s="59"/>
      <c r="K28" s="12"/>
      <c r="L28" s="12"/>
      <c r="M28" s="12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>
        <v>19</v>
      </c>
      <c r="D29" s="59">
        <v>1011</v>
      </c>
      <c r="E29" s="59">
        <v>17</v>
      </c>
      <c r="F29" s="59">
        <v>1021</v>
      </c>
      <c r="G29" s="59"/>
      <c r="H29" s="52"/>
      <c r="I29" s="59">
        <v>37</v>
      </c>
      <c r="J29" s="59">
        <v>1043</v>
      </c>
      <c r="K29" s="58"/>
      <c r="L29" s="58"/>
      <c r="M29" s="58">
        <v>86</v>
      </c>
      <c r="N29" s="58">
        <v>1066</v>
      </c>
      <c r="O29" s="58"/>
      <c r="P29" s="58"/>
      <c r="Q29" s="58">
        <f t="shared" si="0"/>
        <v>159</v>
      </c>
      <c r="R29" s="13">
        <f t="shared" si="1"/>
        <v>24327</v>
      </c>
    </row>
    <row r="30" spans="1:18" ht="15" customHeight="1" x14ac:dyDescent="0.25">
      <c r="A30" s="59">
        <v>20</v>
      </c>
      <c r="B30" s="14">
        <v>334</v>
      </c>
      <c r="C30" s="59"/>
      <c r="D30" s="59"/>
      <c r="E30" s="59">
        <v>22</v>
      </c>
      <c r="F30" s="59">
        <v>1975</v>
      </c>
      <c r="G30" s="59"/>
      <c r="H30" s="52"/>
      <c r="I30" s="59">
        <v>24</v>
      </c>
      <c r="J30" s="59">
        <v>1992</v>
      </c>
      <c r="K30" s="58"/>
      <c r="L30" s="58"/>
      <c r="M30" s="58">
        <v>43</v>
      </c>
      <c r="N30" s="58">
        <v>2010</v>
      </c>
      <c r="O30" s="58"/>
      <c r="P30" s="58"/>
      <c r="Q30" s="58">
        <f t="shared" si="0"/>
        <v>89</v>
      </c>
      <c r="R30" s="13">
        <f t="shared" si="1"/>
        <v>13617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59"/>
      <c r="F31" s="59"/>
      <c r="G31" s="59"/>
      <c r="H31" s="52"/>
      <c r="I31" s="59"/>
      <c r="J31" s="59"/>
      <c r="K31" s="58"/>
      <c r="L31" s="58"/>
      <c r="M31" s="58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>
        <v>32</v>
      </c>
      <c r="D32" s="59">
        <v>5626</v>
      </c>
      <c r="E32" s="59"/>
      <c r="F32" s="59"/>
      <c r="G32" s="59">
        <v>32</v>
      </c>
      <c r="H32" s="52">
        <v>5645</v>
      </c>
      <c r="I32" s="59"/>
      <c r="J32" s="59"/>
      <c r="K32" s="58">
        <v>35</v>
      </c>
      <c r="L32" s="58">
        <v>5666</v>
      </c>
      <c r="M32" s="58"/>
      <c r="N32" s="58"/>
      <c r="O32" s="58">
        <v>33</v>
      </c>
      <c r="P32" s="58">
        <v>5678</v>
      </c>
      <c r="Q32" s="58">
        <f t="shared" si="0"/>
        <v>132</v>
      </c>
      <c r="R32" s="13">
        <f t="shared" si="1"/>
        <v>20196</v>
      </c>
    </row>
    <row r="33" spans="1:18" ht="15" customHeight="1" x14ac:dyDescent="0.25">
      <c r="A33" s="59">
        <v>23</v>
      </c>
      <c r="B33" s="14">
        <v>337</v>
      </c>
      <c r="C33" s="59"/>
      <c r="D33" s="59"/>
      <c r="E33" s="59"/>
      <c r="F33" s="59"/>
      <c r="G33" s="59"/>
      <c r="H33" s="52"/>
      <c r="I33" s="59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5" customHeight="1" x14ac:dyDescent="0.25">
      <c r="A34" s="59">
        <v>24</v>
      </c>
      <c r="B34" s="14">
        <v>338</v>
      </c>
      <c r="C34" s="59">
        <v>29</v>
      </c>
      <c r="D34" s="59">
        <v>2902</v>
      </c>
      <c r="E34" s="59"/>
      <c r="F34" s="59"/>
      <c r="G34" s="59">
        <v>40</v>
      </c>
      <c r="H34" s="52">
        <v>2921</v>
      </c>
      <c r="I34" s="59"/>
      <c r="J34" s="59"/>
      <c r="K34" s="58"/>
      <c r="L34" s="58"/>
      <c r="M34" s="58"/>
      <c r="N34" s="58"/>
      <c r="O34" s="58">
        <v>23</v>
      </c>
      <c r="P34" s="58">
        <v>2929</v>
      </c>
      <c r="Q34" s="58">
        <f t="shared" si="0"/>
        <v>92</v>
      </c>
      <c r="R34" s="13">
        <f t="shared" si="1"/>
        <v>14076</v>
      </c>
    </row>
    <row r="35" spans="1:18" ht="15" customHeight="1" x14ac:dyDescent="0.25">
      <c r="A35" s="59">
        <v>25</v>
      </c>
      <c r="B35" s="14">
        <v>339</v>
      </c>
      <c r="C35" s="14">
        <v>43</v>
      </c>
      <c r="D35" s="14">
        <v>10072</v>
      </c>
      <c r="E35" s="14"/>
      <c r="F35" s="14"/>
      <c r="G35" s="14">
        <v>30</v>
      </c>
      <c r="H35" s="15">
        <v>10087</v>
      </c>
      <c r="I35" s="12"/>
      <c r="J35" s="14"/>
      <c r="K35">
        <v>36</v>
      </c>
      <c r="L35" s="16">
        <v>10102</v>
      </c>
      <c r="N35" s="16"/>
      <c r="O35" s="16">
        <v>47</v>
      </c>
      <c r="P35" s="16">
        <v>10112</v>
      </c>
      <c r="Q35" s="58">
        <f t="shared" si="0"/>
        <v>156</v>
      </c>
      <c r="R35" s="13">
        <f t="shared" si="1"/>
        <v>23868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59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>
        <v>33</v>
      </c>
      <c r="D37" s="59">
        <v>11257</v>
      </c>
      <c r="E37" s="59"/>
      <c r="F37" s="59"/>
      <c r="G37" s="59">
        <v>41</v>
      </c>
      <c r="H37" s="54">
        <v>11275</v>
      </c>
      <c r="I37" s="12"/>
      <c r="J37" s="59"/>
      <c r="K37" s="58">
        <v>14</v>
      </c>
      <c r="L37" s="58">
        <v>11290</v>
      </c>
      <c r="M37" s="58">
        <v>16</v>
      </c>
      <c r="N37" s="58">
        <v>11298</v>
      </c>
      <c r="O37" s="58"/>
      <c r="P37" s="58"/>
      <c r="Q37" s="58">
        <f t="shared" si="0"/>
        <v>104</v>
      </c>
      <c r="R37" s="13">
        <f t="shared" si="1"/>
        <v>15912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59"/>
      <c r="F38" s="59"/>
      <c r="G38" s="59"/>
      <c r="H38" s="54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/>
      <c r="D39" s="59"/>
      <c r="E39" s="12">
        <v>7</v>
      </c>
      <c r="F39" s="59">
        <v>13973</v>
      </c>
      <c r="G39" s="59"/>
      <c r="H39" s="54"/>
      <c r="I39" s="12">
        <v>30</v>
      </c>
      <c r="J39" s="59">
        <v>13985</v>
      </c>
      <c r="K39" s="58"/>
      <c r="L39" s="58"/>
      <c r="M39" s="58">
        <v>28</v>
      </c>
      <c r="N39" s="58">
        <v>13998</v>
      </c>
      <c r="O39" s="58"/>
      <c r="P39" s="58"/>
      <c r="Q39" s="58">
        <f t="shared" si="0"/>
        <v>65</v>
      </c>
      <c r="R39" s="13">
        <f t="shared" si="1"/>
        <v>9945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12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12"/>
      <c r="F41" s="59"/>
      <c r="G41" s="59"/>
      <c r="H41" s="52"/>
      <c r="I41" s="12"/>
      <c r="J41" s="59"/>
      <c r="K41" s="58"/>
      <c r="L41" s="58"/>
      <c r="M41" s="58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12"/>
      <c r="F42" s="59"/>
      <c r="G42" s="59"/>
      <c r="H42" s="52"/>
      <c r="I42" s="12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59"/>
      <c r="F43" s="59"/>
      <c r="G43" s="59"/>
      <c r="H43" s="52"/>
      <c r="I43" s="12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59"/>
      <c r="F44" s="59"/>
      <c r="G44" s="59"/>
      <c r="H44" s="59"/>
      <c r="I44" s="12"/>
      <c r="J44" s="59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59"/>
      <c r="F45" s="59"/>
      <c r="G45" s="59"/>
      <c r="H45" s="59"/>
      <c r="I45" s="59"/>
      <c r="J45" s="59"/>
      <c r="K45" s="12"/>
      <c r="L45" s="58"/>
      <c r="M45" s="12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59"/>
      <c r="F46" s="59"/>
      <c r="G46" s="59"/>
      <c r="H46" s="52"/>
      <c r="I46" s="59"/>
      <c r="J46" s="59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59"/>
      <c r="F47" s="59"/>
      <c r="G47" s="59"/>
      <c r="H47" s="52"/>
      <c r="I47" s="59"/>
      <c r="J47" s="59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59"/>
      <c r="F48" s="59"/>
      <c r="G48" s="59"/>
      <c r="H48" s="59"/>
      <c r="I48" s="14"/>
      <c r="J48" s="59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58"/>
      <c r="F49" s="58"/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58"/>
      <c r="F50" s="58"/>
      <c r="G50" s="58"/>
      <c r="H50" s="58"/>
      <c r="I50" s="59"/>
      <c r="J50" s="58"/>
      <c r="K50" s="58"/>
      <c r="L50" s="58"/>
      <c r="M50" s="58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58"/>
      <c r="F51" s="58"/>
      <c r="G51" s="58"/>
      <c r="H51" s="58"/>
      <c r="I51" s="59"/>
      <c r="J51" s="58"/>
      <c r="K51" s="58"/>
      <c r="L51" s="58"/>
      <c r="M51" s="58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58"/>
      <c r="F52" s="58"/>
      <c r="G52" s="58"/>
      <c r="H52" s="58"/>
      <c r="I52" s="59"/>
      <c r="J52" s="58"/>
      <c r="K52" s="58"/>
      <c r="L52" s="58"/>
      <c r="M52" s="58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58"/>
      <c r="F53" s="58"/>
      <c r="G53" s="58"/>
      <c r="H53" s="58"/>
      <c r="I53" s="59"/>
      <c r="J53" s="58"/>
      <c r="K53" s="58"/>
      <c r="L53" s="58"/>
      <c r="M53" s="58"/>
      <c r="N53" s="58"/>
      <c r="O53" s="58">
        <v>47</v>
      </c>
      <c r="P53" s="58">
        <v>1047</v>
      </c>
      <c r="Q53" s="58">
        <f t="shared" si="2"/>
        <v>47</v>
      </c>
      <c r="R53" s="13">
        <f t="shared" si="3"/>
        <v>7191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58"/>
      <c r="F54" s="58"/>
      <c r="G54" s="58"/>
      <c r="H54" s="58"/>
      <c r="I54" s="59"/>
      <c r="J54" s="58"/>
      <c r="K54" s="58"/>
      <c r="L54" s="58"/>
      <c r="M54" s="58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>
        <v>35</v>
      </c>
      <c r="N55" s="58">
        <v>10762</v>
      </c>
      <c r="O55" s="58"/>
      <c r="P55" s="58"/>
      <c r="Q55" s="58">
        <f t="shared" si="2"/>
        <v>35</v>
      </c>
      <c r="R55" s="13">
        <f t="shared" si="3"/>
        <v>5355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"/>
        <v>0</v>
      </c>
      <c r="R57" s="13">
        <f t="shared" si="3"/>
        <v>0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58"/>
      <c r="F58" s="58"/>
      <c r="G58" s="58">
        <v>33</v>
      </c>
      <c r="H58" s="58">
        <v>6871</v>
      </c>
      <c r="I58" s="58"/>
      <c r="J58" s="58"/>
      <c r="K58" s="58"/>
      <c r="L58" s="58"/>
      <c r="M58" s="58"/>
      <c r="N58" s="58"/>
      <c r="O58" s="58"/>
      <c r="P58" s="58"/>
      <c r="Q58" s="58">
        <f t="shared" si="2"/>
        <v>33</v>
      </c>
      <c r="R58" s="13">
        <f t="shared" si="3"/>
        <v>5049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"/>
        <v>0</v>
      </c>
      <c r="R59" s="13">
        <f t="shared" si="3"/>
        <v>0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"/>
        <v>0</v>
      </c>
      <c r="R60" s="13">
        <f t="shared" si="3"/>
        <v>0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58"/>
      <c r="F61" s="58"/>
      <c r="G61" s="58">
        <v>36</v>
      </c>
      <c r="H61" s="58">
        <v>725</v>
      </c>
      <c r="I61" s="58"/>
      <c r="J61" s="58"/>
      <c r="K61" s="58"/>
      <c r="L61" s="58"/>
      <c r="M61" s="58"/>
      <c r="N61" s="58"/>
      <c r="O61" s="58"/>
      <c r="P61" s="58"/>
      <c r="Q61" s="58">
        <f t="shared" si="2"/>
        <v>36</v>
      </c>
      <c r="R61" s="13">
        <f t="shared" si="3"/>
        <v>5508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58"/>
      <c r="F62" s="58"/>
      <c r="G62" s="58"/>
      <c r="H62" s="58"/>
      <c r="I62" s="58">
        <v>25</v>
      </c>
      <c r="J62" s="58">
        <v>833</v>
      </c>
      <c r="K62" s="58"/>
      <c r="L62" s="58"/>
      <c r="M62" s="58"/>
      <c r="N62" s="58"/>
      <c r="O62" s="58"/>
      <c r="P62" s="58"/>
      <c r="Q62" s="58">
        <f t="shared" si="2"/>
        <v>25</v>
      </c>
      <c r="R62" s="13">
        <f t="shared" si="3"/>
        <v>3825</v>
      </c>
    </row>
    <row r="63" spans="1:18" ht="15" customHeight="1" x14ac:dyDescent="0.25">
      <c r="A63" s="59">
        <v>53</v>
      </c>
      <c r="B63" s="58">
        <v>437</v>
      </c>
      <c r="C63" s="58">
        <v>38</v>
      </c>
      <c r="D63" s="58">
        <v>638</v>
      </c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2"/>
        <v>38</v>
      </c>
      <c r="R63" s="13">
        <f t="shared" si="3"/>
        <v>5814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58"/>
      <c r="F64" s="58"/>
      <c r="G64" s="58"/>
      <c r="H64" s="58"/>
      <c r="I64" s="58">
        <v>41</v>
      </c>
      <c r="J64" s="58">
        <v>758</v>
      </c>
      <c r="K64" s="58"/>
      <c r="L64" s="58"/>
      <c r="M64" s="58"/>
      <c r="N64" s="58"/>
      <c r="O64" s="58"/>
      <c r="P64" s="58"/>
      <c r="Q64" s="58">
        <f t="shared" si="2"/>
        <v>41</v>
      </c>
      <c r="R64" s="13">
        <f t="shared" si="3"/>
        <v>6273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si="2"/>
        <v>0</v>
      </c>
      <c r="R67" s="13">
        <f t="shared" si="3"/>
        <v>0</v>
      </c>
    </row>
    <row r="68" spans="1:18" ht="15" customHeight="1" x14ac:dyDescent="0.25">
      <c r="A68" s="59">
        <v>58</v>
      </c>
      <c r="B68" s="58">
        <v>442</v>
      </c>
      <c r="C68" s="58">
        <v>39</v>
      </c>
      <c r="D68" s="58">
        <v>708</v>
      </c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"/>
        <v>39</v>
      </c>
      <c r="R68" s="13">
        <f t="shared" si="3"/>
        <v>5967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>
        <v>19</v>
      </c>
      <c r="D84" s="18">
        <v>4563</v>
      </c>
      <c r="E84" s="18"/>
      <c r="F84" s="18"/>
      <c r="G84" s="18"/>
      <c r="H84" s="18"/>
      <c r="I84" s="18"/>
      <c r="J84" s="18"/>
      <c r="K84" s="18">
        <v>20</v>
      </c>
      <c r="L84" s="18">
        <v>4580</v>
      </c>
      <c r="M84" s="18"/>
      <c r="N84" s="18"/>
      <c r="O84" s="18">
        <v>21</v>
      </c>
      <c r="P84" s="18">
        <v>4599</v>
      </c>
      <c r="Q84" s="58">
        <f t="shared" si="4"/>
        <v>60</v>
      </c>
      <c r="R84" s="13">
        <f t="shared" si="5"/>
        <v>9180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58"/>
      <c r="F85" s="58"/>
      <c r="G85" s="58">
        <v>21</v>
      </c>
      <c r="H85" s="58">
        <v>5402</v>
      </c>
      <c r="I85" s="58"/>
      <c r="J85" s="58"/>
      <c r="K85" s="58"/>
      <c r="L85" s="58"/>
      <c r="M85" s="58"/>
      <c r="N85" s="58"/>
      <c r="O85" s="58">
        <v>20</v>
      </c>
      <c r="P85" s="58">
        <v>5416</v>
      </c>
      <c r="Q85" s="58">
        <f t="shared" si="4"/>
        <v>41</v>
      </c>
      <c r="R85" s="13">
        <f t="shared" si="5"/>
        <v>6273</v>
      </c>
    </row>
    <row r="86" spans="1:18" ht="15" customHeight="1" x14ac:dyDescent="0.25">
      <c r="A86" s="59">
        <v>76</v>
      </c>
      <c r="B86" s="58">
        <v>620</v>
      </c>
      <c r="C86" s="58"/>
      <c r="D86" s="58"/>
      <c r="E86" s="58"/>
      <c r="F86" s="58"/>
      <c r="G86" s="58"/>
      <c r="H86" s="58"/>
      <c r="I86" s="58">
        <v>98</v>
      </c>
      <c r="J86" s="58">
        <v>5502</v>
      </c>
      <c r="K86" s="58"/>
      <c r="L86" s="58"/>
      <c r="M86" s="58"/>
      <c r="N86" s="58"/>
      <c r="O86" s="58"/>
      <c r="P86" s="58"/>
      <c r="Q86" s="58">
        <f t="shared" si="4"/>
        <v>98</v>
      </c>
      <c r="R86" s="13">
        <f t="shared" si="5"/>
        <v>14994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58"/>
      <c r="F88" s="58"/>
      <c r="G88" s="58"/>
      <c r="H88" s="58"/>
      <c r="I88" s="58"/>
      <c r="J88" s="58"/>
      <c r="K88" s="12"/>
      <c r="L88" s="58"/>
      <c r="M88" s="12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58"/>
      <c r="F89" s="58"/>
      <c r="G89" s="58"/>
      <c r="H89" s="58"/>
      <c r="I89" s="58">
        <v>21</v>
      </c>
      <c r="J89" s="58">
        <v>5308</v>
      </c>
      <c r="K89" s="12"/>
      <c r="L89" s="58"/>
      <c r="M89" s="12"/>
      <c r="N89" s="58"/>
      <c r="O89" s="58">
        <v>19</v>
      </c>
      <c r="P89" s="58">
        <v>5322</v>
      </c>
      <c r="Q89" s="58">
        <f t="shared" si="4"/>
        <v>40</v>
      </c>
      <c r="R89" s="13">
        <f t="shared" si="5"/>
        <v>6120</v>
      </c>
    </row>
    <row r="90" spans="1:18" ht="15" customHeight="1" x14ac:dyDescent="0.25">
      <c r="A90" s="59">
        <v>80</v>
      </c>
      <c r="B90" s="58">
        <v>624</v>
      </c>
      <c r="C90" s="58"/>
      <c r="D90" s="58"/>
      <c r="E90" s="58">
        <v>18</v>
      </c>
      <c r="F90" s="58">
        <v>5373</v>
      </c>
      <c r="G90" s="58"/>
      <c r="H90" s="58"/>
      <c r="I90" s="58"/>
      <c r="J90" s="58"/>
      <c r="K90" s="12">
        <v>23</v>
      </c>
      <c r="L90" s="58">
        <v>5402</v>
      </c>
      <c r="M90" s="12"/>
      <c r="N90" s="58"/>
      <c r="O90" s="58"/>
      <c r="P90" s="58"/>
      <c r="Q90" s="58">
        <f t="shared" si="4"/>
        <v>41</v>
      </c>
      <c r="R90" s="13">
        <f t="shared" si="5"/>
        <v>6273</v>
      </c>
    </row>
    <row r="91" spans="1:18" ht="15" customHeight="1" x14ac:dyDescent="0.25">
      <c r="A91" s="59">
        <v>81</v>
      </c>
      <c r="B91" s="58">
        <v>625</v>
      </c>
      <c r="C91" s="58"/>
      <c r="D91" s="58"/>
      <c r="E91" s="58">
        <v>19</v>
      </c>
      <c r="F91" s="58">
        <v>5525</v>
      </c>
      <c r="G91" s="58"/>
      <c r="H91" s="58"/>
      <c r="I91" s="58"/>
      <c r="J91" s="58"/>
      <c r="K91" s="12">
        <v>19</v>
      </c>
      <c r="L91" s="58">
        <v>5537</v>
      </c>
      <c r="M91" s="12"/>
      <c r="N91" s="58"/>
      <c r="O91" s="58"/>
      <c r="P91" s="58"/>
      <c r="Q91" s="58">
        <f t="shared" si="4"/>
        <v>38</v>
      </c>
      <c r="R91" s="13">
        <f t="shared" si="5"/>
        <v>5814</v>
      </c>
    </row>
    <row r="92" spans="1:18" ht="15" customHeight="1" x14ac:dyDescent="0.25">
      <c r="A92" s="59">
        <v>82</v>
      </c>
      <c r="B92" s="58">
        <v>626</v>
      </c>
      <c r="C92" s="58"/>
      <c r="D92" s="58"/>
      <c r="E92" s="58">
        <v>20</v>
      </c>
      <c r="F92" s="58">
        <v>4887</v>
      </c>
      <c r="G92" s="58"/>
      <c r="H92" s="58"/>
      <c r="I92" s="58">
        <v>25</v>
      </c>
      <c r="J92" s="58">
        <v>4905</v>
      </c>
      <c r="K92" s="20"/>
      <c r="L92" s="58"/>
      <c r="M92" s="20"/>
      <c r="N92" s="58"/>
      <c r="O92" s="58">
        <v>20</v>
      </c>
      <c r="P92" s="58">
        <v>5020</v>
      </c>
      <c r="Q92" s="58">
        <f t="shared" si="4"/>
        <v>65</v>
      </c>
      <c r="R92" s="13">
        <f t="shared" si="5"/>
        <v>9945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58">
        <v>17</v>
      </c>
      <c r="F93" s="58">
        <v>5450</v>
      </c>
      <c r="G93" s="58"/>
      <c r="H93" s="58"/>
      <c r="I93" s="58"/>
      <c r="J93" s="58"/>
      <c r="K93" s="12">
        <v>22</v>
      </c>
      <c r="L93" s="58">
        <v>5469</v>
      </c>
      <c r="M93" s="12"/>
      <c r="N93" s="58"/>
      <c r="O93" s="58"/>
      <c r="P93" s="58"/>
      <c r="Q93" s="58">
        <f t="shared" si="4"/>
        <v>39</v>
      </c>
      <c r="R93" s="13">
        <f t="shared" si="5"/>
        <v>5967</v>
      </c>
    </row>
    <row r="94" spans="1:18" ht="15" customHeight="1" x14ac:dyDescent="0.25">
      <c r="A94" s="59">
        <v>84</v>
      </c>
      <c r="B94" s="58">
        <v>628</v>
      </c>
      <c r="C94" s="58"/>
      <c r="D94" s="58"/>
      <c r="E94" s="58">
        <v>16</v>
      </c>
      <c r="F94" s="58">
        <v>5547</v>
      </c>
      <c r="G94" s="58"/>
      <c r="H94" s="58"/>
      <c r="I94" s="58">
        <v>15</v>
      </c>
      <c r="J94" s="58">
        <v>5560</v>
      </c>
      <c r="K94" s="12"/>
      <c r="L94" s="58"/>
      <c r="M94" s="12"/>
      <c r="N94" s="58"/>
      <c r="O94" s="58">
        <v>22</v>
      </c>
      <c r="P94" s="58">
        <v>5580</v>
      </c>
      <c r="Q94" s="58">
        <f t="shared" si="4"/>
        <v>53</v>
      </c>
      <c r="R94" s="13">
        <f t="shared" si="5"/>
        <v>8109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58">
        <v>19</v>
      </c>
      <c r="F95" s="58">
        <v>681</v>
      </c>
      <c r="G95" s="58"/>
      <c r="H95" s="58"/>
      <c r="I95" s="58"/>
      <c r="J95" s="58"/>
      <c r="K95" s="12">
        <v>25</v>
      </c>
      <c r="L95" s="58">
        <v>695</v>
      </c>
      <c r="M95" s="12"/>
      <c r="N95" s="58"/>
      <c r="O95" s="58"/>
      <c r="P95" s="58"/>
      <c r="Q95" s="58">
        <f t="shared" si="4"/>
        <v>44</v>
      </c>
      <c r="R95" s="13">
        <f t="shared" si="5"/>
        <v>6732</v>
      </c>
    </row>
    <row r="96" spans="1:18" ht="15" customHeight="1" x14ac:dyDescent="0.25">
      <c r="A96" s="59">
        <v>86</v>
      </c>
      <c r="B96" s="58">
        <v>630</v>
      </c>
      <c r="C96" s="58"/>
      <c r="D96" s="58"/>
      <c r="E96" s="58">
        <v>19</v>
      </c>
      <c r="F96" s="58">
        <v>5474</v>
      </c>
      <c r="G96" s="58"/>
      <c r="H96" s="58"/>
      <c r="I96" s="58"/>
      <c r="J96" s="58"/>
      <c r="K96" s="58">
        <v>26</v>
      </c>
      <c r="L96" s="58">
        <v>5494</v>
      </c>
      <c r="M96" s="58"/>
      <c r="N96" s="58"/>
      <c r="O96" s="58"/>
      <c r="P96" s="58"/>
      <c r="Q96" s="58">
        <f t="shared" si="4"/>
        <v>45</v>
      </c>
      <c r="R96" s="13">
        <f t="shared" si="5"/>
        <v>6885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58">
        <v>21</v>
      </c>
      <c r="F97" s="58">
        <v>5004</v>
      </c>
      <c r="G97" s="58"/>
      <c r="H97" s="58"/>
      <c r="I97" s="58">
        <v>16</v>
      </c>
      <c r="J97" s="58">
        <v>5026</v>
      </c>
      <c r="K97" s="58"/>
      <c r="L97" s="58"/>
      <c r="M97" s="58"/>
      <c r="N97" s="58"/>
      <c r="O97" s="58">
        <v>22</v>
      </c>
      <c r="P97" s="58">
        <v>5036</v>
      </c>
      <c r="Q97" s="58">
        <f t="shared" si="4"/>
        <v>59</v>
      </c>
      <c r="R97" s="13">
        <f t="shared" si="5"/>
        <v>9027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58"/>
      <c r="F98" s="58"/>
      <c r="G98" s="58">
        <v>22</v>
      </c>
      <c r="H98">
        <v>5320</v>
      </c>
      <c r="I98" s="58"/>
      <c r="J98" s="58"/>
      <c r="K98" s="58"/>
      <c r="L98" s="58"/>
      <c r="M98" s="58">
        <v>21</v>
      </c>
      <c r="N98" s="58">
        <v>5337</v>
      </c>
      <c r="O98" s="58"/>
      <c r="P98" s="58"/>
      <c r="Q98" s="58">
        <f t="shared" si="4"/>
        <v>43</v>
      </c>
      <c r="R98" s="13">
        <f t="shared" si="5"/>
        <v>6579</v>
      </c>
    </row>
    <row r="99" spans="1:18" ht="15" customHeight="1" x14ac:dyDescent="0.25">
      <c r="A99" s="59">
        <v>89</v>
      </c>
      <c r="B99" s="58">
        <v>633</v>
      </c>
      <c r="C99" s="58"/>
      <c r="D99" s="58"/>
      <c r="E99" s="58">
        <v>18</v>
      </c>
      <c r="F99" s="58">
        <v>4995</v>
      </c>
      <c r="G99" s="58"/>
      <c r="H99" s="58"/>
      <c r="I99" s="58">
        <v>17</v>
      </c>
      <c r="J99" s="58">
        <v>5009</v>
      </c>
      <c r="K99" s="58"/>
      <c r="L99" s="58"/>
      <c r="M99" s="58">
        <v>18</v>
      </c>
      <c r="N99" s="58">
        <v>5023</v>
      </c>
      <c r="O99" s="58"/>
      <c r="P99" s="58"/>
      <c r="Q99" s="58">
        <f t="shared" si="4"/>
        <v>53</v>
      </c>
      <c r="R99" s="13">
        <f t="shared" si="5"/>
        <v>8109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4"/>
        <v>0</v>
      </c>
      <c r="R101" s="13">
        <f t="shared" si="5"/>
        <v>0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4"/>
        <v>0</v>
      </c>
      <c r="R103" s="13">
        <f t="shared" si="5"/>
        <v>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>
        <v>43</v>
      </c>
      <c r="D105" s="58">
        <v>8178</v>
      </c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43</v>
      </c>
      <c r="R105" s="13">
        <f t="shared" si="5"/>
        <v>6579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>
        <v>46</v>
      </c>
      <c r="D107" s="58">
        <v>9170</v>
      </c>
      <c r="E107" s="58"/>
      <c r="F107" s="58"/>
      <c r="G107" s="58"/>
      <c r="H107" s="58"/>
      <c r="I107" s="58">
        <v>46</v>
      </c>
      <c r="J107" s="58">
        <v>9184</v>
      </c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92</v>
      </c>
      <c r="R107" s="13">
        <f t="shared" ref="R107:R138" si="7">SUM(C107*C$9,E107*E$9,G107*G$9,I107*I$9,K107*K$9,M107*M$9,O107*O$9)</f>
        <v>14076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58"/>
      <c r="D110" s="58"/>
      <c r="E110" s="58">
        <v>40</v>
      </c>
      <c r="F110" s="58">
        <v>12063</v>
      </c>
      <c r="G110" s="58">
        <v>19</v>
      </c>
      <c r="H110" s="58">
        <v>12079</v>
      </c>
      <c r="I110" s="58"/>
      <c r="J110" s="58"/>
      <c r="K110" s="58"/>
      <c r="L110" s="58"/>
      <c r="M110" s="58"/>
      <c r="N110" s="58"/>
      <c r="O110" s="58"/>
      <c r="P110" s="58"/>
      <c r="Q110" s="58">
        <f t="shared" si="6"/>
        <v>59</v>
      </c>
      <c r="R110" s="13">
        <f t="shared" si="7"/>
        <v>9027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>
        <v>47</v>
      </c>
      <c r="N111" s="58">
        <v>8483</v>
      </c>
      <c r="O111" s="58"/>
      <c r="P111" s="58"/>
      <c r="Q111" s="58">
        <f t="shared" si="6"/>
        <v>47</v>
      </c>
      <c r="R111" s="13">
        <f t="shared" si="7"/>
        <v>7191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58">
        <v>72</v>
      </c>
      <c r="F112" s="58">
        <v>2880</v>
      </c>
      <c r="G112" s="58"/>
      <c r="H112" s="58"/>
      <c r="I112" s="58"/>
      <c r="J112" s="58"/>
      <c r="K112" s="58">
        <v>101</v>
      </c>
      <c r="L112" s="58">
        <v>2896</v>
      </c>
      <c r="M112" s="58"/>
      <c r="N112" s="58"/>
      <c r="O112" s="58"/>
      <c r="P112" s="58"/>
      <c r="Q112" s="58">
        <f t="shared" si="6"/>
        <v>173</v>
      </c>
      <c r="R112" s="13">
        <f t="shared" si="7"/>
        <v>26469</v>
      </c>
    </row>
    <row r="113" spans="1:18" ht="15" customHeight="1" x14ac:dyDescent="0.25">
      <c r="A113" s="59">
        <v>103</v>
      </c>
      <c r="B113" s="58">
        <v>1111</v>
      </c>
      <c r="C113" s="58"/>
      <c r="D113" s="58"/>
      <c r="E113" s="58"/>
      <c r="F113" s="58"/>
      <c r="G113" s="58"/>
      <c r="H113" s="58"/>
      <c r="I113" s="58"/>
      <c r="J113" s="58"/>
      <c r="K113" s="58">
        <v>128</v>
      </c>
      <c r="L113" s="58">
        <v>3989</v>
      </c>
      <c r="M113" s="58"/>
      <c r="N113" s="58"/>
      <c r="O113" s="58"/>
      <c r="P113" s="58"/>
      <c r="Q113" s="58">
        <f t="shared" si="6"/>
        <v>128</v>
      </c>
      <c r="R113" s="13">
        <f t="shared" si="7"/>
        <v>19584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6"/>
        <v>0</v>
      </c>
      <c r="R116" s="13">
        <f t="shared" si="7"/>
        <v>0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>
        <v>75</v>
      </c>
      <c r="N117" s="58">
        <v>108332</v>
      </c>
      <c r="O117" s="58"/>
      <c r="P117" s="58"/>
      <c r="Q117" s="58">
        <f t="shared" si="6"/>
        <v>75</v>
      </c>
      <c r="R117" s="13">
        <f t="shared" si="7"/>
        <v>11475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58"/>
      <c r="F118" s="58"/>
      <c r="G118" s="58"/>
      <c r="H118" s="58"/>
      <c r="I118" s="58">
        <v>77</v>
      </c>
      <c r="J118" s="58">
        <v>68512</v>
      </c>
      <c r="K118" s="58"/>
      <c r="L118" s="58"/>
      <c r="M118" s="58"/>
      <c r="N118" s="58"/>
      <c r="O118" s="58"/>
      <c r="P118" s="58"/>
      <c r="Q118" s="58">
        <f t="shared" si="6"/>
        <v>77</v>
      </c>
      <c r="R118" s="13">
        <f t="shared" si="7"/>
        <v>11781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 t="shared" si="6"/>
        <v>0</v>
      </c>
      <c r="R119" s="13">
        <f t="shared" si="7"/>
        <v>0</v>
      </c>
    </row>
    <row r="120" spans="1:18" ht="15" customHeight="1" x14ac:dyDescent="0.25">
      <c r="A120" s="59">
        <v>110</v>
      </c>
      <c r="B120" s="58">
        <v>1233</v>
      </c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>
        <v>50</v>
      </c>
      <c r="N120" s="58">
        <v>155230</v>
      </c>
      <c r="O120" s="58"/>
      <c r="P120" s="58"/>
      <c r="Q120" s="58">
        <f t="shared" si="6"/>
        <v>50</v>
      </c>
      <c r="R120" s="13">
        <f t="shared" si="7"/>
        <v>7650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113</v>
      </c>
      <c r="B123" s="58">
        <v>1236</v>
      </c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>
        <v>69</v>
      </c>
      <c r="N123" s="58">
        <v>173933</v>
      </c>
      <c r="O123" s="58"/>
      <c r="P123" s="58"/>
      <c r="Q123" s="58">
        <f t="shared" si="6"/>
        <v>69</v>
      </c>
      <c r="R123" s="13">
        <f t="shared" si="7"/>
        <v>10557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>
        <v>49</v>
      </c>
      <c r="D130" s="58">
        <v>972</v>
      </c>
      <c r="E130" s="58"/>
      <c r="F130" s="58"/>
      <c r="G130" s="58"/>
      <c r="H130" s="58"/>
      <c r="I130" s="58"/>
      <c r="J130" s="58"/>
      <c r="K130" s="58"/>
      <c r="L130" s="58"/>
      <c r="M130" s="58">
        <v>40</v>
      </c>
      <c r="N130" s="58">
        <v>991</v>
      </c>
      <c r="O130" s="58"/>
      <c r="P130" s="58"/>
      <c r="Q130" s="58">
        <f t="shared" si="6"/>
        <v>89</v>
      </c>
      <c r="R130" s="13">
        <f t="shared" si="7"/>
        <v>13617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>
        <v>46</v>
      </c>
      <c r="N132" s="58">
        <v>1178</v>
      </c>
      <c r="O132" s="58"/>
      <c r="P132" s="58"/>
      <c r="Q132" s="58">
        <f t="shared" si="6"/>
        <v>46</v>
      </c>
      <c r="R132" s="13">
        <f t="shared" si="7"/>
        <v>7038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5" customHeight="1" x14ac:dyDescent="0.25">
      <c r="A134" s="59">
        <v>124</v>
      </c>
      <c r="B134" s="58">
        <v>1509</v>
      </c>
      <c r="C134" s="58"/>
      <c r="D134" s="58"/>
      <c r="E134" s="58">
        <v>41</v>
      </c>
      <c r="F134" s="58">
        <v>290</v>
      </c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41</v>
      </c>
      <c r="R134" s="13">
        <f t="shared" si="7"/>
        <v>6273</v>
      </c>
    </row>
    <row r="135" spans="1:18" ht="15" customHeight="1" x14ac:dyDescent="0.25">
      <c r="A135" s="59">
        <v>125</v>
      </c>
      <c r="B135" s="58">
        <v>1510</v>
      </c>
      <c r="C135" s="58">
        <v>66</v>
      </c>
      <c r="D135" s="58">
        <v>2505</v>
      </c>
      <c r="E135" s="58"/>
      <c r="F135" s="58"/>
      <c r="G135" s="58">
        <v>58</v>
      </c>
      <c r="H135" s="58">
        <v>2516</v>
      </c>
      <c r="I135" s="58"/>
      <c r="J135" s="58"/>
      <c r="K135" s="58">
        <v>67</v>
      </c>
      <c r="L135" s="58">
        <v>2528</v>
      </c>
      <c r="M135" s="58"/>
      <c r="N135" s="58"/>
      <c r="O135" s="58">
        <v>55</v>
      </c>
      <c r="P135" s="58">
        <v>2540</v>
      </c>
      <c r="Q135" s="58">
        <f t="shared" si="6"/>
        <v>246</v>
      </c>
      <c r="R135" s="13">
        <f t="shared" si="7"/>
        <v>37638</v>
      </c>
    </row>
    <row r="136" spans="1:18" ht="15" customHeight="1" x14ac:dyDescent="0.25">
      <c r="A136" s="59">
        <v>126</v>
      </c>
      <c r="B136" s="58">
        <v>1511</v>
      </c>
      <c r="C136" s="58"/>
      <c r="D136" s="58"/>
      <c r="E136" s="58">
        <v>58</v>
      </c>
      <c r="F136" s="58">
        <v>3577</v>
      </c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58</v>
      </c>
      <c r="R136" s="13">
        <f t="shared" si="7"/>
        <v>8874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58"/>
      <c r="F138" s="58"/>
      <c r="G138" s="58"/>
      <c r="H138" s="58"/>
      <c r="I138" s="58">
        <v>26</v>
      </c>
      <c r="J138" s="58">
        <v>6112</v>
      </c>
      <c r="K138" s="58"/>
      <c r="L138" s="58"/>
      <c r="M138" s="58"/>
      <c r="N138" s="58"/>
      <c r="O138" s="58"/>
      <c r="P138" s="58"/>
      <c r="Q138" s="58">
        <f t="shared" si="6"/>
        <v>26</v>
      </c>
      <c r="R138" s="13">
        <f t="shared" si="7"/>
        <v>3978</v>
      </c>
    </row>
    <row r="139" spans="1:18" ht="15" customHeight="1" x14ac:dyDescent="0.25">
      <c r="A139" s="59">
        <v>129</v>
      </c>
      <c r="B139" s="58">
        <v>1603</v>
      </c>
      <c r="C139" s="58">
        <v>60</v>
      </c>
      <c r="D139" s="58">
        <v>2741</v>
      </c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>
        <f t="shared" ref="Q139:Q167" si="8">C139+E139+G139+I139+K139+M139+O139</f>
        <v>60</v>
      </c>
      <c r="R139" s="13">
        <f t="shared" ref="R139:R167" si="9">SUM(C139*C$9,E139*E$9,G139*G$9,I139*I$9,K139*K$9,M139*M$9,O139*O$9)</f>
        <v>9180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58"/>
      <c r="F141" s="58"/>
      <c r="G141" s="58">
        <v>30</v>
      </c>
      <c r="H141" s="58">
        <v>8100</v>
      </c>
      <c r="I141" s="58"/>
      <c r="J141" s="58"/>
      <c r="K141" s="58"/>
      <c r="L141" s="58"/>
      <c r="M141" s="58">
        <v>33</v>
      </c>
      <c r="N141" s="58">
        <v>8114</v>
      </c>
      <c r="O141" s="58"/>
      <c r="P141" s="58"/>
      <c r="Q141" s="58">
        <f t="shared" si="8"/>
        <v>63</v>
      </c>
      <c r="R141" s="13">
        <f t="shared" si="9"/>
        <v>9639</v>
      </c>
    </row>
    <row r="142" spans="1:18" ht="15" customHeight="1" x14ac:dyDescent="0.25">
      <c r="A142" s="59">
        <v>132</v>
      </c>
      <c r="B142" s="58">
        <v>1705</v>
      </c>
      <c r="C142" s="58">
        <v>35</v>
      </c>
      <c r="D142" s="58">
        <v>8383</v>
      </c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>
        <v>40</v>
      </c>
      <c r="P142" s="58">
        <v>8435</v>
      </c>
      <c r="Q142" s="58">
        <f t="shared" si="8"/>
        <v>75</v>
      </c>
      <c r="R142" s="13">
        <f t="shared" si="9"/>
        <v>11475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58"/>
      <c r="F143" s="58"/>
      <c r="G143" s="58">
        <v>30</v>
      </c>
      <c r="H143" s="58">
        <v>2127</v>
      </c>
      <c r="I143" s="58"/>
      <c r="J143" s="58"/>
      <c r="K143" s="58"/>
      <c r="L143" s="58"/>
      <c r="M143" s="58"/>
      <c r="N143" s="58"/>
      <c r="O143" s="58"/>
      <c r="P143" s="58"/>
      <c r="Q143" s="58">
        <f t="shared" si="8"/>
        <v>30</v>
      </c>
      <c r="R143" s="13">
        <f t="shared" si="9"/>
        <v>4590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>
        <f t="shared" si="8"/>
        <v>0</v>
      </c>
      <c r="R145" s="13">
        <f t="shared" si="9"/>
        <v>0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>
        <v>21</v>
      </c>
      <c r="N148" s="58">
        <v>6710</v>
      </c>
      <c r="O148" s="58"/>
      <c r="P148" s="58"/>
      <c r="Q148" s="58">
        <f t="shared" si="8"/>
        <v>21</v>
      </c>
      <c r="R148" s="13">
        <f t="shared" si="9"/>
        <v>3213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5" customHeight="1" x14ac:dyDescent="0.25">
      <c r="A152" s="59">
        <v>142</v>
      </c>
      <c r="B152" s="58">
        <v>2108</v>
      </c>
      <c r="C152" s="58">
        <v>99</v>
      </c>
      <c r="D152" s="58">
        <v>22347</v>
      </c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>
        <f t="shared" si="8"/>
        <v>99</v>
      </c>
      <c r="R152" s="13">
        <f t="shared" si="9"/>
        <v>15147</v>
      </c>
    </row>
    <row r="153" spans="1:18" ht="15" customHeight="1" x14ac:dyDescent="0.25">
      <c r="A153" s="59">
        <v>143</v>
      </c>
      <c r="B153" s="58">
        <v>2109</v>
      </c>
      <c r="C153" s="58"/>
      <c r="D153" s="58"/>
      <c r="E153" s="58"/>
      <c r="F153" s="58"/>
      <c r="G153" s="58">
        <v>114</v>
      </c>
      <c r="H153" s="58">
        <v>21631</v>
      </c>
      <c r="I153" s="58"/>
      <c r="J153" s="58"/>
      <c r="K153" s="58"/>
      <c r="L153" s="58"/>
      <c r="M153" s="58">
        <v>120</v>
      </c>
      <c r="N153" s="58">
        <v>21676</v>
      </c>
      <c r="O153" s="58"/>
      <c r="P153" s="58"/>
      <c r="Q153" s="58">
        <f t="shared" si="8"/>
        <v>234</v>
      </c>
      <c r="R153" s="13">
        <f t="shared" si="9"/>
        <v>35802</v>
      </c>
    </row>
    <row r="154" spans="1:18" ht="15" customHeight="1" x14ac:dyDescent="0.25">
      <c r="A154" s="59">
        <v>144</v>
      </c>
      <c r="B154" s="58">
        <v>2110</v>
      </c>
      <c r="C154" s="58"/>
      <c r="D154" s="58"/>
      <c r="E154" s="58"/>
      <c r="F154" s="58"/>
      <c r="G154" s="58">
        <v>100</v>
      </c>
      <c r="H154" s="58">
        <v>15355</v>
      </c>
      <c r="I154" s="58"/>
      <c r="J154" s="58"/>
      <c r="K154" s="58"/>
      <c r="L154" s="58"/>
      <c r="M154" s="58">
        <v>106</v>
      </c>
      <c r="N154" s="58">
        <v>15398</v>
      </c>
      <c r="O154" s="58"/>
      <c r="P154" s="58"/>
      <c r="Q154" s="58">
        <f t="shared" si="8"/>
        <v>206</v>
      </c>
      <c r="R154" s="13">
        <f t="shared" si="9"/>
        <v>31518</v>
      </c>
    </row>
    <row r="155" spans="1:18" ht="15" customHeight="1" x14ac:dyDescent="0.25">
      <c r="A155" s="59">
        <v>145</v>
      </c>
      <c r="B155" s="58">
        <v>2111</v>
      </c>
      <c r="C155" s="58"/>
      <c r="D155" s="58"/>
      <c r="E155" s="58"/>
      <c r="F155" s="58"/>
      <c r="G155" s="58">
        <v>87</v>
      </c>
      <c r="H155" s="58">
        <v>15320</v>
      </c>
      <c r="I155" s="58"/>
      <c r="J155" s="58"/>
      <c r="K155" s="58"/>
      <c r="L155" s="58"/>
      <c r="M155" s="58"/>
      <c r="N155" s="58"/>
      <c r="O155" s="58">
        <v>120</v>
      </c>
      <c r="P155" s="58">
        <v>15380</v>
      </c>
      <c r="Q155" s="58">
        <f t="shared" si="8"/>
        <v>207</v>
      </c>
      <c r="R155" s="13">
        <f t="shared" si="9"/>
        <v>31671</v>
      </c>
    </row>
    <row r="156" spans="1:18" ht="15" customHeight="1" x14ac:dyDescent="0.25">
      <c r="A156" s="59">
        <v>146</v>
      </c>
      <c r="B156" s="58">
        <v>2112</v>
      </c>
      <c r="C156" s="58">
        <v>86</v>
      </c>
      <c r="D156" s="58">
        <v>14622</v>
      </c>
      <c r="E156" s="58"/>
      <c r="F156" s="58"/>
      <c r="G156" s="58"/>
      <c r="H156" s="58"/>
      <c r="I156" s="58">
        <v>81</v>
      </c>
      <c r="J156" s="58">
        <v>14662</v>
      </c>
      <c r="K156" s="58"/>
      <c r="L156" s="58"/>
      <c r="M156" s="58"/>
      <c r="N156" s="58"/>
      <c r="O156" s="58"/>
      <c r="P156" s="58"/>
      <c r="Q156" s="58">
        <f t="shared" si="8"/>
        <v>167</v>
      </c>
      <c r="R156" s="13">
        <f t="shared" si="9"/>
        <v>25551</v>
      </c>
    </row>
    <row r="157" spans="1:18" ht="15" customHeight="1" x14ac:dyDescent="0.25">
      <c r="A157" s="59">
        <v>147</v>
      </c>
      <c r="B157" s="58">
        <v>2113</v>
      </c>
      <c r="C157" s="58">
        <v>87</v>
      </c>
      <c r="D157" s="58">
        <v>15981</v>
      </c>
      <c r="E157" s="58"/>
      <c r="F157" s="58"/>
      <c r="G157" s="58"/>
      <c r="H157" s="58"/>
      <c r="I157" s="58">
        <v>94</v>
      </c>
      <c r="J157" s="58">
        <v>16023</v>
      </c>
      <c r="K157" s="58"/>
      <c r="L157" s="58"/>
      <c r="M157" s="58"/>
      <c r="N157" s="58"/>
      <c r="O157" s="58"/>
      <c r="P157" s="58"/>
      <c r="Q157" s="58">
        <f t="shared" si="8"/>
        <v>181</v>
      </c>
      <c r="R157" s="13">
        <f t="shared" si="9"/>
        <v>27693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58"/>
      <c r="F158" s="58"/>
      <c r="G158" s="58"/>
      <c r="H158" s="58"/>
      <c r="I158" s="58">
        <v>43</v>
      </c>
      <c r="J158" s="58">
        <v>4980</v>
      </c>
      <c r="K158" s="58"/>
      <c r="L158" s="58"/>
      <c r="M158" s="58"/>
      <c r="N158" s="58"/>
      <c r="O158" s="58"/>
      <c r="P158" s="58"/>
      <c r="Q158" s="58">
        <f t="shared" si="8"/>
        <v>43</v>
      </c>
      <c r="R158" s="13">
        <f t="shared" si="9"/>
        <v>6579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58"/>
      <c r="F159" s="58"/>
      <c r="G159" s="58"/>
      <c r="H159" s="58"/>
      <c r="I159" s="58"/>
      <c r="J159" s="58"/>
      <c r="K159" s="58">
        <v>34</v>
      </c>
      <c r="L159" s="58">
        <v>14799</v>
      </c>
      <c r="M159" s="58"/>
      <c r="N159" s="58"/>
      <c r="O159" s="58"/>
      <c r="P159" s="58"/>
      <c r="Q159" s="58">
        <f t="shared" si="8"/>
        <v>34</v>
      </c>
      <c r="R159" s="13">
        <f t="shared" si="9"/>
        <v>5202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58">
        <v>107</v>
      </c>
      <c r="F161" s="58">
        <v>2045</v>
      </c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>
        <f t="shared" si="8"/>
        <v>107</v>
      </c>
      <c r="R161" s="13">
        <f t="shared" si="9"/>
        <v>16371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58">
        <v>223</v>
      </c>
      <c r="F162" s="58">
        <v>7155</v>
      </c>
      <c r="G162" s="58">
        <v>67</v>
      </c>
      <c r="H162" s="58">
        <v>7176</v>
      </c>
      <c r="I162" s="58"/>
      <c r="J162" s="58"/>
      <c r="K162" s="58"/>
      <c r="L162" s="58"/>
      <c r="M162" s="58"/>
      <c r="N162" s="58"/>
      <c r="O162" s="58"/>
      <c r="P162" s="58"/>
      <c r="Q162" s="58">
        <f t="shared" si="8"/>
        <v>290</v>
      </c>
      <c r="R162" s="13">
        <f t="shared" si="9"/>
        <v>44370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58">
        <v>191</v>
      </c>
      <c r="F163" s="58">
        <v>3486</v>
      </c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>
        <f t="shared" si="8"/>
        <v>191</v>
      </c>
      <c r="R163" s="13">
        <f t="shared" si="9"/>
        <v>29223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>
        <f t="shared" si="8"/>
        <v>0</v>
      </c>
      <c r="R166" s="13">
        <f t="shared" si="9"/>
        <v>0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5761</v>
      </c>
      <c r="R168" s="13">
        <f>SUM(R11:R167)</f>
        <v>881433</v>
      </c>
    </row>
    <row r="169" spans="1:18" ht="25.5" customHeight="1" x14ac:dyDescent="0.25">
      <c r="A169" s="87" t="s">
        <v>28</v>
      </c>
      <c r="B169" s="85"/>
      <c r="C169" s="59">
        <f>SUM(C11:C167)</f>
        <v>838</v>
      </c>
      <c r="D169" s="59"/>
      <c r="E169" s="59">
        <f>SUM(E11:E167)</f>
        <v>956</v>
      </c>
      <c r="F169" s="59"/>
      <c r="G169" s="59">
        <f>SUM(G11:G167)</f>
        <v>985</v>
      </c>
      <c r="H169" s="59"/>
      <c r="I169" s="59">
        <f>SUM(I11:I167)</f>
        <v>727</v>
      </c>
      <c r="J169" s="59"/>
      <c r="K169" s="59">
        <f>SUM(K11:K167)</f>
        <v>775</v>
      </c>
      <c r="L169" s="59"/>
      <c r="M169" s="59">
        <f>SUM(M11:M167)</f>
        <v>876</v>
      </c>
      <c r="N169" s="59"/>
      <c r="O169" s="59">
        <f>SUM(O11:O167)</f>
        <v>604</v>
      </c>
      <c r="P169" s="59"/>
      <c r="Q169" s="21">
        <f>SUM(C169:P169)</f>
        <v>5761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128214</v>
      </c>
      <c r="D170" s="59"/>
      <c r="E170" s="59">
        <f>E169*E9</f>
        <v>146268</v>
      </c>
      <c r="F170" s="59"/>
      <c r="G170" s="59">
        <f>G169*G9</f>
        <v>150705</v>
      </c>
      <c r="H170" s="59"/>
      <c r="I170" s="59">
        <f>I169*I9</f>
        <v>111231</v>
      </c>
      <c r="J170" s="59"/>
      <c r="K170" s="59">
        <f>K169*K9</f>
        <v>118575</v>
      </c>
      <c r="L170" s="59"/>
      <c r="M170" s="59">
        <f>M169*M9</f>
        <v>134028</v>
      </c>
      <c r="N170" s="59"/>
      <c r="O170" s="59">
        <f>O169*O9</f>
        <v>92412</v>
      </c>
      <c r="P170" s="59"/>
      <c r="Q170" s="59" t="s">
        <v>30</v>
      </c>
      <c r="R170" s="23">
        <f>SUM(C170:P170)</f>
        <v>881433</v>
      </c>
    </row>
    <row r="171" spans="1:18" ht="15" customHeight="1" x14ac:dyDescent="0.25">
      <c r="A171" s="1"/>
      <c r="B171" s="103"/>
      <c r="C171" s="10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customHeight="1" x14ac:dyDescent="0.25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customHeight="1" x14ac:dyDescent="0.25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customHeight="1" x14ac:dyDescent="0.25">
      <c r="A174" s="1" t="s">
        <v>48</v>
      </c>
      <c r="C174" s="1"/>
      <c r="D174" s="1"/>
      <c r="E174" s="27"/>
      <c r="F174" s="1"/>
      <c r="G174" s="27"/>
      <c r="H174" s="1"/>
      <c r="I174" s="27"/>
      <c r="J174" s="1"/>
      <c r="K174" s="27"/>
      <c r="L174" s="1"/>
      <c r="M174" s="61"/>
      <c r="N174" s="1"/>
      <c r="O174" s="1"/>
      <c r="P174" s="26" t="s">
        <v>81</v>
      </c>
      <c r="Q174" s="26"/>
    </row>
    <row r="175" spans="1:18" ht="15" customHeight="1" x14ac:dyDescent="0.25">
      <c r="A175" s="57" t="s">
        <v>82</v>
      </c>
      <c r="E175" s="60"/>
      <c r="G175" s="60"/>
      <c r="I175" s="60"/>
      <c r="K175" s="60"/>
      <c r="M175" s="61"/>
      <c r="P175" s="26" t="s">
        <v>53</v>
      </c>
      <c r="Q175" s="26"/>
    </row>
    <row r="176" spans="1:18" ht="15" customHeight="1" x14ac:dyDescent="0.25">
      <c r="A176" s="57" t="s">
        <v>83</v>
      </c>
      <c r="E176" s="60"/>
      <c r="G176" s="60"/>
      <c r="I176" s="60"/>
      <c r="K176" s="60"/>
      <c r="M176" s="61"/>
      <c r="P176" s="57" t="s">
        <v>56</v>
      </c>
    </row>
    <row r="177" spans="1:19" ht="15" customHeight="1" x14ac:dyDescent="0.25">
      <c r="A177" s="24"/>
      <c r="B177" s="2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4"/>
      <c r="R177" s="24"/>
      <c r="S177" s="1"/>
    </row>
    <row r="178" spans="1:19" ht="15" customHeight="1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S178" s="1"/>
    </row>
    <row r="179" spans="1:19" ht="15" customHeight="1" x14ac:dyDescent="0.25"/>
    <row r="180" spans="1:19" ht="15" customHeight="1" x14ac:dyDescent="0.25"/>
    <row r="181" spans="1:19" ht="15" customHeight="1" x14ac:dyDescent="0.25"/>
    <row r="182" spans="1:19" ht="15" customHeight="1" x14ac:dyDescent="0.25"/>
    <row r="183" spans="1:19" ht="15" customHeight="1" x14ac:dyDescent="0.25"/>
    <row r="184" spans="1:19" ht="15" customHeight="1" x14ac:dyDescent="0.25"/>
    <row r="185" spans="1:19" ht="15" customHeight="1" x14ac:dyDescent="0.25"/>
    <row r="186" spans="1:19" ht="15" customHeight="1" x14ac:dyDescent="0.25"/>
    <row r="187" spans="1:19" ht="15" customHeight="1" x14ac:dyDescent="0.25"/>
    <row r="188" spans="1:19" ht="15" customHeight="1" x14ac:dyDescent="0.25"/>
    <row r="189" spans="1:19" ht="15" customHeight="1" x14ac:dyDescent="0.25"/>
    <row r="190" spans="1:19" ht="15" customHeight="1" x14ac:dyDescent="0.25"/>
    <row r="191" spans="1:19" ht="15" customHeight="1" x14ac:dyDescent="0.25"/>
    <row r="192" spans="1:19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6"/>
  <sheetViews>
    <sheetView topLeftCell="A159" workbookViewId="0">
      <selection activeCell="O6" sqref="O6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ht="15" customHeight="1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ht="15" customHeight="1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ht="15" customHeight="1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 t="s">
        <v>57</v>
      </c>
      <c r="O4" s="1"/>
      <c r="P4" s="1"/>
      <c r="Q4" s="1"/>
      <c r="R4" s="1"/>
    </row>
    <row r="5" spans="1:19" ht="15" customHeight="1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58</v>
      </c>
      <c r="P5" s="1"/>
      <c r="Q5" s="1"/>
      <c r="R5" s="1"/>
    </row>
    <row r="6" spans="1:19" ht="15" customHeight="1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59</v>
      </c>
      <c r="P6" s="1"/>
      <c r="Q6" s="1"/>
      <c r="R6" s="1"/>
    </row>
    <row r="7" spans="1:19" ht="15" customHeight="1" x14ac:dyDescent="0.25">
      <c r="A7" s="86" t="s">
        <v>8</v>
      </c>
      <c r="B7" s="91"/>
      <c r="C7" s="87" t="s">
        <v>60</v>
      </c>
      <c r="D7" s="91"/>
      <c r="E7" s="87" t="s">
        <v>61</v>
      </c>
      <c r="F7" s="91"/>
      <c r="G7" s="87" t="s">
        <v>62</v>
      </c>
      <c r="H7" s="91"/>
      <c r="I7" s="87" t="s">
        <v>63</v>
      </c>
      <c r="J7" s="91"/>
      <c r="K7" s="87" t="s">
        <v>64</v>
      </c>
      <c r="L7" s="91"/>
      <c r="M7" s="87" t="s">
        <v>65</v>
      </c>
      <c r="N7" s="91"/>
      <c r="O7" s="87" t="s">
        <v>66</v>
      </c>
      <c r="P7" s="91"/>
      <c r="Q7" s="87" t="s">
        <v>9</v>
      </c>
      <c r="R7" s="87" t="s">
        <v>10</v>
      </c>
    </row>
    <row r="8" spans="1:19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ht="15" customHeight="1" x14ac:dyDescent="0.25">
      <c r="A9" s="86" t="s">
        <v>11</v>
      </c>
      <c r="B9" s="85"/>
      <c r="C9" s="87">
        <v>157</v>
      </c>
      <c r="D9" s="85"/>
      <c r="E9" s="87">
        <v>157</v>
      </c>
      <c r="F9" s="85"/>
      <c r="G9" s="87">
        <v>157</v>
      </c>
      <c r="H9" s="85"/>
      <c r="I9" s="87">
        <v>157</v>
      </c>
      <c r="J9" s="85"/>
      <c r="K9" s="87">
        <v>157</v>
      </c>
      <c r="L9" s="85"/>
      <c r="M9" s="87">
        <v>157</v>
      </c>
      <c r="N9" s="85"/>
      <c r="O9" s="87">
        <v>157</v>
      </c>
      <c r="P9" s="85"/>
      <c r="Q9" s="100"/>
      <c r="R9" s="100"/>
    </row>
    <row r="10" spans="1:19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5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5" customHeight="1" x14ac:dyDescent="0.25">
      <c r="A12" s="59">
        <v>2</v>
      </c>
      <c r="B12" s="14">
        <v>110</v>
      </c>
      <c r="C12" s="58"/>
      <c r="D12" s="59"/>
      <c r="E12" s="59"/>
      <c r="F12" s="59"/>
      <c r="H12" s="12"/>
      <c r="I12" s="59"/>
      <c r="J12" s="12"/>
      <c r="K12" s="58"/>
      <c r="L12" s="58"/>
      <c r="M12" s="58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9" ht="15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5" customHeight="1" x14ac:dyDescent="0.25">
      <c r="A14" s="59">
        <v>4</v>
      </c>
      <c r="B14" s="14">
        <v>113</v>
      </c>
      <c r="C14" s="59"/>
      <c r="D14" s="59"/>
      <c r="E14" s="59"/>
      <c r="F14" s="59"/>
      <c r="G14" s="59"/>
      <c r="H14" s="12"/>
      <c r="I14" s="52">
        <v>81</v>
      </c>
      <c r="J14" s="59">
        <v>19633</v>
      </c>
      <c r="K14" s="58"/>
      <c r="L14" s="58"/>
      <c r="M14" s="58"/>
      <c r="N14" s="58"/>
      <c r="O14" s="58"/>
      <c r="P14" s="58"/>
      <c r="Q14" s="58">
        <f t="shared" si="0"/>
        <v>81</v>
      </c>
      <c r="R14" s="13">
        <f t="shared" si="1"/>
        <v>12717</v>
      </c>
    </row>
    <row r="15" spans="1:19" ht="15" customHeight="1" x14ac:dyDescent="0.25">
      <c r="A15" s="59">
        <v>5</v>
      </c>
      <c r="B15" s="14">
        <v>114</v>
      </c>
      <c r="C15" s="59"/>
      <c r="D15" s="59"/>
      <c r="E15" s="59"/>
      <c r="F15" s="59"/>
      <c r="G15" s="59"/>
      <c r="H15" s="12"/>
      <c r="I15" s="52"/>
      <c r="J15" s="59"/>
      <c r="K15" s="58"/>
      <c r="L15" s="58"/>
      <c r="M15" s="58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9" ht="15" customHeight="1" x14ac:dyDescent="0.25">
      <c r="A16" s="59">
        <v>6</v>
      </c>
      <c r="B16" s="14">
        <v>115</v>
      </c>
      <c r="C16" s="59"/>
      <c r="D16" s="59"/>
      <c r="E16" s="59"/>
      <c r="F16" s="59"/>
      <c r="G16" s="59">
        <v>148</v>
      </c>
      <c r="H16" s="12">
        <v>3979</v>
      </c>
      <c r="I16" s="52"/>
      <c r="J16" s="59"/>
      <c r="K16" s="58">
        <v>93</v>
      </c>
      <c r="L16" s="58">
        <v>3992</v>
      </c>
      <c r="M16" s="58"/>
      <c r="N16" s="58"/>
      <c r="O16" s="58"/>
      <c r="P16" s="58"/>
      <c r="Q16" s="58">
        <f t="shared" si="0"/>
        <v>241</v>
      </c>
      <c r="R16" s="13">
        <f t="shared" si="1"/>
        <v>37837</v>
      </c>
    </row>
    <row r="17" spans="1:18" ht="15" customHeight="1" x14ac:dyDescent="0.25">
      <c r="A17" s="59">
        <v>7</v>
      </c>
      <c r="B17" s="14">
        <v>116</v>
      </c>
      <c r="C17" s="59">
        <v>132</v>
      </c>
      <c r="D17" s="59">
        <v>2876</v>
      </c>
      <c r="E17" s="59"/>
      <c r="F17" s="59"/>
      <c r="G17" s="59"/>
      <c r="H17" s="59"/>
      <c r="I17" s="59"/>
      <c r="J17" s="59"/>
      <c r="K17" s="58">
        <v>81</v>
      </c>
      <c r="L17" s="58">
        <v>2887</v>
      </c>
      <c r="M17" s="58"/>
      <c r="N17" s="58"/>
      <c r="O17" s="58"/>
      <c r="P17" s="58"/>
      <c r="Q17" s="58">
        <f t="shared" si="0"/>
        <v>213</v>
      </c>
      <c r="R17" s="13">
        <f t="shared" si="1"/>
        <v>33441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59"/>
      <c r="F18" s="59"/>
      <c r="G18" s="59"/>
      <c r="H18" s="12"/>
      <c r="I18" s="59"/>
      <c r="J18" s="59"/>
      <c r="K18" s="58"/>
      <c r="L18" s="58"/>
      <c r="M18" s="58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59">
        <v>133</v>
      </c>
      <c r="F19" s="59">
        <v>2417</v>
      </c>
      <c r="G19" s="59"/>
      <c r="H19" s="12"/>
      <c r="I19" s="59"/>
      <c r="J19" s="59"/>
      <c r="K19" s="58"/>
      <c r="L19" s="58"/>
      <c r="M19" s="58"/>
      <c r="N19" s="58"/>
      <c r="O19" s="58"/>
      <c r="P19" s="58"/>
      <c r="Q19" s="58">
        <f t="shared" si="0"/>
        <v>133</v>
      </c>
      <c r="R19" s="13">
        <f t="shared" si="1"/>
        <v>20881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59"/>
      <c r="F20" s="59"/>
      <c r="G20" s="59"/>
      <c r="H20" s="59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59"/>
      <c r="F22" s="59"/>
      <c r="G22" s="52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12"/>
      <c r="F23" s="12"/>
      <c r="G23" s="59"/>
      <c r="H23" s="52"/>
      <c r="I23" s="59"/>
      <c r="J23" s="59"/>
      <c r="K23" s="58"/>
      <c r="L23" s="58"/>
      <c r="M23" s="58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/>
      <c r="D24" s="59"/>
      <c r="E24" s="59"/>
      <c r="F24" s="59"/>
      <c r="G24" s="59">
        <v>24</v>
      </c>
      <c r="H24" s="52">
        <v>1350</v>
      </c>
      <c r="I24" s="59"/>
      <c r="J24" s="59"/>
      <c r="K24" s="58"/>
      <c r="L24" s="58"/>
      <c r="M24" s="58"/>
      <c r="N24" s="58"/>
      <c r="O24" s="58"/>
      <c r="P24" s="58"/>
      <c r="Q24" s="58">
        <f t="shared" si="0"/>
        <v>24</v>
      </c>
      <c r="R24" s="13">
        <f t="shared" si="1"/>
        <v>3768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59"/>
      <c r="F25" s="59"/>
      <c r="G25" s="59">
        <v>19</v>
      </c>
      <c r="H25" s="52">
        <v>3214</v>
      </c>
      <c r="I25" s="59"/>
      <c r="J25" s="59"/>
      <c r="K25" s="58"/>
      <c r="L25" s="58"/>
      <c r="M25" s="58"/>
      <c r="N25" s="58"/>
      <c r="O25" s="58">
        <v>26</v>
      </c>
      <c r="P25" s="58">
        <v>3238</v>
      </c>
      <c r="Q25" s="58">
        <f t="shared" si="0"/>
        <v>45</v>
      </c>
      <c r="R25" s="13">
        <f t="shared" si="1"/>
        <v>7065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59"/>
      <c r="F26" s="59"/>
      <c r="G26" s="59"/>
      <c r="H26" s="52"/>
      <c r="I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59"/>
      <c r="F27" s="59"/>
      <c r="G27" s="59"/>
      <c r="H27" s="59"/>
      <c r="J27" s="59"/>
      <c r="K27" s="58"/>
      <c r="L27" s="58"/>
      <c r="M27" s="58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59"/>
      <c r="F28" s="59"/>
      <c r="G28" s="59"/>
      <c r="H28" s="52"/>
      <c r="I28" s="59"/>
      <c r="J28" s="59"/>
      <c r="K28" s="12"/>
      <c r="L28" s="12"/>
      <c r="M28" s="12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/>
      <c r="D29" s="59"/>
      <c r="E29" s="59">
        <v>33</v>
      </c>
      <c r="F29" s="59">
        <v>61</v>
      </c>
      <c r="G29" s="59"/>
      <c r="H29" s="52"/>
      <c r="I29" s="59">
        <v>29</v>
      </c>
      <c r="J29" s="59">
        <v>77</v>
      </c>
      <c r="K29" s="58">
        <v>20</v>
      </c>
      <c r="L29" s="58">
        <v>88</v>
      </c>
      <c r="M29" s="58">
        <v>13</v>
      </c>
      <c r="N29" s="58">
        <v>94</v>
      </c>
      <c r="O29" s="58"/>
      <c r="P29" s="58"/>
      <c r="Q29" s="58">
        <f t="shared" si="0"/>
        <v>95</v>
      </c>
      <c r="R29" s="13">
        <f t="shared" si="1"/>
        <v>14915</v>
      </c>
    </row>
    <row r="30" spans="1:18" ht="15" customHeight="1" x14ac:dyDescent="0.25">
      <c r="A30" s="59">
        <v>20</v>
      </c>
      <c r="B30" s="14">
        <v>334</v>
      </c>
      <c r="C30" s="59">
        <v>34</v>
      </c>
      <c r="D30" s="59">
        <v>573</v>
      </c>
      <c r="E30" s="59"/>
      <c r="F30" s="59"/>
      <c r="G30" s="59">
        <v>24</v>
      </c>
      <c r="H30" s="52">
        <v>591</v>
      </c>
      <c r="I30" s="59"/>
      <c r="J30" s="59"/>
      <c r="K30" s="58">
        <v>19</v>
      </c>
      <c r="L30" s="58">
        <v>603</v>
      </c>
      <c r="M30" s="58"/>
      <c r="N30" s="58"/>
      <c r="O30" s="58">
        <v>22</v>
      </c>
      <c r="P30" s="58">
        <v>619</v>
      </c>
      <c r="Q30" s="58">
        <f t="shared" si="0"/>
        <v>99</v>
      </c>
      <c r="R30" s="13">
        <f t="shared" si="1"/>
        <v>15543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59"/>
      <c r="F31" s="59"/>
      <c r="G31" s="59"/>
      <c r="H31" s="52"/>
      <c r="I31" s="59"/>
      <c r="J31" s="59"/>
      <c r="K31" s="58"/>
      <c r="L31" s="58"/>
      <c r="M31" s="58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59">
        <v>22</v>
      </c>
      <c r="F32" s="59">
        <v>5036</v>
      </c>
      <c r="G32" s="59"/>
      <c r="H32" s="52"/>
      <c r="I32" s="59">
        <v>19</v>
      </c>
      <c r="J32" s="59">
        <v>5049</v>
      </c>
      <c r="K32" s="58"/>
      <c r="L32" s="58"/>
      <c r="M32" s="58"/>
      <c r="N32" s="58"/>
      <c r="O32" s="58"/>
      <c r="P32" s="58"/>
      <c r="Q32" s="58">
        <f t="shared" si="0"/>
        <v>41</v>
      </c>
      <c r="R32" s="13">
        <f t="shared" si="1"/>
        <v>6437</v>
      </c>
    </row>
    <row r="33" spans="1:18" ht="15" customHeight="1" x14ac:dyDescent="0.25">
      <c r="A33" s="59">
        <v>23</v>
      </c>
      <c r="B33" s="14">
        <v>337</v>
      </c>
      <c r="C33" s="59"/>
      <c r="D33" s="59"/>
      <c r="E33" s="59">
        <v>38</v>
      </c>
      <c r="F33" s="59">
        <v>5248</v>
      </c>
      <c r="G33" s="59"/>
      <c r="H33" s="52"/>
      <c r="I33" s="59">
        <v>37</v>
      </c>
      <c r="J33" s="59">
        <v>5268</v>
      </c>
      <c r="K33" s="58"/>
      <c r="L33" s="58"/>
      <c r="M33" s="58">
        <v>23</v>
      </c>
      <c r="N33" s="58">
        <v>5286</v>
      </c>
      <c r="O33" s="58"/>
      <c r="P33" s="58"/>
      <c r="Q33" s="58">
        <f t="shared" si="0"/>
        <v>98</v>
      </c>
      <c r="R33" s="13">
        <f t="shared" si="1"/>
        <v>15386</v>
      </c>
    </row>
    <row r="34" spans="1:18" ht="15" customHeight="1" x14ac:dyDescent="0.25">
      <c r="A34" s="59">
        <v>24</v>
      </c>
      <c r="B34" s="14">
        <v>338</v>
      </c>
      <c r="C34" s="59"/>
      <c r="D34" s="59"/>
      <c r="E34" s="59">
        <v>28</v>
      </c>
      <c r="F34" s="59">
        <v>1610</v>
      </c>
      <c r="G34" s="59"/>
      <c r="H34" s="52"/>
      <c r="I34" s="59">
        <v>31</v>
      </c>
      <c r="J34" s="59">
        <v>1629</v>
      </c>
      <c r="K34" s="58"/>
      <c r="L34" s="58"/>
      <c r="M34" s="58">
        <v>26</v>
      </c>
      <c r="N34" s="58">
        <v>1645</v>
      </c>
      <c r="O34" s="58"/>
      <c r="P34" s="58"/>
      <c r="Q34" s="58">
        <f t="shared" si="0"/>
        <v>85</v>
      </c>
      <c r="R34" s="13">
        <f t="shared" si="1"/>
        <v>13345</v>
      </c>
    </row>
    <row r="35" spans="1:18" ht="15" customHeight="1" x14ac:dyDescent="0.25">
      <c r="A35" s="59">
        <v>25</v>
      </c>
      <c r="B35" s="14">
        <v>339</v>
      </c>
      <c r="C35" s="14">
        <v>16</v>
      </c>
      <c r="D35" s="14">
        <v>9144</v>
      </c>
      <c r="E35" s="14"/>
      <c r="F35" s="14"/>
      <c r="G35" s="14"/>
      <c r="H35" s="15"/>
      <c r="I35" s="12">
        <v>22</v>
      </c>
      <c r="J35" s="14">
        <v>9155</v>
      </c>
      <c r="L35" s="16"/>
      <c r="M35" s="57">
        <v>29</v>
      </c>
      <c r="N35" s="16">
        <v>9171</v>
      </c>
      <c r="O35" s="16"/>
      <c r="P35" s="16"/>
      <c r="Q35" s="58">
        <f t="shared" si="0"/>
        <v>67</v>
      </c>
      <c r="R35" s="13">
        <f t="shared" si="1"/>
        <v>10519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59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/>
      <c r="D37" s="59"/>
      <c r="E37" s="59"/>
      <c r="F37" s="59"/>
      <c r="G37" s="59"/>
      <c r="H37" s="54"/>
      <c r="I37" s="12"/>
      <c r="J37" s="59"/>
      <c r="K37" s="58"/>
      <c r="L37" s="58"/>
      <c r="M37" s="58"/>
      <c r="N37" s="58"/>
      <c r="O37" s="58">
        <v>20</v>
      </c>
      <c r="P37" s="58">
        <v>534</v>
      </c>
      <c r="Q37" s="58">
        <f t="shared" si="0"/>
        <v>20</v>
      </c>
      <c r="R37" s="13">
        <f t="shared" si="1"/>
        <v>3140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59"/>
      <c r="F38" s="59"/>
      <c r="G38" s="59"/>
      <c r="H38" s="54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>
        <v>31</v>
      </c>
      <c r="D39" s="59">
        <v>13346</v>
      </c>
      <c r="E39" s="12"/>
      <c r="F39" s="59"/>
      <c r="G39" s="59">
        <v>37</v>
      </c>
      <c r="H39" s="54">
        <v>13348</v>
      </c>
      <c r="I39" s="12"/>
      <c r="J39" s="59"/>
      <c r="K39" s="58">
        <v>44</v>
      </c>
      <c r="L39" s="58">
        <v>1366</v>
      </c>
      <c r="M39" s="58">
        <v>17</v>
      </c>
      <c r="N39" s="58">
        <v>13375</v>
      </c>
      <c r="O39" s="58"/>
      <c r="P39" s="58"/>
      <c r="Q39" s="58">
        <f t="shared" si="0"/>
        <v>129</v>
      </c>
      <c r="R39" s="13">
        <f t="shared" si="1"/>
        <v>20253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12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12"/>
      <c r="F41" s="59"/>
      <c r="G41" s="59"/>
      <c r="H41" s="52"/>
      <c r="I41" s="12"/>
      <c r="J41" s="59"/>
      <c r="K41" s="58"/>
      <c r="L41" s="58"/>
      <c r="M41" s="58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12"/>
      <c r="F42" s="59"/>
      <c r="G42" s="59"/>
      <c r="H42" s="52"/>
      <c r="I42" s="12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59"/>
      <c r="F43" s="59"/>
      <c r="G43" s="59"/>
      <c r="H43" s="52"/>
      <c r="I43" s="12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59"/>
      <c r="F44" s="59"/>
      <c r="G44" s="59"/>
      <c r="H44" s="59"/>
      <c r="I44" s="12"/>
      <c r="J44" s="59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59"/>
      <c r="F45" s="59"/>
      <c r="G45" s="59"/>
      <c r="H45" s="59"/>
      <c r="I45" s="59"/>
      <c r="J45" s="59"/>
      <c r="K45" s="12"/>
      <c r="L45" s="58"/>
      <c r="M45" s="12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59"/>
      <c r="F46" s="59"/>
      <c r="G46" s="59"/>
      <c r="H46" s="52"/>
      <c r="I46" s="59"/>
      <c r="J46" s="59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59"/>
      <c r="F47" s="59"/>
      <c r="G47" s="59"/>
      <c r="H47" s="52"/>
      <c r="I47" s="59"/>
      <c r="J47" s="59"/>
      <c r="K47" s="58">
        <v>40</v>
      </c>
      <c r="L47" s="58">
        <v>9563</v>
      </c>
      <c r="M47" s="58"/>
      <c r="N47" s="58"/>
      <c r="O47" s="58"/>
      <c r="P47" s="58"/>
      <c r="Q47" s="58">
        <f t="shared" si="2"/>
        <v>40</v>
      </c>
      <c r="R47" s="13">
        <f t="shared" si="3"/>
        <v>6280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59"/>
      <c r="F48" s="59"/>
      <c r="G48" s="59"/>
      <c r="H48" s="59"/>
      <c r="I48" s="14"/>
      <c r="J48" s="59"/>
      <c r="K48" s="58">
        <v>41</v>
      </c>
      <c r="L48" s="58">
        <v>9770</v>
      </c>
      <c r="M48" s="58"/>
      <c r="N48" s="58"/>
      <c r="O48" s="58"/>
      <c r="P48" s="58"/>
      <c r="Q48" s="58">
        <f t="shared" si="2"/>
        <v>41</v>
      </c>
      <c r="R48" s="13">
        <f t="shared" si="3"/>
        <v>6437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58"/>
      <c r="F49" s="58"/>
      <c r="G49" s="58"/>
      <c r="H49" s="58"/>
      <c r="I49" s="59"/>
      <c r="J49" s="58"/>
      <c r="K49" s="58">
        <v>55</v>
      </c>
      <c r="L49" s="58">
        <v>2407</v>
      </c>
      <c r="M49" s="58"/>
      <c r="N49" s="58"/>
      <c r="O49" s="58"/>
      <c r="P49" s="58"/>
      <c r="Q49" s="58">
        <f t="shared" si="2"/>
        <v>55</v>
      </c>
      <c r="R49" s="13">
        <f t="shared" si="3"/>
        <v>8635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58"/>
      <c r="F50" s="58"/>
      <c r="G50" s="58"/>
      <c r="H50" s="58"/>
      <c r="I50" s="59"/>
      <c r="J50" s="58"/>
      <c r="K50" s="58"/>
      <c r="L50" s="58"/>
      <c r="M50" s="58"/>
      <c r="N50" s="58"/>
      <c r="O50" s="58">
        <v>46</v>
      </c>
      <c r="P50" s="58">
        <v>488</v>
      </c>
      <c r="Q50" s="58">
        <f t="shared" si="2"/>
        <v>46</v>
      </c>
      <c r="R50" s="13">
        <f t="shared" si="3"/>
        <v>7222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58"/>
      <c r="F51" s="58"/>
      <c r="G51" s="58"/>
      <c r="H51" s="58"/>
      <c r="I51" s="59"/>
      <c r="J51" s="58"/>
      <c r="K51" s="58"/>
      <c r="L51" s="58"/>
      <c r="M51" s="58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58"/>
      <c r="F52" s="58"/>
      <c r="G52" s="58"/>
      <c r="H52" s="58"/>
      <c r="I52" s="59"/>
      <c r="J52" s="58"/>
      <c r="K52" s="58"/>
      <c r="L52" s="58"/>
      <c r="M52" s="58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58"/>
      <c r="F53" s="58"/>
      <c r="G53" s="58"/>
      <c r="H53" s="58"/>
      <c r="I53" s="59"/>
      <c r="J53" s="58"/>
      <c r="K53" s="58"/>
      <c r="L53" s="58"/>
      <c r="M53" s="58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58"/>
      <c r="F54" s="58"/>
      <c r="G54" s="58"/>
      <c r="H54" s="58"/>
      <c r="I54" s="59"/>
      <c r="J54" s="58"/>
      <c r="K54" s="58"/>
      <c r="L54" s="58"/>
      <c r="M54" s="58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"/>
        <v>0</v>
      </c>
      <c r="R57" s="13">
        <f t="shared" si="3"/>
        <v>0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>
        <v>33</v>
      </c>
      <c r="N58" s="58">
        <v>518</v>
      </c>
      <c r="O58" s="58"/>
      <c r="P58" s="58"/>
      <c r="Q58" s="58">
        <f t="shared" si="2"/>
        <v>33</v>
      </c>
      <c r="R58" s="13">
        <f t="shared" si="3"/>
        <v>5181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"/>
        <v>0</v>
      </c>
      <c r="R59" s="13">
        <f t="shared" si="3"/>
        <v>0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58"/>
      <c r="F60" s="58"/>
      <c r="G60" s="58"/>
      <c r="H60" s="58"/>
      <c r="I60" s="58">
        <v>36</v>
      </c>
      <c r="J60" s="58">
        <v>615</v>
      </c>
      <c r="K60" s="58"/>
      <c r="L60" s="58"/>
      <c r="M60" s="58"/>
      <c r="N60" s="58"/>
      <c r="O60" s="58"/>
      <c r="P60" s="58"/>
      <c r="Q60" s="58">
        <f t="shared" si="2"/>
        <v>36</v>
      </c>
      <c r="R60" s="13">
        <f t="shared" si="3"/>
        <v>5652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58"/>
      <c r="F61" s="58"/>
      <c r="G61" s="58"/>
      <c r="H61" s="58"/>
      <c r="I61" s="58"/>
      <c r="J61" s="58"/>
      <c r="K61" s="58">
        <v>40</v>
      </c>
      <c r="L61" s="58">
        <v>540</v>
      </c>
      <c r="M61" s="58"/>
      <c r="N61" s="58"/>
      <c r="O61" s="58"/>
      <c r="P61" s="58"/>
      <c r="Q61" s="58">
        <f t="shared" si="2"/>
        <v>40</v>
      </c>
      <c r="R61" s="13">
        <f t="shared" si="3"/>
        <v>6280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58">
        <v>40</v>
      </c>
      <c r="F62" s="58">
        <v>647</v>
      </c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>
        <f t="shared" si="2"/>
        <v>40</v>
      </c>
      <c r="R62" s="13">
        <f t="shared" si="3"/>
        <v>6280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58">
        <v>44</v>
      </c>
      <c r="F63" s="58">
        <v>552</v>
      </c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2"/>
        <v>44</v>
      </c>
      <c r="R63" s="13">
        <f t="shared" si="3"/>
        <v>6908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>
        <v>37</v>
      </c>
      <c r="P64" s="58">
        <v>589</v>
      </c>
      <c r="Q64" s="58">
        <f t="shared" si="2"/>
        <v>37</v>
      </c>
      <c r="R64" s="13">
        <f t="shared" si="3"/>
        <v>5809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58">
        <v>37</v>
      </c>
      <c r="F65" s="58">
        <v>520</v>
      </c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37</v>
      </c>
      <c r="R65" s="13">
        <f t="shared" si="3"/>
        <v>5809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>
        <v>34</v>
      </c>
      <c r="N66" s="58">
        <v>494</v>
      </c>
      <c r="O66" s="58"/>
      <c r="P66" s="58"/>
      <c r="Q66" s="58">
        <f t="shared" si="2"/>
        <v>34</v>
      </c>
      <c r="R66" s="13">
        <f t="shared" si="3"/>
        <v>5338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si="2"/>
        <v>0</v>
      </c>
      <c r="R67" s="13">
        <f t="shared" si="3"/>
        <v>0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58">
        <v>37</v>
      </c>
      <c r="F68" s="58">
        <v>547</v>
      </c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"/>
        <v>37</v>
      </c>
      <c r="R68" s="13">
        <f t="shared" si="3"/>
        <v>5809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>
        <v>212</v>
      </c>
      <c r="D73" s="58">
        <v>831</v>
      </c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212</v>
      </c>
      <c r="R73" s="13">
        <f t="shared" si="3"/>
        <v>33284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/>
      <c r="D84" s="18"/>
      <c r="E84" s="18"/>
      <c r="F84" s="18"/>
      <c r="G84" s="18">
        <v>17</v>
      </c>
      <c r="H84" s="18">
        <v>3897</v>
      </c>
      <c r="I84" s="18"/>
      <c r="J84" s="18"/>
      <c r="K84" s="18"/>
      <c r="L84" s="18"/>
      <c r="M84" s="18">
        <v>24</v>
      </c>
      <c r="N84" s="18">
        <v>3917</v>
      </c>
      <c r="O84" s="18"/>
      <c r="P84" s="18"/>
      <c r="Q84" s="58">
        <f t="shared" si="4"/>
        <v>41</v>
      </c>
      <c r="R84" s="13">
        <f t="shared" si="5"/>
        <v>6437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58"/>
      <c r="F85" s="58"/>
      <c r="G85" s="58">
        <v>22</v>
      </c>
      <c r="H85" s="58">
        <v>4651</v>
      </c>
      <c r="I85" s="58"/>
      <c r="J85" s="58"/>
      <c r="K85" s="58">
        <v>18</v>
      </c>
      <c r="L85" s="58">
        <v>4665</v>
      </c>
      <c r="M85" s="58"/>
      <c r="N85" s="58"/>
      <c r="O85" s="58"/>
      <c r="P85" s="58"/>
      <c r="Q85" s="58">
        <f t="shared" si="4"/>
        <v>40</v>
      </c>
      <c r="R85" s="13">
        <f t="shared" si="5"/>
        <v>6280</v>
      </c>
    </row>
    <row r="86" spans="1:18" ht="15" customHeight="1" x14ac:dyDescent="0.25">
      <c r="A86" s="59">
        <v>76</v>
      </c>
      <c r="B86" s="58">
        <v>620</v>
      </c>
      <c r="C86" s="58"/>
      <c r="D86" s="58"/>
      <c r="E86" s="58"/>
      <c r="F86" s="58"/>
      <c r="G86" s="58">
        <v>16</v>
      </c>
      <c r="H86" s="58">
        <v>4870</v>
      </c>
      <c r="I86" s="58"/>
      <c r="J86" s="58"/>
      <c r="K86" s="58"/>
      <c r="L86" s="58"/>
      <c r="M86" s="58"/>
      <c r="N86" s="58"/>
      <c r="O86" s="58"/>
      <c r="P86" s="58"/>
      <c r="Q86" s="58">
        <f t="shared" si="4"/>
        <v>16</v>
      </c>
      <c r="R86" s="13">
        <f t="shared" si="5"/>
        <v>2512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58"/>
      <c r="F88" s="58"/>
      <c r="G88" s="58"/>
      <c r="H88" s="58"/>
      <c r="I88" s="58"/>
      <c r="J88" s="58"/>
      <c r="K88" s="12"/>
      <c r="L88" s="58"/>
      <c r="M88" s="12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58"/>
      <c r="F89" s="58"/>
      <c r="G89" s="58"/>
      <c r="H89" s="58"/>
      <c r="I89" s="58"/>
      <c r="J89" s="58"/>
      <c r="K89" s="12">
        <v>23</v>
      </c>
      <c r="L89" s="58">
        <v>4857</v>
      </c>
      <c r="M89" s="12"/>
      <c r="N89" s="58"/>
      <c r="O89" s="58"/>
      <c r="P89" s="58"/>
      <c r="Q89" s="58">
        <f t="shared" si="4"/>
        <v>23</v>
      </c>
      <c r="R89" s="13">
        <f t="shared" si="5"/>
        <v>3611</v>
      </c>
    </row>
    <row r="90" spans="1:18" ht="15" customHeight="1" x14ac:dyDescent="0.25">
      <c r="A90" s="59">
        <v>80</v>
      </c>
      <c r="B90" s="58">
        <v>624</v>
      </c>
      <c r="C90" s="58"/>
      <c r="D90" s="58"/>
      <c r="E90" s="58">
        <v>24</v>
      </c>
      <c r="F90" s="58">
        <v>4811</v>
      </c>
      <c r="G90" s="58"/>
      <c r="H90" s="58"/>
      <c r="I90" s="58"/>
      <c r="J90" s="58"/>
      <c r="K90" s="12"/>
      <c r="L90" s="58"/>
      <c r="M90" s="12"/>
      <c r="N90" s="58"/>
      <c r="O90" s="58"/>
      <c r="P90" s="58"/>
      <c r="Q90" s="58">
        <f t="shared" si="4"/>
        <v>24</v>
      </c>
      <c r="R90" s="13">
        <f t="shared" si="5"/>
        <v>3768</v>
      </c>
    </row>
    <row r="91" spans="1:18" ht="15" customHeight="1" x14ac:dyDescent="0.25">
      <c r="A91" s="59">
        <v>81</v>
      </c>
      <c r="B91" s="58">
        <v>625</v>
      </c>
      <c r="C91" s="58"/>
      <c r="D91" s="58"/>
      <c r="E91" s="58">
        <v>22</v>
      </c>
      <c r="F91" s="58">
        <v>4875</v>
      </c>
      <c r="G91" s="58"/>
      <c r="H91" s="58"/>
      <c r="I91" s="58"/>
      <c r="J91" s="58"/>
      <c r="K91" s="12"/>
      <c r="L91" s="58"/>
      <c r="M91" s="12">
        <v>20</v>
      </c>
      <c r="N91" s="58">
        <v>4889</v>
      </c>
      <c r="O91" s="58"/>
      <c r="P91" s="58"/>
      <c r="Q91" s="58">
        <f t="shared" si="4"/>
        <v>42</v>
      </c>
      <c r="R91" s="13">
        <f t="shared" si="5"/>
        <v>6594</v>
      </c>
    </row>
    <row r="92" spans="1:18" ht="15" customHeight="1" x14ac:dyDescent="0.25">
      <c r="A92" s="59">
        <v>82</v>
      </c>
      <c r="B92" s="58">
        <v>626</v>
      </c>
      <c r="C92" s="58">
        <v>18</v>
      </c>
      <c r="D92" s="58">
        <v>4003</v>
      </c>
      <c r="E92" s="58"/>
      <c r="F92" s="58"/>
      <c r="G92" s="58"/>
      <c r="H92" s="58"/>
      <c r="I92" s="58">
        <v>17</v>
      </c>
      <c r="J92" s="58">
        <v>4020</v>
      </c>
      <c r="K92" s="20"/>
      <c r="L92" s="58"/>
      <c r="M92" s="20"/>
      <c r="N92" s="58"/>
      <c r="O92" s="58">
        <v>27</v>
      </c>
      <c r="P92" s="58">
        <v>4045</v>
      </c>
      <c r="Q92" s="58">
        <f t="shared" si="4"/>
        <v>62</v>
      </c>
      <c r="R92" s="13">
        <f t="shared" si="5"/>
        <v>9734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58">
        <v>19</v>
      </c>
      <c r="F93" s="58">
        <v>4569</v>
      </c>
      <c r="G93" s="58"/>
      <c r="H93" s="58"/>
      <c r="I93" s="58">
        <v>18</v>
      </c>
      <c r="J93" s="58">
        <v>4586</v>
      </c>
      <c r="K93" s="12"/>
      <c r="L93" s="58"/>
      <c r="M93" s="12"/>
      <c r="N93" s="58"/>
      <c r="O93" s="58">
        <v>21</v>
      </c>
      <c r="P93" s="58">
        <v>4606</v>
      </c>
      <c r="Q93" s="58">
        <f t="shared" si="4"/>
        <v>58</v>
      </c>
      <c r="R93" s="13">
        <f t="shared" si="5"/>
        <v>9106</v>
      </c>
    </row>
    <row r="94" spans="1:18" ht="15" customHeight="1" x14ac:dyDescent="0.25">
      <c r="A94" s="59">
        <v>84</v>
      </c>
      <c r="B94" s="58">
        <v>628</v>
      </c>
      <c r="C94" s="58"/>
      <c r="D94" s="58"/>
      <c r="E94" s="58">
        <v>22</v>
      </c>
      <c r="F94" s="58">
        <v>4643</v>
      </c>
      <c r="G94" s="58"/>
      <c r="H94" s="58"/>
      <c r="I94" s="58">
        <v>16</v>
      </c>
      <c r="J94" s="58">
        <v>4635</v>
      </c>
      <c r="K94" s="12"/>
      <c r="L94" s="58"/>
      <c r="M94" s="12"/>
      <c r="N94" s="58"/>
      <c r="O94" s="58">
        <v>21</v>
      </c>
      <c r="P94" s="58">
        <v>4656</v>
      </c>
      <c r="Q94" s="58">
        <f t="shared" si="4"/>
        <v>59</v>
      </c>
      <c r="R94" s="13">
        <f t="shared" si="5"/>
        <v>9263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58"/>
      <c r="F95" s="58"/>
      <c r="G95" s="58"/>
      <c r="H95" s="58"/>
      <c r="I95" s="58">
        <v>28</v>
      </c>
      <c r="J95" s="58">
        <v>4620</v>
      </c>
      <c r="K95" s="12"/>
      <c r="L95" s="58"/>
      <c r="M95" s="12"/>
      <c r="N95" s="58"/>
      <c r="O95" s="58">
        <v>20</v>
      </c>
      <c r="P95" s="58">
        <v>4638</v>
      </c>
      <c r="Q95" s="58">
        <f t="shared" si="4"/>
        <v>48</v>
      </c>
      <c r="R95" s="13">
        <f t="shared" si="5"/>
        <v>7536</v>
      </c>
    </row>
    <row r="96" spans="1:18" ht="15" customHeight="1" x14ac:dyDescent="0.25">
      <c r="A96" s="59">
        <v>86</v>
      </c>
      <c r="B96" s="58">
        <v>630</v>
      </c>
      <c r="C96" s="58">
        <v>30</v>
      </c>
      <c r="D96" s="58">
        <v>4785</v>
      </c>
      <c r="E96" s="58"/>
      <c r="F96" s="58"/>
      <c r="G96" s="58">
        <v>14</v>
      </c>
      <c r="H96" s="58">
        <v>4796</v>
      </c>
      <c r="I96" s="58"/>
      <c r="J96" s="58"/>
      <c r="K96" s="58"/>
      <c r="L96" s="58"/>
      <c r="M96" s="58"/>
      <c r="N96" s="58"/>
      <c r="O96" s="58"/>
      <c r="P96" s="58"/>
      <c r="Q96" s="58">
        <f t="shared" si="4"/>
        <v>44</v>
      </c>
      <c r="R96" s="13">
        <f t="shared" si="5"/>
        <v>6908</v>
      </c>
    </row>
    <row r="97" spans="1:18" ht="15" customHeight="1" x14ac:dyDescent="0.25">
      <c r="A97" s="59">
        <v>87</v>
      </c>
      <c r="B97" s="58">
        <v>631</v>
      </c>
      <c r="C97" s="58">
        <v>27</v>
      </c>
      <c r="D97" s="58">
        <v>4133</v>
      </c>
      <c r="E97" s="58"/>
      <c r="F97" s="58"/>
      <c r="G97" s="58"/>
      <c r="H97" s="58"/>
      <c r="I97" s="58">
        <v>27</v>
      </c>
      <c r="J97" s="58">
        <v>4155</v>
      </c>
      <c r="K97" s="58"/>
      <c r="L97" s="58"/>
      <c r="M97" s="58"/>
      <c r="N97" s="58"/>
      <c r="O97" s="58"/>
      <c r="P97" s="58"/>
      <c r="Q97" s="58">
        <f t="shared" si="4"/>
        <v>54</v>
      </c>
      <c r="R97" s="13">
        <f t="shared" si="5"/>
        <v>8478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58">
        <v>22</v>
      </c>
      <c r="F98" s="58">
        <v>4411</v>
      </c>
      <c r="G98" s="58"/>
      <c r="I98" s="58"/>
      <c r="J98" s="58"/>
      <c r="K98" s="58">
        <v>24</v>
      </c>
      <c r="L98" s="58">
        <v>4465</v>
      </c>
      <c r="M98" s="58"/>
      <c r="N98" s="58"/>
      <c r="O98" s="58"/>
      <c r="P98" s="58"/>
      <c r="Q98" s="58">
        <f t="shared" si="4"/>
        <v>46</v>
      </c>
      <c r="R98" s="13">
        <f t="shared" si="5"/>
        <v>7222</v>
      </c>
    </row>
    <row r="99" spans="1:18" ht="15" customHeight="1" x14ac:dyDescent="0.25">
      <c r="A99" s="59">
        <v>89</v>
      </c>
      <c r="B99" s="58">
        <v>633</v>
      </c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>
        <f t="shared" si="4"/>
        <v>0</v>
      </c>
      <c r="R99" s="13">
        <f t="shared" si="5"/>
        <v>0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>
        <v>16</v>
      </c>
      <c r="N100" s="58">
        <v>4170</v>
      </c>
      <c r="O100" s="58"/>
      <c r="P100" s="58"/>
      <c r="Q100" s="58">
        <f t="shared" si="4"/>
        <v>16</v>
      </c>
      <c r="R100" s="13">
        <f t="shared" si="5"/>
        <v>2512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4"/>
        <v>0</v>
      </c>
      <c r="R101" s="13">
        <f t="shared" si="5"/>
        <v>0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58"/>
      <c r="F102" s="58"/>
      <c r="G102" s="58"/>
      <c r="H102" s="58"/>
      <c r="I102" s="58">
        <v>75</v>
      </c>
      <c r="J102" s="58">
        <v>563</v>
      </c>
      <c r="K102" s="58"/>
      <c r="L102" s="58"/>
      <c r="M102" s="58"/>
      <c r="N102" s="58"/>
      <c r="O102" s="58"/>
      <c r="P102" s="58"/>
      <c r="Q102" s="58">
        <f t="shared" si="4"/>
        <v>75</v>
      </c>
      <c r="R102" s="13">
        <f t="shared" si="5"/>
        <v>11775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4"/>
        <v>0</v>
      </c>
      <c r="R103" s="13">
        <f t="shared" si="5"/>
        <v>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>
        <v>50</v>
      </c>
      <c r="P105" s="58">
        <v>157408</v>
      </c>
      <c r="Q105" s="58">
        <f t="shared" si="4"/>
        <v>50</v>
      </c>
      <c r="R105" s="13">
        <f t="shared" si="5"/>
        <v>7850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/>
      <c r="D107" s="58"/>
      <c r="E107" s="58">
        <v>50</v>
      </c>
      <c r="F107" s="58">
        <v>8465</v>
      </c>
      <c r="G107" s="58"/>
      <c r="H107" s="58"/>
      <c r="I107" s="58">
        <v>49</v>
      </c>
      <c r="J107" s="58">
        <v>8480</v>
      </c>
      <c r="K107" s="58"/>
      <c r="L107" s="58"/>
      <c r="M107" s="58">
        <v>44</v>
      </c>
      <c r="N107" s="58">
        <v>8493</v>
      </c>
      <c r="O107" s="58"/>
      <c r="P107" s="58"/>
      <c r="Q107" s="58">
        <f t="shared" ref="Q107:Q138" si="6">C107+E107+G107+I107+K107+M107+O107</f>
        <v>143</v>
      </c>
      <c r="R107" s="13">
        <f t="shared" ref="R107:R138" si="7">SUM(C107*C$9,E107*E$9,G107*G$9,I107*I$9,K107*K$9,M107*M$9,O107*O$9)</f>
        <v>22451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58"/>
      <c r="D110" s="58"/>
      <c r="E110" s="58"/>
      <c r="F110" s="58"/>
      <c r="G110" s="58">
        <v>47</v>
      </c>
      <c r="H110" s="58">
        <v>11619</v>
      </c>
      <c r="I110" s="58"/>
      <c r="J110" s="58"/>
      <c r="K110" s="58"/>
      <c r="L110" s="58"/>
      <c r="M110" s="58"/>
      <c r="N110" s="58"/>
      <c r="O110" s="58"/>
      <c r="P110" s="58"/>
      <c r="Q110" s="58">
        <f t="shared" si="6"/>
        <v>47</v>
      </c>
      <c r="R110" s="13">
        <f t="shared" si="7"/>
        <v>7379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58"/>
      <c r="F111" s="58"/>
      <c r="G111" s="58"/>
      <c r="H111" s="58"/>
      <c r="I111" s="58"/>
      <c r="J111" s="58"/>
      <c r="K111" s="58">
        <v>54</v>
      </c>
      <c r="L111" s="58">
        <v>8031</v>
      </c>
      <c r="M111" s="58"/>
      <c r="N111" s="58"/>
      <c r="O111" s="58"/>
      <c r="P111" s="58"/>
      <c r="Q111" s="58">
        <f t="shared" si="6"/>
        <v>54</v>
      </c>
      <c r="R111" s="13">
        <f t="shared" si="7"/>
        <v>8478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5" customHeight="1" x14ac:dyDescent="0.25">
      <c r="A113" s="59">
        <v>103</v>
      </c>
      <c r="B113" s="58">
        <v>1111</v>
      </c>
      <c r="C113" s="58"/>
      <c r="D113" s="58"/>
      <c r="E113" s="58"/>
      <c r="F113" s="58"/>
      <c r="G113" s="58">
        <v>128</v>
      </c>
      <c r="H113" s="58">
        <v>3129</v>
      </c>
      <c r="I113" s="58"/>
      <c r="J113" s="58"/>
      <c r="K113" s="58"/>
      <c r="L113" s="58"/>
      <c r="M113" s="58"/>
      <c r="N113" s="58"/>
      <c r="O113" s="58">
        <v>121</v>
      </c>
      <c r="P113" s="58">
        <v>3156</v>
      </c>
      <c r="Q113" s="58">
        <f t="shared" si="6"/>
        <v>249</v>
      </c>
      <c r="R113" s="13">
        <f t="shared" si="7"/>
        <v>39093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>
        <v>40</v>
      </c>
      <c r="N116" s="58">
        <v>156365</v>
      </c>
      <c r="O116" s="58"/>
      <c r="P116" s="58"/>
      <c r="Q116" s="58">
        <f t="shared" si="6"/>
        <v>40</v>
      </c>
      <c r="R116" s="13">
        <f t="shared" si="7"/>
        <v>6280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58">
        <v>63</v>
      </c>
      <c r="D119" s="58">
        <v>120188</v>
      </c>
      <c r="E119" s="58"/>
      <c r="F119" s="58"/>
      <c r="G119" s="58"/>
      <c r="H119" s="58"/>
      <c r="I119" s="58"/>
      <c r="J119" s="58"/>
      <c r="K119" s="58"/>
      <c r="L119" s="58"/>
      <c r="M119" s="58">
        <v>20</v>
      </c>
      <c r="N119" s="58">
        <v>120223</v>
      </c>
      <c r="O119" s="58"/>
      <c r="P119" s="58"/>
      <c r="Q119" s="58">
        <f t="shared" si="6"/>
        <v>83</v>
      </c>
      <c r="R119" s="13">
        <f t="shared" si="7"/>
        <v>13031</v>
      </c>
    </row>
    <row r="120" spans="1:18" ht="15" customHeight="1" x14ac:dyDescent="0.25">
      <c r="A120" s="59">
        <v>110</v>
      </c>
      <c r="B120" s="58">
        <v>1233</v>
      </c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6"/>
        <v>0</v>
      </c>
      <c r="R120" s="13">
        <f t="shared" si="7"/>
        <v>0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113</v>
      </c>
      <c r="B123" s="58">
        <v>1236</v>
      </c>
      <c r="C123" s="58"/>
      <c r="D123" s="58"/>
      <c r="E123" s="58"/>
      <c r="F123" s="58"/>
      <c r="G123" s="58"/>
      <c r="H123" s="58"/>
      <c r="I123" s="58">
        <v>50</v>
      </c>
      <c r="J123" s="58">
        <v>157090</v>
      </c>
      <c r="K123" s="58"/>
      <c r="L123" s="58"/>
      <c r="M123" s="58"/>
      <c r="N123" s="58"/>
      <c r="O123" s="58">
        <v>50</v>
      </c>
      <c r="P123" s="58">
        <v>157408</v>
      </c>
      <c r="Q123" s="58">
        <f t="shared" si="6"/>
        <v>100</v>
      </c>
      <c r="R123" s="13">
        <f t="shared" si="7"/>
        <v>15700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>
        <v>20</v>
      </c>
      <c r="N128" s="58">
        <v>1015</v>
      </c>
      <c r="O128" s="58"/>
      <c r="P128" s="58"/>
      <c r="Q128" s="58">
        <f t="shared" si="6"/>
        <v>20</v>
      </c>
      <c r="R128" s="13">
        <f t="shared" si="7"/>
        <v>3140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>
        <v>57</v>
      </c>
      <c r="N131" s="58">
        <v>2131</v>
      </c>
      <c r="O131" s="58"/>
      <c r="P131" s="58"/>
      <c r="Q131" s="58">
        <f t="shared" si="6"/>
        <v>57</v>
      </c>
      <c r="R131" s="13">
        <f t="shared" si="7"/>
        <v>8949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 t="shared" si="6"/>
        <v>0</v>
      </c>
      <c r="R132" s="13">
        <f t="shared" si="7"/>
        <v>0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58"/>
      <c r="F133" s="58"/>
      <c r="G133" s="58">
        <v>48</v>
      </c>
      <c r="H133" s="58">
        <v>3088</v>
      </c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48</v>
      </c>
      <c r="R133" s="13">
        <f t="shared" si="7"/>
        <v>7536</v>
      </c>
    </row>
    <row r="134" spans="1:18" ht="15" customHeight="1" x14ac:dyDescent="0.25">
      <c r="A134" s="59">
        <v>124</v>
      </c>
      <c r="B134" s="58">
        <v>1509</v>
      </c>
      <c r="C134" s="58"/>
      <c r="D134" s="58"/>
      <c r="E134" s="58"/>
      <c r="F134" s="58"/>
      <c r="G134" s="58"/>
      <c r="H134" s="58"/>
      <c r="I134" s="58">
        <v>47</v>
      </c>
      <c r="J134" s="58">
        <v>271</v>
      </c>
      <c r="K134" s="58"/>
      <c r="L134" s="58"/>
      <c r="M134" s="58"/>
      <c r="N134" s="58"/>
      <c r="O134" s="58"/>
      <c r="P134" s="58"/>
      <c r="Q134" s="58">
        <f t="shared" si="6"/>
        <v>47</v>
      </c>
      <c r="R134" s="13">
        <f t="shared" si="7"/>
        <v>7379</v>
      </c>
    </row>
    <row r="135" spans="1:18" ht="15" customHeight="1" x14ac:dyDescent="0.25">
      <c r="A135" s="59">
        <v>125</v>
      </c>
      <c r="B135" s="58">
        <v>1510</v>
      </c>
      <c r="C135" s="58"/>
      <c r="D135" s="58"/>
      <c r="E135" s="58"/>
      <c r="F135" s="58"/>
      <c r="G135" s="58">
        <v>66</v>
      </c>
      <c r="H135" s="58">
        <v>1706</v>
      </c>
      <c r="I135" s="58"/>
      <c r="J135" s="58"/>
      <c r="K135" s="58">
        <v>48</v>
      </c>
      <c r="L135" s="58">
        <v>1717</v>
      </c>
      <c r="M135" s="58"/>
      <c r="N135" s="58"/>
      <c r="O135" s="58">
        <v>55</v>
      </c>
      <c r="P135" s="58">
        <v>1727</v>
      </c>
      <c r="Q135" s="58">
        <f t="shared" si="6"/>
        <v>169</v>
      </c>
      <c r="R135" s="13">
        <f t="shared" si="7"/>
        <v>26533</v>
      </c>
    </row>
    <row r="136" spans="1:18" ht="15" customHeight="1" x14ac:dyDescent="0.25">
      <c r="A136" s="59">
        <v>126</v>
      </c>
      <c r="B136" s="58">
        <v>1511</v>
      </c>
      <c r="C136" s="58">
        <v>64</v>
      </c>
      <c r="D136" s="58">
        <v>3156</v>
      </c>
      <c r="E136" s="58"/>
      <c r="F136" s="58"/>
      <c r="G136" s="58">
        <v>47</v>
      </c>
      <c r="H136" s="58">
        <v>3164</v>
      </c>
      <c r="I136" s="58"/>
      <c r="J136" s="58"/>
      <c r="K136" s="58">
        <v>53</v>
      </c>
      <c r="L136" s="58">
        <v>3174</v>
      </c>
      <c r="M136" s="58"/>
      <c r="N136" s="58"/>
      <c r="O136" s="58"/>
      <c r="P136" s="58"/>
      <c r="Q136" s="58">
        <f t="shared" si="6"/>
        <v>164</v>
      </c>
      <c r="R136" s="13">
        <f t="shared" si="7"/>
        <v>25748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>
        <f t="shared" ref="Q139:Q167" si="8">C139+E139+G139+I139+K139+M139+O139</f>
        <v>0</v>
      </c>
      <c r="R139" s="13">
        <f t="shared" ref="R139:R167" si="9">SUM(C139*C$9,E139*E$9,G139*G$9,I139*I$9,K139*K$9,M139*M$9,O139*O$9)</f>
        <v>0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58"/>
      <c r="F141" s="58"/>
      <c r="G141" s="58"/>
      <c r="H141" s="58"/>
      <c r="I141" s="58">
        <v>34</v>
      </c>
      <c r="J141" s="58">
        <v>7926</v>
      </c>
      <c r="K141" s="58"/>
      <c r="L141" s="58"/>
      <c r="M141" s="58"/>
      <c r="N141" s="58"/>
      <c r="O141" s="58"/>
      <c r="P141" s="58"/>
      <c r="Q141" s="58">
        <f t="shared" si="8"/>
        <v>34</v>
      </c>
      <c r="R141" s="13">
        <f t="shared" si="9"/>
        <v>5338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>
        <v>37</v>
      </c>
      <c r="N142" s="58">
        <v>8043</v>
      </c>
      <c r="O142" s="58"/>
      <c r="P142" s="58"/>
      <c r="Q142" s="58">
        <f t="shared" si="8"/>
        <v>37</v>
      </c>
      <c r="R142" s="13">
        <f t="shared" si="9"/>
        <v>5809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58"/>
      <c r="F143" s="58"/>
      <c r="G143" s="58">
        <v>31</v>
      </c>
      <c r="H143" s="58">
        <v>7251</v>
      </c>
      <c r="I143" s="58"/>
      <c r="J143" s="58"/>
      <c r="K143" s="58"/>
      <c r="L143" s="58"/>
      <c r="M143" s="58"/>
      <c r="N143" s="58"/>
      <c r="O143" s="58"/>
      <c r="P143" s="58"/>
      <c r="Q143" s="58">
        <f t="shared" si="8"/>
        <v>31</v>
      </c>
      <c r="R143" s="13">
        <f t="shared" si="9"/>
        <v>4867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>
        <f t="shared" si="8"/>
        <v>0</v>
      </c>
      <c r="R145" s="13">
        <f t="shared" si="9"/>
        <v>0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58"/>
      <c r="F147" s="58"/>
      <c r="G147" s="58"/>
      <c r="H147" s="58"/>
      <c r="I147" s="58">
        <v>30</v>
      </c>
      <c r="J147" s="58">
        <v>6431</v>
      </c>
      <c r="K147" s="58"/>
      <c r="L147" s="58"/>
      <c r="M147" s="58"/>
      <c r="N147" s="58"/>
      <c r="O147" s="58"/>
      <c r="P147" s="58"/>
      <c r="Q147" s="58">
        <f t="shared" si="8"/>
        <v>30</v>
      </c>
      <c r="R147" s="13">
        <f t="shared" si="9"/>
        <v>4710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5" customHeight="1" x14ac:dyDescent="0.25">
      <c r="A152" s="59">
        <v>142</v>
      </c>
      <c r="B152" s="58">
        <v>2108</v>
      </c>
      <c r="C152" s="58"/>
      <c r="D152" s="58"/>
      <c r="E152" s="58">
        <v>102</v>
      </c>
      <c r="F152" s="58">
        <v>20316</v>
      </c>
      <c r="G152" s="58"/>
      <c r="H152" s="58"/>
      <c r="I152" s="58">
        <v>63</v>
      </c>
      <c r="J152" s="58">
        <v>20338</v>
      </c>
      <c r="K152" s="58"/>
      <c r="L152" s="58"/>
      <c r="M152" s="58"/>
      <c r="N152" s="58"/>
      <c r="O152" s="58">
        <v>93</v>
      </c>
      <c r="P152" s="58">
        <v>20373</v>
      </c>
      <c r="Q152" s="58">
        <f t="shared" si="8"/>
        <v>258</v>
      </c>
      <c r="R152" s="13">
        <f t="shared" si="9"/>
        <v>40506</v>
      </c>
    </row>
    <row r="153" spans="1:18" ht="15" customHeight="1" x14ac:dyDescent="0.25">
      <c r="A153" s="59">
        <v>143</v>
      </c>
      <c r="B153" s="58">
        <v>2109</v>
      </c>
      <c r="C153" s="58">
        <v>106</v>
      </c>
      <c r="D153" s="58">
        <v>20023</v>
      </c>
      <c r="E153" s="58"/>
      <c r="F153" s="58"/>
      <c r="G153" s="58">
        <v>112</v>
      </c>
      <c r="H153" s="58">
        <v>20051</v>
      </c>
      <c r="I153" s="58">
        <v>75</v>
      </c>
      <c r="J153" s="58">
        <v>20075</v>
      </c>
      <c r="K153" s="58"/>
      <c r="L153" s="58"/>
      <c r="M153" s="58"/>
      <c r="N153" s="58"/>
      <c r="O153" s="58"/>
      <c r="P153" s="58"/>
      <c r="Q153" s="58">
        <f t="shared" si="8"/>
        <v>293</v>
      </c>
      <c r="R153" s="13">
        <f t="shared" si="9"/>
        <v>46001</v>
      </c>
    </row>
    <row r="154" spans="1:18" ht="15" customHeight="1" x14ac:dyDescent="0.25">
      <c r="A154" s="59">
        <v>144</v>
      </c>
      <c r="B154" s="58">
        <v>2110</v>
      </c>
      <c r="C154" s="58">
        <v>114</v>
      </c>
      <c r="D154" s="58">
        <v>13669</v>
      </c>
      <c r="E154" s="58"/>
      <c r="F154" s="58"/>
      <c r="G154" s="58">
        <v>101</v>
      </c>
      <c r="H154" s="58">
        <v>13404</v>
      </c>
      <c r="I154" s="58"/>
      <c r="J154" s="58"/>
      <c r="K154" s="58">
        <v>115</v>
      </c>
      <c r="L154" s="58">
        <v>13440</v>
      </c>
      <c r="M154" s="58"/>
      <c r="N154" s="58"/>
      <c r="O154" s="58">
        <v>112</v>
      </c>
      <c r="P154" s="58">
        <v>13476</v>
      </c>
      <c r="Q154" s="58">
        <f t="shared" si="8"/>
        <v>442</v>
      </c>
      <c r="R154" s="13">
        <f t="shared" si="9"/>
        <v>69394</v>
      </c>
    </row>
    <row r="155" spans="1:18" ht="15" customHeight="1" x14ac:dyDescent="0.25">
      <c r="A155" s="59">
        <v>145</v>
      </c>
      <c r="B155" s="58">
        <v>2111</v>
      </c>
      <c r="C155" s="58"/>
      <c r="D155" s="58"/>
      <c r="E155" s="58">
        <v>113</v>
      </c>
      <c r="F155" s="58">
        <v>13510</v>
      </c>
      <c r="G155" s="58"/>
      <c r="H155" s="58"/>
      <c r="I155" s="58">
        <v>86</v>
      </c>
      <c r="J155" s="58">
        <v>13526</v>
      </c>
      <c r="K155" s="58"/>
      <c r="L155" s="58"/>
      <c r="M155" s="58">
        <v>99</v>
      </c>
      <c r="N155" s="58">
        <v>13544</v>
      </c>
      <c r="O155" s="58"/>
      <c r="P155" s="58"/>
      <c r="Q155" s="58">
        <f t="shared" si="8"/>
        <v>298</v>
      </c>
      <c r="R155" s="13">
        <f t="shared" si="9"/>
        <v>46786</v>
      </c>
    </row>
    <row r="156" spans="1:18" ht="15" customHeight="1" x14ac:dyDescent="0.25">
      <c r="A156" s="59">
        <v>146</v>
      </c>
      <c r="B156" s="58">
        <v>2112</v>
      </c>
      <c r="C156" s="58">
        <v>113</v>
      </c>
      <c r="D156" s="58">
        <v>12833</v>
      </c>
      <c r="E156" s="58"/>
      <c r="F156" s="58"/>
      <c r="G156" s="58">
        <v>99</v>
      </c>
      <c r="H156" s="58">
        <v>12865</v>
      </c>
      <c r="I156" s="58"/>
      <c r="J156" s="58"/>
      <c r="K156" s="58">
        <v>100</v>
      </c>
      <c r="L156" s="58">
        <v>12897</v>
      </c>
      <c r="M156" s="58"/>
      <c r="N156" s="58"/>
      <c r="O156" s="58">
        <v>94</v>
      </c>
      <c r="P156" s="58">
        <v>12921</v>
      </c>
      <c r="Q156" s="58">
        <f t="shared" si="8"/>
        <v>406</v>
      </c>
      <c r="R156" s="13">
        <f t="shared" si="9"/>
        <v>63742</v>
      </c>
    </row>
    <row r="157" spans="1:18" ht="15" customHeight="1" x14ac:dyDescent="0.25">
      <c r="A157" s="59">
        <v>147</v>
      </c>
      <c r="B157" s="58">
        <v>2113</v>
      </c>
      <c r="C157" s="58">
        <v>100</v>
      </c>
      <c r="D157" s="58">
        <v>13799</v>
      </c>
      <c r="E157" s="58"/>
      <c r="F157" s="58"/>
      <c r="G157" s="58"/>
      <c r="H157" s="58"/>
      <c r="I157" s="58">
        <v>90</v>
      </c>
      <c r="J157" s="58">
        <v>13826</v>
      </c>
      <c r="K157" s="58"/>
      <c r="L157" s="58"/>
      <c r="M157" s="58">
        <v>92</v>
      </c>
      <c r="N157" s="58">
        <v>13845</v>
      </c>
      <c r="O157" s="58"/>
      <c r="P157" s="58"/>
      <c r="Q157" s="58">
        <f t="shared" si="8"/>
        <v>282</v>
      </c>
      <c r="R157" s="13">
        <f t="shared" si="9"/>
        <v>44274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58"/>
      <c r="F158" s="58"/>
      <c r="G158" s="58">
        <v>45</v>
      </c>
      <c r="H158" s="58">
        <v>4436</v>
      </c>
      <c r="I158" s="58"/>
      <c r="J158" s="58"/>
      <c r="K158" s="58">
        <v>42</v>
      </c>
      <c r="L158" s="58">
        <v>4446</v>
      </c>
      <c r="M158" s="58"/>
      <c r="N158" s="58"/>
      <c r="O158" s="58">
        <v>40</v>
      </c>
      <c r="P158" s="58">
        <v>27606</v>
      </c>
      <c r="Q158" s="58">
        <f t="shared" si="8"/>
        <v>127</v>
      </c>
      <c r="R158" s="13">
        <f t="shared" si="9"/>
        <v>19939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58"/>
      <c r="F159" s="58"/>
      <c r="G159" s="58"/>
      <c r="H159" s="58"/>
      <c r="I159" s="58">
        <v>36</v>
      </c>
      <c r="J159" s="58">
        <v>33617</v>
      </c>
      <c r="K159" s="58"/>
      <c r="L159" s="58"/>
      <c r="M159" s="58"/>
      <c r="N159" s="58"/>
      <c r="O159" s="58"/>
      <c r="P159" s="58"/>
      <c r="Q159" s="58">
        <f t="shared" si="8"/>
        <v>36</v>
      </c>
      <c r="R159" s="13">
        <f t="shared" si="9"/>
        <v>5652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9" ht="15" customHeight="1" x14ac:dyDescent="0.25">
      <c r="A161" s="59">
        <v>151</v>
      </c>
      <c r="B161" s="58">
        <v>2302</v>
      </c>
      <c r="C161" s="58">
        <v>101</v>
      </c>
      <c r="D161" s="58">
        <v>1909</v>
      </c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>
        <f t="shared" si="8"/>
        <v>101</v>
      </c>
      <c r="R161" s="13">
        <f t="shared" si="9"/>
        <v>15857</v>
      </c>
    </row>
    <row r="162" spans="1:19" ht="15" customHeight="1" x14ac:dyDescent="0.25">
      <c r="A162" s="59">
        <v>152</v>
      </c>
      <c r="B162" s="58">
        <v>2401</v>
      </c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>
        <f t="shared" si="8"/>
        <v>0</v>
      </c>
      <c r="R162" s="13">
        <f t="shared" si="9"/>
        <v>0</v>
      </c>
    </row>
    <row r="163" spans="1:19" ht="15" customHeight="1" x14ac:dyDescent="0.25">
      <c r="A163" s="59">
        <v>153</v>
      </c>
      <c r="B163" s="58">
        <v>2402</v>
      </c>
      <c r="C163" s="58"/>
      <c r="D163" s="58"/>
      <c r="E163" s="58"/>
      <c r="F163" s="58"/>
      <c r="G163" s="58"/>
      <c r="H163" s="58"/>
      <c r="I163" s="58">
        <v>215</v>
      </c>
      <c r="J163" s="58">
        <v>2837</v>
      </c>
      <c r="K163" s="58"/>
      <c r="L163" s="58"/>
      <c r="M163" s="58"/>
      <c r="N163" s="58"/>
      <c r="O163" s="58"/>
      <c r="P163" s="58"/>
      <c r="Q163" s="58">
        <f t="shared" si="8"/>
        <v>215</v>
      </c>
      <c r="R163" s="13">
        <f t="shared" si="9"/>
        <v>33755</v>
      </c>
    </row>
    <row r="164" spans="1:19" ht="15" customHeight="1" x14ac:dyDescent="0.25">
      <c r="A164" s="59">
        <v>154</v>
      </c>
      <c r="B164" s="58" t="s">
        <v>24</v>
      </c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9" ht="15" customHeight="1" x14ac:dyDescent="0.25">
      <c r="A165" s="59">
        <v>155</v>
      </c>
      <c r="B165" s="58" t="s">
        <v>25</v>
      </c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9" ht="15" customHeight="1" x14ac:dyDescent="0.25">
      <c r="A166" s="59">
        <v>156</v>
      </c>
      <c r="B166" s="58" t="s">
        <v>26</v>
      </c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>
        <v>2</v>
      </c>
      <c r="P166" s="58"/>
      <c r="Q166" s="58">
        <f t="shared" si="8"/>
        <v>2</v>
      </c>
      <c r="R166" s="13">
        <f t="shared" si="9"/>
        <v>314</v>
      </c>
    </row>
    <row r="167" spans="1:19" ht="15" customHeight="1" x14ac:dyDescent="0.25">
      <c r="A167" s="59">
        <v>157</v>
      </c>
      <c r="B167" s="58" t="s">
        <v>27</v>
      </c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9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6614</v>
      </c>
      <c r="R168" s="13">
        <f>SUM(R11:R167)</f>
        <v>1038398</v>
      </c>
    </row>
    <row r="169" spans="1:19" ht="25.5" customHeight="1" x14ac:dyDescent="0.25">
      <c r="A169" s="87" t="s">
        <v>28</v>
      </c>
      <c r="B169" s="85"/>
      <c r="C169" s="59">
        <f>SUM(C11:C167)</f>
        <v>1161</v>
      </c>
      <c r="D169" s="59"/>
      <c r="E169" s="59">
        <f>SUM(E11:E167)</f>
        <v>786</v>
      </c>
      <c r="F169" s="59"/>
      <c r="G169" s="59">
        <f>SUM(G11:G167)</f>
        <v>1045</v>
      </c>
      <c r="H169" s="59"/>
      <c r="I169" s="59">
        <f>SUM(I11:I167)</f>
        <v>1211</v>
      </c>
      <c r="J169" s="59"/>
      <c r="K169" s="59">
        <f>SUM(K11:K167)</f>
        <v>910</v>
      </c>
      <c r="L169" s="59"/>
      <c r="M169" s="59">
        <f>SUM(M11:M167)</f>
        <v>644</v>
      </c>
      <c r="N169" s="59"/>
      <c r="O169" s="59">
        <f>SUM(O11:O167)</f>
        <v>857</v>
      </c>
      <c r="P169" s="59"/>
      <c r="Q169" s="21">
        <f>SUM(C169:P169)</f>
        <v>6614</v>
      </c>
      <c r="R169" s="22"/>
    </row>
    <row r="170" spans="1:19" ht="15" customHeight="1" x14ac:dyDescent="0.25">
      <c r="A170" s="87" t="s">
        <v>29</v>
      </c>
      <c r="B170" s="85"/>
      <c r="C170" s="59">
        <f>C169*C9</f>
        <v>182277</v>
      </c>
      <c r="D170" s="59"/>
      <c r="E170" s="59">
        <f>E169*E9</f>
        <v>123402</v>
      </c>
      <c r="F170" s="59"/>
      <c r="G170" s="59">
        <f>G169*G9</f>
        <v>164065</v>
      </c>
      <c r="H170" s="59"/>
      <c r="I170" s="59">
        <f>I169*I9</f>
        <v>190127</v>
      </c>
      <c r="J170" s="59"/>
      <c r="K170" s="59">
        <f>K169*K9</f>
        <v>142870</v>
      </c>
      <c r="L170" s="59"/>
      <c r="M170" s="59">
        <f>M169*M9</f>
        <v>101108</v>
      </c>
      <c r="N170" s="59"/>
      <c r="O170" s="59">
        <f>O169*O9</f>
        <v>134549</v>
      </c>
      <c r="P170" s="59"/>
      <c r="Q170" s="59" t="s">
        <v>30</v>
      </c>
      <c r="R170" s="23">
        <f>SUM(C170:P170)</f>
        <v>1038398</v>
      </c>
    </row>
    <row r="171" spans="1:19" ht="15" customHeight="1" x14ac:dyDescent="0.25">
      <c r="A171" s="1"/>
      <c r="B171" s="103"/>
      <c r="C171" s="10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9" ht="15" customHeight="1" x14ac:dyDescent="0.25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9" ht="15" customHeight="1" x14ac:dyDescent="0.25">
      <c r="A173" s="24" t="s">
        <v>48</v>
      </c>
      <c r="B173" s="25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4" t="s">
        <v>69</v>
      </c>
      <c r="R173" s="24"/>
      <c r="S173" s="1"/>
    </row>
    <row r="174" spans="1:19" ht="15" customHeight="1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R174" s="1"/>
      <c r="S174" s="1"/>
    </row>
    <row r="175" spans="1:19" ht="15" customHeight="1" x14ac:dyDescent="0.25"/>
    <row r="176" spans="1:19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210"/>
  <sheetViews>
    <sheetView topLeftCell="A163"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ht="15" customHeight="1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ht="15" customHeight="1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ht="15" customHeight="1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20</v>
      </c>
      <c r="O4" s="1"/>
      <c r="P4" s="1"/>
      <c r="Q4" s="1"/>
      <c r="R4" s="1"/>
    </row>
    <row r="5" spans="1:19" ht="15" customHeight="1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219</v>
      </c>
      <c r="P5" s="1"/>
      <c r="Q5" s="1"/>
      <c r="R5" s="1"/>
    </row>
    <row r="6" spans="1:19" ht="15" customHeight="1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220</v>
      </c>
      <c r="P6" s="1"/>
      <c r="Q6" s="1"/>
      <c r="R6" s="1"/>
    </row>
    <row r="7" spans="1:19" ht="15" customHeight="1" x14ac:dyDescent="0.25">
      <c r="A7" s="86" t="s">
        <v>8</v>
      </c>
      <c r="B7" s="91"/>
      <c r="C7" s="87" t="s">
        <v>221</v>
      </c>
      <c r="D7" s="91"/>
      <c r="E7" s="87" t="s">
        <v>222</v>
      </c>
      <c r="F7" s="91"/>
      <c r="G7" s="87" t="s">
        <v>223</v>
      </c>
      <c r="H7" s="91"/>
      <c r="I7" s="87" t="s">
        <v>224</v>
      </c>
      <c r="J7" s="91"/>
      <c r="K7" s="87" t="s">
        <v>225</v>
      </c>
      <c r="L7" s="91"/>
      <c r="M7" s="87" t="s">
        <v>226</v>
      </c>
      <c r="N7" s="91"/>
      <c r="O7" s="87" t="s">
        <v>227</v>
      </c>
      <c r="P7" s="91"/>
      <c r="Q7" s="87" t="s">
        <v>9</v>
      </c>
      <c r="R7" s="87" t="s">
        <v>10</v>
      </c>
    </row>
    <row r="8" spans="1:19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ht="15" customHeight="1" x14ac:dyDescent="0.25">
      <c r="A9" s="86" t="s">
        <v>11</v>
      </c>
      <c r="B9" s="85"/>
      <c r="C9" s="87">
        <v>151</v>
      </c>
      <c r="D9" s="85"/>
      <c r="E9" s="87">
        <v>151</v>
      </c>
      <c r="F9" s="85"/>
      <c r="G9" s="87">
        <v>151</v>
      </c>
      <c r="H9" s="85"/>
      <c r="I9" s="87">
        <v>151</v>
      </c>
      <c r="J9" s="85"/>
      <c r="K9" s="87">
        <v>151</v>
      </c>
      <c r="L9" s="85"/>
      <c r="M9" s="87">
        <v>151</v>
      </c>
      <c r="N9" s="85"/>
      <c r="O9" s="87">
        <v>153</v>
      </c>
      <c r="P9" s="85"/>
      <c r="Q9" s="100"/>
      <c r="R9" s="100"/>
    </row>
    <row r="10" spans="1:19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5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5" customHeight="1" x14ac:dyDescent="0.25">
      <c r="A12" s="59">
        <v>2</v>
      </c>
      <c r="B12" s="14">
        <v>110</v>
      </c>
      <c r="C12" s="58"/>
      <c r="D12" s="59"/>
      <c r="E12" s="59"/>
      <c r="F12" s="59"/>
      <c r="H12" s="12"/>
      <c r="I12" s="59"/>
      <c r="J12" s="12"/>
      <c r="K12" s="58"/>
      <c r="L12" s="58"/>
      <c r="M12" s="58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9" ht="15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5" customHeight="1" x14ac:dyDescent="0.25">
      <c r="A14" s="59">
        <v>4</v>
      </c>
      <c r="B14" s="14">
        <v>113</v>
      </c>
      <c r="C14" s="59"/>
      <c r="D14" s="59"/>
      <c r="E14" s="59">
        <v>62</v>
      </c>
      <c r="F14" s="59">
        <v>19738</v>
      </c>
      <c r="G14" s="59"/>
      <c r="H14" s="12"/>
      <c r="I14" s="52"/>
      <c r="J14" s="59"/>
      <c r="K14" s="58"/>
      <c r="L14" s="58"/>
      <c r="M14" s="58">
        <v>14</v>
      </c>
      <c r="N14" s="58">
        <v>19737</v>
      </c>
      <c r="O14" s="58"/>
      <c r="P14" s="58"/>
      <c r="Q14" s="58">
        <f t="shared" si="0"/>
        <v>76</v>
      </c>
      <c r="R14" s="13">
        <f t="shared" si="1"/>
        <v>11476</v>
      </c>
    </row>
    <row r="15" spans="1:19" ht="15" customHeight="1" x14ac:dyDescent="0.25">
      <c r="A15" s="59">
        <v>5</v>
      </c>
      <c r="B15" s="14">
        <v>114</v>
      </c>
      <c r="C15" s="59"/>
      <c r="D15" s="59"/>
      <c r="E15" s="59"/>
      <c r="F15" s="59"/>
      <c r="G15" s="59"/>
      <c r="H15" s="12"/>
      <c r="I15" s="52"/>
      <c r="J15" s="59"/>
      <c r="K15" s="58"/>
      <c r="L15" s="58"/>
      <c r="M15" s="58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9" ht="15" customHeight="1" x14ac:dyDescent="0.25">
      <c r="A16" s="59">
        <v>6</v>
      </c>
      <c r="B16" s="14">
        <v>115</v>
      </c>
      <c r="C16" s="59"/>
      <c r="D16" s="59"/>
      <c r="E16" s="59"/>
      <c r="F16" s="59"/>
      <c r="G16" s="59"/>
      <c r="H16" s="12"/>
      <c r="I16" s="52"/>
      <c r="J16" s="59"/>
      <c r="K16" s="58"/>
      <c r="L16" s="58"/>
      <c r="M16" s="58"/>
      <c r="N16" s="58"/>
      <c r="O16" s="58">
        <v>136</v>
      </c>
      <c r="P16" s="58">
        <v>4447</v>
      </c>
      <c r="Q16" s="58">
        <f t="shared" si="0"/>
        <v>136</v>
      </c>
      <c r="R16" s="13">
        <f t="shared" si="1"/>
        <v>20808</v>
      </c>
    </row>
    <row r="17" spans="1:18" ht="15" customHeight="1" x14ac:dyDescent="0.25">
      <c r="A17" s="59">
        <v>7</v>
      </c>
      <c r="B17" s="14">
        <v>116</v>
      </c>
      <c r="C17" s="59">
        <v>119</v>
      </c>
      <c r="D17" s="59">
        <v>3379</v>
      </c>
      <c r="E17" s="59"/>
      <c r="F17" s="59"/>
      <c r="G17" s="59"/>
      <c r="H17" s="59"/>
      <c r="I17" s="59"/>
      <c r="J17" s="59"/>
      <c r="K17" s="58"/>
      <c r="L17" s="58"/>
      <c r="M17" s="58">
        <v>130</v>
      </c>
      <c r="N17" s="58">
        <v>3337</v>
      </c>
      <c r="O17" s="58"/>
      <c r="P17" s="58"/>
      <c r="Q17" s="58">
        <f t="shared" si="0"/>
        <v>249</v>
      </c>
      <c r="R17" s="13">
        <f t="shared" si="1"/>
        <v>37599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59"/>
      <c r="F18" s="59"/>
      <c r="G18" s="59"/>
      <c r="H18" s="12"/>
      <c r="I18" s="59"/>
      <c r="J18" s="59"/>
      <c r="K18" s="58"/>
      <c r="L18" s="58"/>
      <c r="M18" s="58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>
        <v>146</v>
      </c>
      <c r="D19" s="59">
        <v>2621</v>
      </c>
      <c r="E19" s="59"/>
      <c r="F19" s="59"/>
      <c r="G19" s="59"/>
      <c r="H19" s="12"/>
      <c r="I19" s="59">
        <v>112</v>
      </c>
      <c r="J19" s="59">
        <v>2633</v>
      </c>
      <c r="K19" s="58"/>
      <c r="L19" s="58"/>
      <c r="M19" s="58"/>
      <c r="N19" s="58"/>
      <c r="O19" s="58">
        <v>142</v>
      </c>
      <c r="P19" s="58">
        <v>2648</v>
      </c>
      <c r="Q19" s="58">
        <f t="shared" si="0"/>
        <v>400</v>
      </c>
      <c r="R19" s="13">
        <f t="shared" si="1"/>
        <v>60684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59"/>
      <c r="F20" s="59"/>
      <c r="G20" s="59"/>
      <c r="H20" s="59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59"/>
      <c r="F22" s="59"/>
      <c r="G22" s="52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12"/>
      <c r="F23" s="12"/>
      <c r="G23" s="59"/>
      <c r="H23" s="52"/>
      <c r="I23" s="59"/>
      <c r="J23" s="59"/>
      <c r="K23" s="58"/>
      <c r="L23" s="58"/>
      <c r="M23" s="58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/>
      <c r="D24" s="59"/>
      <c r="E24" s="59">
        <v>21</v>
      </c>
      <c r="F24" s="59">
        <v>2400</v>
      </c>
      <c r="G24" s="59"/>
      <c r="H24" s="52"/>
      <c r="I24" s="59"/>
      <c r="J24" s="59"/>
      <c r="K24" s="58"/>
      <c r="L24" s="58"/>
      <c r="M24" s="58">
        <v>27</v>
      </c>
      <c r="N24" s="58">
        <v>2438</v>
      </c>
      <c r="O24" s="58"/>
      <c r="P24" s="58"/>
      <c r="Q24" s="58">
        <f t="shared" si="0"/>
        <v>48</v>
      </c>
      <c r="R24" s="13">
        <f t="shared" si="1"/>
        <v>7248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59"/>
      <c r="F25" s="59"/>
      <c r="G25" s="59">
        <v>28</v>
      </c>
      <c r="H25" s="52">
        <v>4112</v>
      </c>
      <c r="I25" s="59"/>
      <c r="J25" s="59"/>
      <c r="K25" s="58">
        <v>14</v>
      </c>
      <c r="L25" s="58">
        <v>4112</v>
      </c>
      <c r="M25" s="58"/>
      <c r="N25" s="58"/>
      <c r="O25" s="58">
        <v>22</v>
      </c>
      <c r="P25" s="58">
        <v>4112</v>
      </c>
      <c r="Q25" s="58">
        <f t="shared" si="0"/>
        <v>64</v>
      </c>
      <c r="R25" s="13">
        <f t="shared" si="1"/>
        <v>9708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59"/>
      <c r="F26" s="59"/>
      <c r="G26" s="59"/>
      <c r="H26" s="52"/>
      <c r="I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59"/>
      <c r="F27" s="59"/>
      <c r="G27" s="59"/>
      <c r="H27" s="59"/>
      <c r="J27" s="59"/>
      <c r="K27" s="58"/>
      <c r="L27" s="58"/>
      <c r="M27" s="58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59"/>
      <c r="F28" s="59"/>
      <c r="G28" s="59"/>
      <c r="H28" s="52"/>
      <c r="I28" s="59"/>
      <c r="J28" s="59"/>
      <c r="K28" s="12"/>
      <c r="L28" s="12"/>
      <c r="M28" s="12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>
        <v>35</v>
      </c>
      <c r="D29" s="59">
        <v>931</v>
      </c>
      <c r="E29" s="59">
        <v>19</v>
      </c>
      <c r="F29" s="59">
        <v>946</v>
      </c>
      <c r="G29" s="59">
        <v>14</v>
      </c>
      <c r="H29" s="52">
        <v>955</v>
      </c>
      <c r="I29" s="59"/>
      <c r="J29" s="59"/>
      <c r="K29" s="58">
        <v>37</v>
      </c>
      <c r="L29" s="58">
        <v>977</v>
      </c>
      <c r="M29" s="58"/>
      <c r="N29" s="58"/>
      <c r="O29" s="58">
        <v>41</v>
      </c>
      <c r="P29" s="58">
        <v>999</v>
      </c>
      <c r="Q29" s="58">
        <f t="shared" si="0"/>
        <v>146</v>
      </c>
      <c r="R29" s="13">
        <f t="shared" si="1"/>
        <v>22128</v>
      </c>
    </row>
    <row r="30" spans="1:18" ht="15" customHeight="1" x14ac:dyDescent="0.25">
      <c r="A30" s="59">
        <v>20</v>
      </c>
      <c r="B30" s="14">
        <v>334</v>
      </c>
      <c r="C30" s="59">
        <v>29</v>
      </c>
      <c r="D30" s="59">
        <v>1905</v>
      </c>
      <c r="E30" s="59">
        <v>18</v>
      </c>
      <c r="F30" s="59">
        <v>1915</v>
      </c>
      <c r="G30" s="59"/>
      <c r="H30" s="52"/>
      <c r="I30" s="59">
        <v>21</v>
      </c>
      <c r="J30" s="59">
        <v>1932</v>
      </c>
      <c r="K30" s="58"/>
      <c r="L30" s="58"/>
      <c r="M30" s="58">
        <v>30</v>
      </c>
      <c r="N30" s="58">
        <v>1952</v>
      </c>
      <c r="O30" s="58">
        <v>19</v>
      </c>
      <c r="P30" s="58">
        <v>1959</v>
      </c>
      <c r="Q30" s="58">
        <f t="shared" si="0"/>
        <v>117</v>
      </c>
      <c r="R30" s="13">
        <f t="shared" si="1"/>
        <v>17705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59"/>
      <c r="F31" s="59"/>
      <c r="G31" s="59"/>
      <c r="H31" s="52"/>
      <c r="I31" s="59"/>
      <c r="J31" s="59"/>
      <c r="K31" s="58"/>
      <c r="L31" s="58"/>
      <c r="M31" s="58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59">
        <v>27</v>
      </c>
      <c r="F32" s="59">
        <v>5561</v>
      </c>
      <c r="G32" s="59"/>
      <c r="H32" s="52"/>
      <c r="I32" s="59">
        <v>35</v>
      </c>
      <c r="J32" s="59">
        <v>5581</v>
      </c>
      <c r="K32" s="58"/>
      <c r="L32" s="58"/>
      <c r="M32" s="58">
        <v>33</v>
      </c>
      <c r="N32" s="58">
        <v>5605</v>
      </c>
      <c r="O32" s="58"/>
      <c r="P32" s="58"/>
      <c r="Q32" s="58">
        <f t="shared" si="0"/>
        <v>95</v>
      </c>
      <c r="R32" s="13">
        <f t="shared" si="1"/>
        <v>14345</v>
      </c>
    </row>
    <row r="33" spans="1:18" ht="15" customHeight="1" x14ac:dyDescent="0.25">
      <c r="A33" s="59">
        <v>23</v>
      </c>
      <c r="B33" s="14">
        <v>337</v>
      </c>
      <c r="C33" s="59"/>
      <c r="D33" s="59"/>
      <c r="E33" s="59"/>
      <c r="F33" s="59"/>
      <c r="G33" s="59"/>
      <c r="H33" s="52"/>
      <c r="I33" s="59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5" customHeight="1" x14ac:dyDescent="0.25">
      <c r="A34" s="59">
        <v>24</v>
      </c>
      <c r="B34" s="14">
        <v>338</v>
      </c>
      <c r="C34" s="59"/>
      <c r="D34" s="59"/>
      <c r="E34" s="59">
        <v>32</v>
      </c>
      <c r="F34" s="59">
        <v>2850</v>
      </c>
      <c r="G34" s="59"/>
      <c r="H34" s="52"/>
      <c r="I34" s="59">
        <v>39</v>
      </c>
      <c r="J34" s="59">
        <v>2868</v>
      </c>
      <c r="K34" s="58"/>
      <c r="L34" s="58"/>
      <c r="M34" s="58">
        <v>31</v>
      </c>
      <c r="N34" s="58">
        <v>2883</v>
      </c>
      <c r="O34" s="58"/>
      <c r="P34" s="58"/>
      <c r="Q34" s="58">
        <f t="shared" si="0"/>
        <v>102</v>
      </c>
      <c r="R34" s="13">
        <f t="shared" si="1"/>
        <v>15402</v>
      </c>
    </row>
    <row r="35" spans="1:18" ht="15" customHeight="1" x14ac:dyDescent="0.25">
      <c r="A35" s="59">
        <v>25</v>
      </c>
      <c r="B35" s="14">
        <v>339</v>
      </c>
      <c r="C35" s="14">
        <v>37</v>
      </c>
      <c r="D35" s="14">
        <v>1005</v>
      </c>
      <c r="E35" s="14"/>
      <c r="F35" s="14"/>
      <c r="G35" s="14">
        <v>36</v>
      </c>
      <c r="H35" s="15">
        <v>10024</v>
      </c>
      <c r="I35" s="12"/>
      <c r="J35" s="14"/>
      <c r="K35">
        <v>35</v>
      </c>
      <c r="L35" s="16">
        <v>10043</v>
      </c>
      <c r="M35">
        <v>26</v>
      </c>
      <c r="N35" s="16">
        <v>10054</v>
      </c>
      <c r="O35" s="16"/>
      <c r="P35" s="16"/>
      <c r="Q35" s="58">
        <f t="shared" si="0"/>
        <v>134</v>
      </c>
      <c r="R35" s="13">
        <f t="shared" si="1"/>
        <v>20234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59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/>
      <c r="D37" s="59"/>
      <c r="E37" s="59"/>
      <c r="F37" s="59"/>
      <c r="G37" s="59"/>
      <c r="H37" s="54"/>
      <c r="I37" s="12">
        <v>40</v>
      </c>
      <c r="J37" s="59">
        <v>10</v>
      </c>
      <c r="K37" s="58">
        <v>51</v>
      </c>
      <c r="L37" s="58">
        <v>11233</v>
      </c>
      <c r="M37" s="58">
        <v>17</v>
      </c>
      <c r="N37" s="58">
        <v>11241</v>
      </c>
      <c r="O37" s="58"/>
      <c r="P37" s="58"/>
      <c r="Q37" s="58">
        <f t="shared" si="0"/>
        <v>108</v>
      </c>
      <c r="R37" s="13">
        <f t="shared" si="1"/>
        <v>16308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59"/>
      <c r="F38" s="59"/>
      <c r="G38" s="59"/>
      <c r="H38" s="54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>
        <v>50</v>
      </c>
      <c r="D39" s="59">
        <v>13940</v>
      </c>
      <c r="E39" s="12"/>
      <c r="F39" s="59"/>
      <c r="G39" s="59">
        <v>60</v>
      </c>
      <c r="H39" s="54">
        <v>13960</v>
      </c>
      <c r="I39" s="12"/>
      <c r="J39" s="59"/>
      <c r="K39" s="58"/>
      <c r="L39" s="58"/>
      <c r="M39" s="58"/>
      <c r="N39" s="58"/>
      <c r="O39" s="58">
        <v>30</v>
      </c>
      <c r="P39" s="58">
        <v>60</v>
      </c>
      <c r="Q39" s="58">
        <f t="shared" si="0"/>
        <v>140</v>
      </c>
      <c r="R39" s="13">
        <f t="shared" si="1"/>
        <v>21200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12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12"/>
      <c r="F41" s="59"/>
      <c r="G41" s="59"/>
      <c r="H41" s="52"/>
      <c r="I41" s="12"/>
      <c r="J41" s="59"/>
      <c r="K41" s="58"/>
      <c r="L41" s="58"/>
      <c r="M41" s="58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12"/>
      <c r="F42" s="59"/>
      <c r="G42" s="59"/>
      <c r="H42" s="52"/>
      <c r="I42" s="12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59"/>
      <c r="F43" s="59"/>
      <c r="G43" s="59"/>
      <c r="H43" s="52"/>
      <c r="I43" s="12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59"/>
      <c r="F44" s="59"/>
      <c r="G44" s="59"/>
      <c r="H44" s="59"/>
      <c r="I44" s="12"/>
      <c r="J44" s="59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59"/>
      <c r="F45" s="59"/>
      <c r="G45" s="59"/>
      <c r="H45" s="59"/>
      <c r="I45" s="59"/>
      <c r="J45" s="59"/>
      <c r="K45" s="12"/>
      <c r="L45" s="58"/>
      <c r="M45" s="12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59"/>
      <c r="F46" s="59"/>
      <c r="G46" s="59"/>
      <c r="H46" s="52"/>
      <c r="I46" s="59"/>
      <c r="J46" s="59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59"/>
      <c r="F47" s="59"/>
      <c r="G47" s="59"/>
      <c r="H47" s="52"/>
      <c r="I47" s="59"/>
      <c r="J47" s="59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59"/>
      <c r="F48" s="59"/>
      <c r="G48" s="59"/>
      <c r="H48" s="59"/>
      <c r="I48" s="14"/>
      <c r="J48" s="59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58">
        <v>48</v>
      </c>
      <c r="F49" s="58">
        <v>2522</v>
      </c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48</v>
      </c>
      <c r="R49" s="13">
        <f t="shared" si="3"/>
        <v>7248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58"/>
      <c r="F50" s="58"/>
      <c r="G50" s="58"/>
      <c r="H50" s="58"/>
      <c r="I50" s="59"/>
      <c r="J50" s="58"/>
      <c r="K50" s="58"/>
      <c r="L50" s="58"/>
      <c r="M50" s="58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58"/>
      <c r="F51" s="58"/>
      <c r="G51" s="58"/>
      <c r="H51" s="58"/>
      <c r="I51" s="59"/>
      <c r="J51" s="58"/>
      <c r="K51" s="58"/>
      <c r="L51" s="58"/>
      <c r="M51" s="58"/>
      <c r="N51" s="58"/>
      <c r="O51" s="58">
        <v>50</v>
      </c>
      <c r="P51" s="58">
        <v>2923</v>
      </c>
      <c r="Q51" s="58">
        <f t="shared" si="2"/>
        <v>50</v>
      </c>
      <c r="R51" s="13">
        <f t="shared" si="3"/>
        <v>7650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58"/>
      <c r="F52" s="58"/>
      <c r="G52" s="58"/>
      <c r="H52" s="58"/>
      <c r="I52" s="59"/>
      <c r="J52" s="58"/>
      <c r="K52" s="58"/>
      <c r="L52" s="58"/>
      <c r="M52" s="58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58"/>
      <c r="F53" s="58"/>
      <c r="G53" s="58"/>
      <c r="H53" s="58"/>
      <c r="I53" s="59"/>
      <c r="J53" s="58"/>
      <c r="K53" s="58"/>
      <c r="L53" s="58"/>
      <c r="M53" s="58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58"/>
      <c r="F54" s="58"/>
      <c r="G54" s="58"/>
      <c r="H54" s="58"/>
      <c r="I54" s="59"/>
      <c r="J54" s="58"/>
      <c r="K54" s="58"/>
      <c r="L54" s="58"/>
      <c r="M54" s="58"/>
      <c r="N54" s="58"/>
      <c r="O54" s="58">
        <v>28</v>
      </c>
      <c r="P54" s="58">
        <v>8885</v>
      </c>
      <c r="Q54" s="58">
        <f t="shared" si="2"/>
        <v>28</v>
      </c>
      <c r="R54" s="13">
        <f t="shared" si="3"/>
        <v>4284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"/>
        <v>0</v>
      </c>
      <c r="R57" s="13">
        <f t="shared" si="3"/>
        <v>0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"/>
        <v>0</v>
      </c>
      <c r="R58" s="13">
        <f t="shared" si="3"/>
        <v>0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"/>
        <v>0</v>
      </c>
      <c r="R59" s="13">
        <f t="shared" si="3"/>
        <v>0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58"/>
      <c r="F60" s="58"/>
      <c r="G60" s="58">
        <v>35</v>
      </c>
      <c r="H60" s="58">
        <v>7893</v>
      </c>
      <c r="I60" s="58"/>
      <c r="J60" s="58"/>
      <c r="K60" s="58"/>
      <c r="L60" s="58"/>
      <c r="M60" s="58"/>
      <c r="N60" s="58"/>
      <c r="O60" s="58"/>
      <c r="P60" s="58"/>
      <c r="Q60" s="58">
        <f t="shared" si="2"/>
        <v>35</v>
      </c>
      <c r="R60" s="13">
        <f t="shared" si="3"/>
        <v>5285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"/>
        <v>0</v>
      </c>
      <c r="R61" s="13">
        <f t="shared" si="3"/>
        <v>0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>
        <f t="shared" si="2"/>
        <v>0</v>
      </c>
      <c r="R62" s="13">
        <f t="shared" si="3"/>
        <v>0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2"/>
        <v>0</v>
      </c>
      <c r="R63" s="13">
        <f t="shared" si="3"/>
        <v>0</v>
      </c>
    </row>
    <row r="64" spans="1:18" ht="15" customHeight="1" x14ac:dyDescent="0.25">
      <c r="A64" s="59">
        <v>54</v>
      </c>
      <c r="B64" s="58">
        <v>438</v>
      </c>
      <c r="C64" s="58">
        <v>32</v>
      </c>
      <c r="D64" s="58">
        <v>823</v>
      </c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 t="shared" si="2"/>
        <v>32</v>
      </c>
      <c r="R64" s="13">
        <f t="shared" si="3"/>
        <v>4832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>
        <v>37</v>
      </c>
      <c r="P65" s="58">
        <v>697</v>
      </c>
      <c r="Q65" s="58">
        <f t="shared" si="2"/>
        <v>37</v>
      </c>
      <c r="R65" s="13">
        <f t="shared" si="3"/>
        <v>5661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58"/>
      <c r="F66" s="58"/>
      <c r="G66" s="58">
        <v>31</v>
      </c>
      <c r="H66" s="58">
        <v>666</v>
      </c>
      <c r="I66" s="58"/>
      <c r="J66" s="58"/>
      <c r="K66" s="58"/>
      <c r="L66" s="58"/>
      <c r="M66" s="58"/>
      <c r="N66" s="58"/>
      <c r="O66" s="58"/>
      <c r="P66" s="58"/>
      <c r="Q66" s="58">
        <f t="shared" si="2"/>
        <v>31</v>
      </c>
      <c r="R66" s="13">
        <f t="shared" si="3"/>
        <v>4681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>
        <v>37</v>
      </c>
      <c r="P67" s="58">
        <v>703</v>
      </c>
      <c r="Q67" s="58">
        <f t="shared" si="2"/>
        <v>37</v>
      </c>
      <c r="R67" s="13">
        <f t="shared" si="3"/>
        <v>5661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5" customHeight="1" x14ac:dyDescent="0.25">
      <c r="A74" s="59">
        <v>64</v>
      </c>
      <c r="B74" s="58">
        <v>608</v>
      </c>
      <c r="C74" s="58">
        <v>13</v>
      </c>
      <c r="D74" s="58">
        <v>7278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>
        <v>25</v>
      </c>
      <c r="P74" s="58">
        <v>7841</v>
      </c>
      <c r="Q74" s="58">
        <f t="shared" si="2"/>
        <v>38</v>
      </c>
      <c r="R74" s="13">
        <f t="shared" si="3"/>
        <v>5788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>
        <v>21</v>
      </c>
      <c r="P77" s="58">
        <v>5014</v>
      </c>
      <c r="Q77" s="58">
        <f t="shared" si="4"/>
        <v>21</v>
      </c>
      <c r="R77" s="13">
        <f t="shared" si="5"/>
        <v>3213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/>
      <c r="D84" s="18"/>
      <c r="E84" s="18">
        <v>18</v>
      </c>
      <c r="F84" s="18">
        <v>4530</v>
      </c>
      <c r="G84" s="18"/>
      <c r="H84" s="18"/>
      <c r="I84" s="18"/>
      <c r="J84" s="18"/>
      <c r="K84" s="18"/>
      <c r="L84" s="18"/>
      <c r="M84" s="18">
        <v>22</v>
      </c>
      <c r="N84" s="18">
        <v>4546</v>
      </c>
      <c r="O84" s="18"/>
      <c r="P84" s="18"/>
      <c r="Q84" s="58">
        <f t="shared" si="4"/>
        <v>40</v>
      </c>
      <c r="R84" s="13">
        <f t="shared" si="5"/>
        <v>6040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58"/>
      <c r="F85" s="58"/>
      <c r="G85" s="58">
        <v>21</v>
      </c>
      <c r="H85" s="58">
        <v>5369</v>
      </c>
      <c r="I85" s="58"/>
      <c r="J85" s="58"/>
      <c r="K85" s="58"/>
      <c r="L85" s="58"/>
      <c r="M85" s="58">
        <v>22</v>
      </c>
      <c r="N85" s="58">
        <v>5387</v>
      </c>
      <c r="O85" s="58"/>
      <c r="P85" s="58"/>
      <c r="Q85" s="58">
        <f t="shared" si="4"/>
        <v>43</v>
      </c>
      <c r="R85" s="13">
        <f t="shared" si="5"/>
        <v>6493</v>
      </c>
    </row>
    <row r="86" spans="1:18" ht="15" customHeight="1" x14ac:dyDescent="0.25">
      <c r="A86" s="59">
        <v>76</v>
      </c>
      <c r="B86" s="58">
        <v>620</v>
      </c>
      <c r="C86" s="58">
        <v>23</v>
      </c>
      <c r="D86" s="58">
        <v>5469</v>
      </c>
      <c r="E86" s="58"/>
      <c r="F86" s="58"/>
      <c r="G86" s="58"/>
      <c r="H86" s="58"/>
      <c r="I86" s="58"/>
      <c r="J86" s="58"/>
      <c r="K86" s="58">
        <v>23</v>
      </c>
      <c r="L86" s="58">
        <v>5483</v>
      </c>
      <c r="M86" s="58"/>
      <c r="N86" s="58"/>
      <c r="O86" s="58">
        <v>18</v>
      </c>
      <c r="P86" s="58">
        <v>5493</v>
      </c>
      <c r="Q86" s="58">
        <f t="shared" si="4"/>
        <v>64</v>
      </c>
      <c r="R86" s="13">
        <f t="shared" si="5"/>
        <v>9700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58"/>
      <c r="F88" s="58"/>
      <c r="G88" s="58"/>
      <c r="H88" s="58"/>
      <c r="I88" s="58"/>
      <c r="J88" s="58"/>
      <c r="K88" s="12"/>
      <c r="L88" s="58"/>
      <c r="M88" s="12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58"/>
      <c r="F89" s="58"/>
      <c r="G89" s="58"/>
      <c r="H89" s="58"/>
      <c r="I89" s="58"/>
      <c r="J89" s="58"/>
      <c r="K89" s="12"/>
      <c r="L89" s="58"/>
      <c r="M89" s="12"/>
      <c r="N89" s="58"/>
      <c r="O89" s="58">
        <v>19</v>
      </c>
      <c r="P89" s="58">
        <v>5291</v>
      </c>
      <c r="Q89" s="58">
        <f t="shared" si="4"/>
        <v>19</v>
      </c>
      <c r="R89" s="13">
        <f t="shared" si="5"/>
        <v>2907</v>
      </c>
    </row>
    <row r="90" spans="1:18" ht="15" customHeight="1" x14ac:dyDescent="0.25">
      <c r="A90" s="59">
        <v>80</v>
      </c>
      <c r="B90" s="58">
        <v>624</v>
      </c>
      <c r="C90" s="58">
        <v>22</v>
      </c>
      <c r="D90" s="58">
        <v>5355</v>
      </c>
      <c r="E90" s="58"/>
      <c r="F90" s="58"/>
      <c r="G90" s="58"/>
      <c r="H90" s="58"/>
      <c r="I90" s="58"/>
      <c r="J90" s="58"/>
      <c r="K90" s="12"/>
      <c r="L90" s="58"/>
      <c r="M90" s="12">
        <v>20</v>
      </c>
      <c r="N90" s="58">
        <v>5370</v>
      </c>
      <c r="O90" s="58"/>
      <c r="P90" s="58"/>
      <c r="Q90" s="58">
        <f t="shared" si="4"/>
        <v>42</v>
      </c>
      <c r="R90" s="13">
        <f t="shared" si="5"/>
        <v>6342</v>
      </c>
    </row>
    <row r="91" spans="1:18" ht="15" customHeight="1" x14ac:dyDescent="0.25">
      <c r="A91" s="59">
        <v>81</v>
      </c>
      <c r="B91" s="58">
        <v>625</v>
      </c>
      <c r="C91" s="58"/>
      <c r="D91" s="58"/>
      <c r="E91" s="58">
        <v>16</v>
      </c>
      <c r="F91" s="58">
        <v>5503</v>
      </c>
      <c r="G91" s="58"/>
      <c r="H91" s="58"/>
      <c r="I91" s="58">
        <v>48</v>
      </c>
      <c r="J91" s="58">
        <v>5614</v>
      </c>
      <c r="K91" s="12"/>
      <c r="L91" s="58"/>
      <c r="M91" s="12"/>
      <c r="N91" s="58"/>
      <c r="O91" s="58"/>
      <c r="P91" s="58"/>
      <c r="Q91" s="58">
        <f t="shared" si="4"/>
        <v>64</v>
      </c>
      <c r="R91" s="13">
        <f t="shared" si="5"/>
        <v>9664</v>
      </c>
    </row>
    <row r="92" spans="1:18" ht="15" customHeight="1" x14ac:dyDescent="0.25">
      <c r="A92" s="59">
        <v>82</v>
      </c>
      <c r="B92" s="58">
        <v>626</v>
      </c>
      <c r="C92" s="58"/>
      <c r="D92" s="58"/>
      <c r="E92" s="58">
        <v>19</v>
      </c>
      <c r="F92" s="58">
        <v>4842</v>
      </c>
      <c r="G92" s="58"/>
      <c r="H92" s="58"/>
      <c r="I92" s="58">
        <v>18</v>
      </c>
      <c r="J92" s="58">
        <v>4854</v>
      </c>
      <c r="K92" s="20"/>
      <c r="L92" s="58"/>
      <c r="M92" s="20">
        <v>20</v>
      </c>
      <c r="N92" s="58">
        <v>4871</v>
      </c>
      <c r="O92" s="58"/>
      <c r="P92" s="58"/>
      <c r="Q92" s="58">
        <f t="shared" si="4"/>
        <v>57</v>
      </c>
      <c r="R92" s="13">
        <f t="shared" si="5"/>
        <v>8607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58"/>
      <c r="F93" s="58"/>
      <c r="G93" s="58">
        <v>19</v>
      </c>
      <c r="H93" s="58">
        <v>3403</v>
      </c>
      <c r="I93" s="58"/>
      <c r="J93" s="58"/>
      <c r="K93" s="12">
        <v>21</v>
      </c>
      <c r="L93" s="58">
        <v>5422</v>
      </c>
      <c r="M93" s="12"/>
      <c r="N93" s="58"/>
      <c r="O93" s="58">
        <v>17</v>
      </c>
      <c r="P93" s="58">
        <v>5460</v>
      </c>
      <c r="Q93" s="58">
        <f t="shared" si="4"/>
        <v>57</v>
      </c>
      <c r="R93" s="13">
        <f t="shared" si="5"/>
        <v>8641</v>
      </c>
    </row>
    <row r="94" spans="1:18" ht="15" customHeight="1" x14ac:dyDescent="0.25">
      <c r="A94" s="59">
        <v>84</v>
      </c>
      <c r="B94" s="58">
        <v>628</v>
      </c>
      <c r="C94" s="58">
        <v>18</v>
      </c>
      <c r="D94" s="58">
        <v>5496</v>
      </c>
      <c r="E94" s="58"/>
      <c r="F94" s="58"/>
      <c r="G94" s="58"/>
      <c r="H94" s="58"/>
      <c r="I94" s="58">
        <v>36</v>
      </c>
      <c r="J94" s="58">
        <v>5515</v>
      </c>
      <c r="K94" s="12"/>
      <c r="L94" s="58"/>
      <c r="M94" s="12"/>
      <c r="N94" s="58"/>
      <c r="O94" s="58">
        <v>20</v>
      </c>
      <c r="P94" s="58">
        <v>5532</v>
      </c>
      <c r="Q94" s="58">
        <f t="shared" si="4"/>
        <v>74</v>
      </c>
      <c r="R94" s="13">
        <f t="shared" si="5"/>
        <v>11214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58"/>
      <c r="F95" s="58"/>
      <c r="G95" s="58">
        <v>24</v>
      </c>
      <c r="H95" s="58">
        <v>5448</v>
      </c>
      <c r="I95" s="58"/>
      <c r="J95" s="58"/>
      <c r="K95" s="12"/>
      <c r="L95" s="58"/>
      <c r="M95" s="12">
        <v>44</v>
      </c>
      <c r="N95" s="58">
        <v>5466</v>
      </c>
      <c r="O95" s="58"/>
      <c r="P95" s="58"/>
      <c r="Q95" s="58">
        <f t="shared" si="4"/>
        <v>68</v>
      </c>
      <c r="R95" s="13">
        <f t="shared" si="5"/>
        <v>10268</v>
      </c>
    </row>
    <row r="96" spans="1:18" ht="15" customHeight="1" x14ac:dyDescent="0.25">
      <c r="A96" s="59">
        <v>86</v>
      </c>
      <c r="B96" s="58">
        <v>630</v>
      </c>
      <c r="C96" s="58"/>
      <c r="D96" s="58"/>
      <c r="E96" s="58">
        <v>18</v>
      </c>
      <c r="F96" s="58">
        <v>5430</v>
      </c>
      <c r="G96" s="58"/>
      <c r="H96" s="58"/>
      <c r="I96" s="58">
        <v>17</v>
      </c>
      <c r="J96" s="58">
        <v>3445</v>
      </c>
      <c r="K96" s="58"/>
      <c r="L96" s="58"/>
      <c r="M96" s="58">
        <v>19</v>
      </c>
      <c r="N96" s="58">
        <v>5458</v>
      </c>
      <c r="O96" s="58"/>
      <c r="P96" s="58"/>
      <c r="Q96" s="58">
        <f t="shared" si="4"/>
        <v>54</v>
      </c>
      <c r="R96" s="13">
        <f t="shared" si="5"/>
        <v>8154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58"/>
      <c r="F97" s="58"/>
      <c r="G97" s="58"/>
      <c r="H97" s="58"/>
      <c r="I97" s="58">
        <v>19</v>
      </c>
      <c r="J97" s="58">
        <v>4975</v>
      </c>
      <c r="K97" s="58"/>
      <c r="L97" s="58"/>
      <c r="M97" s="58">
        <v>20</v>
      </c>
      <c r="N97" s="58">
        <v>4989</v>
      </c>
      <c r="O97" s="58">
        <v>33</v>
      </c>
      <c r="P97" s="58">
        <v>688</v>
      </c>
      <c r="Q97" s="58">
        <f t="shared" si="4"/>
        <v>72</v>
      </c>
      <c r="R97" s="13">
        <f t="shared" si="5"/>
        <v>10938</v>
      </c>
    </row>
    <row r="98" spans="1:18" ht="15" customHeight="1" x14ac:dyDescent="0.25">
      <c r="A98" s="59">
        <v>88</v>
      </c>
      <c r="B98" s="58">
        <v>632</v>
      </c>
      <c r="C98" s="58">
        <v>21</v>
      </c>
      <c r="D98" s="58">
        <v>5257</v>
      </c>
      <c r="E98" s="58"/>
      <c r="F98" s="58"/>
      <c r="G98" s="58">
        <v>18</v>
      </c>
      <c r="H98">
        <v>5227</v>
      </c>
      <c r="I98" s="58"/>
      <c r="J98" s="58"/>
      <c r="K98" s="58">
        <v>17</v>
      </c>
      <c r="L98" s="58">
        <v>5287</v>
      </c>
      <c r="M98" s="58"/>
      <c r="N98" s="58"/>
      <c r="O98" s="58">
        <v>17</v>
      </c>
      <c r="P98" s="58">
        <v>5301</v>
      </c>
      <c r="Q98" s="58">
        <f t="shared" si="4"/>
        <v>73</v>
      </c>
      <c r="R98" s="13">
        <f t="shared" si="5"/>
        <v>11057</v>
      </c>
    </row>
    <row r="99" spans="1:18" ht="15" customHeight="1" x14ac:dyDescent="0.25">
      <c r="A99" s="59">
        <v>89</v>
      </c>
      <c r="B99" s="58">
        <v>633</v>
      </c>
      <c r="C99" s="58">
        <v>23</v>
      </c>
      <c r="D99" s="58">
        <v>4942</v>
      </c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>
        <v>22</v>
      </c>
      <c r="P99" s="58">
        <v>4979</v>
      </c>
      <c r="Q99" s="58">
        <f t="shared" si="4"/>
        <v>45</v>
      </c>
      <c r="R99" s="13">
        <f t="shared" si="5"/>
        <v>6839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58">
        <v>10</v>
      </c>
      <c r="F100" s="58">
        <v>10</v>
      </c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4"/>
        <v>10</v>
      </c>
      <c r="R100" s="13">
        <f t="shared" si="5"/>
        <v>1510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58"/>
      <c r="F101" s="58"/>
      <c r="G101" s="58"/>
      <c r="H101" s="58"/>
      <c r="I101" s="58">
        <v>108</v>
      </c>
      <c r="J101" s="58">
        <v>4962</v>
      </c>
      <c r="K101" s="58"/>
      <c r="L101" s="58"/>
      <c r="M101" s="58"/>
      <c r="N101" s="58"/>
      <c r="O101" s="58">
        <v>36</v>
      </c>
      <c r="P101" s="58">
        <v>2570</v>
      </c>
      <c r="Q101" s="58">
        <f t="shared" si="4"/>
        <v>144</v>
      </c>
      <c r="R101" s="13">
        <f t="shared" si="5"/>
        <v>21816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58"/>
      <c r="F102" s="58"/>
      <c r="G102" s="58"/>
      <c r="H102" s="58"/>
      <c r="I102" s="58">
        <v>24</v>
      </c>
      <c r="J102" s="58">
        <v>4962</v>
      </c>
      <c r="K102" s="58"/>
      <c r="L102" s="58"/>
      <c r="M102" s="58"/>
      <c r="N102" s="58"/>
      <c r="O102" s="58"/>
      <c r="P102" s="58"/>
      <c r="Q102" s="58">
        <f t="shared" si="4"/>
        <v>24</v>
      </c>
      <c r="R102" s="13">
        <f t="shared" si="5"/>
        <v>3624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4"/>
        <v>0</v>
      </c>
      <c r="R103" s="13">
        <f t="shared" si="5"/>
        <v>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58"/>
      <c r="F105" s="58"/>
      <c r="G105" s="58">
        <v>34</v>
      </c>
      <c r="H105" s="58">
        <v>8150</v>
      </c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34</v>
      </c>
      <c r="R105" s="13">
        <f t="shared" si="5"/>
        <v>5134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/>
      <c r="D107" s="58"/>
      <c r="E107" s="58"/>
      <c r="F107" s="58"/>
      <c r="G107" s="58">
        <v>39</v>
      </c>
      <c r="H107" s="58">
        <v>9157</v>
      </c>
      <c r="I107" s="58"/>
      <c r="J107" s="58"/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39</v>
      </c>
      <c r="R107" s="13">
        <f t="shared" ref="R107:R138" si="7">SUM(C107*C$9,E107*E$9,G107*G$9,I107*I$9,K107*K$9,M107*M$9,O107*O$9)</f>
        <v>5889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58">
        <v>146</v>
      </c>
      <c r="D110" s="58">
        <v>12033</v>
      </c>
      <c r="E110" s="58"/>
      <c r="F110" s="58"/>
      <c r="G110" s="58">
        <v>34</v>
      </c>
      <c r="H110" s="58">
        <v>12041</v>
      </c>
      <c r="I110" s="58"/>
      <c r="J110" s="58"/>
      <c r="K110" s="58"/>
      <c r="L110" s="58"/>
      <c r="M110" s="58">
        <v>46</v>
      </c>
      <c r="N110" s="58">
        <v>12053</v>
      </c>
      <c r="O110" s="58"/>
      <c r="P110" s="58"/>
      <c r="Q110" s="58">
        <f t="shared" si="6"/>
        <v>226</v>
      </c>
      <c r="R110" s="13">
        <f t="shared" si="7"/>
        <v>34126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>
        <v>66</v>
      </c>
      <c r="N111" s="58">
        <v>846</v>
      </c>
      <c r="O111" s="58"/>
      <c r="P111" s="58"/>
      <c r="Q111" s="58">
        <f t="shared" si="6"/>
        <v>66</v>
      </c>
      <c r="R111" s="13">
        <f t="shared" si="7"/>
        <v>9966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58">
        <v>74</v>
      </c>
      <c r="F112" s="58">
        <v>2843</v>
      </c>
      <c r="G112" s="58"/>
      <c r="H112" s="58"/>
      <c r="I112" s="58">
        <v>30</v>
      </c>
      <c r="J112" s="58">
        <v>2853</v>
      </c>
      <c r="K112" s="58"/>
      <c r="L112" s="58"/>
      <c r="M112" s="58">
        <v>85</v>
      </c>
      <c r="N112" s="58">
        <v>2865</v>
      </c>
      <c r="O112" s="58"/>
      <c r="P112" s="58"/>
      <c r="Q112" s="58">
        <f t="shared" si="6"/>
        <v>189</v>
      </c>
      <c r="R112" s="13">
        <f t="shared" si="7"/>
        <v>28539</v>
      </c>
    </row>
    <row r="113" spans="1:18" ht="15" customHeight="1" x14ac:dyDescent="0.25">
      <c r="A113" s="59">
        <v>103</v>
      </c>
      <c r="B113" s="58">
        <v>1111</v>
      </c>
      <c r="C113" s="58">
        <v>115</v>
      </c>
      <c r="D113" s="58">
        <v>3928</v>
      </c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>
        <v>138</v>
      </c>
      <c r="P113" s="58">
        <v>3960</v>
      </c>
      <c r="Q113" s="58">
        <f t="shared" si="6"/>
        <v>253</v>
      </c>
      <c r="R113" s="13">
        <f t="shared" si="7"/>
        <v>38479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58"/>
      <c r="F116" s="58"/>
      <c r="G116" s="58">
        <v>24</v>
      </c>
      <c r="H116" s="58">
        <v>163746</v>
      </c>
      <c r="I116" s="58"/>
      <c r="J116" s="58"/>
      <c r="K116" s="58"/>
      <c r="L116" s="58"/>
      <c r="M116" s="58"/>
      <c r="N116" s="58"/>
      <c r="O116" s="58">
        <v>44</v>
      </c>
      <c r="P116" s="58">
        <v>163996</v>
      </c>
      <c r="Q116" s="58">
        <f t="shared" si="6"/>
        <v>68</v>
      </c>
      <c r="R116" s="13">
        <f t="shared" si="7"/>
        <v>10356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58"/>
      <c r="F119" s="58"/>
      <c r="G119" s="58"/>
      <c r="H119" s="58"/>
      <c r="I119" s="58">
        <v>70</v>
      </c>
      <c r="J119" s="58">
        <v>125371</v>
      </c>
      <c r="K119" s="58"/>
      <c r="L119" s="58"/>
      <c r="M119" s="58"/>
      <c r="N119" s="58"/>
      <c r="O119" s="58"/>
      <c r="P119" s="58"/>
      <c r="Q119" s="58">
        <f t="shared" si="6"/>
        <v>70</v>
      </c>
      <c r="R119" s="13">
        <f t="shared" si="7"/>
        <v>10570</v>
      </c>
    </row>
    <row r="120" spans="1:18" ht="15" customHeight="1" x14ac:dyDescent="0.25">
      <c r="A120" s="59">
        <v>110</v>
      </c>
      <c r="B120" s="58">
        <v>1233</v>
      </c>
      <c r="C120" s="58">
        <v>41</v>
      </c>
      <c r="D120" s="58">
        <v>153887</v>
      </c>
      <c r="E120" s="58"/>
      <c r="F120" s="58"/>
      <c r="G120" s="58"/>
      <c r="H120" s="58"/>
      <c r="I120" s="58">
        <v>38</v>
      </c>
      <c r="J120" s="58">
        <v>154233</v>
      </c>
      <c r="K120" s="58"/>
      <c r="L120" s="58"/>
      <c r="M120" s="58"/>
      <c r="N120" s="58"/>
      <c r="O120" s="58"/>
      <c r="P120" s="58"/>
      <c r="Q120" s="58">
        <f t="shared" si="6"/>
        <v>79</v>
      </c>
      <c r="R120" s="13">
        <f t="shared" si="7"/>
        <v>11929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113</v>
      </c>
      <c r="B123" s="58">
        <v>1236</v>
      </c>
      <c r="C123" s="58">
        <v>47</v>
      </c>
      <c r="D123" s="58">
        <v>172671</v>
      </c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>
        <v>71</v>
      </c>
      <c r="P123" s="58">
        <v>17332</v>
      </c>
      <c r="Q123" s="58">
        <f t="shared" si="6"/>
        <v>118</v>
      </c>
      <c r="R123" s="13">
        <f t="shared" si="7"/>
        <v>17960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58"/>
      <c r="F130" s="58"/>
      <c r="G130" s="58">
        <v>53</v>
      </c>
      <c r="H130" s="58">
        <v>9957</v>
      </c>
      <c r="I130" s="58"/>
      <c r="J130" s="58"/>
      <c r="K130" s="58"/>
      <c r="L130" s="58"/>
      <c r="M130" s="58"/>
      <c r="N130" s="58"/>
      <c r="O130" s="58"/>
      <c r="P130" s="58"/>
      <c r="Q130" s="58">
        <f t="shared" si="6"/>
        <v>53</v>
      </c>
      <c r="R130" s="13">
        <f t="shared" si="7"/>
        <v>8003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>
        <v>51</v>
      </c>
      <c r="N132" s="58">
        <v>1164</v>
      </c>
      <c r="O132" s="58"/>
      <c r="P132" s="58"/>
      <c r="Q132" s="58">
        <f t="shared" si="6"/>
        <v>51</v>
      </c>
      <c r="R132" s="13">
        <f t="shared" si="7"/>
        <v>7701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5" customHeight="1" x14ac:dyDescent="0.25">
      <c r="A134" s="59">
        <v>124</v>
      </c>
      <c r="B134" s="58">
        <v>1509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/>
      <c r="D135" s="58"/>
      <c r="E135" s="58">
        <v>35</v>
      </c>
      <c r="F135" s="58">
        <v>2112</v>
      </c>
      <c r="G135" s="58"/>
      <c r="H135" s="58"/>
      <c r="I135" s="58">
        <v>55</v>
      </c>
      <c r="J135" s="58">
        <v>2483</v>
      </c>
      <c r="K135" s="58"/>
      <c r="L135" s="58"/>
      <c r="M135" s="58">
        <v>51</v>
      </c>
      <c r="N135" s="58">
        <v>2492</v>
      </c>
      <c r="O135" s="58"/>
      <c r="P135" s="58"/>
      <c r="Q135" s="58">
        <f t="shared" si="6"/>
        <v>141</v>
      </c>
      <c r="R135" s="13">
        <f t="shared" si="7"/>
        <v>21291</v>
      </c>
    </row>
    <row r="136" spans="1:18" ht="15" customHeight="1" x14ac:dyDescent="0.25">
      <c r="A136" s="59">
        <v>126</v>
      </c>
      <c r="B136" s="58">
        <v>1511</v>
      </c>
      <c r="C136" s="58">
        <v>36</v>
      </c>
      <c r="D136" s="58">
        <v>3534</v>
      </c>
      <c r="E136" s="58">
        <v>44</v>
      </c>
      <c r="F136" s="58">
        <v>3541</v>
      </c>
      <c r="G136" s="58"/>
      <c r="H136" s="58"/>
      <c r="I136" s="58">
        <v>58</v>
      </c>
      <c r="J136" s="58">
        <v>3552</v>
      </c>
      <c r="K136" s="58"/>
      <c r="L136" s="58"/>
      <c r="M136" s="58"/>
      <c r="N136" s="58"/>
      <c r="O136" s="58">
        <v>71</v>
      </c>
      <c r="P136" s="58">
        <v>3566</v>
      </c>
      <c r="Q136" s="58">
        <f t="shared" si="6"/>
        <v>209</v>
      </c>
      <c r="R136" s="13">
        <f t="shared" si="7"/>
        <v>31701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>
        <f t="shared" ref="Q139:Q167" si="8">C139+E139+G139+I139+K139+M139+O139</f>
        <v>0</v>
      </c>
      <c r="R139" s="13">
        <f t="shared" ref="R139:R167" si="9">SUM(C139*C$9,E139*E$9,G139*G$9,I139*I$9,K139*K$9,M139*M$9,O139*O$9)</f>
        <v>0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>
        <v>26</v>
      </c>
      <c r="D141" s="58">
        <v>8076</v>
      </c>
      <c r="E141" s="58">
        <v>28</v>
      </c>
      <c r="F141" s="58">
        <v>1416</v>
      </c>
      <c r="G141" s="58"/>
      <c r="H141" s="58"/>
      <c r="I141" s="58">
        <v>33</v>
      </c>
      <c r="J141" s="58">
        <v>8086</v>
      </c>
      <c r="K141" s="58"/>
      <c r="L141" s="58"/>
      <c r="M141" s="58"/>
      <c r="N141" s="58"/>
      <c r="O141" s="58">
        <v>32</v>
      </c>
      <c r="P141" s="58">
        <v>8095</v>
      </c>
      <c r="Q141" s="58">
        <f t="shared" si="8"/>
        <v>119</v>
      </c>
      <c r="R141" s="13">
        <f t="shared" si="9"/>
        <v>18033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58"/>
      <c r="F142" s="58"/>
      <c r="G142" s="58"/>
      <c r="H142" s="58"/>
      <c r="I142" s="58">
        <v>39</v>
      </c>
      <c r="J142" s="58">
        <v>8373</v>
      </c>
      <c r="K142" s="58"/>
      <c r="L142" s="58"/>
      <c r="M142" s="58"/>
      <c r="N142" s="58"/>
      <c r="O142" s="58"/>
      <c r="P142" s="58"/>
      <c r="Q142" s="58">
        <f t="shared" si="8"/>
        <v>39</v>
      </c>
      <c r="R142" s="13">
        <f t="shared" si="9"/>
        <v>5889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>
        <v>31</v>
      </c>
      <c r="N143" s="58">
        <v>7617</v>
      </c>
      <c r="O143" s="58"/>
      <c r="P143" s="58"/>
      <c r="Q143" s="58">
        <f t="shared" si="8"/>
        <v>31</v>
      </c>
      <c r="R143" s="13">
        <f t="shared" si="9"/>
        <v>4681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>
        <v>38</v>
      </c>
      <c r="P145" s="58">
        <v>5425</v>
      </c>
      <c r="Q145" s="58">
        <f t="shared" si="8"/>
        <v>38</v>
      </c>
      <c r="R145" s="13">
        <f t="shared" si="9"/>
        <v>5814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5" customHeight="1" x14ac:dyDescent="0.25">
      <c r="A152" s="59">
        <v>142</v>
      </c>
      <c r="B152" s="58">
        <v>2108</v>
      </c>
      <c r="C152" s="58"/>
      <c r="D152" s="58"/>
      <c r="E152" s="58">
        <v>63</v>
      </c>
      <c r="F152" s="58">
        <v>22270</v>
      </c>
      <c r="G152" s="58"/>
      <c r="H152" s="58"/>
      <c r="I152" s="58"/>
      <c r="J152" s="58"/>
      <c r="K152" s="58">
        <v>82</v>
      </c>
      <c r="L152" s="58">
        <v>22305</v>
      </c>
      <c r="M152" s="58"/>
      <c r="N152" s="58"/>
      <c r="O152" s="58"/>
      <c r="P152" s="58"/>
      <c r="Q152" s="58">
        <f t="shared" si="8"/>
        <v>145</v>
      </c>
      <c r="R152" s="13">
        <f t="shared" si="9"/>
        <v>21895</v>
      </c>
    </row>
    <row r="153" spans="1:18" ht="15" customHeight="1" x14ac:dyDescent="0.25">
      <c r="A153" s="59">
        <v>143</v>
      </c>
      <c r="B153" s="58">
        <v>2109</v>
      </c>
      <c r="C153" s="58"/>
      <c r="D153" s="58"/>
      <c r="E153" s="58">
        <v>69</v>
      </c>
      <c r="F153" s="58">
        <v>21523</v>
      </c>
      <c r="G153" s="58"/>
      <c r="H153" s="58"/>
      <c r="I153" s="58">
        <v>74</v>
      </c>
      <c r="J153" s="58">
        <v>21550</v>
      </c>
      <c r="K153" s="58"/>
      <c r="L153" s="58"/>
      <c r="M153" s="58"/>
      <c r="N153" s="58"/>
      <c r="O153" s="58">
        <v>115</v>
      </c>
      <c r="P153" s="58">
        <v>21593</v>
      </c>
      <c r="Q153" s="58">
        <f t="shared" si="8"/>
        <v>258</v>
      </c>
      <c r="R153" s="13">
        <f t="shared" si="9"/>
        <v>39188</v>
      </c>
    </row>
    <row r="154" spans="1:18" ht="15" customHeight="1" x14ac:dyDescent="0.25">
      <c r="A154" s="59">
        <v>144</v>
      </c>
      <c r="B154" s="58">
        <v>2110</v>
      </c>
      <c r="C154" s="58">
        <v>71</v>
      </c>
      <c r="D154" s="58">
        <v>15266</v>
      </c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>
        <f t="shared" si="8"/>
        <v>71</v>
      </c>
      <c r="R154" s="13">
        <f t="shared" si="9"/>
        <v>10721</v>
      </c>
    </row>
    <row r="155" spans="1:18" ht="15" customHeight="1" x14ac:dyDescent="0.25">
      <c r="A155" s="59">
        <v>145</v>
      </c>
      <c r="B155" s="58">
        <v>2111</v>
      </c>
      <c r="C155" s="58">
        <v>57</v>
      </c>
      <c r="D155" s="58">
        <v>15191</v>
      </c>
      <c r="E155" s="58"/>
      <c r="F155" s="58"/>
      <c r="G155" s="58"/>
      <c r="H155" s="58"/>
      <c r="I155" s="58">
        <v>91</v>
      </c>
      <c r="J155" s="58">
        <v>15234</v>
      </c>
      <c r="K155" s="58"/>
      <c r="L155" s="58"/>
      <c r="M155" s="58"/>
      <c r="N155" s="58"/>
      <c r="O155" s="58">
        <v>88</v>
      </c>
      <c r="P155" s="58">
        <v>15077</v>
      </c>
      <c r="Q155" s="58">
        <f t="shared" si="8"/>
        <v>236</v>
      </c>
      <c r="R155" s="13">
        <f t="shared" si="9"/>
        <v>35812</v>
      </c>
    </row>
    <row r="156" spans="1:18" ht="15" customHeight="1" x14ac:dyDescent="0.25">
      <c r="A156" s="59">
        <v>146</v>
      </c>
      <c r="B156" s="58">
        <v>2112</v>
      </c>
      <c r="C156" s="58">
        <v>51</v>
      </c>
      <c r="D156" s="58">
        <v>14538</v>
      </c>
      <c r="E156" s="58"/>
      <c r="F156" s="58"/>
      <c r="G156" s="58"/>
      <c r="H156" s="58"/>
      <c r="I156" s="58"/>
      <c r="J156" s="58"/>
      <c r="K156" s="58">
        <v>91</v>
      </c>
      <c r="L156" s="58">
        <v>14580</v>
      </c>
      <c r="M156" s="58"/>
      <c r="N156" s="58"/>
      <c r="O156" s="58"/>
      <c r="P156" s="58"/>
      <c r="Q156" s="58">
        <f t="shared" si="8"/>
        <v>142</v>
      </c>
      <c r="R156" s="13">
        <f t="shared" si="9"/>
        <v>21442</v>
      </c>
    </row>
    <row r="157" spans="1:18" ht="15" customHeight="1" x14ac:dyDescent="0.25">
      <c r="A157" s="59">
        <v>147</v>
      </c>
      <c r="B157" s="58">
        <v>2113</v>
      </c>
      <c r="C157" s="58"/>
      <c r="D157" s="58"/>
      <c r="E157" s="58">
        <v>57</v>
      </c>
      <c r="F157" s="58">
        <v>15898</v>
      </c>
      <c r="G157" s="58"/>
      <c r="H157" s="58"/>
      <c r="I157" s="58"/>
      <c r="J157" s="58"/>
      <c r="K157" s="58">
        <v>87</v>
      </c>
      <c r="L157" s="58">
        <v>15989</v>
      </c>
      <c r="M157" s="58"/>
      <c r="N157" s="58"/>
      <c r="O157" s="58"/>
      <c r="P157" s="58"/>
      <c r="Q157" s="58">
        <f t="shared" si="8"/>
        <v>144</v>
      </c>
      <c r="R157" s="13">
        <f t="shared" si="9"/>
        <v>21744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>
        <f t="shared" si="8"/>
        <v>0</v>
      </c>
      <c r="R158" s="13">
        <f t="shared" si="9"/>
        <v>0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58"/>
      <c r="F159" s="58"/>
      <c r="G159" s="58"/>
      <c r="H159" s="58"/>
      <c r="I159" s="58"/>
      <c r="J159" s="58"/>
      <c r="K159" s="58">
        <v>39</v>
      </c>
      <c r="L159" s="58">
        <v>6949</v>
      </c>
      <c r="M159" s="58"/>
      <c r="N159" s="58"/>
      <c r="O159" s="58"/>
      <c r="P159" s="58"/>
      <c r="Q159" s="58">
        <f t="shared" si="8"/>
        <v>39</v>
      </c>
      <c r="R159" s="13">
        <f t="shared" si="9"/>
        <v>5889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>
        <f t="shared" si="8"/>
        <v>0</v>
      </c>
      <c r="R161" s="13">
        <f t="shared" si="9"/>
        <v>0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>
        <f t="shared" si="8"/>
        <v>0</v>
      </c>
      <c r="R162" s="13">
        <f t="shared" si="9"/>
        <v>0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>
        <f t="shared" si="8"/>
        <v>0</v>
      </c>
      <c r="R163" s="13">
        <f t="shared" si="9"/>
        <v>0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>
        <f t="shared" si="8"/>
        <v>0</v>
      </c>
      <c r="R166" s="13">
        <f t="shared" si="9"/>
        <v>0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5980</v>
      </c>
      <c r="R168" s="13">
        <f>SUM(R11:R167)</f>
        <v>905714</v>
      </c>
    </row>
    <row r="169" spans="1:18" ht="25.5" customHeight="1" x14ac:dyDescent="0.25">
      <c r="A169" s="87" t="s">
        <v>28</v>
      </c>
      <c r="B169" s="85"/>
      <c r="C169" s="59">
        <f>SUM(C11:C167)</f>
        <v>1158</v>
      </c>
      <c r="D169" s="59"/>
      <c r="E169" s="59">
        <f>SUM(E11:E167)</f>
        <v>678</v>
      </c>
      <c r="F169" s="59"/>
      <c r="G169" s="59">
        <f>SUM(G11:G167)</f>
        <v>470</v>
      </c>
      <c r="H169" s="59"/>
      <c r="I169" s="59">
        <f>SUM(I11:I167)</f>
        <v>1005</v>
      </c>
      <c r="J169" s="59"/>
      <c r="K169" s="59">
        <f>SUM(K11:K167)</f>
        <v>497</v>
      </c>
      <c r="L169" s="59"/>
      <c r="M169" s="59">
        <f>SUM(M11:M167)</f>
        <v>805</v>
      </c>
      <c r="N169" s="59"/>
      <c r="O169" s="59">
        <f>SUM(O11:O167)</f>
        <v>1367</v>
      </c>
      <c r="P169" s="59"/>
      <c r="Q169" s="21">
        <f>SUM(C169:P169)</f>
        <v>5980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174858</v>
      </c>
      <c r="D170" s="59"/>
      <c r="E170" s="59">
        <f>E169*E9</f>
        <v>102378</v>
      </c>
      <c r="F170" s="59"/>
      <c r="G170" s="59">
        <f>G169*G9</f>
        <v>70970</v>
      </c>
      <c r="H170" s="59"/>
      <c r="I170" s="59">
        <f>I169*I9</f>
        <v>151755</v>
      </c>
      <c r="J170" s="59"/>
      <c r="K170" s="59">
        <f>K169*K9</f>
        <v>75047</v>
      </c>
      <c r="L170" s="59"/>
      <c r="M170" s="59">
        <f>M169*M9</f>
        <v>121555</v>
      </c>
      <c r="N170" s="59"/>
      <c r="O170" s="59">
        <f>O169*O9</f>
        <v>209151</v>
      </c>
      <c r="P170" s="59"/>
      <c r="Q170" s="59" t="s">
        <v>30</v>
      </c>
      <c r="R170" s="23">
        <f>SUM(C170:P170)</f>
        <v>905714</v>
      </c>
    </row>
    <row r="171" spans="1:18" ht="15" customHeight="1" x14ac:dyDescent="0.25">
      <c r="A171" s="1"/>
      <c r="B171" s="103"/>
      <c r="C171" s="10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customHeight="1" x14ac:dyDescent="0.25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customHeight="1" x14ac:dyDescent="0.25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customHeight="1" x14ac:dyDescent="0.25">
      <c r="A174" s="1" t="s">
        <v>48</v>
      </c>
      <c r="C174" s="1"/>
      <c r="D174" s="1"/>
      <c r="E174" s="27"/>
      <c r="F174" s="1"/>
      <c r="G174" s="27"/>
      <c r="H174" s="1"/>
      <c r="I174" s="27"/>
      <c r="J174" s="1"/>
      <c r="K174" s="27"/>
      <c r="L174" s="1"/>
      <c r="M174" s="61"/>
      <c r="N174" s="1"/>
      <c r="O174" s="1"/>
      <c r="P174" s="26" t="s">
        <v>81</v>
      </c>
      <c r="Q174" s="26"/>
    </row>
    <row r="175" spans="1:18" ht="15" customHeight="1" x14ac:dyDescent="0.25">
      <c r="A175" s="57" t="s">
        <v>51</v>
      </c>
      <c r="E175" s="60"/>
      <c r="G175" s="60"/>
      <c r="I175" s="60"/>
      <c r="K175" s="60"/>
      <c r="M175" s="61"/>
      <c r="P175" s="26" t="s">
        <v>228</v>
      </c>
      <c r="Q175" s="26"/>
    </row>
    <row r="176" spans="1:18" ht="15" customHeight="1" x14ac:dyDescent="0.25">
      <c r="A176" s="57" t="s">
        <v>229</v>
      </c>
      <c r="E176" s="60"/>
      <c r="G176" s="60"/>
      <c r="I176" s="60"/>
      <c r="K176" s="60"/>
      <c r="M176" s="61"/>
      <c r="P176" s="57" t="s">
        <v>230</v>
      </c>
    </row>
    <row r="177" spans="1:19" ht="15" customHeight="1" x14ac:dyDescent="0.25">
      <c r="A177" s="24"/>
      <c r="B177" s="2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4"/>
      <c r="R177" s="24"/>
      <c r="S177" s="1"/>
    </row>
    <row r="178" spans="1:19" ht="15" customHeight="1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S178" s="1"/>
    </row>
    <row r="179" spans="1:19" ht="15" customHeight="1" x14ac:dyDescent="0.25"/>
    <row r="180" spans="1:19" ht="15" customHeight="1" x14ac:dyDescent="0.25"/>
    <row r="181" spans="1:19" ht="15" customHeight="1" x14ac:dyDescent="0.25"/>
    <row r="182" spans="1:19" ht="15" customHeight="1" x14ac:dyDescent="0.25"/>
    <row r="183" spans="1:19" ht="15" customHeight="1" x14ac:dyDescent="0.25"/>
    <row r="184" spans="1:19" ht="15" customHeight="1" x14ac:dyDescent="0.25"/>
    <row r="185" spans="1:19" ht="15" customHeight="1" x14ac:dyDescent="0.25"/>
    <row r="186" spans="1:19" ht="15" customHeight="1" x14ac:dyDescent="0.25"/>
    <row r="187" spans="1:19" ht="15" customHeight="1" x14ac:dyDescent="0.25"/>
    <row r="188" spans="1:19" ht="15" customHeight="1" x14ac:dyDescent="0.25"/>
    <row r="189" spans="1:19" ht="15" customHeight="1" x14ac:dyDescent="0.25"/>
    <row r="190" spans="1:19" ht="15" customHeight="1" x14ac:dyDescent="0.25"/>
    <row r="191" spans="1:19" ht="15" customHeight="1" x14ac:dyDescent="0.25"/>
    <row r="192" spans="1:19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210"/>
  <sheetViews>
    <sheetView topLeftCell="A142"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ht="15" customHeight="1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ht="15" customHeight="1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ht="15" customHeight="1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22</v>
      </c>
      <c r="O4" s="1"/>
      <c r="P4" s="1"/>
      <c r="Q4" s="1"/>
      <c r="R4" s="1"/>
    </row>
    <row r="5" spans="1:19" ht="15" customHeight="1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231</v>
      </c>
      <c r="P5" s="1"/>
      <c r="Q5" s="1"/>
      <c r="R5" s="1"/>
    </row>
    <row r="6" spans="1:19" ht="15" customHeight="1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232</v>
      </c>
      <c r="P6" s="1"/>
      <c r="Q6" s="1"/>
      <c r="R6" s="1"/>
    </row>
    <row r="7" spans="1:19" ht="15" customHeight="1" x14ac:dyDescent="0.25">
      <c r="A7" s="86" t="s">
        <v>8</v>
      </c>
      <c r="B7" s="91"/>
      <c r="C7" s="87" t="s">
        <v>233</v>
      </c>
      <c r="D7" s="91"/>
      <c r="E7" s="87" t="s">
        <v>234</v>
      </c>
      <c r="F7" s="91"/>
      <c r="G7" s="87" t="s">
        <v>235</v>
      </c>
      <c r="H7" s="91"/>
      <c r="I7" s="87" t="s">
        <v>236</v>
      </c>
      <c r="J7" s="91"/>
      <c r="K7" s="87" t="s">
        <v>237</v>
      </c>
      <c r="L7" s="91"/>
      <c r="M7" s="87" t="s">
        <v>238</v>
      </c>
      <c r="N7" s="91"/>
      <c r="O7" s="87" t="s">
        <v>239</v>
      </c>
      <c r="P7" s="91"/>
      <c r="Q7" s="87" t="s">
        <v>9</v>
      </c>
      <c r="R7" s="87" t="s">
        <v>10</v>
      </c>
    </row>
    <row r="8" spans="1:19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ht="15" customHeight="1" x14ac:dyDescent="0.25">
      <c r="A9" s="86" t="s">
        <v>11</v>
      </c>
      <c r="B9" s="85"/>
      <c r="C9" s="87">
        <v>153</v>
      </c>
      <c r="D9" s="85"/>
      <c r="E9" s="87">
        <v>153</v>
      </c>
      <c r="F9" s="85"/>
      <c r="G9" s="87">
        <v>153</v>
      </c>
      <c r="H9" s="85"/>
      <c r="I9" s="87">
        <v>153</v>
      </c>
      <c r="J9" s="85"/>
      <c r="K9" s="87">
        <v>153</v>
      </c>
      <c r="L9" s="85"/>
      <c r="M9" s="87">
        <v>153</v>
      </c>
      <c r="N9" s="85"/>
      <c r="O9" s="87">
        <v>153</v>
      </c>
      <c r="P9" s="85"/>
      <c r="Q9" s="100"/>
      <c r="R9" s="100"/>
    </row>
    <row r="10" spans="1:19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5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5" customHeight="1" x14ac:dyDescent="0.25">
      <c r="A12" s="59">
        <v>2</v>
      </c>
      <c r="B12" s="14">
        <v>110</v>
      </c>
      <c r="C12" s="58"/>
      <c r="D12" s="59"/>
      <c r="E12" s="59"/>
      <c r="F12" s="59"/>
      <c r="H12" s="12"/>
      <c r="I12" s="59"/>
      <c r="J12" s="12"/>
      <c r="K12" s="58"/>
      <c r="L12" s="58"/>
      <c r="M12" s="58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9" ht="15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5" customHeight="1" x14ac:dyDescent="0.25">
      <c r="A14" s="59">
        <v>4</v>
      </c>
      <c r="B14" s="14">
        <v>113</v>
      </c>
      <c r="C14" s="59"/>
      <c r="D14" s="59"/>
      <c r="E14" s="59"/>
      <c r="F14" s="59"/>
      <c r="G14" s="59"/>
      <c r="H14" s="12"/>
      <c r="I14" s="52"/>
      <c r="J14" s="59"/>
      <c r="K14" s="58"/>
      <c r="L14" s="58"/>
      <c r="M14" s="58"/>
      <c r="N14" s="58"/>
      <c r="O14" s="58"/>
      <c r="P14" s="58"/>
      <c r="Q14" s="58">
        <f t="shared" si="0"/>
        <v>0</v>
      </c>
      <c r="R14" s="13">
        <f t="shared" si="1"/>
        <v>0</v>
      </c>
    </row>
    <row r="15" spans="1:19" ht="15" customHeight="1" x14ac:dyDescent="0.25">
      <c r="A15" s="59">
        <v>5</v>
      </c>
      <c r="B15" s="14">
        <v>114</v>
      </c>
      <c r="C15" s="59"/>
      <c r="D15" s="59"/>
      <c r="E15" s="59"/>
      <c r="F15" s="59"/>
      <c r="G15" s="59"/>
      <c r="H15" s="12"/>
      <c r="I15" s="52"/>
      <c r="J15" s="59"/>
      <c r="K15" s="58"/>
      <c r="L15" s="58"/>
      <c r="M15" s="58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9" ht="15" customHeight="1" x14ac:dyDescent="0.25">
      <c r="A16" s="59">
        <v>6</v>
      </c>
      <c r="B16" s="14">
        <v>115</v>
      </c>
      <c r="C16" s="59"/>
      <c r="D16" s="59"/>
      <c r="E16" s="59"/>
      <c r="F16" s="59"/>
      <c r="G16" s="59"/>
      <c r="H16" s="12"/>
      <c r="I16" s="52"/>
      <c r="J16" s="59"/>
      <c r="K16" s="58">
        <v>113</v>
      </c>
      <c r="L16" s="58">
        <v>4484</v>
      </c>
      <c r="M16" s="58"/>
      <c r="N16" s="58"/>
      <c r="O16" s="58"/>
      <c r="P16" s="58"/>
      <c r="Q16" s="58">
        <f t="shared" si="0"/>
        <v>113</v>
      </c>
      <c r="R16" s="13">
        <f t="shared" si="1"/>
        <v>17289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59">
        <v>104</v>
      </c>
      <c r="F17" s="59">
        <v>3439</v>
      </c>
      <c r="G17" s="59"/>
      <c r="H17" s="59"/>
      <c r="I17" s="59"/>
      <c r="J17" s="59"/>
      <c r="K17" s="58">
        <v>123</v>
      </c>
      <c r="L17" s="58">
        <v>3454</v>
      </c>
      <c r="M17" s="58"/>
      <c r="N17" s="58"/>
      <c r="O17" s="58"/>
      <c r="P17" s="58"/>
      <c r="Q17" s="58">
        <f t="shared" si="0"/>
        <v>227</v>
      </c>
      <c r="R17" s="13">
        <f t="shared" si="1"/>
        <v>34731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59"/>
      <c r="F18" s="59"/>
      <c r="G18" s="59"/>
      <c r="H18" s="12"/>
      <c r="I18" s="59"/>
      <c r="J18" s="59"/>
      <c r="K18" s="58"/>
      <c r="L18" s="58"/>
      <c r="M18" s="58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>
        <v>150</v>
      </c>
      <c r="D19" s="59">
        <v>2695</v>
      </c>
      <c r="E19" s="59"/>
      <c r="F19" s="59"/>
      <c r="G19" s="59"/>
      <c r="H19" s="12"/>
      <c r="I19" s="59"/>
      <c r="J19" s="59"/>
      <c r="K19" s="58">
        <v>96</v>
      </c>
      <c r="L19" s="58">
        <v>2706</v>
      </c>
      <c r="M19" s="58"/>
      <c r="N19" s="58"/>
      <c r="O19" s="58"/>
      <c r="P19" s="58"/>
      <c r="Q19" s="58">
        <f t="shared" si="0"/>
        <v>246</v>
      </c>
      <c r="R19" s="13">
        <f t="shared" si="1"/>
        <v>37638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59"/>
      <c r="F20" s="59"/>
      <c r="G20" s="59"/>
      <c r="H20" s="59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59"/>
      <c r="F22" s="59"/>
      <c r="G22" s="52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12"/>
      <c r="F23" s="12"/>
      <c r="G23" s="59"/>
      <c r="H23" s="52"/>
      <c r="I23" s="59"/>
      <c r="J23" s="59"/>
      <c r="K23" s="58"/>
      <c r="L23" s="58"/>
      <c r="M23" s="58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/>
      <c r="D24" s="59"/>
      <c r="E24" s="59">
        <v>13</v>
      </c>
      <c r="F24" s="59">
        <v>2509</v>
      </c>
      <c r="G24" s="59"/>
      <c r="H24" s="52"/>
      <c r="I24" s="59">
        <v>28</v>
      </c>
      <c r="J24" s="59">
        <v>2525</v>
      </c>
      <c r="K24" s="58"/>
      <c r="L24" s="58"/>
      <c r="M24" s="58">
        <v>26</v>
      </c>
      <c r="N24" s="58">
        <v>2545</v>
      </c>
      <c r="O24" s="58"/>
      <c r="P24" s="58"/>
      <c r="Q24" s="58">
        <f t="shared" si="0"/>
        <v>67</v>
      </c>
      <c r="R24" s="13">
        <f t="shared" si="1"/>
        <v>10251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59"/>
      <c r="F25" s="59"/>
      <c r="G25" s="59"/>
      <c r="H25" s="52"/>
      <c r="I25" s="59"/>
      <c r="J25" s="59"/>
      <c r="K25" s="58"/>
      <c r="L25" s="58"/>
      <c r="M25" s="58"/>
      <c r="N25" s="58"/>
      <c r="O25" s="58"/>
      <c r="P25" s="58"/>
      <c r="Q25" s="58">
        <f t="shared" si="0"/>
        <v>0</v>
      </c>
      <c r="R25" s="13">
        <f t="shared" si="1"/>
        <v>0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59"/>
      <c r="F26" s="59"/>
      <c r="G26" s="59"/>
      <c r="H26" s="52"/>
      <c r="I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59"/>
      <c r="F27" s="59"/>
      <c r="G27" s="59"/>
      <c r="H27" s="59"/>
      <c r="J27" s="59"/>
      <c r="K27" s="58"/>
      <c r="L27" s="58"/>
      <c r="M27" s="58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59"/>
      <c r="F28" s="59"/>
      <c r="G28" s="59"/>
      <c r="H28" s="52"/>
      <c r="I28" s="59"/>
      <c r="J28" s="59"/>
      <c r="K28" s="12"/>
      <c r="L28" s="12"/>
      <c r="M28" s="12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>
        <v>41</v>
      </c>
      <c r="D29" s="59">
        <v>1088</v>
      </c>
      <c r="E29" s="59"/>
      <c r="F29" s="59"/>
      <c r="G29" s="59">
        <v>32</v>
      </c>
      <c r="H29" s="52">
        <v>1110</v>
      </c>
      <c r="I29" s="59"/>
      <c r="J29" s="59"/>
      <c r="K29" s="58">
        <v>35</v>
      </c>
      <c r="L29" s="58">
        <v>1134</v>
      </c>
      <c r="M29" s="58">
        <v>18</v>
      </c>
      <c r="N29" s="58">
        <v>1144</v>
      </c>
      <c r="O29" s="58">
        <v>6</v>
      </c>
      <c r="P29" s="58">
        <v>1156</v>
      </c>
      <c r="Q29" s="58">
        <f t="shared" si="0"/>
        <v>132</v>
      </c>
      <c r="R29" s="13">
        <f t="shared" si="1"/>
        <v>20196</v>
      </c>
    </row>
    <row r="30" spans="1:18" ht="15" customHeight="1" x14ac:dyDescent="0.25">
      <c r="A30" s="59">
        <v>20</v>
      </c>
      <c r="B30" s="14">
        <v>334</v>
      </c>
      <c r="C30" s="59">
        <v>24</v>
      </c>
      <c r="D30" s="59">
        <v>2027</v>
      </c>
      <c r="E30" s="59"/>
      <c r="F30" s="59"/>
      <c r="G30" s="59">
        <v>46</v>
      </c>
      <c r="H30" s="52">
        <v>2045</v>
      </c>
      <c r="I30" s="59"/>
      <c r="J30" s="59"/>
      <c r="K30" s="58">
        <v>33</v>
      </c>
      <c r="L30" s="58">
        <v>2066</v>
      </c>
      <c r="M30" s="58"/>
      <c r="N30" s="58"/>
      <c r="O30" s="58">
        <v>27</v>
      </c>
      <c r="P30" s="58">
        <v>2084</v>
      </c>
      <c r="Q30" s="58">
        <f t="shared" si="0"/>
        <v>130</v>
      </c>
      <c r="R30" s="13">
        <f t="shared" si="1"/>
        <v>19890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59"/>
      <c r="F31" s="59"/>
      <c r="G31" s="59"/>
      <c r="H31" s="52"/>
      <c r="I31" s="59"/>
      <c r="J31" s="59"/>
      <c r="K31" s="58"/>
      <c r="L31" s="58"/>
      <c r="M31" s="58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>
        <v>2</v>
      </c>
      <c r="D32" s="59">
        <v>5678</v>
      </c>
      <c r="E32" s="59">
        <v>21</v>
      </c>
      <c r="F32" s="59">
        <v>5700</v>
      </c>
      <c r="G32" s="59"/>
      <c r="H32" s="52"/>
      <c r="I32" s="59">
        <v>32</v>
      </c>
      <c r="J32" s="59">
        <v>5734</v>
      </c>
      <c r="K32" s="58"/>
      <c r="L32" s="58"/>
      <c r="M32" s="58">
        <v>32</v>
      </c>
      <c r="N32" s="58">
        <v>5740</v>
      </c>
      <c r="O32" s="58"/>
      <c r="P32" s="58"/>
      <c r="Q32" s="58">
        <f t="shared" si="0"/>
        <v>87</v>
      </c>
      <c r="R32" s="13">
        <f t="shared" si="1"/>
        <v>13311</v>
      </c>
    </row>
    <row r="33" spans="1:18" ht="15" customHeight="1" x14ac:dyDescent="0.25">
      <c r="A33" s="59">
        <v>23</v>
      </c>
      <c r="B33" s="14">
        <v>337</v>
      </c>
      <c r="C33" s="59"/>
      <c r="D33" s="59"/>
      <c r="E33" s="59"/>
      <c r="F33" s="59"/>
      <c r="G33" s="59"/>
      <c r="H33" s="52"/>
      <c r="I33" s="59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5" customHeight="1" x14ac:dyDescent="0.25">
      <c r="A34" s="59">
        <v>24</v>
      </c>
      <c r="B34" s="14">
        <v>338</v>
      </c>
      <c r="C34" s="59"/>
      <c r="D34" s="59"/>
      <c r="E34" s="59">
        <v>33</v>
      </c>
      <c r="F34" s="59">
        <v>2929</v>
      </c>
      <c r="G34" s="59"/>
      <c r="H34" s="52"/>
      <c r="I34" s="59">
        <v>48</v>
      </c>
      <c r="J34" s="59">
        <v>2950</v>
      </c>
      <c r="K34" s="58"/>
      <c r="L34" s="58"/>
      <c r="M34" s="58">
        <v>43</v>
      </c>
      <c r="N34" s="58">
        <v>2965</v>
      </c>
      <c r="O34" s="58"/>
      <c r="P34" s="58"/>
      <c r="Q34" s="58">
        <f t="shared" si="0"/>
        <v>124</v>
      </c>
      <c r="R34" s="13">
        <f t="shared" si="1"/>
        <v>18972</v>
      </c>
    </row>
    <row r="35" spans="1:18" ht="15" customHeight="1" x14ac:dyDescent="0.25">
      <c r="A35" s="59">
        <v>25</v>
      </c>
      <c r="B35" s="14">
        <v>339</v>
      </c>
      <c r="C35" s="14"/>
      <c r="D35" s="14"/>
      <c r="E35" s="14">
        <v>36</v>
      </c>
      <c r="F35" s="14">
        <v>10142</v>
      </c>
      <c r="G35" s="14"/>
      <c r="H35" s="15"/>
      <c r="I35" s="12">
        <v>49</v>
      </c>
      <c r="J35" s="14">
        <v>10163</v>
      </c>
      <c r="L35" s="16"/>
      <c r="M35">
        <v>34</v>
      </c>
      <c r="N35" s="16">
        <v>10178</v>
      </c>
      <c r="O35" s="16"/>
      <c r="P35" s="16"/>
      <c r="Q35" s="58">
        <f t="shared" si="0"/>
        <v>119</v>
      </c>
      <c r="R35" s="13">
        <f t="shared" si="1"/>
        <v>18207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59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>
        <v>44</v>
      </c>
      <c r="D37" s="59">
        <v>11309</v>
      </c>
      <c r="E37" s="59"/>
      <c r="F37" s="59"/>
      <c r="G37" s="59">
        <v>34</v>
      </c>
      <c r="H37" s="54">
        <v>11327</v>
      </c>
      <c r="I37" s="12"/>
      <c r="J37" s="59"/>
      <c r="K37" s="58">
        <v>37</v>
      </c>
      <c r="L37" s="58">
        <v>11348</v>
      </c>
      <c r="M37" s="58"/>
      <c r="N37" s="58"/>
      <c r="O37" s="58">
        <v>40</v>
      </c>
      <c r="P37" s="58">
        <v>11369</v>
      </c>
      <c r="Q37" s="58">
        <f t="shared" si="0"/>
        <v>155</v>
      </c>
      <c r="R37" s="13">
        <f t="shared" si="1"/>
        <v>23715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59"/>
      <c r="F38" s="59"/>
      <c r="G38" s="59"/>
      <c r="H38" s="54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>
        <v>40</v>
      </c>
      <c r="D39" s="59">
        <v>14015</v>
      </c>
      <c r="E39" s="12"/>
      <c r="F39" s="59"/>
      <c r="G39" s="59"/>
      <c r="H39" s="54"/>
      <c r="I39" s="12"/>
      <c r="J39" s="59"/>
      <c r="K39" s="58">
        <v>36</v>
      </c>
      <c r="L39" s="58">
        <v>14028</v>
      </c>
      <c r="M39" s="58"/>
      <c r="N39" s="58"/>
      <c r="O39" s="58">
        <v>42</v>
      </c>
      <c r="P39" s="58">
        <v>14048</v>
      </c>
      <c r="Q39" s="58">
        <f t="shared" si="0"/>
        <v>118</v>
      </c>
      <c r="R39" s="13">
        <f t="shared" si="1"/>
        <v>18054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12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12"/>
      <c r="F41" s="59"/>
      <c r="G41" s="59"/>
      <c r="H41" s="52"/>
      <c r="I41" s="12"/>
      <c r="J41" s="59"/>
      <c r="K41" s="58"/>
      <c r="L41" s="58"/>
      <c r="M41" s="58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12"/>
      <c r="F42" s="59"/>
      <c r="G42" s="59"/>
      <c r="H42" s="52"/>
      <c r="I42" s="12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59"/>
      <c r="F43" s="59"/>
      <c r="G43" s="59"/>
      <c r="H43" s="52"/>
      <c r="I43" s="12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59"/>
      <c r="F44" s="59"/>
      <c r="G44" s="59"/>
      <c r="H44" s="59"/>
      <c r="I44" s="12"/>
      <c r="J44" s="59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59"/>
      <c r="F45" s="59"/>
      <c r="G45" s="59"/>
      <c r="H45" s="59"/>
      <c r="I45" s="59"/>
      <c r="J45" s="59"/>
      <c r="K45" s="12"/>
      <c r="L45" s="58"/>
      <c r="M45" s="12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59"/>
      <c r="F46" s="59"/>
      <c r="G46" s="59"/>
      <c r="H46" s="52"/>
      <c r="I46" s="59"/>
      <c r="J46" s="59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59"/>
      <c r="F47" s="59"/>
      <c r="G47" s="59"/>
      <c r="H47" s="52"/>
      <c r="I47" s="59"/>
      <c r="J47" s="59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59"/>
      <c r="F48" s="59"/>
      <c r="G48" s="59"/>
      <c r="H48" s="59"/>
      <c r="I48" s="14"/>
      <c r="J48" s="59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58"/>
      <c r="F49" s="58"/>
      <c r="G49" s="58">
        <v>50</v>
      </c>
      <c r="H49" s="58">
        <v>2514</v>
      </c>
      <c r="I49" s="59"/>
      <c r="J49" s="58"/>
      <c r="K49" s="58"/>
      <c r="L49" s="58"/>
      <c r="M49" s="58"/>
      <c r="N49" s="58"/>
      <c r="O49" s="58"/>
      <c r="P49" s="58"/>
      <c r="Q49" s="58">
        <f t="shared" si="2"/>
        <v>50</v>
      </c>
      <c r="R49" s="13">
        <f t="shared" si="3"/>
        <v>7650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58"/>
      <c r="F50" s="58"/>
      <c r="G50" s="58"/>
      <c r="H50" s="58"/>
      <c r="I50" s="59"/>
      <c r="J50" s="58"/>
      <c r="K50" s="58"/>
      <c r="L50" s="58"/>
      <c r="M50" s="58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58"/>
      <c r="F51" s="58"/>
      <c r="G51" s="58"/>
      <c r="H51" s="58"/>
      <c r="I51" s="59"/>
      <c r="J51" s="58"/>
      <c r="K51" s="58"/>
      <c r="L51" s="58"/>
      <c r="M51" s="58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58"/>
      <c r="F52" s="58"/>
      <c r="G52" s="58"/>
      <c r="H52" s="58"/>
      <c r="I52" s="59"/>
      <c r="J52" s="58"/>
      <c r="K52" s="58"/>
      <c r="L52" s="58"/>
      <c r="M52" s="58"/>
      <c r="N52" s="58"/>
      <c r="O52" s="58">
        <v>52</v>
      </c>
      <c r="P52" s="58">
        <v>3378</v>
      </c>
      <c r="Q52" s="58">
        <f t="shared" si="2"/>
        <v>52</v>
      </c>
      <c r="R52" s="13">
        <f t="shared" si="3"/>
        <v>7956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58"/>
      <c r="F53" s="58"/>
      <c r="G53" s="58"/>
      <c r="H53" s="58"/>
      <c r="I53" s="59"/>
      <c r="J53" s="58"/>
      <c r="K53" s="58"/>
      <c r="L53" s="58"/>
      <c r="M53" s="58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58">
        <v>20</v>
      </c>
      <c r="D54" s="58">
        <v>8861</v>
      </c>
      <c r="E54" s="58"/>
      <c r="F54" s="58"/>
      <c r="G54" s="58"/>
      <c r="H54" s="58"/>
      <c r="I54" s="59"/>
      <c r="J54" s="58"/>
      <c r="K54" s="58"/>
      <c r="L54" s="58"/>
      <c r="M54" s="58"/>
      <c r="N54" s="58"/>
      <c r="O54" s="58"/>
      <c r="P54" s="58"/>
      <c r="Q54" s="58">
        <f t="shared" si="2"/>
        <v>20</v>
      </c>
      <c r="R54" s="13">
        <f t="shared" si="3"/>
        <v>3060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"/>
        <v>0</v>
      </c>
      <c r="R57" s="13">
        <f t="shared" si="3"/>
        <v>0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"/>
        <v>0</v>
      </c>
      <c r="R58" s="13">
        <f t="shared" si="3"/>
        <v>0</v>
      </c>
    </row>
    <row r="59" spans="1:18" ht="15" customHeight="1" x14ac:dyDescent="0.25">
      <c r="A59" s="59">
        <v>49</v>
      </c>
      <c r="B59" s="58">
        <v>433</v>
      </c>
      <c r="C59" s="58">
        <v>35</v>
      </c>
      <c r="D59" s="58">
        <v>782</v>
      </c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"/>
        <v>35</v>
      </c>
      <c r="R59" s="13">
        <f t="shared" si="3"/>
        <v>5355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58">
        <v>4</v>
      </c>
      <c r="F60" s="58">
        <v>7893</v>
      </c>
      <c r="G60" s="58">
        <v>33</v>
      </c>
      <c r="H60" s="58">
        <v>7910</v>
      </c>
      <c r="I60" s="58"/>
      <c r="J60" s="58"/>
      <c r="K60" s="58"/>
      <c r="L60" s="58"/>
      <c r="M60" s="58"/>
      <c r="N60" s="58"/>
      <c r="O60" s="58"/>
      <c r="P60" s="58"/>
      <c r="Q60" s="58">
        <f t="shared" si="2"/>
        <v>37</v>
      </c>
      <c r="R60" s="13">
        <f t="shared" si="3"/>
        <v>5661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>
        <v>34</v>
      </c>
      <c r="P61" s="58">
        <v>738</v>
      </c>
      <c r="Q61" s="58">
        <f t="shared" si="2"/>
        <v>34</v>
      </c>
      <c r="R61" s="13">
        <f t="shared" si="3"/>
        <v>5202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>
        <f t="shared" si="2"/>
        <v>0</v>
      </c>
      <c r="R62" s="13">
        <f t="shared" si="3"/>
        <v>0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2"/>
        <v>0</v>
      </c>
      <c r="R63" s="13">
        <f t="shared" si="3"/>
        <v>0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>
        <v>38</v>
      </c>
      <c r="P65" s="58">
        <v>712</v>
      </c>
      <c r="Q65" s="58">
        <f t="shared" si="2"/>
        <v>38</v>
      </c>
      <c r="R65" s="13">
        <f t="shared" si="3"/>
        <v>5814</v>
      </c>
    </row>
    <row r="66" spans="1:18" ht="15" customHeight="1" x14ac:dyDescent="0.25">
      <c r="A66" s="59">
        <v>56</v>
      </c>
      <c r="B66" s="58">
        <v>440</v>
      </c>
      <c r="C66" s="58">
        <v>35</v>
      </c>
      <c r="D66" s="58">
        <v>680</v>
      </c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 t="shared" si="2"/>
        <v>35</v>
      </c>
      <c r="R66" s="13">
        <f t="shared" si="3"/>
        <v>5355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si="2"/>
        <v>0</v>
      </c>
      <c r="R67" s="13">
        <f t="shared" si="3"/>
        <v>0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>
        <v>37</v>
      </c>
      <c r="P68" s="58">
        <v>724</v>
      </c>
      <c r="Q68" s="58">
        <f t="shared" si="2"/>
        <v>37</v>
      </c>
      <c r="R68" s="13">
        <f t="shared" si="3"/>
        <v>5661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>
        <v>216</v>
      </c>
      <c r="P73" s="58">
        <v>1594</v>
      </c>
      <c r="Q73" s="58">
        <f t="shared" si="2"/>
        <v>216</v>
      </c>
      <c r="R73" s="13">
        <f t="shared" si="3"/>
        <v>33048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>
        <v>14</v>
      </c>
      <c r="D75" s="58">
        <v>7851</v>
      </c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14</v>
      </c>
      <c r="R75" s="13">
        <f t="shared" ref="R75:R106" si="5">SUM(C75*C$9,E75*E$9,G75*G$9,I75*I$9,K75*K$9,M75*M$9,O75*O$9)</f>
        <v>2142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/>
      <c r="D84" s="18"/>
      <c r="E84" s="18"/>
      <c r="F84" s="18"/>
      <c r="G84" s="18"/>
      <c r="H84" s="18"/>
      <c r="I84" s="18">
        <v>18</v>
      </c>
      <c r="J84" s="18">
        <v>4614</v>
      </c>
      <c r="K84" s="18"/>
      <c r="L84" s="18"/>
      <c r="M84" s="18"/>
      <c r="N84" s="18"/>
      <c r="O84" s="18"/>
      <c r="P84" s="18"/>
      <c r="Q84" s="58">
        <f t="shared" si="4"/>
        <v>18</v>
      </c>
      <c r="R84" s="13">
        <f t="shared" si="5"/>
        <v>2754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58"/>
      <c r="F85" s="58"/>
      <c r="G85" s="58"/>
      <c r="H85" s="58"/>
      <c r="I85" s="58"/>
      <c r="J85" s="58"/>
      <c r="K85" s="58">
        <v>20</v>
      </c>
      <c r="L85" s="58">
        <v>5431</v>
      </c>
      <c r="M85" s="58"/>
      <c r="N85" s="58"/>
      <c r="O85" s="58"/>
      <c r="P85" s="58"/>
      <c r="Q85" s="58">
        <f t="shared" si="4"/>
        <v>20</v>
      </c>
      <c r="R85" s="13">
        <f t="shared" si="5"/>
        <v>3060</v>
      </c>
    </row>
    <row r="86" spans="1:18" ht="15" customHeight="1" x14ac:dyDescent="0.25">
      <c r="A86" s="59">
        <v>76</v>
      </c>
      <c r="B86" s="58">
        <v>620</v>
      </c>
      <c r="C86" s="58">
        <v>18</v>
      </c>
      <c r="D86" s="58">
        <v>5515</v>
      </c>
      <c r="E86" s="58"/>
      <c r="F86" s="58"/>
      <c r="G86" s="58">
        <v>18</v>
      </c>
      <c r="H86" s="58">
        <v>5525</v>
      </c>
      <c r="I86" s="58"/>
      <c r="J86" s="58"/>
      <c r="K86" s="58">
        <v>20</v>
      </c>
      <c r="L86" s="58">
        <v>5537</v>
      </c>
      <c r="M86" s="58"/>
      <c r="N86" s="58"/>
      <c r="O86" s="58"/>
      <c r="P86" s="58"/>
      <c r="Q86" s="58">
        <f t="shared" si="4"/>
        <v>56</v>
      </c>
      <c r="R86" s="13">
        <f t="shared" si="5"/>
        <v>8568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58"/>
      <c r="F88" s="58"/>
      <c r="G88" s="58"/>
      <c r="H88" s="58"/>
      <c r="I88" s="58"/>
      <c r="J88" s="58"/>
      <c r="K88" s="12"/>
      <c r="L88" s="58"/>
      <c r="M88" s="12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58"/>
      <c r="F89" s="58"/>
      <c r="G89" s="58"/>
      <c r="H89" s="58"/>
      <c r="I89" s="58">
        <v>18</v>
      </c>
      <c r="J89" s="58">
        <v>5335</v>
      </c>
      <c r="K89" s="12"/>
      <c r="L89" s="58"/>
      <c r="M89" s="12"/>
      <c r="N89" s="58"/>
      <c r="O89" s="58"/>
      <c r="P89" s="58"/>
      <c r="Q89" s="58">
        <f t="shared" si="4"/>
        <v>18</v>
      </c>
      <c r="R89" s="13">
        <f t="shared" si="5"/>
        <v>2754</v>
      </c>
    </row>
    <row r="90" spans="1:18" ht="15" customHeight="1" x14ac:dyDescent="0.25">
      <c r="A90" s="59">
        <v>80</v>
      </c>
      <c r="B90" s="58">
        <v>624</v>
      </c>
      <c r="C90" s="58">
        <v>21</v>
      </c>
      <c r="D90" s="58">
        <v>5417</v>
      </c>
      <c r="E90" s="58"/>
      <c r="F90" s="58"/>
      <c r="G90" s="58"/>
      <c r="H90" s="58"/>
      <c r="I90" s="58">
        <v>22</v>
      </c>
      <c r="J90" s="58">
        <v>5435</v>
      </c>
      <c r="K90" s="12"/>
      <c r="L90" s="58"/>
      <c r="M90" s="12"/>
      <c r="N90" s="58"/>
      <c r="O90" s="58"/>
      <c r="P90" s="58"/>
      <c r="Q90" s="58">
        <f t="shared" si="4"/>
        <v>43</v>
      </c>
      <c r="R90" s="13">
        <f t="shared" si="5"/>
        <v>6579</v>
      </c>
    </row>
    <row r="91" spans="1:18" ht="15" customHeight="1" x14ac:dyDescent="0.25">
      <c r="A91" s="59">
        <v>81</v>
      </c>
      <c r="B91" s="58">
        <v>625</v>
      </c>
      <c r="C91" s="58">
        <v>23</v>
      </c>
      <c r="D91" s="58">
        <v>5552</v>
      </c>
      <c r="E91" s="58"/>
      <c r="F91" s="58"/>
      <c r="G91" s="58">
        <v>20</v>
      </c>
      <c r="H91" s="58">
        <v>5565</v>
      </c>
      <c r="I91" s="58"/>
      <c r="J91" s="58"/>
      <c r="K91" s="12">
        <v>17</v>
      </c>
      <c r="L91" s="58">
        <v>5576</v>
      </c>
      <c r="M91" s="12"/>
      <c r="N91" s="58"/>
      <c r="O91" s="58">
        <v>28</v>
      </c>
      <c r="P91" s="58">
        <v>5595</v>
      </c>
      <c r="Q91" s="58">
        <f t="shared" si="4"/>
        <v>88</v>
      </c>
      <c r="R91" s="13">
        <f t="shared" si="5"/>
        <v>13464</v>
      </c>
    </row>
    <row r="92" spans="1:18" ht="15" customHeight="1" x14ac:dyDescent="0.25">
      <c r="A92" s="59">
        <v>82</v>
      </c>
      <c r="B92" s="58">
        <v>626</v>
      </c>
      <c r="C92" s="58"/>
      <c r="D92" s="58"/>
      <c r="E92" s="58"/>
      <c r="F92" s="58"/>
      <c r="G92" s="58"/>
      <c r="H92" s="58"/>
      <c r="I92" s="58">
        <v>20</v>
      </c>
      <c r="J92" s="58">
        <v>4935</v>
      </c>
      <c r="K92" s="20"/>
      <c r="L92" s="58"/>
      <c r="M92" s="20">
        <v>18</v>
      </c>
      <c r="N92" s="58">
        <v>4949</v>
      </c>
      <c r="O92" s="58">
        <v>2</v>
      </c>
      <c r="P92" s="58">
        <v>4959</v>
      </c>
      <c r="Q92" s="58">
        <f t="shared" si="4"/>
        <v>40</v>
      </c>
      <c r="R92" s="13">
        <f t="shared" si="5"/>
        <v>6120</v>
      </c>
    </row>
    <row r="93" spans="1:18" ht="15" customHeight="1" x14ac:dyDescent="0.25">
      <c r="A93" s="59">
        <v>83</v>
      </c>
      <c r="B93" s="58">
        <v>627</v>
      </c>
      <c r="C93" s="58">
        <v>25</v>
      </c>
      <c r="D93" s="58">
        <v>5487</v>
      </c>
      <c r="E93" s="58"/>
      <c r="F93" s="58"/>
      <c r="G93" s="58"/>
      <c r="H93" s="58"/>
      <c r="I93" s="58">
        <v>22</v>
      </c>
      <c r="J93" s="58">
        <v>5505</v>
      </c>
      <c r="K93" s="12"/>
      <c r="L93" s="58"/>
      <c r="M93" s="12"/>
      <c r="N93" s="58"/>
      <c r="O93" s="58">
        <v>20</v>
      </c>
      <c r="P93" s="58">
        <v>5522</v>
      </c>
      <c r="Q93" s="58">
        <f t="shared" si="4"/>
        <v>67</v>
      </c>
      <c r="R93" s="13">
        <f t="shared" si="5"/>
        <v>10251</v>
      </c>
    </row>
    <row r="94" spans="1:18" ht="15" customHeight="1" x14ac:dyDescent="0.25">
      <c r="A94" s="59">
        <v>84</v>
      </c>
      <c r="B94" s="58">
        <v>628</v>
      </c>
      <c r="C94" s="58"/>
      <c r="D94" s="58"/>
      <c r="E94" s="58">
        <v>19</v>
      </c>
      <c r="F94" s="58">
        <v>5698</v>
      </c>
      <c r="G94" s="58"/>
      <c r="H94" s="58"/>
      <c r="I94" s="58"/>
      <c r="J94" s="58"/>
      <c r="K94" s="12">
        <v>24</v>
      </c>
      <c r="L94" s="58">
        <v>5719</v>
      </c>
      <c r="M94" s="12"/>
      <c r="N94" s="58"/>
      <c r="O94" s="58"/>
      <c r="P94" s="58"/>
      <c r="Q94" s="58">
        <f t="shared" si="4"/>
        <v>43</v>
      </c>
      <c r="R94" s="13">
        <f t="shared" si="5"/>
        <v>6579</v>
      </c>
    </row>
    <row r="95" spans="1:18" ht="15" customHeight="1" x14ac:dyDescent="0.25">
      <c r="A95" s="59">
        <v>85</v>
      </c>
      <c r="B95" s="58">
        <v>629</v>
      </c>
      <c r="C95" s="58">
        <v>23</v>
      </c>
      <c r="D95" s="58">
        <v>5520</v>
      </c>
      <c r="E95" s="58">
        <v>2</v>
      </c>
      <c r="F95" s="58">
        <v>5545</v>
      </c>
      <c r="G95" s="58"/>
      <c r="H95" s="58"/>
      <c r="I95" s="58">
        <v>21</v>
      </c>
      <c r="J95" s="58">
        <v>5578</v>
      </c>
      <c r="K95" s="12"/>
      <c r="L95" s="58"/>
      <c r="M95" s="12"/>
      <c r="N95" s="58"/>
      <c r="O95" s="58">
        <v>23</v>
      </c>
      <c r="P95" s="58">
        <v>5590</v>
      </c>
      <c r="Q95" s="58">
        <f t="shared" si="4"/>
        <v>69</v>
      </c>
      <c r="R95" s="13">
        <f t="shared" si="5"/>
        <v>10557</v>
      </c>
    </row>
    <row r="96" spans="1:18" ht="15" customHeight="1" x14ac:dyDescent="0.25">
      <c r="A96" s="59">
        <v>86</v>
      </c>
      <c r="B96" s="58">
        <v>630</v>
      </c>
      <c r="C96" s="58">
        <v>23</v>
      </c>
      <c r="D96" s="58">
        <v>5511</v>
      </c>
      <c r="E96" s="58"/>
      <c r="F96" s="58"/>
      <c r="G96" s="58">
        <v>17</v>
      </c>
      <c r="H96" s="58">
        <v>5524</v>
      </c>
      <c r="I96" s="58"/>
      <c r="J96" s="58"/>
      <c r="K96" s="58">
        <v>19</v>
      </c>
      <c r="L96" s="58">
        <v>5538</v>
      </c>
      <c r="M96" s="58"/>
      <c r="N96" s="58"/>
      <c r="O96" s="58">
        <v>17</v>
      </c>
      <c r="P96" s="58">
        <v>5552</v>
      </c>
      <c r="Q96" s="58">
        <f t="shared" si="4"/>
        <v>76</v>
      </c>
      <c r="R96" s="13">
        <f t="shared" si="5"/>
        <v>11628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58"/>
      <c r="F97" s="58"/>
      <c r="G97" s="58">
        <v>19</v>
      </c>
      <c r="H97" s="58">
        <v>5045</v>
      </c>
      <c r="I97" s="58"/>
      <c r="J97" s="58"/>
      <c r="K97" s="58"/>
      <c r="L97" s="58"/>
      <c r="M97" s="58">
        <v>20</v>
      </c>
      <c r="N97" s="58">
        <v>5059</v>
      </c>
      <c r="O97" s="58"/>
      <c r="P97" s="58"/>
      <c r="Q97" s="58">
        <f t="shared" si="4"/>
        <v>39</v>
      </c>
      <c r="R97" s="13">
        <f t="shared" si="5"/>
        <v>5967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58">
        <v>20</v>
      </c>
      <c r="F98" s="58">
        <v>5345</v>
      </c>
      <c r="G98" s="58"/>
      <c r="I98" s="58">
        <v>17</v>
      </c>
      <c r="J98" s="58">
        <v>5367</v>
      </c>
      <c r="K98" s="58"/>
      <c r="L98" s="58"/>
      <c r="M98" s="58">
        <v>18</v>
      </c>
      <c r="N98" s="58">
        <v>5379</v>
      </c>
      <c r="O98" s="58"/>
      <c r="P98" s="58"/>
      <c r="Q98" s="58">
        <f t="shared" si="4"/>
        <v>55</v>
      </c>
      <c r="R98" s="13">
        <f t="shared" si="5"/>
        <v>8415</v>
      </c>
    </row>
    <row r="99" spans="1:18" ht="15" customHeight="1" x14ac:dyDescent="0.25">
      <c r="A99" s="59">
        <v>89</v>
      </c>
      <c r="B99" s="58">
        <v>633</v>
      </c>
      <c r="C99" s="58">
        <v>17</v>
      </c>
      <c r="D99" s="58">
        <v>5038</v>
      </c>
      <c r="E99" s="58"/>
      <c r="F99" s="58"/>
      <c r="G99" s="58">
        <v>18</v>
      </c>
      <c r="H99" s="58">
        <v>5051</v>
      </c>
      <c r="I99" s="58"/>
      <c r="J99" s="58"/>
      <c r="K99" s="58"/>
      <c r="L99" s="58"/>
      <c r="M99" s="58"/>
      <c r="N99" s="58"/>
      <c r="O99" s="58"/>
      <c r="P99" s="58"/>
      <c r="Q99" s="58">
        <f t="shared" si="4"/>
        <v>35</v>
      </c>
      <c r="R99" s="13">
        <f t="shared" si="5"/>
        <v>5355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58">
        <v>12</v>
      </c>
      <c r="F100" s="58">
        <v>4326</v>
      </c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4"/>
        <v>12</v>
      </c>
      <c r="R100" s="13">
        <f t="shared" si="5"/>
        <v>1836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4"/>
        <v>0</v>
      </c>
      <c r="R101" s="13">
        <f t="shared" si="5"/>
        <v>0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4"/>
        <v>0</v>
      </c>
      <c r="R103" s="13">
        <f t="shared" si="5"/>
        <v>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58">
        <v>71</v>
      </c>
      <c r="F105" s="58">
        <v>8219</v>
      </c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71</v>
      </c>
      <c r="R105" s="13">
        <f t="shared" si="5"/>
        <v>10863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>
        <v>69</v>
      </c>
      <c r="D107" s="58">
        <v>9206</v>
      </c>
      <c r="E107" s="58"/>
      <c r="F107" s="58"/>
      <c r="G107" s="58"/>
      <c r="H107" s="58"/>
      <c r="I107" s="58">
        <v>60</v>
      </c>
      <c r="J107" s="58">
        <v>9225</v>
      </c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129</v>
      </c>
      <c r="R107" s="13">
        <f t="shared" ref="R107:R138" si="7">SUM(C107*C$9,E107*E$9,G107*G$9,I107*I$9,K107*K$9,M107*M$9,O107*O$9)</f>
        <v>19737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6"/>
        <v>0</v>
      </c>
      <c r="R110" s="13">
        <f t="shared" si="7"/>
        <v>0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>
        <v>53</v>
      </c>
      <c r="P111" s="58">
        <v>8499</v>
      </c>
      <c r="Q111" s="58">
        <f t="shared" si="6"/>
        <v>53</v>
      </c>
      <c r="R111" s="13">
        <f t="shared" si="7"/>
        <v>8109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58">
        <v>132</v>
      </c>
      <c r="F112" s="58">
        <v>2925</v>
      </c>
      <c r="G112" s="58"/>
      <c r="H112" s="58"/>
      <c r="I112" s="58"/>
      <c r="J112" s="58"/>
      <c r="K112" s="58">
        <v>117</v>
      </c>
      <c r="L112" s="58">
        <v>2945</v>
      </c>
      <c r="M112" s="58">
        <v>4</v>
      </c>
      <c r="N112" s="58">
        <v>2979</v>
      </c>
      <c r="O112" s="58"/>
      <c r="P112" s="58"/>
      <c r="Q112" s="58">
        <f t="shared" si="6"/>
        <v>253</v>
      </c>
      <c r="R112" s="13">
        <f t="shared" si="7"/>
        <v>38709</v>
      </c>
    </row>
    <row r="113" spans="1:18" ht="15" customHeight="1" x14ac:dyDescent="0.25">
      <c r="A113" s="59">
        <v>103</v>
      </c>
      <c r="B113" s="58">
        <v>1111</v>
      </c>
      <c r="C113" s="58"/>
      <c r="D113" s="58"/>
      <c r="E113" s="58"/>
      <c r="F113" s="58"/>
      <c r="G113" s="58">
        <v>150</v>
      </c>
      <c r="H113" s="58">
        <v>4023</v>
      </c>
      <c r="I113" s="58"/>
      <c r="J113" s="58"/>
      <c r="K113" s="58"/>
      <c r="L113" s="58"/>
      <c r="M113" s="58"/>
      <c r="N113" s="58"/>
      <c r="O113" s="58"/>
      <c r="P113" s="58"/>
      <c r="Q113" s="58">
        <f t="shared" si="6"/>
        <v>150</v>
      </c>
      <c r="R113" s="13">
        <f t="shared" si="7"/>
        <v>22950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>
        <v>2</v>
      </c>
      <c r="D115" s="58">
        <v>10</v>
      </c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2</v>
      </c>
      <c r="R115" s="13">
        <f t="shared" si="7"/>
        <v>306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58"/>
      <c r="F116" s="58"/>
      <c r="G116" s="58">
        <v>40</v>
      </c>
      <c r="H116" s="58">
        <v>163996</v>
      </c>
      <c r="I116" s="58"/>
      <c r="J116" s="58"/>
      <c r="K116" s="58"/>
      <c r="L116" s="58"/>
      <c r="M116" s="58"/>
      <c r="N116" s="58"/>
      <c r="O116" s="58"/>
      <c r="P116" s="58"/>
      <c r="Q116" s="58">
        <f t="shared" si="6"/>
        <v>40</v>
      </c>
      <c r="R116" s="13">
        <f t="shared" si="7"/>
        <v>6120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58">
        <v>57</v>
      </c>
      <c r="D119" s="58">
        <v>125850</v>
      </c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 t="shared" si="6"/>
        <v>57</v>
      </c>
      <c r="R119" s="13">
        <f t="shared" si="7"/>
        <v>8721</v>
      </c>
    </row>
    <row r="120" spans="1:18" ht="15" customHeight="1" x14ac:dyDescent="0.25">
      <c r="A120" s="59">
        <v>110</v>
      </c>
      <c r="B120" s="58">
        <v>1233</v>
      </c>
      <c r="C120" s="58"/>
      <c r="D120" s="58"/>
      <c r="E120" s="58">
        <v>5</v>
      </c>
      <c r="F120" s="58">
        <v>155230</v>
      </c>
      <c r="G120" s="58"/>
      <c r="H120" s="58"/>
      <c r="I120" s="58">
        <v>52</v>
      </c>
      <c r="J120" s="58">
        <v>155719</v>
      </c>
      <c r="K120" s="58"/>
      <c r="L120" s="58"/>
      <c r="M120" s="58"/>
      <c r="N120" s="58"/>
      <c r="O120" s="58"/>
      <c r="P120" s="58"/>
      <c r="Q120" s="58">
        <f t="shared" si="6"/>
        <v>57</v>
      </c>
      <c r="R120" s="13">
        <f t="shared" si="7"/>
        <v>8721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113</v>
      </c>
      <c r="B123" s="58">
        <v>1236</v>
      </c>
      <c r="C123" s="58"/>
      <c r="D123" s="58"/>
      <c r="E123" s="58"/>
      <c r="F123" s="58"/>
      <c r="G123" s="58"/>
      <c r="H123" s="58"/>
      <c r="I123" s="58">
        <v>56</v>
      </c>
      <c r="J123" s="58">
        <v>174416</v>
      </c>
      <c r="K123" s="58"/>
      <c r="L123" s="58"/>
      <c r="M123" s="58"/>
      <c r="N123" s="58"/>
      <c r="O123" s="58"/>
      <c r="P123" s="58"/>
      <c r="Q123" s="58">
        <f t="shared" si="6"/>
        <v>56</v>
      </c>
      <c r="R123" s="13">
        <f t="shared" si="7"/>
        <v>8568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>
        <v>40</v>
      </c>
      <c r="D127" s="58">
        <v>1125</v>
      </c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>
        <f t="shared" si="6"/>
        <v>40</v>
      </c>
      <c r="R127" s="13">
        <f t="shared" si="7"/>
        <v>6120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58"/>
      <c r="F128" s="58"/>
      <c r="G128" s="58"/>
      <c r="H128" s="58"/>
      <c r="I128" s="58"/>
      <c r="J128" s="58"/>
      <c r="K128" s="58">
        <v>40</v>
      </c>
      <c r="L128" s="58">
        <v>814</v>
      </c>
      <c r="M128" s="58"/>
      <c r="N128" s="58"/>
      <c r="O128" s="58"/>
      <c r="P128" s="58"/>
      <c r="Q128" s="58">
        <f t="shared" si="6"/>
        <v>40</v>
      </c>
      <c r="R128" s="13">
        <f t="shared" si="7"/>
        <v>6120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>
        <v>50</v>
      </c>
      <c r="D130" s="58">
        <v>1005</v>
      </c>
      <c r="E130" s="58"/>
      <c r="F130" s="58"/>
      <c r="G130" s="58"/>
      <c r="H130" s="58"/>
      <c r="I130" s="58">
        <v>70</v>
      </c>
      <c r="J130" s="58">
        <v>1020</v>
      </c>
      <c r="K130" s="58"/>
      <c r="L130" s="58"/>
      <c r="M130" s="58"/>
      <c r="N130" s="58"/>
      <c r="O130" s="58">
        <v>39</v>
      </c>
      <c r="P130" s="58">
        <v>1034</v>
      </c>
      <c r="Q130" s="58">
        <f t="shared" si="6"/>
        <v>159</v>
      </c>
      <c r="R130" s="13">
        <f t="shared" si="7"/>
        <v>24327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58"/>
      <c r="F132" s="58"/>
      <c r="G132" s="58"/>
      <c r="H132" s="58"/>
      <c r="I132" s="58"/>
      <c r="J132" s="58"/>
      <c r="K132" s="58">
        <v>43</v>
      </c>
      <c r="L132" s="58">
        <v>1193</v>
      </c>
      <c r="M132" s="58"/>
      <c r="N132" s="58"/>
      <c r="O132" s="58"/>
      <c r="P132" s="58"/>
      <c r="Q132" s="58">
        <f t="shared" si="6"/>
        <v>43</v>
      </c>
      <c r="R132" s="13">
        <f t="shared" si="7"/>
        <v>6579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>
        <v>60</v>
      </c>
      <c r="N133" s="58">
        <v>3161</v>
      </c>
      <c r="O133" s="58"/>
      <c r="P133" s="58"/>
      <c r="Q133" s="58">
        <f t="shared" si="6"/>
        <v>60</v>
      </c>
      <c r="R133" s="13">
        <f t="shared" si="7"/>
        <v>9180</v>
      </c>
    </row>
    <row r="134" spans="1:18" ht="15" customHeight="1" x14ac:dyDescent="0.25">
      <c r="A134" s="59">
        <v>124</v>
      </c>
      <c r="B134" s="58">
        <v>1509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/>
      <c r="D135" s="58"/>
      <c r="E135" s="58">
        <v>61</v>
      </c>
      <c r="F135" s="58">
        <v>2550</v>
      </c>
      <c r="G135" s="58"/>
      <c r="H135" s="58"/>
      <c r="I135" s="58">
        <v>83</v>
      </c>
      <c r="J135" s="58">
        <v>2565</v>
      </c>
      <c r="K135" s="58"/>
      <c r="L135" s="58"/>
      <c r="M135" s="58">
        <v>58</v>
      </c>
      <c r="N135" s="58">
        <v>2575</v>
      </c>
      <c r="O135" s="58"/>
      <c r="P135" s="58"/>
      <c r="Q135" s="58">
        <f t="shared" si="6"/>
        <v>202</v>
      </c>
      <c r="R135" s="13">
        <f t="shared" si="7"/>
        <v>30906</v>
      </c>
    </row>
    <row r="136" spans="1:18" ht="15" customHeight="1" x14ac:dyDescent="0.25">
      <c r="A136" s="59">
        <v>126</v>
      </c>
      <c r="B136" s="58">
        <v>1511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0</v>
      </c>
      <c r="R136" s="13">
        <f t="shared" si="7"/>
        <v>0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58"/>
      <c r="F139" s="58"/>
      <c r="G139" s="58">
        <v>44</v>
      </c>
      <c r="H139" s="58">
        <v>2764</v>
      </c>
      <c r="I139" s="58"/>
      <c r="J139" s="58"/>
      <c r="K139" s="58"/>
      <c r="L139" s="58"/>
      <c r="M139" s="58"/>
      <c r="N139" s="58"/>
      <c r="O139" s="58"/>
      <c r="P139" s="58"/>
      <c r="Q139" s="58">
        <f t="shared" ref="Q139:Q167" si="8">C139+E139+G139+I139+K139+M139+O139</f>
        <v>44</v>
      </c>
      <c r="R139" s="13">
        <f t="shared" ref="R139:R167" si="9">SUM(C139*C$9,E139*E$9,G139*G$9,I139*I$9,K139*K$9,M139*M$9,O139*O$9)</f>
        <v>6732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58">
        <v>25</v>
      </c>
      <c r="F141" s="58">
        <v>8122</v>
      </c>
      <c r="G141" s="58"/>
      <c r="H141" s="58"/>
      <c r="I141" s="58"/>
      <c r="J141" s="58"/>
      <c r="K141" s="58">
        <v>32</v>
      </c>
      <c r="L141" s="58">
        <v>8132</v>
      </c>
      <c r="M141" s="58"/>
      <c r="N141" s="58"/>
      <c r="O141" s="58">
        <v>22</v>
      </c>
      <c r="P141" s="58">
        <v>8151</v>
      </c>
      <c r="Q141" s="58">
        <f t="shared" si="8"/>
        <v>79</v>
      </c>
      <c r="R141" s="13">
        <f t="shared" si="9"/>
        <v>12087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>
        <v>39</v>
      </c>
      <c r="N142" s="58">
        <v>8407</v>
      </c>
      <c r="O142" s="58"/>
      <c r="P142" s="58"/>
      <c r="Q142" s="58">
        <f t="shared" si="8"/>
        <v>39</v>
      </c>
      <c r="R142" s="13">
        <f t="shared" si="9"/>
        <v>5967</v>
      </c>
    </row>
    <row r="143" spans="1:18" ht="15" customHeight="1" x14ac:dyDescent="0.25">
      <c r="A143" s="59">
        <v>133</v>
      </c>
      <c r="B143" s="58">
        <v>1706</v>
      </c>
      <c r="C143" s="58">
        <v>31</v>
      </c>
      <c r="D143" s="58">
        <v>7665</v>
      </c>
      <c r="E143" s="58"/>
      <c r="F143" s="58"/>
      <c r="G143" s="58"/>
      <c r="H143" s="58"/>
      <c r="I143" s="58">
        <v>41</v>
      </c>
      <c r="J143" s="58">
        <v>7684</v>
      </c>
      <c r="K143" s="58"/>
      <c r="L143" s="58"/>
      <c r="M143" s="58">
        <v>33</v>
      </c>
      <c r="N143" s="58">
        <v>7696</v>
      </c>
      <c r="O143" s="58"/>
      <c r="P143" s="58"/>
      <c r="Q143" s="58">
        <f t="shared" si="8"/>
        <v>105</v>
      </c>
      <c r="R143" s="13">
        <f t="shared" si="9"/>
        <v>16065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>
        <f t="shared" si="8"/>
        <v>0</v>
      </c>
      <c r="R145" s="13">
        <f t="shared" si="9"/>
        <v>0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58">
        <v>5</v>
      </c>
      <c r="F148" s="58">
        <v>6710</v>
      </c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5</v>
      </c>
      <c r="R148" s="13">
        <f t="shared" si="9"/>
        <v>765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58">
        <v>51</v>
      </c>
      <c r="F151" s="58">
        <v>8163</v>
      </c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51</v>
      </c>
      <c r="R151" s="13">
        <f t="shared" si="9"/>
        <v>7803</v>
      </c>
    </row>
    <row r="152" spans="1:18" ht="15" customHeight="1" x14ac:dyDescent="0.25">
      <c r="A152" s="59">
        <v>142</v>
      </c>
      <c r="B152" s="58">
        <v>2108</v>
      </c>
      <c r="C152" s="58"/>
      <c r="D152" s="58"/>
      <c r="E152" s="58"/>
      <c r="F152" s="58"/>
      <c r="G152" s="58"/>
      <c r="H152" s="58"/>
      <c r="I152" s="58">
        <v>117</v>
      </c>
      <c r="J152" s="58">
        <v>22395</v>
      </c>
      <c r="K152" s="58"/>
      <c r="L152" s="58"/>
      <c r="M152" s="58"/>
      <c r="N152" s="58"/>
      <c r="O152" s="58">
        <v>86</v>
      </c>
      <c r="P152" s="58">
        <v>22436</v>
      </c>
      <c r="Q152" s="58">
        <f t="shared" si="8"/>
        <v>203</v>
      </c>
      <c r="R152" s="13">
        <f t="shared" si="9"/>
        <v>31059</v>
      </c>
    </row>
    <row r="153" spans="1:18" ht="15" customHeight="1" x14ac:dyDescent="0.25">
      <c r="A153" s="59">
        <v>143</v>
      </c>
      <c r="B153" s="58">
        <v>2109</v>
      </c>
      <c r="C153" s="58"/>
      <c r="D153" s="58"/>
      <c r="E153" s="58">
        <v>102</v>
      </c>
      <c r="F153" s="58">
        <v>21718</v>
      </c>
      <c r="G153" s="58"/>
      <c r="H153" s="58"/>
      <c r="I153" s="58"/>
      <c r="J153" s="58"/>
      <c r="K153" s="58">
        <v>115</v>
      </c>
      <c r="L153" s="58">
        <v>21745</v>
      </c>
      <c r="M153" s="58"/>
      <c r="N153" s="58"/>
      <c r="O153" s="58"/>
      <c r="P153" s="58"/>
      <c r="Q153" s="58">
        <f t="shared" si="8"/>
        <v>217</v>
      </c>
      <c r="R153" s="13">
        <f t="shared" si="9"/>
        <v>33201</v>
      </c>
    </row>
    <row r="154" spans="1:18" ht="15" customHeight="1" x14ac:dyDescent="0.25">
      <c r="A154" s="59">
        <v>144</v>
      </c>
      <c r="B154" s="58">
        <v>2110</v>
      </c>
      <c r="C154" s="58"/>
      <c r="D154" s="58"/>
      <c r="E154" s="58"/>
      <c r="F154" s="58"/>
      <c r="G154" s="58">
        <v>81</v>
      </c>
      <c r="H154" s="58">
        <v>15733</v>
      </c>
      <c r="I154" s="58"/>
      <c r="J154" s="58"/>
      <c r="K154" s="58"/>
      <c r="L154" s="58"/>
      <c r="M154" s="58"/>
      <c r="N154" s="58"/>
      <c r="O154" s="58">
        <v>89</v>
      </c>
      <c r="P154" s="58">
        <v>15776</v>
      </c>
      <c r="Q154" s="58">
        <f t="shared" si="8"/>
        <v>170</v>
      </c>
      <c r="R154" s="13">
        <f t="shared" si="9"/>
        <v>26010</v>
      </c>
    </row>
    <row r="155" spans="1:18" ht="15" customHeight="1" x14ac:dyDescent="0.25">
      <c r="A155" s="59">
        <v>145</v>
      </c>
      <c r="B155" s="58">
        <v>2111</v>
      </c>
      <c r="C155" s="58"/>
      <c r="D155" s="58"/>
      <c r="E155" s="58"/>
      <c r="F155" s="58"/>
      <c r="G155" s="58"/>
      <c r="H155" s="58"/>
      <c r="I155" s="58"/>
      <c r="J155" s="58"/>
      <c r="K155" s="58">
        <v>107</v>
      </c>
      <c r="L155" s="58">
        <v>15429</v>
      </c>
      <c r="M155" s="58"/>
      <c r="N155" s="58"/>
      <c r="O155" s="58"/>
      <c r="P155" s="58"/>
      <c r="Q155" s="58">
        <f t="shared" si="8"/>
        <v>107</v>
      </c>
      <c r="R155" s="13">
        <f t="shared" si="9"/>
        <v>16371</v>
      </c>
    </row>
    <row r="156" spans="1:18" ht="15" customHeight="1" x14ac:dyDescent="0.25">
      <c r="A156" s="59">
        <v>146</v>
      </c>
      <c r="B156" s="58">
        <v>2112</v>
      </c>
      <c r="C156" s="58">
        <v>110</v>
      </c>
      <c r="D156" s="58">
        <v>14720</v>
      </c>
      <c r="E156" s="58"/>
      <c r="F156" s="58"/>
      <c r="G156" s="58"/>
      <c r="H156" s="58"/>
      <c r="I156" s="58"/>
      <c r="J156" s="58"/>
      <c r="K156" s="58">
        <v>113</v>
      </c>
      <c r="L156" s="58">
        <v>14775</v>
      </c>
      <c r="M156" s="58"/>
      <c r="N156" s="58"/>
      <c r="O156" s="58"/>
      <c r="P156" s="58"/>
      <c r="Q156" s="58">
        <f t="shared" si="8"/>
        <v>223</v>
      </c>
      <c r="R156" s="13">
        <f t="shared" si="9"/>
        <v>34119</v>
      </c>
    </row>
    <row r="157" spans="1:18" ht="15" customHeight="1" x14ac:dyDescent="0.25">
      <c r="A157" s="59">
        <v>147</v>
      </c>
      <c r="B157" s="58">
        <v>2113</v>
      </c>
      <c r="C157" s="58"/>
      <c r="D157" s="58"/>
      <c r="E157" s="58"/>
      <c r="F157" s="58"/>
      <c r="G157" s="58">
        <v>91</v>
      </c>
      <c r="H157" s="58">
        <v>16108</v>
      </c>
      <c r="I157" s="58"/>
      <c r="J157" s="58"/>
      <c r="K157" s="58">
        <v>32</v>
      </c>
      <c r="L157" s="58">
        <v>16121</v>
      </c>
      <c r="M157" s="58"/>
      <c r="N157" s="58"/>
      <c r="O157" s="58"/>
      <c r="P157" s="58"/>
      <c r="Q157" s="58">
        <f t="shared" si="8"/>
        <v>123</v>
      </c>
      <c r="R157" s="13">
        <f t="shared" si="9"/>
        <v>18819</v>
      </c>
    </row>
    <row r="158" spans="1:18" ht="15" customHeight="1" x14ac:dyDescent="0.25">
      <c r="A158" s="59">
        <v>148</v>
      </c>
      <c r="B158" s="58">
        <v>2114</v>
      </c>
      <c r="C158" s="58">
        <v>20</v>
      </c>
      <c r="D158" s="58">
        <v>4999</v>
      </c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>
        <f t="shared" si="8"/>
        <v>20</v>
      </c>
      <c r="R158" s="13">
        <f t="shared" si="9"/>
        <v>3060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>
        <v>41</v>
      </c>
      <c r="N159" s="58">
        <v>4799</v>
      </c>
      <c r="O159" s="58"/>
      <c r="P159" s="58"/>
      <c r="Q159" s="58">
        <f t="shared" si="8"/>
        <v>41</v>
      </c>
      <c r="R159" s="13">
        <f t="shared" si="9"/>
        <v>6273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58"/>
      <c r="F161" s="58"/>
      <c r="G161" s="58">
        <v>88</v>
      </c>
      <c r="H161" s="58">
        <v>2054</v>
      </c>
      <c r="I161" s="58"/>
      <c r="J161" s="58"/>
      <c r="K161" s="58"/>
      <c r="L161" s="58"/>
      <c r="M161" s="58"/>
      <c r="N161" s="58"/>
      <c r="O161" s="58"/>
      <c r="P161" s="58"/>
      <c r="Q161" s="58">
        <f t="shared" si="8"/>
        <v>88</v>
      </c>
      <c r="R161" s="13">
        <f t="shared" si="9"/>
        <v>13464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>
        <f t="shared" si="8"/>
        <v>0</v>
      </c>
      <c r="R162" s="13">
        <f t="shared" si="9"/>
        <v>0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>
        <f t="shared" si="8"/>
        <v>0</v>
      </c>
      <c r="R163" s="13">
        <f t="shared" si="9"/>
        <v>0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>
        <f t="shared" si="8"/>
        <v>0</v>
      </c>
      <c r="R166" s="13">
        <f t="shared" si="9"/>
        <v>0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5692</v>
      </c>
      <c r="R168" s="13">
        <f>SUM(R11:R167)</f>
        <v>870876</v>
      </c>
    </row>
    <row r="169" spans="1:18" ht="25.5" customHeight="1" x14ac:dyDescent="0.25">
      <c r="A169" s="87" t="s">
        <v>28</v>
      </c>
      <c r="B169" s="85"/>
      <c r="C169" s="59">
        <f>SUM(C11:C167)</f>
        <v>934</v>
      </c>
      <c r="D169" s="59"/>
      <c r="E169" s="59">
        <f>SUM(E11:E167)</f>
        <v>716</v>
      </c>
      <c r="F169" s="59"/>
      <c r="G169" s="59">
        <f>SUM(G11:G167)</f>
        <v>781</v>
      </c>
      <c r="H169" s="59"/>
      <c r="I169" s="59">
        <f>SUM(I11:I167)</f>
        <v>774</v>
      </c>
      <c r="J169" s="59"/>
      <c r="K169" s="59">
        <f>SUM(K11:K167)</f>
        <v>1172</v>
      </c>
      <c r="L169" s="59"/>
      <c r="M169" s="59">
        <f>SUM(M11:M167)</f>
        <v>444</v>
      </c>
      <c r="N169" s="59"/>
      <c r="O169" s="59">
        <f>SUM(O11:O167)</f>
        <v>871</v>
      </c>
      <c r="P169" s="59"/>
      <c r="Q169" s="21">
        <f>SUM(C169:P169)</f>
        <v>5692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142902</v>
      </c>
      <c r="D170" s="59"/>
      <c r="E170" s="59">
        <f>E169*E9</f>
        <v>109548</v>
      </c>
      <c r="F170" s="59"/>
      <c r="G170" s="59">
        <f>G169*G9</f>
        <v>119493</v>
      </c>
      <c r="H170" s="59"/>
      <c r="I170" s="59">
        <f>I169*I9</f>
        <v>118422</v>
      </c>
      <c r="J170" s="59"/>
      <c r="K170" s="59">
        <f>K169*K9</f>
        <v>179316</v>
      </c>
      <c r="L170" s="59"/>
      <c r="M170" s="59">
        <f>M169*M9</f>
        <v>67932</v>
      </c>
      <c r="N170" s="59"/>
      <c r="O170" s="59">
        <f>O169*O9</f>
        <v>133263</v>
      </c>
      <c r="P170" s="59"/>
      <c r="Q170" s="59" t="s">
        <v>30</v>
      </c>
      <c r="R170" s="23">
        <f>SUM(C170:P170)</f>
        <v>870876</v>
      </c>
    </row>
    <row r="171" spans="1:18" ht="15" customHeight="1" x14ac:dyDescent="0.25">
      <c r="A171" s="1"/>
      <c r="B171" s="103"/>
      <c r="C171" s="10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customHeight="1" x14ac:dyDescent="0.25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customHeight="1" x14ac:dyDescent="0.25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customHeight="1" x14ac:dyDescent="0.25">
      <c r="A174" s="1" t="s">
        <v>48</v>
      </c>
      <c r="C174" s="1"/>
      <c r="D174" s="1"/>
      <c r="E174" s="27"/>
      <c r="F174" s="1"/>
      <c r="G174" s="27"/>
      <c r="H174" s="1"/>
      <c r="I174" s="27"/>
      <c r="J174" s="1"/>
      <c r="K174" s="27"/>
      <c r="L174" s="1"/>
      <c r="M174" s="61"/>
      <c r="N174" s="1"/>
      <c r="O174" s="1"/>
      <c r="P174" s="26" t="s">
        <v>81</v>
      </c>
      <c r="Q174" s="26"/>
    </row>
    <row r="175" spans="1:18" ht="15" customHeight="1" x14ac:dyDescent="0.25">
      <c r="A175" s="57" t="s">
        <v>228</v>
      </c>
      <c r="E175" s="60"/>
      <c r="G175" s="60"/>
      <c r="I175" s="60"/>
      <c r="K175" s="60"/>
      <c r="M175" s="61"/>
      <c r="P175" s="26" t="s">
        <v>53</v>
      </c>
      <c r="Q175" s="26"/>
    </row>
    <row r="176" spans="1:18" ht="15" customHeight="1" x14ac:dyDescent="0.25">
      <c r="A176" s="57" t="s">
        <v>83</v>
      </c>
      <c r="E176" s="60"/>
      <c r="G176" s="60"/>
      <c r="I176" s="60"/>
      <c r="K176" s="60"/>
      <c r="M176" s="61"/>
      <c r="P176" s="57" t="s">
        <v>56</v>
      </c>
    </row>
    <row r="177" spans="1:19" ht="15" customHeight="1" x14ac:dyDescent="0.25">
      <c r="A177" s="24"/>
      <c r="B177" s="2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4"/>
      <c r="R177" s="24"/>
      <c r="S177" s="1"/>
    </row>
    <row r="178" spans="1:19" ht="15" customHeight="1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S178" s="1"/>
    </row>
    <row r="179" spans="1:19" ht="15" customHeight="1" x14ac:dyDescent="0.25"/>
    <row r="180" spans="1:19" ht="15" customHeight="1" x14ac:dyDescent="0.25"/>
    <row r="181" spans="1:19" ht="15" customHeight="1" x14ac:dyDescent="0.25"/>
    <row r="182" spans="1:19" ht="15" customHeight="1" x14ac:dyDescent="0.25"/>
    <row r="183" spans="1:19" ht="15" customHeight="1" x14ac:dyDescent="0.25"/>
    <row r="184" spans="1:19" ht="15" customHeight="1" x14ac:dyDescent="0.25"/>
    <row r="185" spans="1:19" ht="15" customHeight="1" x14ac:dyDescent="0.25"/>
    <row r="186" spans="1:19" ht="15" customHeight="1" x14ac:dyDescent="0.25"/>
    <row r="187" spans="1:19" ht="15" customHeight="1" x14ac:dyDescent="0.25"/>
    <row r="188" spans="1:19" ht="15" customHeight="1" x14ac:dyDescent="0.25"/>
    <row r="189" spans="1:19" ht="15" customHeight="1" x14ac:dyDescent="0.25"/>
    <row r="190" spans="1:19" ht="15" customHeight="1" x14ac:dyDescent="0.25"/>
    <row r="191" spans="1:19" ht="15" customHeight="1" x14ac:dyDescent="0.25"/>
    <row r="192" spans="1:19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210"/>
  <sheetViews>
    <sheetView topLeftCell="A127"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64" width="9.140625" style="57" customWidth="1"/>
    <col min="65" max="16384" width="9.140625" style="57"/>
  </cols>
  <sheetData>
    <row r="1" spans="1:19" ht="15" customHeight="1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ht="15" customHeight="1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ht="15" customHeight="1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23</v>
      </c>
      <c r="O4" s="1"/>
      <c r="P4" s="1"/>
      <c r="Q4" s="1"/>
      <c r="R4" s="1"/>
    </row>
    <row r="5" spans="1:19" ht="15" customHeight="1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240</v>
      </c>
      <c r="P5" s="1"/>
      <c r="Q5" s="1"/>
      <c r="R5" s="1"/>
    </row>
    <row r="6" spans="1:19" ht="15" customHeight="1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241</v>
      </c>
      <c r="P6" s="1"/>
      <c r="Q6" s="1"/>
      <c r="R6" s="1"/>
    </row>
    <row r="7" spans="1:19" ht="15" customHeight="1" x14ac:dyDescent="0.25">
      <c r="A7" s="86" t="s">
        <v>8</v>
      </c>
      <c r="B7" s="91"/>
      <c r="C7" s="87" t="s">
        <v>242</v>
      </c>
      <c r="D7" s="91"/>
      <c r="E7" s="87" t="s">
        <v>243</v>
      </c>
      <c r="F7" s="91"/>
      <c r="G7" s="87" t="s">
        <v>244</v>
      </c>
      <c r="H7" s="91"/>
      <c r="I7" s="87" t="s">
        <v>245</v>
      </c>
      <c r="J7" s="91"/>
      <c r="K7" s="87" t="s">
        <v>246</v>
      </c>
      <c r="L7" s="91"/>
      <c r="M7" s="87" t="s">
        <v>247</v>
      </c>
      <c r="N7" s="91"/>
      <c r="O7" s="87" t="s">
        <v>248</v>
      </c>
      <c r="P7" s="91"/>
      <c r="Q7" s="87" t="s">
        <v>9</v>
      </c>
      <c r="R7" s="87" t="s">
        <v>10</v>
      </c>
    </row>
    <row r="8" spans="1:19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ht="15" customHeight="1" x14ac:dyDescent="0.25">
      <c r="A9" s="86" t="s">
        <v>11</v>
      </c>
      <c r="B9" s="85"/>
      <c r="C9" s="87">
        <v>153</v>
      </c>
      <c r="D9" s="85"/>
      <c r="E9" s="87">
        <v>153</v>
      </c>
      <c r="F9" s="85"/>
      <c r="G9" s="87">
        <v>153</v>
      </c>
      <c r="H9" s="85"/>
      <c r="I9" s="87">
        <v>153</v>
      </c>
      <c r="J9" s="85"/>
      <c r="K9" s="87">
        <v>153</v>
      </c>
      <c r="L9" s="85"/>
      <c r="M9" s="87">
        <v>153</v>
      </c>
      <c r="N9" s="85"/>
      <c r="O9" s="87">
        <v>153</v>
      </c>
      <c r="P9" s="85"/>
      <c r="Q9" s="100"/>
      <c r="R9" s="100"/>
    </row>
    <row r="10" spans="1:19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5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5" customHeight="1" x14ac:dyDescent="0.25">
      <c r="A12" s="59">
        <v>2</v>
      </c>
      <c r="B12" s="14">
        <v>110</v>
      </c>
      <c r="C12" s="58"/>
      <c r="D12" s="59"/>
      <c r="E12" s="59"/>
      <c r="F12" s="59"/>
      <c r="H12" s="12"/>
      <c r="I12" s="59"/>
      <c r="J12" s="12"/>
      <c r="K12" s="58"/>
      <c r="L12" s="58"/>
      <c r="M12" s="58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9" ht="15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5" customHeight="1" x14ac:dyDescent="0.25">
      <c r="A14" s="59">
        <v>4</v>
      </c>
      <c r="B14" s="14">
        <v>113</v>
      </c>
      <c r="C14" s="59"/>
      <c r="D14" s="59"/>
      <c r="E14" s="59">
        <v>11</v>
      </c>
      <c r="F14" s="59" t="s">
        <v>249</v>
      </c>
      <c r="G14" s="59"/>
      <c r="H14" s="12"/>
      <c r="I14" s="52"/>
      <c r="J14" s="59"/>
      <c r="K14" s="58"/>
      <c r="L14" s="58"/>
      <c r="M14" s="58"/>
      <c r="N14" s="58"/>
      <c r="O14" s="58"/>
      <c r="P14" s="58"/>
      <c r="Q14" s="58">
        <f t="shared" si="0"/>
        <v>11</v>
      </c>
      <c r="R14" s="13">
        <f t="shared" si="1"/>
        <v>1683</v>
      </c>
    </row>
    <row r="15" spans="1:19" ht="15" customHeight="1" x14ac:dyDescent="0.25">
      <c r="A15" s="59">
        <v>5</v>
      </c>
      <c r="B15" s="14">
        <v>114</v>
      </c>
      <c r="C15" s="59"/>
      <c r="D15" s="59"/>
      <c r="E15" s="59"/>
      <c r="F15" s="59"/>
      <c r="G15" s="59"/>
      <c r="H15" s="12"/>
      <c r="I15" s="52"/>
      <c r="J15" s="59"/>
      <c r="K15" s="58"/>
      <c r="L15" s="58"/>
      <c r="M15" s="58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9" ht="15" customHeight="1" x14ac:dyDescent="0.25">
      <c r="A16" s="59">
        <v>6</v>
      </c>
      <c r="B16" s="14">
        <v>115</v>
      </c>
      <c r="C16" s="59"/>
      <c r="D16" s="59"/>
      <c r="E16" s="59"/>
      <c r="F16" s="59"/>
      <c r="G16" s="59"/>
      <c r="H16" s="12"/>
      <c r="I16" s="52"/>
      <c r="J16" s="59"/>
      <c r="K16" s="58">
        <v>78</v>
      </c>
      <c r="L16" s="58" t="s">
        <v>250</v>
      </c>
      <c r="M16" s="58"/>
      <c r="N16" s="58"/>
      <c r="O16" s="58"/>
      <c r="P16" s="58"/>
      <c r="Q16" s="58">
        <f t="shared" si="0"/>
        <v>78</v>
      </c>
      <c r="R16" s="13">
        <f t="shared" si="1"/>
        <v>11934</v>
      </c>
    </row>
    <row r="17" spans="1:18" ht="15" customHeight="1" x14ac:dyDescent="0.25">
      <c r="A17" s="59">
        <v>7</v>
      </c>
      <c r="B17" s="14">
        <v>116</v>
      </c>
      <c r="C17" s="59">
        <v>98</v>
      </c>
      <c r="D17" s="59" t="s">
        <v>251</v>
      </c>
      <c r="E17" s="59"/>
      <c r="F17" s="59"/>
      <c r="G17" s="59">
        <v>97</v>
      </c>
      <c r="H17" s="59" t="s">
        <v>252</v>
      </c>
      <c r="I17" s="59"/>
      <c r="J17" s="59"/>
      <c r="K17" s="58"/>
      <c r="L17" s="58"/>
      <c r="M17" s="58">
        <v>114</v>
      </c>
      <c r="N17" s="58" t="s">
        <v>253</v>
      </c>
      <c r="O17" s="58"/>
      <c r="P17" s="58"/>
      <c r="Q17" s="58">
        <f t="shared" si="0"/>
        <v>309</v>
      </c>
      <c r="R17" s="13">
        <f t="shared" si="1"/>
        <v>47277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59"/>
      <c r="F18" s="59"/>
      <c r="G18" s="59"/>
      <c r="H18" s="12"/>
      <c r="I18" s="59"/>
      <c r="J18" s="59"/>
      <c r="K18" s="58"/>
      <c r="L18" s="58"/>
      <c r="M18" s="58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59">
        <v>91</v>
      </c>
      <c r="F19" s="59" t="s">
        <v>254</v>
      </c>
      <c r="G19" s="59"/>
      <c r="H19" s="12"/>
      <c r="I19" s="59"/>
      <c r="J19" s="59"/>
      <c r="K19" s="58"/>
      <c r="L19" s="58"/>
      <c r="M19" s="58">
        <v>80</v>
      </c>
      <c r="N19" s="58" t="s">
        <v>255</v>
      </c>
      <c r="O19" s="58"/>
      <c r="P19" s="58"/>
      <c r="Q19" s="58">
        <f t="shared" si="0"/>
        <v>171</v>
      </c>
      <c r="R19" s="13">
        <f t="shared" si="1"/>
        <v>26163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59"/>
      <c r="F20" s="59"/>
      <c r="G20" s="59"/>
      <c r="H20" s="59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59"/>
      <c r="F22" s="59"/>
      <c r="G22" s="52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12"/>
      <c r="F23" s="12"/>
      <c r="G23" s="59"/>
      <c r="H23" s="52"/>
      <c r="I23" s="59"/>
      <c r="J23" s="59"/>
      <c r="K23" s="58"/>
      <c r="L23" s="58"/>
      <c r="M23" s="58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>
        <v>25</v>
      </c>
      <c r="D24" s="59">
        <v>2556</v>
      </c>
      <c r="E24" s="59">
        <v>3</v>
      </c>
      <c r="F24" s="59" t="s">
        <v>26</v>
      </c>
      <c r="G24" s="59">
        <v>22</v>
      </c>
      <c r="H24" s="52">
        <v>2570</v>
      </c>
      <c r="I24" s="59">
        <v>13</v>
      </c>
      <c r="J24" s="59">
        <v>2588</v>
      </c>
      <c r="K24" s="58">
        <v>18</v>
      </c>
      <c r="L24" s="58" t="s">
        <v>256</v>
      </c>
      <c r="M24" s="58"/>
      <c r="N24" s="58"/>
      <c r="O24" s="58">
        <v>27</v>
      </c>
      <c r="P24" s="58">
        <v>2615</v>
      </c>
      <c r="Q24" s="58">
        <f t="shared" si="0"/>
        <v>108</v>
      </c>
      <c r="R24" s="13">
        <f t="shared" si="1"/>
        <v>16524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59"/>
      <c r="F25" s="59"/>
      <c r="G25" s="59"/>
      <c r="H25" s="52"/>
      <c r="I25" s="59"/>
      <c r="J25" s="59"/>
      <c r="K25" s="58"/>
      <c r="L25" s="58"/>
      <c r="M25" s="58"/>
      <c r="N25" s="58"/>
      <c r="O25" s="58"/>
      <c r="P25" s="58"/>
      <c r="Q25" s="58">
        <f t="shared" si="0"/>
        <v>0</v>
      </c>
      <c r="R25" s="13">
        <f t="shared" si="1"/>
        <v>0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59"/>
      <c r="F26" s="59"/>
      <c r="G26" s="59"/>
      <c r="H26" s="52"/>
      <c r="I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59"/>
      <c r="F27" s="59"/>
      <c r="G27" s="59"/>
      <c r="H27" s="59"/>
      <c r="J27" s="59"/>
      <c r="K27" s="58"/>
      <c r="L27" s="58"/>
      <c r="M27" s="58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59"/>
      <c r="F28" s="59"/>
      <c r="G28" s="59"/>
      <c r="H28" s="52"/>
      <c r="I28" s="59"/>
      <c r="J28" s="59"/>
      <c r="K28" s="12"/>
      <c r="L28" s="12"/>
      <c r="M28" s="12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/>
      <c r="D29" s="59"/>
      <c r="E29" s="59">
        <v>32</v>
      </c>
      <c r="F29" s="59" t="s">
        <v>257</v>
      </c>
      <c r="G29" s="59"/>
      <c r="H29" s="52"/>
      <c r="I29" s="59">
        <v>35</v>
      </c>
      <c r="J29" s="59" t="s">
        <v>258</v>
      </c>
      <c r="K29" s="58"/>
      <c r="L29" s="58"/>
      <c r="M29" s="58">
        <v>31</v>
      </c>
      <c r="N29" s="58" t="s">
        <v>259</v>
      </c>
      <c r="O29" s="58">
        <v>19</v>
      </c>
      <c r="P29" s="58" t="s">
        <v>260</v>
      </c>
      <c r="Q29" s="58">
        <f t="shared" si="0"/>
        <v>117</v>
      </c>
      <c r="R29" s="13">
        <f t="shared" si="1"/>
        <v>17901</v>
      </c>
    </row>
    <row r="30" spans="1:18" ht="15" customHeight="1" x14ac:dyDescent="0.25">
      <c r="A30" s="59">
        <v>20</v>
      </c>
      <c r="B30" s="14">
        <v>334</v>
      </c>
      <c r="C30" s="59"/>
      <c r="D30" s="59"/>
      <c r="E30" s="59">
        <v>11</v>
      </c>
      <c r="F30" s="59" t="s">
        <v>261</v>
      </c>
      <c r="G30" s="59"/>
      <c r="H30" s="52"/>
      <c r="I30" s="59">
        <v>23</v>
      </c>
      <c r="J30" s="59" t="s">
        <v>262</v>
      </c>
      <c r="K30" s="58">
        <v>4</v>
      </c>
      <c r="L30" s="58" t="s">
        <v>263</v>
      </c>
      <c r="M30" s="58">
        <v>7</v>
      </c>
      <c r="N30" s="58" t="s">
        <v>264</v>
      </c>
      <c r="O30" s="58"/>
      <c r="P30" s="58"/>
      <c r="Q30" s="58">
        <f t="shared" si="0"/>
        <v>45</v>
      </c>
      <c r="R30" s="13">
        <f t="shared" si="1"/>
        <v>6885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59"/>
      <c r="F31" s="59"/>
      <c r="G31" s="59"/>
      <c r="H31" s="52"/>
      <c r="I31" s="59"/>
      <c r="J31" s="59"/>
      <c r="K31" s="58"/>
      <c r="L31" s="58"/>
      <c r="M31" s="58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>
        <v>43</v>
      </c>
      <c r="D32" s="59" t="s">
        <v>265</v>
      </c>
      <c r="E32" s="59"/>
      <c r="F32" s="59"/>
      <c r="G32" s="59">
        <v>38</v>
      </c>
      <c r="H32" s="52" t="s">
        <v>266</v>
      </c>
      <c r="I32" s="59"/>
      <c r="J32" s="59"/>
      <c r="K32" s="58"/>
      <c r="L32" s="58"/>
      <c r="M32" s="58">
        <v>20</v>
      </c>
      <c r="N32" s="58" t="s">
        <v>267</v>
      </c>
      <c r="O32" s="58"/>
      <c r="P32" s="58"/>
      <c r="Q32" s="58">
        <f t="shared" si="0"/>
        <v>101</v>
      </c>
      <c r="R32" s="13">
        <f t="shared" si="1"/>
        <v>15453</v>
      </c>
    </row>
    <row r="33" spans="1:18" ht="15" customHeight="1" x14ac:dyDescent="0.25">
      <c r="A33" s="59">
        <v>23</v>
      </c>
      <c r="B33" s="14">
        <v>337</v>
      </c>
      <c r="C33" s="59"/>
      <c r="D33" s="59"/>
      <c r="E33" s="59"/>
      <c r="F33" s="59"/>
      <c r="G33" s="59"/>
      <c r="H33" s="52"/>
      <c r="I33" s="59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5" customHeight="1" x14ac:dyDescent="0.25">
      <c r="A34" s="59">
        <v>24</v>
      </c>
      <c r="B34" s="14">
        <v>338</v>
      </c>
      <c r="C34" s="59">
        <v>36</v>
      </c>
      <c r="D34" s="59">
        <v>2972</v>
      </c>
      <c r="E34" s="59"/>
      <c r="F34" s="59"/>
      <c r="G34" s="59">
        <v>33</v>
      </c>
      <c r="H34" s="52" t="s">
        <v>268</v>
      </c>
      <c r="I34" s="59"/>
      <c r="J34" s="59"/>
      <c r="K34" s="58">
        <v>42</v>
      </c>
      <c r="L34" s="58" t="s">
        <v>269</v>
      </c>
      <c r="M34" s="58"/>
      <c r="N34" s="58"/>
      <c r="O34" s="58">
        <v>39</v>
      </c>
      <c r="P34" s="58">
        <v>3015</v>
      </c>
      <c r="Q34" s="58">
        <f t="shared" si="0"/>
        <v>150</v>
      </c>
      <c r="R34" s="13">
        <f t="shared" si="1"/>
        <v>22950</v>
      </c>
    </row>
    <row r="35" spans="1:18" ht="15" customHeight="1" x14ac:dyDescent="0.25">
      <c r="A35" s="59">
        <v>25</v>
      </c>
      <c r="B35" s="14">
        <v>339</v>
      </c>
      <c r="C35" s="14">
        <v>10</v>
      </c>
      <c r="D35" s="14" t="s">
        <v>270</v>
      </c>
      <c r="E35" s="14"/>
      <c r="F35" s="14"/>
      <c r="G35" s="14">
        <v>31</v>
      </c>
      <c r="H35" s="15" t="s">
        <v>271</v>
      </c>
      <c r="I35" s="12"/>
      <c r="J35" s="14"/>
      <c r="K35">
        <v>26</v>
      </c>
      <c r="L35" s="16" t="s">
        <v>272</v>
      </c>
      <c r="N35" s="16"/>
      <c r="O35" s="16">
        <v>40</v>
      </c>
      <c r="P35" s="16" t="s">
        <v>273</v>
      </c>
      <c r="Q35" s="58">
        <f t="shared" si="0"/>
        <v>107</v>
      </c>
      <c r="R35" s="13">
        <f t="shared" si="1"/>
        <v>16371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59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/>
      <c r="D37" s="59"/>
      <c r="E37" s="59">
        <v>34</v>
      </c>
      <c r="F37" s="59" t="s">
        <v>274</v>
      </c>
      <c r="G37" s="59"/>
      <c r="H37" s="54"/>
      <c r="I37" s="12">
        <v>33</v>
      </c>
      <c r="J37" s="59">
        <v>11427</v>
      </c>
      <c r="K37" s="58"/>
      <c r="L37" s="58"/>
      <c r="M37" s="58">
        <v>35</v>
      </c>
      <c r="N37" s="58" t="s">
        <v>275</v>
      </c>
      <c r="O37" s="58"/>
      <c r="P37" s="58"/>
      <c r="Q37" s="58">
        <f t="shared" si="0"/>
        <v>102</v>
      </c>
      <c r="R37" s="13">
        <f t="shared" si="1"/>
        <v>15606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59"/>
      <c r="F38" s="59"/>
      <c r="G38" s="59"/>
      <c r="H38" s="54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/>
      <c r="D39" s="59"/>
      <c r="E39" s="12">
        <v>35</v>
      </c>
      <c r="F39" s="59" t="s">
        <v>276</v>
      </c>
      <c r="G39" s="59">
        <v>23</v>
      </c>
      <c r="H39" s="54" t="s">
        <v>277</v>
      </c>
      <c r="I39" s="12"/>
      <c r="J39" s="59"/>
      <c r="K39" s="58">
        <v>54</v>
      </c>
      <c r="L39" s="58" t="s">
        <v>278</v>
      </c>
      <c r="M39" s="58"/>
      <c r="N39" s="58"/>
      <c r="O39" s="58">
        <v>51</v>
      </c>
      <c r="P39" s="58" t="s">
        <v>279</v>
      </c>
      <c r="Q39" s="58">
        <f t="shared" si="0"/>
        <v>163</v>
      </c>
      <c r="R39" s="13">
        <f t="shared" si="1"/>
        <v>24939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12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12"/>
      <c r="F41" s="59"/>
      <c r="G41" s="59"/>
      <c r="H41" s="52"/>
      <c r="I41" s="12"/>
      <c r="J41" s="59"/>
      <c r="K41" s="58"/>
      <c r="L41" s="58"/>
      <c r="M41" s="58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12"/>
      <c r="F42" s="59"/>
      <c r="G42" s="59"/>
      <c r="H42" s="52"/>
      <c r="I42" s="12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59"/>
      <c r="F43" s="59"/>
      <c r="G43" s="59"/>
      <c r="H43" s="52"/>
      <c r="I43" s="12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59"/>
      <c r="F44" s="59"/>
      <c r="G44" s="59"/>
      <c r="H44" s="59"/>
      <c r="I44" s="12"/>
      <c r="J44" s="59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59"/>
      <c r="F45" s="59"/>
      <c r="G45" s="59"/>
      <c r="H45" s="59"/>
      <c r="I45" s="59"/>
      <c r="J45" s="59"/>
      <c r="K45" s="12"/>
      <c r="L45" s="58"/>
      <c r="M45" s="12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59"/>
      <c r="F46" s="59"/>
      <c r="G46" s="59"/>
      <c r="H46" s="52"/>
      <c r="I46" s="59"/>
      <c r="J46" s="59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59"/>
      <c r="F47" s="59"/>
      <c r="G47" s="59"/>
      <c r="H47" s="52"/>
      <c r="I47" s="59"/>
      <c r="J47" s="59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59"/>
      <c r="F48" s="59"/>
      <c r="G48" s="59"/>
      <c r="H48" s="59"/>
      <c r="I48" s="14"/>
      <c r="J48" s="59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58"/>
      <c r="F49" s="58"/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58"/>
      <c r="F50" s="58"/>
      <c r="G50" s="58"/>
      <c r="H50" s="58"/>
      <c r="I50" s="59"/>
      <c r="J50" s="58"/>
      <c r="K50" s="58"/>
      <c r="L50" s="58"/>
      <c r="M50" s="58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58"/>
      <c r="F51" s="58"/>
      <c r="G51" s="58">
        <v>45</v>
      </c>
      <c r="H51" s="58" t="s">
        <v>280</v>
      </c>
      <c r="I51" s="59"/>
      <c r="J51" s="58"/>
      <c r="K51" s="58"/>
      <c r="L51" s="58"/>
      <c r="M51" s="58"/>
      <c r="N51" s="58"/>
      <c r="O51" s="58"/>
      <c r="P51" s="58"/>
      <c r="Q51" s="58">
        <f t="shared" si="2"/>
        <v>45</v>
      </c>
      <c r="R51" s="13">
        <f t="shared" si="3"/>
        <v>6885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58"/>
      <c r="F52" s="58"/>
      <c r="G52" s="58"/>
      <c r="H52" s="58"/>
      <c r="I52" s="59"/>
      <c r="J52" s="58"/>
      <c r="K52" s="58"/>
      <c r="L52" s="58"/>
      <c r="M52" s="58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58"/>
      <c r="F53" s="58"/>
      <c r="G53" s="58"/>
      <c r="H53" s="58"/>
      <c r="I53" s="59"/>
      <c r="J53" s="58"/>
      <c r="K53" s="58"/>
      <c r="L53" s="58"/>
      <c r="M53" s="58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58"/>
      <c r="F54" s="58"/>
      <c r="G54" s="58"/>
      <c r="H54" s="58"/>
      <c r="I54" s="59"/>
      <c r="J54" s="58"/>
      <c r="K54" s="58"/>
      <c r="L54" s="58"/>
      <c r="M54" s="58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58">
        <v>34</v>
      </c>
      <c r="F57" s="58" t="s">
        <v>281</v>
      </c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"/>
        <v>34</v>
      </c>
      <c r="R57" s="13">
        <f t="shared" si="3"/>
        <v>5202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58"/>
      <c r="F58" s="58"/>
      <c r="G58" s="58">
        <v>32</v>
      </c>
      <c r="H58" s="58" t="s">
        <v>282</v>
      </c>
      <c r="I58" s="58"/>
      <c r="J58" s="58"/>
      <c r="K58" s="58"/>
      <c r="L58" s="58"/>
      <c r="M58" s="58"/>
      <c r="N58" s="58"/>
      <c r="O58" s="58"/>
      <c r="P58" s="58"/>
      <c r="Q58" s="58">
        <f t="shared" si="2"/>
        <v>32</v>
      </c>
      <c r="R58" s="13">
        <f t="shared" si="3"/>
        <v>4896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58"/>
      <c r="F59" s="58"/>
      <c r="G59" s="58"/>
      <c r="H59" s="58"/>
      <c r="I59" s="58">
        <v>30</v>
      </c>
      <c r="J59" s="58" t="s">
        <v>283</v>
      </c>
      <c r="K59" s="58"/>
      <c r="L59" s="58"/>
      <c r="M59" s="58"/>
      <c r="N59" s="58"/>
      <c r="O59" s="58"/>
      <c r="P59" s="58"/>
      <c r="Q59" s="58">
        <f t="shared" si="2"/>
        <v>30</v>
      </c>
      <c r="R59" s="13">
        <f t="shared" si="3"/>
        <v>4590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>
        <v>33</v>
      </c>
      <c r="N60" s="58" t="s">
        <v>284</v>
      </c>
      <c r="O60" s="58"/>
      <c r="P60" s="58"/>
      <c r="Q60" s="58">
        <f t="shared" si="2"/>
        <v>33</v>
      </c>
      <c r="R60" s="13">
        <f t="shared" si="3"/>
        <v>5049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"/>
        <v>0</v>
      </c>
      <c r="R61" s="13">
        <f t="shared" si="3"/>
        <v>0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58"/>
      <c r="F62" s="58"/>
      <c r="G62" s="58">
        <v>30</v>
      </c>
      <c r="H62" s="58" t="s">
        <v>285</v>
      </c>
      <c r="I62" s="58"/>
      <c r="J62" s="58"/>
      <c r="K62" s="58"/>
      <c r="L62" s="58"/>
      <c r="M62" s="58"/>
      <c r="N62" s="58"/>
      <c r="O62" s="58"/>
      <c r="P62" s="58"/>
      <c r="Q62" s="58">
        <f t="shared" si="2"/>
        <v>30</v>
      </c>
      <c r="R62" s="13">
        <f t="shared" si="3"/>
        <v>4590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58">
        <v>37</v>
      </c>
      <c r="F63" s="58" t="s">
        <v>286</v>
      </c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2"/>
        <v>37</v>
      </c>
      <c r="R63" s="13">
        <f t="shared" si="3"/>
        <v>5661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58"/>
      <c r="F64" s="58"/>
      <c r="G64" s="58"/>
      <c r="H64" s="58"/>
      <c r="I64" s="58">
        <v>32</v>
      </c>
      <c r="J64" s="58" t="s">
        <v>287</v>
      </c>
      <c r="K64" s="58"/>
      <c r="L64" s="58"/>
      <c r="M64" s="58"/>
      <c r="N64" s="58"/>
      <c r="O64" s="58"/>
      <c r="P64" s="58"/>
      <c r="Q64" s="58">
        <f t="shared" si="2"/>
        <v>32</v>
      </c>
      <c r="R64" s="13">
        <f t="shared" si="3"/>
        <v>4896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58"/>
      <c r="F66" s="58"/>
      <c r="G66" s="58"/>
      <c r="H66" s="58"/>
      <c r="I66" s="58"/>
      <c r="J66" s="58"/>
      <c r="K66" s="58">
        <v>30</v>
      </c>
      <c r="L66" s="58" t="s">
        <v>288</v>
      </c>
      <c r="M66" s="58"/>
      <c r="N66" s="58"/>
      <c r="O66" s="58"/>
      <c r="P66" s="58"/>
      <c r="Q66" s="58">
        <f t="shared" si="2"/>
        <v>30</v>
      </c>
      <c r="R66" s="13">
        <f t="shared" si="3"/>
        <v>4590</v>
      </c>
    </row>
    <row r="67" spans="1:18" ht="15" customHeight="1" x14ac:dyDescent="0.25">
      <c r="A67" s="59">
        <v>57</v>
      </c>
      <c r="B67" s="58">
        <v>441</v>
      </c>
      <c r="C67" s="58">
        <v>39</v>
      </c>
      <c r="D67" s="58" t="s">
        <v>289</v>
      </c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si="2"/>
        <v>39</v>
      </c>
      <c r="R67" s="13">
        <f t="shared" si="3"/>
        <v>5967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58"/>
      <c r="F75" s="58"/>
      <c r="G75" s="58"/>
      <c r="H75" s="58"/>
      <c r="I75" s="58">
        <v>20</v>
      </c>
      <c r="J75" s="58" t="s">
        <v>290</v>
      </c>
      <c r="K75" s="58"/>
      <c r="L75" s="58"/>
      <c r="M75" s="58"/>
      <c r="N75" s="58"/>
      <c r="O75" s="58"/>
      <c r="P75" s="58"/>
      <c r="Q75" s="58">
        <f t="shared" ref="Q75:Q106" si="4">C75+E75+G75+I75+K75+M75+O75</f>
        <v>20</v>
      </c>
      <c r="R75" s="13">
        <f t="shared" ref="R75:R106" si="5">SUM(C75*C$9,E75*E$9,G75*G$9,I75*I$9,K75*K$9,M75*M$9,O75*O$9)</f>
        <v>3060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58">
        <v>3</v>
      </c>
      <c r="F77" s="58" t="s">
        <v>26</v>
      </c>
      <c r="G77" s="58">
        <v>34</v>
      </c>
      <c r="H77" s="58" t="s">
        <v>291</v>
      </c>
      <c r="I77" s="58"/>
      <c r="J77" s="58"/>
      <c r="K77" s="58"/>
      <c r="L77" s="58"/>
      <c r="M77" s="58"/>
      <c r="N77" s="58"/>
      <c r="O77" s="58"/>
      <c r="P77" s="58"/>
      <c r="Q77" s="58">
        <f t="shared" si="4"/>
        <v>37</v>
      </c>
      <c r="R77" s="13">
        <f t="shared" si="5"/>
        <v>5661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/>
      <c r="D84" s="18"/>
      <c r="E84" s="18">
        <v>22</v>
      </c>
      <c r="F84" s="18" t="s">
        <v>292</v>
      </c>
      <c r="G84" s="18"/>
      <c r="H84" s="18"/>
      <c r="I84" s="18"/>
      <c r="J84" s="18"/>
      <c r="K84" s="18">
        <v>16</v>
      </c>
      <c r="L84" s="18" t="s">
        <v>293</v>
      </c>
      <c r="M84" s="18"/>
      <c r="N84" s="18"/>
      <c r="O84" s="18"/>
      <c r="P84" s="18"/>
      <c r="Q84" s="58">
        <f t="shared" si="4"/>
        <v>38</v>
      </c>
      <c r="R84" s="13">
        <f t="shared" si="5"/>
        <v>5814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58"/>
      <c r="F85" s="58"/>
      <c r="G85" s="58">
        <v>23</v>
      </c>
      <c r="H85" s="58">
        <v>5446</v>
      </c>
      <c r="I85" s="58"/>
      <c r="J85" s="58"/>
      <c r="K85" s="58"/>
      <c r="L85" s="58"/>
      <c r="M85" s="58">
        <v>18</v>
      </c>
      <c r="N85" s="58" t="s">
        <v>294</v>
      </c>
      <c r="O85" s="58"/>
      <c r="P85" s="58"/>
      <c r="Q85" s="58">
        <f t="shared" si="4"/>
        <v>41</v>
      </c>
      <c r="R85" s="13">
        <f t="shared" si="5"/>
        <v>6273</v>
      </c>
    </row>
    <row r="86" spans="1:18" ht="15" customHeight="1" x14ac:dyDescent="0.25">
      <c r="A86" s="59">
        <v>76</v>
      </c>
      <c r="B86" s="58">
        <v>620</v>
      </c>
      <c r="C86" s="58">
        <v>17</v>
      </c>
      <c r="D86" s="58" t="s">
        <v>295</v>
      </c>
      <c r="E86" s="58"/>
      <c r="F86" s="58"/>
      <c r="G86" s="58"/>
      <c r="H86" s="58"/>
      <c r="I86" s="58"/>
      <c r="J86" s="58"/>
      <c r="K86" s="58">
        <v>23</v>
      </c>
      <c r="L86" s="58">
        <v>5660</v>
      </c>
      <c r="M86" s="58"/>
      <c r="N86" s="58"/>
      <c r="O86" s="58"/>
      <c r="P86" s="58"/>
      <c r="Q86" s="58">
        <f t="shared" si="4"/>
        <v>40</v>
      </c>
      <c r="R86" s="13">
        <f t="shared" si="5"/>
        <v>6120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58"/>
      <c r="F88" s="58"/>
      <c r="G88" s="58"/>
      <c r="H88" s="58"/>
      <c r="I88" s="58"/>
      <c r="J88" s="58"/>
      <c r="K88" s="12"/>
      <c r="L88" s="58"/>
      <c r="M88" s="12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58">
        <v>18</v>
      </c>
      <c r="F89" s="58" t="s">
        <v>296</v>
      </c>
      <c r="G89" s="58"/>
      <c r="H89" s="58"/>
      <c r="I89" s="58"/>
      <c r="J89" s="58"/>
      <c r="K89" s="12"/>
      <c r="L89" s="58"/>
      <c r="M89" s="12"/>
      <c r="N89" s="58"/>
      <c r="O89" s="58">
        <v>20</v>
      </c>
      <c r="P89" s="58">
        <v>5365</v>
      </c>
      <c r="Q89" s="58">
        <f t="shared" si="4"/>
        <v>38</v>
      </c>
      <c r="R89" s="13">
        <f t="shared" si="5"/>
        <v>5814</v>
      </c>
    </row>
    <row r="90" spans="1:18" ht="15" customHeight="1" x14ac:dyDescent="0.25">
      <c r="A90" s="59">
        <v>80</v>
      </c>
      <c r="B90" s="58">
        <v>624</v>
      </c>
      <c r="C90" s="58">
        <v>19</v>
      </c>
      <c r="D90" s="58" t="s">
        <v>297</v>
      </c>
      <c r="E90" s="58"/>
      <c r="F90" s="58"/>
      <c r="G90" s="58"/>
      <c r="H90" s="58"/>
      <c r="I90" s="58">
        <v>23</v>
      </c>
      <c r="J90" s="58" t="s">
        <v>298</v>
      </c>
      <c r="K90" s="12"/>
      <c r="L90" s="58"/>
      <c r="M90" s="12"/>
      <c r="N90" s="58"/>
      <c r="O90" s="58"/>
      <c r="P90" s="58"/>
      <c r="Q90" s="58">
        <f t="shared" si="4"/>
        <v>42</v>
      </c>
      <c r="R90" s="13">
        <f t="shared" si="5"/>
        <v>6426</v>
      </c>
    </row>
    <row r="91" spans="1:18" ht="15" customHeight="1" x14ac:dyDescent="0.25">
      <c r="A91" s="59">
        <v>81</v>
      </c>
      <c r="B91" s="58">
        <v>625</v>
      </c>
      <c r="C91" s="58"/>
      <c r="D91" s="58"/>
      <c r="E91" s="58"/>
      <c r="F91" s="58"/>
      <c r="G91" s="58">
        <v>18</v>
      </c>
      <c r="H91" s="58" t="s">
        <v>299</v>
      </c>
      <c r="I91" s="58"/>
      <c r="J91" s="58"/>
      <c r="K91" s="12"/>
      <c r="L91" s="58"/>
      <c r="M91" s="12"/>
      <c r="N91" s="58"/>
      <c r="O91" s="58">
        <v>19</v>
      </c>
      <c r="P91" s="58" t="s">
        <v>300</v>
      </c>
      <c r="Q91" s="58">
        <f t="shared" si="4"/>
        <v>37</v>
      </c>
      <c r="R91" s="13">
        <f t="shared" si="5"/>
        <v>5661</v>
      </c>
    </row>
    <row r="92" spans="1:18" ht="15" customHeight="1" x14ac:dyDescent="0.25">
      <c r="A92" s="59">
        <v>82</v>
      </c>
      <c r="B92" s="58">
        <v>626</v>
      </c>
      <c r="C92" s="58"/>
      <c r="D92" s="58"/>
      <c r="E92" s="58">
        <v>16</v>
      </c>
      <c r="F92" s="58" t="s">
        <v>301</v>
      </c>
      <c r="G92" s="58"/>
      <c r="H92" s="58"/>
      <c r="I92" s="58">
        <v>15</v>
      </c>
      <c r="J92" s="58" t="s">
        <v>302</v>
      </c>
      <c r="K92" s="20"/>
      <c r="L92" s="58"/>
      <c r="M92" s="20"/>
      <c r="N92" s="58"/>
      <c r="O92" s="58">
        <v>18</v>
      </c>
      <c r="P92" s="58" t="s">
        <v>303</v>
      </c>
      <c r="Q92" s="58">
        <f t="shared" si="4"/>
        <v>49</v>
      </c>
      <c r="R92" s="13">
        <f t="shared" si="5"/>
        <v>7497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58"/>
      <c r="F93" s="58"/>
      <c r="G93" s="58">
        <v>19</v>
      </c>
      <c r="H93" s="58" t="s">
        <v>304</v>
      </c>
      <c r="I93" s="58"/>
      <c r="J93" s="58"/>
      <c r="K93" s="12">
        <v>16</v>
      </c>
      <c r="L93" s="58" t="s">
        <v>305</v>
      </c>
      <c r="M93" s="12"/>
      <c r="N93" s="58"/>
      <c r="O93" s="58"/>
      <c r="P93" s="58"/>
      <c r="Q93" s="58">
        <f t="shared" si="4"/>
        <v>35</v>
      </c>
      <c r="R93" s="13">
        <f t="shared" si="5"/>
        <v>5355</v>
      </c>
    </row>
    <row r="94" spans="1:18" ht="15" customHeight="1" x14ac:dyDescent="0.25">
      <c r="A94" s="59">
        <v>84</v>
      </c>
      <c r="B94" s="58">
        <v>628</v>
      </c>
      <c r="C94" s="58">
        <v>21</v>
      </c>
      <c r="D94" s="58" t="s">
        <v>306</v>
      </c>
      <c r="E94" s="58"/>
      <c r="F94" s="58"/>
      <c r="G94" s="58"/>
      <c r="H94" s="58"/>
      <c r="I94" s="58">
        <v>19</v>
      </c>
      <c r="J94" s="58" t="s">
        <v>307</v>
      </c>
      <c r="K94" s="12"/>
      <c r="L94" s="58"/>
      <c r="M94" s="12">
        <v>17</v>
      </c>
      <c r="N94" s="58" t="s">
        <v>308</v>
      </c>
      <c r="O94" s="58"/>
      <c r="P94" s="58"/>
      <c r="Q94" s="58">
        <f t="shared" si="4"/>
        <v>57</v>
      </c>
      <c r="R94" s="13">
        <f t="shared" si="5"/>
        <v>8721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58"/>
      <c r="F95" s="58"/>
      <c r="G95" s="58">
        <v>21</v>
      </c>
      <c r="H95" s="58" t="s">
        <v>309</v>
      </c>
      <c r="I95" s="58"/>
      <c r="J95" s="58"/>
      <c r="K95" s="12">
        <v>17</v>
      </c>
      <c r="L95" s="58" t="s">
        <v>310</v>
      </c>
      <c r="M95" s="12"/>
      <c r="N95" s="58"/>
      <c r="O95" s="58">
        <v>18</v>
      </c>
      <c r="P95" s="58" t="s">
        <v>311</v>
      </c>
      <c r="Q95" s="58">
        <f t="shared" si="4"/>
        <v>56</v>
      </c>
      <c r="R95" s="13">
        <f t="shared" si="5"/>
        <v>8568</v>
      </c>
    </row>
    <row r="96" spans="1:18" ht="15" customHeight="1" x14ac:dyDescent="0.25">
      <c r="A96" s="59">
        <v>86</v>
      </c>
      <c r="B96" s="58">
        <v>630</v>
      </c>
      <c r="C96" s="58"/>
      <c r="D96" s="58"/>
      <c r="E96" s="58">
        <v>19</v>
      </c>
      <c r="F96" s="58" t="s">
        <v>312</v>
      </c>
      <c r="G96" s="58"/>
      <c r="H96" s="58"/>
      <c r="I96" s="58">
        <v>17</v>
      </c>
      <c r="J96" s="58" t="s">
        <v>313</v>
      </c>
      <c r="K96" s="58"/>
      <c r="L96" s="58"/>
      <c r="M96" s="58">
        <v>16</v>
      </c>
      <c r="N96" s="58" t="s">
        <v>314</v>
      </c>
      <c r="O96" s="58"/>
      <c r="P96" s="58"/>
      <c r="Q96" s="58">
        <f t="shared" si="4"/>
        <v>52</v>
      </c>
      <c r="R96" s="13">
        <f t="shared" si="5"/>
        <v>7956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58">
        <v>22</v>
      </c>
      <c r="F97" s="58" t="s">
        <v>315</v>
      </c>
      <c r="G97" s="58"/>
      <c r="H97" s="58"/>
      <c r="I97" s="58"/>
      <c r="J97" s="58"/>
      <c r="K97" s="58"/>
      <c r="L97" s="58"/>
      <c r="M97" s="58">
        <v>17</v>
      </c>
      <c r="N97" s="58" t="s">
        <v>316</v>
      </c>
      <c r="O97" s="58"/>
      <c r="P97" s="58"/>
      <c r="Q97" s="58">
        <f t="shared" si="4"/>
        <v>39</v>
      </c>
      <c r="R97" s="13">
        <f t="shared" si="5"/>
        <v>5967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58">
        <v>22</v>
      </c>
      <c r="F98" s="58" t="s">
        <v>317</v>
      </c>
      <c r="G98" s="58"/>
      <c r="I98" s="58">
        <v>16</v>
      </c>
      <c r="J98" s="58" t="s">
        <v>318</v>
      </c>
      <c r="K98" s="58"/>
      <c r="L98" s="58"/>
      <c r="M98" s="58">
        <v>18</v>
      </c>
      <c r="N98" s="58" t="s">
        <v>319</v>
      </c>
      <c r="O98" s="58"/>
      <c r="P98" s="58"/>
      <c r="Q98" s="58">
        <f t="shared" si="4"/>
        <v>56</v>
      </c>
      <c r="R98" s="13">
        <f t="shared" si="5"/>
        <v>8568</v>
      </c>
    </row>
    <row r="99" spans="1:18" ht="15" customHeight="1" x14ac:dyDescent="0.25">
      <c r="A99" s="59">
        <v>89</v>
      </c>
      <c r="B99" s="58">
        <v>633</v>
      </c>
      <c r="C99" s="58">
        <v>28</v>
      </c>
      <c r="D99" s="58" t="s">
        <v>315</v>
      </c>
      <c r="E99" s="58">
        <v>2</v>
      </c>
      <c r="F99" s="58" t="s">
        <v>26</v>
      </c>
      <c r="G99" s="58"/>
      <c r="H99" s="58"/>
      <c r="I99" s="58">
        <v>18</v>
      </c>
      <c r="J99" s="58" t="s">
        <v>320</v>
      </c>
      <c r="K99" s="58"/>
      <c r="L99" s="58"/>
      <c r="M99" s="58"/>
      <c r="N99" s="58"/>
      <c r="O99" s="58">
        <v>17</v>
      </c>
      <c r="P99" s="58" t="s">
        <v>321</v>
      </c>
      <c r="Q99" s="58">
        <f t="shared" si="4"/>
        <v>65</v>
      </c>
      <c r="R99" s="13">
        <f t="shared" si="5"/>
        <v>9945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5" customHeight="1" x14ac:dyDescent="0.25">
      <c r="A101" s="59">
        <v>91</v>
      </c>
      <c r="B101" s="58">
        <v>702</v>
      </c>
      <c r="C101" s="58">
        <v>75</v>
      </c>
      <c r="D101" s="58" t="s">
        <v>322</v>
      </c>
      <c r="E101" s="58">
        <v>181</v>
      </c>
      <c r="F101" s="58" t="s">
        <v>323</v>
      </c>
      <c r="G101" s="58"/>
      <c r="H101" s="58"/>
      <c r="I101" s="58">
        <v>67</v>
      </c>
      <c r="J101" s="58" t="s">
        <v>324</v>
      </c>
      <c r="K101" s="58">
        <v>54</v>
      </c>
      <c r="L101" s="58" t="s">
        <v>325</v>
      </c>
      <c r="M101" s="58"/>
      <c r="N101" s="58"/>
      <c r="O101" s="58"/>
      <c r="P101" s="58"/>
      <c r="Q101" s="58">
        <f t="shared" si="4"/>
        <v>377</v>
      </c>
      <c r="R101" s="13">
        <f t="shared" si="5"/>
        <v>57681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4"/>
        <v>0</v>
      </c>
      <c r="R103" s="13">
        <f t="shared" si="5"/>
        <v>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58">
        <v>58</v>
      </c>
      <c r="F105" s="58" t="s">
        <v>326</v>
      </c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58</v>
      </c>
      <c r="R105" s="13">
        <f t="shared" si="5"/>
        <v>8874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>
        <v>61</v>
      </c>
      <c r="D107" s="58" t="s">
        <v>327</v>
      </c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61</v>
      </c>
      <c r="R107" s="13">
        <f t="shared" ref="R107:R138" si="7">SUM(C107*C$9,E107*E$9,G107*G$9,I107*I$9,K107*K$9,M107*M$9,O107*O$9)</f>
        <v>9333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58">
        <v>47</v>
      </c>
      <c r="D110" s="58" t="s">
        <v>328</v>
      </c>
      <c r="E110" s="58">
        <v>27</v>
      </c>
      <c r="F110" s="58" t="s">
        <v>329</v>
      </c>
      <c r="G110" s="58"/>
      <c r="H110" s="58"/>
      <c r="I110" s="58">
        <v>33</v>
      </c>
      <c r="J110" s="58" t="s">
        <v>330</v>
      </c>
      <c r="K110" s="58"/>
      <c r="L110" s="58"/>
      <c r="M110" s="58">
        <v>32</v>
      </c>
      <c r="N110" s="58" t="s">
        <v>331</v>
      </c>
      <c r="O110" s="58"/>
      <c r="P110" s="58"/>
      <c r="Q110" s="58">
        <f t="shared" si="6"/>
        <v>139</v>
      </c>
      <c r="R110" s="13">
        <f t="shared" si="7"/>
        <v>21267</v>
      </c>
    </row>
    <row r="111" spans="1:18" ht="15" customHeight="1" x14ac:dyDescent="0.25">
      <c r="A111" s="59">
        <v>101</v>
      </c>
      <c r="B111" s="58">
        <v>1106</v>
      </c>
      <c r="C111" s="58">
        <v>75</v>
      </c>
      <c r="D111" s="58" t="s">
        <v>332</v>
      </c>
      <c r="E111" s="58"/>
      <c r="F111" s="58"/>
      <c r="G111" s="58"/>
      <c r="H111" s="58"/>
      <c r="I111" s="58"/>
      <c r="J111" s="58"/>
      <c r="K111" s="58"/>
      <c r="L111" s="58"/>
      <c r="M111" s="58">
        <v>42</v>
      </c>
      <c r="N111" s="58">
        <v>8515</v>
      </c>
      <c r="O111" s="58"/>
      <c r="P111" s="58"/>
      <c r="Q111" s="58">
        <f t="shared" si="6"/>
        <v>117</v>
      </c>
      <c r="R111" s="13">
        <f t="shared" si="7"/>
        <v>17901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58">
        <v>100</v>
      </c>
      <c r="F112" s="58" t="s">
        <v>333</v>
      </c>
      <c r="G112" s="58"/>
      <c r="H112" s="58"/>
      <c r="I112" s="58"/>
      <c r="J112" s="58"/>
      <c r="K112" s="58">
        <v>113</v>
      </c>
      <c r="L112" s="58" t="s">
        <v>334</v>
      </c>
      <c r="M112" s="58"/>
      <c r="N112" s="58"/>
      <c r="O112" s="58"/>
      <c r="P112" s="58"/>
      <c r="Q112" s="58">
        <f t="shared" si="6"/>
        <v>213</v>
      </c>
      <c r="R112" s="13">
        <f t="shared" si="7"/>
        <v>32589</v>
      </c>
    </row>
    <row r="113" spans="1:18" ht="15" customHeight="1" x14ac:dyDescent="0.25">
      <c r="A113" s="59">
        <v>103</v>
      </c>
      <c r="B113" s="58">
        <v>1111</v>
      </c>
      <c r="C113" s="58"/>
      <c r="D113" s="58"/>
      <c r="E113" s="58"/>
      <c r="F113" s="58"/>
      <c r="G113" s="58">
        <v>130</v>
      </c>
      <c r="H113" s="58" t="s">
        <v>335</v>
      </c>
      <c r="I113" s="58"/>
      <c r="J113" s="58"/>
      <c r="K113" s="58"/>
      <c r="L113" s="58"/>
      <c r="M113" s="58"/>
      <c r="N113" s="58"/>
      <c r="O113" s="58"/>
      <c r="P113" s="58"/>
      <c r="Q113" s="58">
        <f t="shared" si="6"/>
        <v>130</v>
      </c>
      <c r="R113" s="13">
        <f t="shared" si="7"/>
        <v>19890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>
        <v>42</v>
      </c>
      <c r="N115" s="58" t="s">
        <v>336</v>
      </c>
      <c r="O115" s="58"/>
      <c r="P115" s="58"/>
      <c r="Q115" s="58">
        <f t="shared" si="6"/>
        <v>42</v>
      </c>
      <c r="R115" s="13">
        <f t="shared" si="7"/>
        <v>6426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58"/>
      <c r="F116" s="58"/>
      <c r="G116" s="58">
        <v>41</v>
      </c>
      <c r="H116" s="58" t="s">
        <v>337</v>
      </c>
      <c r="I116" s="58"/>
      <c r="J116" s="58"/>
      <c r="K116" s="58"/>
      <c r="L116" s="58"/>
      <c r="M116" s="58"/>
      <c r="N116" s="58"/>
      <c r="O116" s="58"/>
      <c r="P116" s="58"/>
      <c r="Q116" s="58">
        <f t="shared" si="6"/>
        <v>41</v>
      </c>
      <c r="R116" s="13">
        <f t="shared" si="7"/>
        <v>6273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 t="shared" si="6"/>
        <v>0</v>
      </c>
      <c r="R119" s="13">
        <f t="shared" si="7"/>
        <v>0</v>
      </c>
    </row>
    <row r="120" spans="1:18" ht="15" customHeight="1" x14ac:dyDescent="0.25">
      <c r="A120" s="59">
        <v>110</v>
      </c>
      <c r="B120" s="58">
        <v>1233</v>
      </c>
      <c r="C120" s="58"/>
      <c r="D120" s="58"/>
      <c r="E120" s="58">
        <v>55</v>
      </c>
      <c r="F120" s="58" t="s">
        <v>338</v>
      </c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6"/>
        <v>55</v>
      </c>
      <c r="R120" s="13">
        <f t="shared" si="7"/>
        <v>8415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58">
        <v>58</v>
      </c>
      <c r="F122" s="58" t="s">
        <v>339</v>
      </c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58</v>
      </c>
      <c r="R122" s="13">
        <f t="shared" si="7"/>
        <v>8874</v>
      </c>
    </row>
    <row r="123" spans="1:18" ht="15" customHeight="1" x14ac:dyDescent="0.25">
      <c r="A123" s="59">
        <v>113</v>
      </c>
      <c r="B123" s="58">
        <v>1236</v>
      </c>
      <c r="C123" s="58"/>
      <c r="D123" s="58"/>
      <c r="E123" s="58">
        <v>60</v>
      </c>
      <c r="F123" s="58" t="s">
        <v>340</v>
      </c>
      <c r="G123" s="58"/>
      <c r="H123" s="58"/>
      <c r="I123" s="58"/>
      <c r="J123" s="58"/>
      <c r="K123" s="58"/>
      <c r="L123" s="58"/>
      <c r="M123" s="58">
        <v>46</v>
      </c>
      <c r="N123" s="58" t="s">
        <v>341</v>
      </c>
      <c r="O123" s="58"/>
      <c r="P123" s="58"/>
      <c r="Q123" s="58">
        <f t="shared" si="6"/>
        <v>106</v>
      </c>
      <c r="R123" s="13">
        <f t="shared" si="7"/>
        <v>16218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>
        <v>30</v>
      </c>
      <c r="N127" s="58" t="s">
        <v>342</v>
      </c>
      <c r="O127" s="58"/>
      <c r="P127" s="58"/>
      <c r="Q127" s="58">
        <f t="shared" si="6"/>
        <v>30</v>
      </c>
      <c r="R127" s="13">
        <f t="shared" si="7"/>
        <v>4590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58">
        <v>30</v>
      </c>
      <c r="F130" s="58" t="s">
        <v>343</v>
      </c>
      <c r="G130" s="58"/>
      <c r="H130" s="58"/>
      <c r="I130" s="58">
        <v>30</v>
      </c>
      <c r="J130" s="58" t="s">
        <v>344</v>
      </c>
      <c r="K130" s="58"/>
      <c r="L130" s="58"/>
      <c r="M130" s="58"/>
      <c r="N130" s="58"/>
      <c r="O130" s="58">
        <v>30</v>
      </c>
      <c r="P130" s="58" t="s">
        <v>345</v>
      </c>
      <c r="Q130" s="58">
        <f t="shared" si="6"/>
        <v>90</v>
      </c>
      <c r="R130" s="13">
        <f t="shared" si="7"/>
        <v>13770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58"/>
      <c r="F132" s="58"/>
      <c r="G132" s="58">
        <v>30</v>
      </c>
      <c r="H132" s="58" t="s">
        <v>346</v>
      </c>
      <c r="I132" s="58"/>
      <c r="J132" s="58"/>
      <c r="K132" s="58">
        <v>20</v>
      </c>
      <c r="L132" s="58" t="s">
        <v>347</v>
      </c>
      <c r="M132" s="58"/>
      <c r="N132" s="58"/>
      <c r="O132" s="58"/>
      <c r="P132" s="58"/>
      <c r="Q132" s="58">
        <f t="shared" si="6"/>
        <v>50</v>
      </c>
      <c r="R132" s="13">
        <f t="shared" si="7"/>
        <v>7650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5" customHeight="1" x14ac:dyDescent="0.25">
      <c r="A134" s="59">
        <v>124</v>
      </c>
      <c r="B134" s="58">
        <v>1509</v>
      </c>
      <c r="C134" s="58"/>
      <c r="D134" s="58"/>
      <c r="E134" s="58"/>
      <c r="F134" s="58"/>
      <c r="G134" s="58"/>
      <c r="H134" s="58"/>
      <c r="I134" s="58">
        <v>35</v>
      </c>
      <c r="J134" s="58" t="s">
        <v>348</v>
      </c>
      <c r="K134" s="58"/>
      <c r="L134" s="58"/>
      <c r="M134" s="58"/>
      <c r="N134" s="58"/>
      <c r="O134" s="58"/>
      <c r="P134" s="58"/>
      <c r="Q134" s="58">
        <f t="shared" si="6"/>
        <v>35</v>
      </c>
      <c r="R134" s="13">
        <f t="shared" si="7"/>
        <v>5355</v>
      </c>
    </row>
    <row r="135" spans="1:18" ht="15" customHeight="1" x14ac:dyDescent="0.25">
      <c r="A135" s="59">
        <v>125</v>
      </c>
      <c r="B135" s="58">
        <v>1510</v>
      </c>
      <c r="C135" s="58">
        <v>64</v>
      </c>
      <c r="D135" s="58" t="s">
        <v>349</v>
      </c>
      <c r="E135" s="58"/>
      <c r="F135" s="58"/>
      <c r="G135" s="58">
        <v>58</v>
      </c>
      <c r="H135" s="58" t="s">
        <v>350</v>
      </c>
      <c r="I135" s="58"/>
      <c r="J135" s="58"/>
      <c r="K135" s="58">
        <v>62</v>
      </c>
      <c r="L135" s="58" t="s">
        <v>351</v>
      </c>
      <c r="M135" s="58"/>
      <c r="N135" s="58"/>
      <c r="O135" s="58">
        <v>63</v>
      </c>
      <c r="P135" s="58" t="s">
        <v>352</v>
      </c>
      <c r="Q135" s="58">
        <f t="shared" si="6"/>
        <v>247</v>
      </c>
      <c r="R135" s="13">
        <f t="shared" si="7"/>
        <v>37791</v>
      </c>
    </row>
    <row r="136" spans="1:18" ht="15" customHeight="1" x14ac:dyDescent="0.25">
      <c r="A136" s="59">
        <v>126</v>
      </c>
      <c r="B136" s="58">
        <v>1511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0</v>
      </c>
      <c r="R136" s="13">
        <f t="shared" si="7"/>
        <v>0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>
        <f t="shared" ref="Q139:Q167" si="8">C139+E139+G139+I139+K139+M139+O139</f>
        <v>0</v>
      </c>
      <c r="R139" s="13">
        <f t="shared" ref="R139:R167" si="9">SUM(C139*C$9,E139*E$9,G139*G$9,I139*I$9,K139*K$9,M139*M$9,O139*O$9)</f>
        <v>0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58"/>
      <c r="F141" s="58"/>
      <c r="G141" s="58">
        <v>22</v>
      </c>
      <c r="H141" s="58" t="s">
        <v>353</v>
      </c>
      <c r="I141" s="58"/>
      <c r="J141" s="58"/>
      <c r="K141" s="58"/>
      <c r="L141" s="58"/>
      <c r="M141" s="58">
        <v>24</v>
      </c>
      <c r="N141" s="58" t="s">
        <v>354</v>
      </c>
      <c r="O141" s="58"/>
      <c r="P141" s="58"/>
      <c r="Q141" s="58">
        <f t="shared" si="8"/>
        <v>46</v>
      </c>
      <c r="R141" s="13">
        <f t="shared" si="9"/>
        <v>7038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58">
        <v>28</v>
      </c>
      <c r="F142" s="58" t="s">
        <v>355</v>
      </c>
      <c r="G142" s="58"/>
      <c r="H142" s="58"/>
      <c r="I142" s="58"/>
      <c r="J142" s="58"/>
      <c r="K142" s="58"/>
      <c r="L142" s="58"/>
      <c r="M142" s="58">
        <v>27</v>
      </c>
      <c r="N142" s="58" t="s">
        <v>356</v>
      </c>
      <c r="O142" s="58"/>
      <c r="P142" s="58"/>
      <c r="Q142" s="58">
        <f t="shared" si="8"/>
        <v>55</v>
      </c>
      <c r="R142" s="13">
        <f t="shared" si="9"/>
        <v>8415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58"/>
      <c r="F143" s="58"/>
      <c r="G143" s="58">
        <v>31</v>
      </c>
      <c r="H143" s="58" t="s">
        <v>357</v>
      </c>
      <c r="I143" s="58"/>
      <c r="J143" s="58"/>
      <c r="K143" s="58"/>
      <c r="L143" s="58"/>
      <c r="M143" s="58"/>
      <c r="N143" s="58"/>
      <c r="O143" s="58"/>
      <c r="P143" s="58"/>
      <c r="Q143" s="58">
        <f t="shared" si="8"/>
        <v>31</v>
      </c>
      <c r="R143" s="13">
        <f t="shared" si="9"/>
        <v>4743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58"/>
      <c r="F145" s="58"/>
      <c r="G145" s="58"/>
      <c r="H145" s="58"/>
      <c r="I145" s="58"/>
      <c r="J145" s="58"/>
      <c r="K145" s="58">
        <v>35</v>
      </c>
      <c r="L145" s="58" t="s">
        <v>358</v>
      </c>
      <c r="M145" s="58"/>
      <c r="N145" s="58"/>
      <c r="O145" s="58"/>
      <c r="P145" s="58"/>
      <c r="Q145" s="58">
        <f t="shared" si="8"/>
        <v>35</v>
      </c>
      <c r="R145" s="13">
        <f t="shared" si="9"/>
        <v>5355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>
        <v>26</v>
      </c>
      <c r="D148" s="58" t="s">
        <v>359</v>
      </c>
      <c r="E148" s="58"/>
      <c r="F148" s="58"/>
      <c r="G148" s="58"/>
      <c r="H148" s="58"/>
      <c r="I148" s="58">
        <v>37</v>
      </c>
      <c r="J148" s="58" t="s">
        <v>360</v>
      </c>
      <c r="K148" s="58"/>
      <c r="L148" s="58"/>
      <c r="M148" s="58"/>
      <c r="N148" s="58"/>
      <c r="O148" s="58"/>
      <c r="P148" s="58"/>
      <c r="Q148" s="58">
        <f t="shared" si="8"/>
        <v>63</v>
      </c>
      <c r="R148" s="13">
        <f t="shared" si="9"/>
        <v>9639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58"/>
      <c r="F151" s="58"/>
      <c r="G151" s="58"/>
      <c r="H151" s="58"/>
      <c r="I151" s="58">
        <v>26</v>
      </c>
      <c r="J151" s="58" t="s">
        <v>361</v>
      </c>
      <c r="K151" s="58"/>
      <c r="L151" s="58"/>
      <c r="M151" s="58"/>
      <c r="N151" s="58"/>
      <c r="O151" s="58"/>
      <c r="P151" s="58"/>
      <c r="Q151" s="58">
        <f t="shared" si="8"/>
        <v>26</v>
      </c>
      <c r="R151" s="13">
        <f t="shared" si="9"/>
        <v>3978</v>
      </c>
    </row>
    <row r="152" spans="1:18" ht="15" customHeight="1" x14ac:dyDescent="0.25">
      <c r="A152" s="59">
        <v>142</v>
      </c>
      <c r="B152" s="58">
        <v>2108</v>
      </c>
      <c r="C152" s="58"/>
      <c r="D152" s="58"/>
      <c r="E152" s="58"/>
      <c r="F152" s="58"/>
      <c r="G152" s="58"/>
      <c r="H152" s="58"/>
      <c r="I152" s="58">
        <v>123</v>
      </c>
      <c r="J152" s="58" t="s">
        <v>362</v>
      </c>
      <c r="K152" s="58"/>
      <c r="L152" s="58"/>
      <c r="M152" s="58"/>
      <c r="N152" s="58"/>
      <c r="O152" s="58">
        <v>61</v>
      </c>
      <c r="P152" s="58" t="s">
        <v>363</v>
      </c>
      <c r="Q152" s="58">
        <f t="shared" si="8"/>
        <v>184</v>
      </c>
      <c r="R152" s="13">
        <f t="shared" si="9"/>
        <v>28152</v>
      </c>
    </row>
    <row r="153" spans="1:18" ht="15" customHeight="1" x14ac:dyDescent="0.25">
      <c r="A153" s="59">
        <v>143</v>
      </c>
      <c r="B153" s="58">
        <v>2109</v>
      </c>
      <c r="C153" s="58">
        <v>93</v>
      </c>
      <c r="D153" s="58">
        <v>21799</v>
      </c>
      <c r="E153" s="58"/>
      <c r="F153" s="58"/>
      <c r="G153" s="58"/>
      <c r="H153" s="58"/>
      <c r="I153" s="58">
        <v>80</v>
      </c>
      <c r="J153" s="58" t="s">
        <v>364</v>
      </c>
      <c r="K153" s="58"/>
      <c r="L153" s="58"/>
      <c r="M153" s="58"/>
      <c r="N153" s="58"/>
      <c r="O153" s="58">
        <v>94</v>
      </c>
      <c r="P153" s="58" t="s">
        <v>365</v>
      </c>
      <c r="Q153" s="58">
        <f t="shared" si="8"/>
        <v>267</v>
      </c>
      <c r="R153" s="13">
        <f t="shared" si="9"/>
        <v>40851</v>
      </c>
    </row>
    <row r="154" spans="1:18" ht="15" customHeight="1" x14ac:dyDescent="0.25">
      <c r="A154" s="59">
        <v>144</v>
      </c>
      <c r="B154" s="58">
        <v>2110</v>
      </c>
      <c r="C154" s="58"/>
      <c r="D154" s="58"/>
      <c r="E154" s="58"/>
      <c r="F154" s="58"/>
      <c r="G154" s="58">
        <v>92</v>
      </c>
      <c r="H154" s="58" t="s">
        <v>366</v>
      </c>
      <c r="I154" s="58"/>
      <c r="J154" s="58"/>
      <c r="K154" s="58">
        <v>80</v>
      </c>
      <c r="L154" s="58" t="s">
        <v>367</v>
      </c>
      <c r="M154" s="58"/>
      <c r="N154" s="58"/>
      <c r="O154" s="58"/>
      <c r="P154" s="58"/>
      <c r="Q154" s="58">
        <f t="shared" si="8"/>
        <v>172</v>
      </c>
      <c r="R154" s="13">
        <f t="shared" si="9"/>
        <v>26316</v>
      </c>
    </row>
    <row r="155" spans="1:18" ht="15" customHeight="1" x14ac:dyDescent="0.25">
      <c r="A155" s="59">
        <v>145</v>
      </c>
      <c r="B155" s="58">
        <v>2111</v>
      </c>
      <c r="C155" s="58"/>
      <c r="D155" s="58"/>
      <c r="E155" s="58"/>
      <c r="F155" s="58"/>
      <c r="G155" s="58">
        <v>115</v>
      </c>
      <c r="H155" s="58">
        <v>15481</v>
      </c>
      <c r="I155" s="58"/>
      <c r="J155" s="58"/>
      <c r="K155" s="58"/>
      <c r="L155" s="58"/>
      <c r="M155" s="58">
        <v>89</v>
      </c>
      <c r="N155" s="58" t="s">
        <v>368</v>
      </c>
      <c r="O155" s="58"/>
      <c r="P155" s="58"/>
      <c r="Q155" s="58">
        <f t="shared" si="8"/>
        <v>204</v>
      </c>
      <c r="R155" s="13">
        <f t="shared" si="9"/>
        <v>31212</v>
      </c>
    </row>
    <row r="156" spans="1:18" ht="15" customHeight="1" x14ac:dyDescent="0.25">
      <c r="A156" s="59">
        <v>146</v>
      </c>
      <c r="B156" s="58">
        <v>2112</v>
      </c>
      <c r="C156" s="58"/>
      <c r="D156" s="58"/>
      <c r="E156" s="58">
        <v>106</v>
      </c>
      <c r="F156" s="58" t="s">
        <v>369</v>
      </c>
      <c r="G156" s="58"/>
      <c r="H156" s="58"/>
      <c r="I156" s="58"/>
      <c r="J156" s="58"/>
      <c r="K156" s="58">
        <v>75</v>
      </c>
      <c r="L156" s="58" t="s">
        <v>370</v>
      </c>
      <c r="M156" s="58"/>
      <c r="N156" s="58"/>
      <c r="O156" s="58"/>
      <c r="P156" s="58"/>
      <c r="Q156" s="58">
        <f t="shared" si="8"/>
        <v>181</v>
      </c>
      <c r="R156" s="13">
        <f t="shared" si="9"/>
        <v>27693</v>
      </c>
    </row>
    <row r="157" spans="1:18" ht="15" customHeight="1" x14ac:dyDescent="0.25">
      <c r="A157" s="59">
        <v>147</v>
      </c>
      <c r="B157" s="58">
        <v>2113</v>
      </c>
      <c r="C157" s="58">
        <v>100</v>
      </c>
      <c r="D157" s="58" t="s">
        <v>371</v>
      </c>
      <c r="E157" s="58"/>
      <c r="F157" s="58"/>
      <c r="G157" s="58"/>
      <c r="H157" s="58"/>
      <c r="I157" s="58">
        <v>90</v>
      </c>
      <c r="J157" s="58" t="s">
        <v>372</v>
      </c>
      <c r="K157" s="58"/>
      <c r="L157" s="58"/>
      <c r="M157" s="58"/>
      <c r="N157" s="58"/>
      <c r="O157" s="58">
        <v>87</v>
      </c>
      <c r="P157" s="58" t="s">
        <v>373</v>
      </c>
      <c r="Q157" s="58">
        <f t="shared" si="8"/>
        <v>277</v>
      </c>
      <c r="R157" s="13">
        <f t="shared" si="9"/>
        <v>42381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58">
        <v>35</v>
      </c>
      <c r="F158" s="58" t="s">
        <v>374</v>
      </c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>
        <f t="shared" si="8"/>
        <v>35</v>
      </c>
      <c r="R158" s="13">
        <f t="shared" si="9"/>
        <v>5355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>
        <f t="shared" si="8"/>
        <v>0</v>
      </c>
      <c r="R159" s="13">
        <f t="shared" si="9"/>
        <v>0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>
        <f t="shared" si="8"/>
        <v>0</v>
      </c>
      <c r="R161" s="13">
        <f t="shared" si="9"/>
        <v>0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>
        <f t="shared" si="8"/>
        <v>0</v>
      </c>
      <c r="R162" s="13">
        <f t="shared" si="9"/>
        <v>0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58">
        <v>215</v>
      </c>
      <c r="F163" s="58" t="s">
        <v>375</v>
      </c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>
        <f t="shared" si="8"/>
        <v>215</v>
      </c>
      <c r="R163" s="13">
        <f t="shared" si="9"/>
        <v>32895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>
        <f t="shared" si="8"/>
        <v>0</v>
      </c>
      <c r="R166" s="13">
        <f t="shared" si="9"/>
        <v>0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6146</v>
      </c>
      <c r="R168" s="13">
        <f>SUM(R11:R167)</f>
        <v>940338</v>
      </c>
    </row>
    <row r="169" spans="1:18" ht="25.5" customHeight="1" x14ac:dyDescent="0.25">
      <c r="A169" s="87" t="s">
        <v>28</v>
      </c>
      <c r="B169" s="85"/>
      <c r="C169" s="59">
        <f>SUM(C11:C167)</f>
        <v>877</v>
      </c>
      <c r="D169" s="59"/>
      <c r="E169" s="59">
        <f>SUM(E11:E167)</f>
        <v>1365</v>
      </c>
      <c r="F169" s="59"/>
      <c r="G169" s="59">
        <f>SUM(G11:G167)</f>
        <v>985</v>
      </c>
      <c r="H169" s="59"/>
      <c r="I169" s="59">
        <f>SUM(I11:I167)</f>
        <v>815</v>
      </c>
      <c r="J169" s="59"/>
      <c r="K169" s="59">
        <f>SUM(K11:K167)</f>
        <v>763</v>
      </c>
      <c r="L169" s="59"/>
      <c r="M169" s="59">
        <f>SUM(M11:M167)</f>
        <v>738</v>
      </c>
      <c r="N169" s="59"/>
      <c r="O169" s="59">
        <f>SUM(O11:O167)</f>
        <v>603</v>
      </c>
      <c r="P169" s="59"/>
      <c r="Q169" s="21">
        <f>SUM(C169:P169)</f>
        <v>6146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134181</v>
      </c>
      <c r="D170" s="59"/>
      <c r="E170" s="59">
        <f>E169*E9</f>
        <v>208845</v>
      </c>
      <c r="F170" s="59"/>
      <c r="G170" s="59">
        <f>G169*G9</f>
        <v>150705</v>
      </c>
      <c r="H170" s="59"/>
      <c r="I170" s="59">
        <f>I169*I9</f>
        <v>124695</v>
      </c>
      <c r="J170" s="59"/>
      <c r="K170" s="59">
        <f>K169*K9</f>
        <v>116739</v>
      </c>
      <c r="L170" s="59"/>
      <c r="M170" s="59">
        <f>M169*M9</f>
        <v>112914</v>
      </c>
      <c r="N170" s="59"/>
      <c r="O170" s="59">
        <f>O169*O9</f>
        <v>92259</v>
      </c>
      <c r="P170" s="59"/>
      <c r="Q170" s="59" t="s">
        <v>30</v>
      </c>
      <c r="R170" s="23">
        <f>SUM(C170:P170)</f>
        <v>940338</v>
      </c>
    </row>
    <row r="171" spans="1:18" ht="15" customHeight="1" x14ac:dyDescent="0.25">
      <c r="A171" s="1"/>
      <c r="B171" s="103"/>
      <c r="C171" s="10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customHeight="1" x14ac:dyDescent="0.25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customHeight="1" x14ac:dyDescent="0.25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customHeight="1" x14ac:dyDescent="0.25">
      <c r="A174" s="1" t="s">
        <v>48</v>
      </c>
      <c r="C174" s="1"/>
      <c r="D174" s="1"/>
      <c r="E174" s="27"/>
      <c r="F174" s="1"/>
      <c r="G174" s="27"/>
      <c r="H174" s="1"/>
      <c r="I174" s="27"/>
      <c r="J174" s="1"/>
      <c r="K174" s="27"/>
      <c r="L174" s="1"/>
      <c r="M174" s="61"/>
      <c r="N174" s="1"/>
      <c r="O174" s="1"/>
      <c r="P174" s="26" t="s">
        <v>81</v>
      </c>
      <c r="Q174" s="26"/>
    </row>
    <row r="175" spans="1:18" ht="15" customHeight="1" x14ac:dyDescent="0.25">
      <c r="A175" s="57" t="s">
        <v>82</v>
      </c>
      <c r="E175" s="60"/>
      <c r="G175" s="60"/>
      <c r="I175" s="60"/>
      <c r="K175" s="60"/>
      <c r="M175" s="61"/>
      <c r="P175" s="26" t="s">
        <v>53</v>
      </c>
      <c r="Q175" s="26"/>
    </row>
    <row r="176" spans="1:18" ht="15" customHeight="1" x14ac:dyDescent="0.25">
      <c r="A176" s="57" t="s">
        <v>83</v>
      </c>
      <c r="E176" s="60"/>
      <c r="G176" s="60"/>
      <c r="I176" s="60"/>
      <c r="K176" s="60"/>
      <c r="M176" s="61"/>
      <c r="P176" s="57" t="s">
        <v>56</v>
      </c>
    </row>
    <row r="177" spans="1:19" ht="15" customHeight="1" x14ac:dyDescent="0.25">
      <c r="A177" s="24"/>
      <c r="B177" s="2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4"/>
      <c r="R177" s="24"/>
      <c r="S177" s="1"/>
    </row>
    <row r="178" spans="1:19" ht="15" customHeight="1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S178" s="1"/>
    </row>
    <row r="179" spans="1:19" ht="15" customHeight="1" x14ac:dyDescent="0.25"/>
    <row r="180" spans="1:19" ht="15" customHeight="1" x14ac:dyDescent="0.25"/>
    <row r="181" spans="1:19" ht="15" customHeight="1" x14ac:dyDescent="0.25"/>
    <row r="182" spans="1:19" ht="15" customHeight="1" x14ac:dyDescent="0.25"/>
    <row r="183" spans="1:19" ht="15" customHeight="1" x14ac:dyDescent="0.25"/>
    <row r="184" spans="1:19" ht="15" customHeight="1" x14ac:dyDescent="0.25"/>
    <row r="185" spans="1:19" ht="15" customHeight="1" x14ac:dyDescent="0.25"/>
    <row r="186" spans="1:19" ht="15" customHeight="1" x14ac:dyDescent="0.25"/>
    <row r="187" spans="1:19" ht="15" customHeight="1" x14ac:dyDescent="0.25"/>
    <row r="188" spans="1:19" ht="15" customHeight="1" x14ac:dyDescent="0.25"/>
    <row r="189" spans="1:19" ht="15" customHeight="1" x14ac:dyDescent="0.25"/>
    <row r="190" spans="1:19" ht="15" customHeight="1" x14ac:dyDescent="0.25"/>
    <row r="191" spans="1:19" ht="15" customHeight="1" x14ac:dyDescent="0.25"/>
    <row r="192" spans="1:19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210"/>
  <sheetViews>
    <sheetView topLeftCell="A124"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ht="15" customHeight="1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ht="15" customHeight="1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ht="15" customHeight="1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24</v>
      </c>
      <c r="O4" s="1"/>
      <c r="P4" s="1"/>
      <c r="Q4" s="1"/>
      <c r="R4" s="1"/>
    </row>
    <row r="5" spans="1:19" ht="15" customHeight="1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376</v>
      </c>
      <c r="P5" s="1"/>
      <c r="Q5" s="1"/>
      <c r="R5" s="1"/>
    </row>
    <row r="6" spans="1:19" ht="15" customHeight="1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377</v>
      </c>
      <c r="P6" s="1"/>
      <c r="Q6" s="1"/>
      <c r="R6" s="1"/>
    </row>
    <row r="7" spans="1:19" ht="15" customHeight="1" x14ac:dyDescent="0.25">
      <c r="A7" s="86" t="s">
        <v>8</v>
      </c>
      <c r="B7" s="91"/>
      <c r="C7" s="87" t="s">
        <v>378</v>
      </c>
      <c r="D7" s="91"/>
      <c r="E7" s="87" t="s">
        <v>379</v>
      </c>
      <c r="F7" s="91"/>
      <c r="G7" s="87" t="s">
        <v>380</v>
      </c>
      <c r="H7" s="91"/>
      <c r="I7" s="87" t="s">
        <v>381</v>
      </c>
      <c r="J7" s="91"/>
      <c r="K7" s="87" t="s">
        <v>382</v>
      </c>
      <c r="L7" s="91"/>
      <c r="M7" s="87" t="s">
        <v>383</v>
      </c>
      <c r="N7" s="91"/>
      <c r="O7" s="87" t="s">
        <v>384</v>
      </c>
      <c r="P7" s="91"/>
      <c r="Q7" s="87" t="s">
        <v>9</v>
      </c>
      <c r="R7" s="87" t="s">
        <v>10</v>
      </c>
    </row>
    <row r="8" spans="1:19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ht="15" customHeight="1" x14ac:dyDescent="0.25">
      <c r="A9" s="86" t="s">
        <v>11</v>
      </c>
      <c r="B9" s="85"/>
      <c r="C9" s="87">
        <v>153</v>
      </c>
      <c r="D9" s="85"/>
      <c r="E9" s="87">
        <v>151</v>
      </c>
      <c r="F9" s="85"/>
      <c r="G9" s="87">
        <v>151</v>
      </c>
      <c r="H9" s="85"/>
      <c r="I9" s="87">
        <v>151</v>
      </c>
      <c r="J9" s="85"/>
      <c r="K9" s="87">
        <v>151</v>
      </c>
      <c r="L9" s="85"/>
      <c r="M9" s="87">
        <v>151</v>
      </c>
      <c r="N9" s="85"/>
      <c r="O9" s="87">
        <v>151</v>
      </c>
      <c r="P9" s="85"/>
      <c r="Q9" s="100"/>
      <c r="R9" s="100"/>
    </row>
    <row r="10" spans="1:19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5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5" customHeight="1" x14ac:dyDescent="0.25">
      <c r="A12" s="59">
        <v>2</v>
      </c>
      <c r="B12" s="14">
        <v>110</v>
      </c>
      <c r="C12" s="58"/>
      <c r="D12" s="59"/>
      <c r="E12" s="59"/>
      <c r="F12" s="59"/>
      <c r="H12" s="12"/>
      <c r="I12" s="59"/>
      <c r="J12" s="12"/>
      <c r="K12" s="58"/>
      <c r="L12" s="58"/>
      <c r="M12" s="58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9" ht="15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5" customHeight="1" x14ac:dyDescent="0.25">
      <c r="A14" s="59">
        <v>4</v>
      </c>
      <c r="B14" s="14">
        <v>113</v>
      </c>
      <c r="C14" s="59"/>
      <c r="D14" s="59"/>
      <c r="E14" s="59"/>
      <c r="F14" s="59"/>
      <c r="G14" s="59"/>
      <c r="H14" s="12"/>
      <c r="I14" s="52"/>
      <c r="J14" s="59"/>
      <c r="K14" s="58"/>
      <c r="L14" s="58"/>
      <c r="M14" s="58"/>
      <c r="N14" s="58"/>
      <c r="O14" s="58"/>
      <c r="P14" s="58"/>
      <c r="Q14" s="58">
        <f t="shared" si="0"/>
        <v>0</v>
      </c>
      <c r="R14" s="13">
        <f t="shared" si="1"/>
        <v>0</v>
      </c>
    </row>
    <row r="15" spans="1:19" ht="15" customHeight="1" x14ac:dyDescent="0.25">
      <c r="A15" s="59">
        <v>5</v>
      </c>
      <c r="B15" s="14">
        <v>114</v>
      </c>
      <c r="C15" s="59"/>
      <c r="D15" s="59"/>
      <c r="E15" s="59"/>
      <c r="F15" s="59"/>
      <c r="G15" s="59"/>
      <c r="H15" s="12"/>
      <c r="I15" s="52"/>
      <c r="J15" s="59"/>
      <c r="K15" s="58"/>
      <c r="L15" s="58"/>
      <c r="M15" s="58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9" ht="15" customHeight="1" x14ac:dyDescent="0.25">
      <c r="A16" s="59">
        <v>6</v>
      </c>
      <c r="B16" s="14">
        <v>115</v>
      </c>
      <c r="C16" s="59"/>
      <c r="D16" s="59"/>
      <c r="E16" s="59"/>
      <c r="F16" s="59"/>
      <c r="G16" s="59"/>
      <c r="H16" s="12"/>
      <c r="I16" s="52">
        <v>78</v>
      </c>
      <c r="J16" s="59" t="s">
        <v>385</v>
      </c>
      <c r="K16" s="58"/>
      <c r="L16" s="58"/>
      <c r="M16" s="58"/>
      <c r="N16" s="58"/>
      <c r="O16" s="58">
        <v>105</v>
      </c>
      <c r="P16" s="58">
        <v>4501</v>
      </c>
      <c r="Q16" s="58">
        <f t="shared" si="0"/>
        <v>183</v>
      </c>
      <c r="R16" s="13">
        <f t="shared" si="1"/>
        <v>27633</v>
      </c>
    </row>
    <row r="17" spans="1:18" ht="15" customHeight="1" x14ac:dyDescent="0.25">
      <c r="A17" s="59">
        <v>7</v>
      </c>
      <c r="B17" s="14">
        <v>116</v>
      </c>
      <c r="C17" s="59">
        <v>91</v>
      </c>
      <c r="D17" s="59" t="s">
        <v>386</v>
      </c>
      <c r="E17" s="59"/>
      <c r="F17" s="59"/>
      <c r="G17" s="59">
        <v>104</v>
      </c>
      <c r="H17" s="59" t="s">
        <v>387</v>
      </c>
      <c r="I17" s="59"/>
      <c r="J17" s="59"/>
      <c r="K17" s="58"/>
      <c r="L17" s="58"/>
      <c r="M17" s="58"/>
      <c r="N17" s="58"/>
      <c r="O17" s="58">
        <v>145</v>
      </c>
      <c r="P17" s="58" t="s">
        <v>388</v>
      </c>
      <c r="Q17" s="58">
        <f t="shared" si="0"/>
        <v>340</v>
      </c>
      <c r="R17" s="13">
        <f t="shared" si="1"/>
        <v>51522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59"/>
      <c r="F18" s="59"/>
      <c r="G18" s="59"/>
      <c r="H18" s="12"/>
      <c r="I18" s="59"/>
      <c r="J18" s="59"/>
      <c r="K18" s="58"/>
      <c r="L18" s="58"/>
      <c r="M18" s="58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>
        <v>87</v>
      </c>
      <c r="D19" s="59" t="s">
        <v>389</v>
      </c>
      <c r="E19" s="59"/>
      <c r="F19" s="59"/>
      <c r="G19" s="59"/>
      <c r="H19" s="12"/>
      <c r="I19" s="59">
        <v>81</v>
      </c>
      <c r="J19" s="59" t="s">
        <v>390</v>
      </c>
      <c r="K19" s="58"/>
      <c r="L19" s="58"/>
      <c r="M19" s="58"/>
      <c r="N19" s="58"/>
      <c r="O19" s="58"/>
      <c r="P19" s="58"/>
      <c r="Q19" s="58">
        <f t="shared" si="0"/>
        <v>168</v>
      </c>
      <c r="R19" s="13">
        <f t="shared" si="1"/>
        <v>25542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59"/>
      <c r="F20" s="59"/>
      <c r="G20" s="59"/>
      <c r="H20" s="59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59"/>
      <c r="F22" s="59"/>
      <c r="G22" s="52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12"/>
      <c r="F23" s="12"/>
      <c r="G23" s="59"/>
      <c r="H23" s="52"/>
      <c r="I23" s="59"/>
      <c r="J23" s="59"/>
      <c r="K23" s="58"/>
      <c r="L23" s="58"/>
      <c r="M23" s="58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/>
      <c r="D24" s="59"/>
      <c r="E24" s="59">
        <v>31</v>
      </c>
      <c r="F24" s="59" t="s">
        <v>391</v>
      </c>
      <c r="G24" s="59"/>
      <c r="H24" s="52"/>
      <c r="I24" s="59">
        <v>43</v>
      </c>
      <c r="J24" s="59" t="s">
        <v>392</v>
      </c>
      <c r="K24" s="58"/>
      <c r="L24" s="58"/>
      <c r="M24" s="58">
        <v>26</v>
      </c>
      <c r="N24" s="58" t="s">
        <v>393</v>
      </c>
      <c r="O24" s="58"/>
      <c r="P24" s="58"/>
      <c r="Q24" s="58">
        <f t="shared" si="0"/>
        <v>100</v>
      </c>
      <c r="R24" s="13">
        <f t="shared" si="1"/>
        <v>15100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59"/>
      <c r="F25" s="59"/>
      <c r="G25" s="59"/>
      <c r="H25" s="52"/>
      <c r="I25" s="59"/>
      <c r="J25" s="59"/>
      <c r="K25" s="58"/>
      <c r="L25" s="58"/>
      <c r="M25" s="58"/>
      <c r="N25" s="58"/>
      <c r="O25" s="58"/>
      <c r="P25" s="58"/>
      <c r="Q25" s="58">
        <f t="shared" si="0"/>
        <v>0</v>
      </c>
      <c r="R25" s="13">
        <f t="shared" si="1"/>
        <v>0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59"/>
      <c r="F26" s="59"/>
      <c r="G26" s="59"/>
      <c r="H26" s="52"/>
      <c r="I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59"/>
      <c r="F27" s="59"/>
      <c r="G27" s="59"/>
      <c r="H27" s="59"/>
      <c r="J27" s="59"/>
      <c r="K27" s="58"/>
      <c r="L27" s="58"/>
      <c r="M27" s="58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59"/>
      <c r="F28" s="59"/>
      <c r="G28" s="59"/>
      <c r="H28" s="52"/>
      <c r="I28" s="59"/>
      <c r="J28" s="59"/>
      <c r="K28" s="12"/>
      <c r="L28" s="12"/>
      <c r="M28" s="12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>
        <v>16</v>
      </c>
      <c r="D29" s="59" t="s">
        <v>394</v>
      </c>
      <c r="E29" s="59"/>
      <c r="F29" s="59"/>
      <c r="G29" s="59">
        <v>37</v>
      </c>
      <c r="H29" s="52">
        <v>1260</v>
      </c>
      <c r="I29" s="59"/>
      <c r="J29" s="59"/>
      <c r="K29" s="58">
        <v>34</v>
      </c>
      <c r="L29" s="58" t="s">
        <v>395</v>
      </c>
      <c r="M29" s="58"/>
      <c r="N29" s="58"/>
      <c r="O29" s="58">
        <v>31</v>
      </c>
      <c r="P29" s="58" t="s">
        <v>396</v>
      </c>
      <c r="Q29" s="58">
        <f t="shared" si="0"/>
        <v>118</v>
      </c>
      <c r="R29" s="13">
        <f t="shared" si="1"/>
        <v>17850</v>
      </c>
    </row>
    <row r="30" spans="1:18" ht="15" customHeight="1" x14ac:dyDescent="0.25">
      <c r="A30" s="59">
        <v>20</v>
      </c>
      <c r="B30" s="14">
        <v>334</v>
      </c>
      <c r="C30" s="59">
        <v>23</v>
      </c>
      <c r="D30" s="59" t="s">
        <v>397</v>
      </c>
      <c r="E30" s="59"/>
      <c r="F30" s="59"/>
      <c r="G30" s="59">
        <v>32</v>
      </c>
      <c r="H30" s="52" t="s">
        <v>398</v>
      </c>
      <c r="I30" s="59"/>
      <c r="J30" s="59"/>
      <c r="K30" s="58">
        <v>34</v>
      </c>
      <c r="L30" s="58" t="s">
        <v>399</v>
      </c>
      <c r="M30" s="58"/>
      <c r="N30" s="58"/>
      <c r="O30" s="58">
        <v>33</v>
      </c>
      <c r="P30" s="58">
        <v>2188</v>
      </c>
      <c r="Q30" s="58">
        <f t="shared" si="0"/>
        <v>122</v>
      </c>
      <c r="R30" s="13">
        <f t="shared" si="1"/>
        <v>18468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59"/>
      <c r="F31" s="59"/>
      <c r="G31" s="59"/>
      <c r="H31" s="52"/>
      <c r="I31" s="59"/>
      <c r="J31" s="59"/>
      <c r="K31" s="58"/>
      <c r="L31" s="58"/>
      <c r="M31" s="58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59"/>
      <c r="F32" s="59"/>
      <c r="G32" s="59"/>
      <c r="H32" s="52"/>
      <c r="I32" s="59"/>
      <c r="J32" s="59"/>
      <c r="K32" s="58"/>
      <c r="L32" s="58"/>
      <c r="M32" s="58"/>
      <c r="N32" s="58"/>
      <c r="O32" s="58"/>
      <c r="P32" s="58"/>
      <c r="Q32" s="58">
        <f t="shared" si="0"/>
        <v>0</v>
      </c>
      <c r="R32" s="13">
        <f t="shared" si="1"/>
        <v>0</v>
      </c>
    </row>
    <row r="33" spans="1:18" ht="15" customHeight="1" x14ac:dyDescent="0.25">
      <c r="A33" s="59">
        <v>23</v>
      </c>
      <c r="B33" s="14">
        <v>337</v>
      </c>
      <c r="C33" s="59"/>
      <c r="D33" s="59"/>
      <c r="E33" s="59"/>
      <c r="F33" s="59"/>
      <c r="G33" s="59"/>
      <c r="H33" s="52"/>
      <c r="I33" s="59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5" customHeight="1" x14ac:dyDescent="0.25">
      <c r="A34" s="59">
        <v>24</v>
      </c>
      <c r="B34" s="14">
        <v>338</v>
      </c>
      <c r="C34" s="59"/>
      <c r="D34" s="59"/>
      <c r="E34" s="59">
        <v>42</v>
      </c>
      <c r="F34" s="59" t="s">
        <v>400</v>
      </c>
      <c r="G34" s="59"/>
      <c r="H34" s="52"/>
      <c r="I34" s="59">
        <v>52</v>
      </c>
      <c r="J34" s="59" t="s">
        <v>401</v>
      </c>
      <c r="K34" s="58"/>
      <c r="L34" s="58"/>
      <c r="M34" s="58">
        <v>43</v>
      </c>
      <c r="N34" s="58">
        <v>5389</v>
      </c>
      <c r="O34" s="58"/>
      <c r="P34" s="58"/>
      <c r="Q34" s="58">
        <f t="shared" si="0"/>
        <v>137</v>
      </c>
      <c r="R34" s="13">
        <f t="shared" si="1"/>
        <v>20687</v>
      </c>
    </row>
    <row r="35" spans="1:18" ht="15" customHeight="1" x14ac:dyDescent="0.25">
      <c r="A35" s="59">
        <v>25</v>
      </c>
      <c r="B35" s="14">
        <v>339</v>
      </c>
      <c r="C35" s="14">
        <v>23</v>
      </c>
      <c r="D35" s="14" t="s">
        <v>402</v>
      </c>
      <c r="E35" s="14"/>
      <c r="F35" s="14"/>
      <c r="G35" s="14">
        <v>39</v>
      </c>
      <c r="H35" s="15" t="s">
        <v>403</v>
      </c>
      <c r="I35" s="12"/>
      <c r="J35" s="14"/>
      <c r="K35">
        <v>38</v>
      </c>
      <c r="L35" s="16" t="s">
        <v>404</v>
      </c>
      <c r="N35" s="16"/>
      <c r="O35" s="16">
        <v>50</v>
      </c>
      <c r="P35" s="16" t="s">
        <v>405</v>
      </c>
      <c r="Q35" s="58">
        <f t="shared" si="0"/>
        <v>150</v>
      </c>
      <c r="R35" s="13">
        <f t="shared" si="1"/>
        <v>22696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59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>
        <v>39</v>
      </c>
      <c r="D37" s="59" t="s">
        <v>406</v>
      </c>
      <c r="E37" s="59"/>
      <c r="F37" s="59"/>
      <c r="G37" s="59"/>
      <c r="H37" s="54"/>
      <c r="I37" s="12">
        <v>37</v>
      </c>
      <c r="J37" s="59" t="s">
        <v>407</v>
      </c>
      <c r="K37" s="58"/>
      <c r="L37" s="58"/>
      <c r="M37" s="58">
        <v>40</v>
      </c>
      <c r="N37" s="58" t="s">
        <v>408</v>
      </c>
      <c r="O37" s="58"/>
      <c r="P37" s="58"/>
      <c r="Q37" s="58">
        <f t="shared" si="0"/>
        <v>116</v>
      </c>
      <c r="R37" s="13">
        <f t="shared" si="1"/>
        <v>17594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59"/>
      <c r="F38" s="59"/>
      <c r="G38" s="59"/>
      <c r="H38" s="54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/>
      <c r="D39" s="59"/>
      <c r="E39" s="12">
        <v>50</v>
      </c>
      <c r="F39" s="59" t="s">
        <v>409</v>
      </c>
      <c r="G39" s="59"/>
      <c r="H39" s="54"/>
      <c r="I39" s="12"/>
      <c r="J39" s="59"/>
      <c r="K39" s="58"/>
      <c r="L39" s="58"/>
      <c r="M39" s="58"/>
      <c r="N39" s="58"/>
      <c r="O39" s="58"/>
      <c r="P39" s="58"/>
      <c r="Q39" s="58">
        <f t="shared" si="0"/>
        <v>50</v>
      </c>
      <c r="R39" s="13">
        <f t="shared" si="1"/>
        <v>7550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12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12"/>
      <c r="F41" s="59"/>
      <c r="G41" s="59"/>
      <c r="H41" s="52"/>
      <c r="I41" s="12"/>
      <c r="J41" s="59"/>
      <c r="K41" s="58"/>
      <c r="L41" s="58"/>
      <c r="M41" s="58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12"/>
      <c r="F42" s="59"/>
      <c r="G42" s="59"/>
      <c r="H42" s="52"/>
      <c r="I42" s="12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59"/>
      <c r="F43" s="59"/>
      <c r="G43" s="59"/>
      <c r="H43" s="52"/>
      <c r="I43" s="12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59"/>
      <c r="F44" s="59"/>
      <c r="G44" s="59"/>
      <c r="H44" s="59"/>
      <c r="I44" s="12"/>
      <c r="J44" s="59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59"/>
      <c r="F45" s="59"/>
      <c r="G45" s="59"/>
      <c r="H45" s="59"/>
      <c r="I45" s="59"/>
      <c r="J45" s="59"/>
      <c r="K45" s="12"/>
      <c r="L45" s="58"/>
      <c r="M45" s="12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59"/>
      <c r="F46" s="59"/>
      <c r="G46" s="59"/>
      <c r="H46" s="52"/>
      <c r="I46" s="59"/>
      <c r="J46" s="59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59"/>
      <c r="F47" s="59"/>
      <c r="G47" s="59"/>
      <c r="H47" s="52"/>
      <c r="I47" s="59"/>
      <c r="J47" s="59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59"/>
      <c r="F48" s="59"/>
      <c r="G48" s="59"/>
      <c r="H48" s="59"/>
      <c r="I48" s="14"/>
      <c r="J48" s="59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58"/>
      <c r="F49" s="58"/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58"/>
      <c r="F50" s="58"/>
      <c r="G50" s="58"/>
      <c r="H50" s="58"/>
      <c r="I50" s="59"/>
      <c r="J50" s="58"/>
      <c r="K50" s="58"/>
      <c r="L50" s="58"/>
      <c r="M50" s="58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58"/>
      <c r="F51" s="58"/>
      <c r="G51" s="58"/>
      <c r="H51" s="58"/>
      <c r="I51" s="59"/>
      <c r="J51" s="58"/>
      <c r="K51" s="58"/>
      <c r="L51" s="58"/>
      <c r="M51" s="58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58"/>
      <c r="F52" s="58"/>
      <c r="G52" s="58"/>
      <c r="H52" s="58"/>
      <c r="I52" s="59"/>
      <c r="J52" s="58"/>
      <c r="K52" s="58"/>
      <c r="L52" s="58"/>
      <c r="M52" s="58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58">
        <v>24</v>
      </c>
      <c r="D53" s="58" t="s">
        <v>410</v>
      </c>
      <c r="E53" s="58"/>
      <c r="F53" s="58"/>
      <c r="G53" s="58"/>
      <c r="H53" s="58"/>
      <c r="I53" s="59"/>
      <c r="J53" s="58"/>
      <c r="K53" s="58"/>
      <c r="L53" s="58"/>
      <c r="M53" s="58"/>
      <c r="N53" s="58"/>
      <c r="O53" s="58"/>
      <c r="P53" s="58"/>
      <c r="Q53" s="58">
        <f t="shared" si="2"/>
        <v>24</v>
      </c>
      <c r="R53" s="13">
        <f t="shared" si="3"/>
        <v>3672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58"/>
      <c r="F54" s="58"/>
      <c r="G54" s="58"/>
      <c r="H54" s="58"/>
      <c r="I54" s="59">
        <v>25</v>
      </c>
      <c r="J54" s="58" t="s">
        <v>411</v>
      </c>
      <c r="K54" s="58"/>
      <c r="L54" s="58"/>
      <c r="M54" s="58"/>
      <c r="N54" s="58"/>
      <c r="O54" s="58"/>
      <c r="P54" s="58"/>
      <c r="Q54" s="58">
        <f t="shared" si="2"/>
        <v>25</v>
      </c>
      <c r="R54" s="13">
        <f t="shared" si="3"/>
        <v>3775</v>
      </c>
    </row>
    <row r="55" spans="1:18" ht="15" customHeight="1" x14ac:dyDescent="0.25">
      <c r="A55" s="59">
        <v>45</v>
      </c>
      <c r="B55" s="58">
        <v>429</v>
      </c>
      <c r="C55" s="58">
        <v>38</v>
      </c>
      <c r="D55" s="58" t="s">
        <v>412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38</v>
      </c>
      <c r="R55" s="13">
        <f t="shared" si="3"/>
        <v>5814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"/>
        <v>0</v>
      </c>
      <c r="R57" s="13">
        <f t="shared" si="3"/>
        <v>0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"/>
        <v>0</v>
      </c>
      <c r="R58" s="13">
        <f t="shared" si="3"/>
        <v>0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"/>
        <v>0</v>
      </c>
      <c r="R59" s="13">
        <f t="shared" si="3"/>
        <v>0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"/>
        <v>0</v>
      </c>
      <c r="R60" s="13">
        <f t="shared" si="3"/>
        <v>0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58"/>
      <c r="F61" s="58"/>
      <c r="G61" s="58"/>
      <c r="H61" s="58"/>
      <c r="I61" s="58">
        <v>34</v>
      </c>
      <c r="J61" s="58" t="s">
        <v>413</v>
      </c>
      <c r="K61" s="58"/>
      <c r="L61" s="58"/>
      <c r="M61" s="58"/>
      <c r="N61" s="58"/>
      <c r="O61" s="58"/>
      <c r="P61" s="58"/>
      <c r="Q61" s="58">
        <f t="shared" si="2"/>
        <v>34</v>
      </c>
      <c r="R61" s="13">
        <f t="shared" si="3"/>
        <v>5134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>
        <f t="shared" si="2"/>
        <v>0</v>
      </c>
      <c r="R62" s="13">
        <f t="shared" si="3"/>
        <v>0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2"/>
        <v>0</v>
      </c>
      <c r="R63" s="13">
        <f t="shared" si="3"/>
        <v>0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58"/>
      <c r="F65" s="58"/>
      <c r="G65" s="58"/>
      <c r="H65" s="58"/>
      <c r="I65" s="58"/>
      <c r="J65" s="58"/>
      <c r="K65" s="58">
        <v>37</v>
      </c>
      <c r="L65" s="58" t="s">
        <v>414</v>
      </c>
      <c r="M65" s="58"/>
      <c r="N65" s="58"/>
      <c r="O65" s="58"/>
      <c r="P65" s="58"/>
      <c r="Q65" s="58">
        <f t="shared" si="2"/>
        <v>37</v>
      </c>
      <c r="R65" s="13">
        <f t="shared" si="3"/>
        <v>5587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si="2"/>
        <v>0</v>
      </c>
      <c r="R67" s="13">
        <f t="shared" si="3"/>
        <v>0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58"/>
      <c r="F68" s="58"/>
      <c r="G68" s="58"/>
      <c r="H68" s="58"/>
      <c r="I68" s="58"/>
      <c r="J68" s="58"/>
      <c r="K68" s="58">
        <v>35</v>
      </c>
      <c r="L68" s="58" t="s">
        <v>415</v>
      </c>
      <c r="M68" s="58"/>
      <c r="N68" s="58"/>
      <c r="O68" s="58"/>
      <c r="P68" s="58"/>
      <c r="Q68" s="58">
        <f t="shared" si="2"/>
        <v>35</v>
      </c>
      <c r="R68" s="13">
        <f t="shared" si="3"/>
        <v>5285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>
        <v>235</v>
      </c>
      <c r="P73" s="58" t="s">
        <v>416</v>
      </c>
      <c r="Q73" s="58">
        <f t="shared" si="2"/>
        <v>235</v>
      </c>
      <c r="R73" s="13">
        <f t="shared" si="3"/>
        <v>35485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58">
        <v>18</v>
      </c>
      <c r="F77" s="58" t="s">
        <v>417</v>
      </c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>
        <f t="shared" si="4"/>
        <v>18</v>
      </c>
      <c r="R77" s="13">
        <f t="shared" si="5"/>
        <v>2718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>
        <v>18</v>
      </c>
      <c r="D84" s="18" t="s">
        <v>418</v>
      </c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58">
        <f t="shared" si="4"/>
        <v>18</v>
      </c>
      <c r="R84" s="13">
        <f t="shared" si="5"/>
        <v>2754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58"/>
      <c r="F85" s="58"/>
      <c r="G85" s="58"/>
      <c r="H85" s="58"/>
      <c r="I85" s="58"/>
      <c r="J85" s="58"/>
      <c r="K85" s="58">
        <v>21</v>
      </c>
      <c r="L85" s="58" t="s">
        <v>419</v>
      </c>
      <c r="M85" s="58"/>
      <c r="N85" s="58"/>
      <c r="O85" s="58"/>
      <c r="P85" s="58"/>
      <c r="Q85" s="58">
        <f t="shared" si="4"/>
        <v>21</v>
      </c>
      <c r="R85" s="13">
        <f t="shared" si="5"/>
        <v>3171</v>
      </c>
    </row>
    <row r="86" spans="1:18" ht="15" customHeight="1" x14ac:dyDescent="0.25">
      <c r="A86" s="59">
        <v>76</v>
      </c>
      <c r="B86" s="58">
        <v>620</v>
      </c>
      <c r="C86" s="58"/>
      <c r="D86" s="58"/>
      <c r="E86" s="58"/>
      <c r="F86" s="58"/>
      <c r="G86" s="58">
        <v>16</v>
      </c>
      <c r="H86" s="58" t="s">
        <v>420</v>
      </c>
      <c r="I86" s="58"/>
      <c r="J86" s="58"/>
      <c r="K86" s="58">
        <v>20</v>
      </c>
      <c r="L86" s="58" t="s">
        <v>421</v>
      </c>
      <c r="M86" s="58"/>
      <c r="N86" s="58"/>
      <c r="O86" s="58">
        <v>20</v>
      </c>
      <c r="P86" s="58" t="s">
        <v>422</v>
      </c>
      <c r="Q86" s="58">
        <f t="shared" si="4"/>
        <v>56</v>
      </c>
      <c r="R86" s="13">
        <f t="shared" si="5"/>
        <v>8456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58"/>
      <c r="F88" s="58"/>
      <c r="G88" s="58"/>
      <c r="H88" s="58"/>
      <c r="I88" s="58"/>
      <c r="J88" s="58"/>
      <c r="K88" s="12"/>
      <c r="L88" s="58"/>
      <c r="M88" s="12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58"/>
      <c r="F89" s="58"/>
      <c r="G89" s="58">
        <v>16</v>
      </c>
      <c r="H89" s="58" t="s">
        <v>423</v>
      </c>
      <c r="I89" s="58"/>
      <c r="J89" s="58"/>
      <c r="K89" s="12"/>
      <c r="L89" s="58"/>
      <c r="M89" s="12">
        <v>19</v>
      </c>
      <c r="N89" s="58" t="s">
        <v>424</v>
      </c>
      <c r="O89" s="58"/>
      <c r="P89" s="58"/>
      <c r="Q89" s="58">
        <f t="shared" si="4"/>
        <v>35</v>
      </c>
      <c r="R89" s="13">
        <f t="shared" si="5"/>
        <v>5285</v>
      </c>
    </row>
    <row r="90" spans="1:18" ht="15" customHeight="1" x14ac:dyDescent="0.25">
      <c r="A90" s="59">
        <v>80</v>
      </c>
      <c r="B90" s="58">
        <v>624</v>
      </c>
      <c r="C90" s="58">
        <v>20</v>
      </c>
      <c r="D90" s="58" t="s">
        <v>425</v>
      </c>
      <c r="E90" s="58"/>
      <c r="F90" s="58"/>
      <c r="G90" s="58">
        <v>16</v>
      </c>
      <c r="H90" s="58" t="s">
        <v>426</v>
      </c>
      <c r="I90" s="58"/>
      <c r="J90" s="58"/>
      <c r="K90" s="12">
        <v>17</v>
      </c>
      <c r="L90" s="58" t="s">
        <v>427</v>
      </c>
      <c r="M90" s="12"/>
      <c r="N90" s="58"/>
      <c r="O90" s="58"/>
      <c r="P90" s="58"/>
      <c r="Q90" s="58">
        <f t="shared" si="4"/>
        <v>53</v>
      </c>
      <c r="R90" s="13">
        <f t="shared" si="5"/>
        <v>8043</v>
      </c>
    </row>
    <row r="91" spans="1:18" ht="15" customHeight="1" x14ac:dyDescent="0.25">
      <c r="A91" s="59">
        <v>81</v>
      </c>
      <c r="B91" s="58">
        <v>625</v>
      </c>
      <c r="C91" s="58"/>
      <c r="D91" s="58"/>
      <c r="E91" s="58"/>
      <c r="F91" s="58"/>
      <c r="G91" s="58">
        <v>21</v>
      </c>
      <c r="H91" s="58" t="s">
        <v>428</v>
      </c>
      <c r="I91" s="58"/>
      <c r="J91" s="58"/>
      <c r="K91" s="12"/>
      <c r="L91" s="58"/>
      <c r="M91" s="12">
        <v>23</v>
      </c>
      <c r="N91" s="58" t="s">
        <v>429</v>
      </c>
      <c r="O91" s="58"/>
      <c r="P91" s="58"/>
      <c r="Q91" s="58">
        <f t="shared" si="4"/>
        <v>44</v>
      </c>
      <c r="R91" s="13">
        <f t="shared" si="5"/>
        <v>6644</v>
      </c>
    </row>
    <row r="92" spans="1:18" ht="15" customHeight="1" x14ac:dyDescent="0.25">
      <c r="A92" s="59">
        <v>82</v>
      </c>
      <c r="B92" s="58">
        <v>626</v>
      </c>
      <c r="C92" s="58"/>
      <c r="D92" s="58"/>
      <c r="E92" s="58">
        <v>16</v>
      </c>
      <c r="F92" s="58" t="s">
        <v>430</v>
      </c>
      <c r="G92" s="58"/>
      <c r="H92" s="58"/>
      <c r="I92" s="58"/>
      <c r="J92" s="58"/>
      <c r="K92" s="20">
        <v>20</v>
      </c>
      <c r="L92" s="58" t="s">
        <v>431</v>
      </c>
      <c r="M92" s="20"/>
      <c r="N92" s="58"/>
      <c r="O92" s="58"/>
      <c r="P92" s="58"/>
      <c r="Q92" s="58">
        <f t="shared" si="4"/>
        <v>36</v>
      </c>
      <c r="R92" s="13">
        <f t="shared" si="5"/>
        <v>5436</v>
      </c>
    </row>
    <row r="93" spans="1:18" ht="15" customHeight="1" x14ac:dyDescent="0.25">
      <c r="A93" s="59">
        <v>83</v>
      </c>
      <c r="B93" s="58">
        <v>627</v>
      </c>
      <c r="C93" s="58">
        <v>22</v>
      </c>
      <c r="D93" s="58" t="s">
        <v>432</v>
      </c>
      <c r="E93" s="58"/>
      <c r="F93" s="58"/>
      <c r="G93" s="58"/>
      <c r="H93" s="58"/>
      <c r="I93" s="58">
        <v>18</v>
      </c>
      <c r="J93" s="58" t="s">
        <v>433</v>
      </c>
      <c r="K93" s="12"/>
      <c r="L93" s="58"/>
      <c r="M93" s="12"/>
      <c r="N93" s="58"/>
      <c r="O93" s="58">
        <v>17</v>
      </c>
      <c r="P93" s="58" t="s">
        <v>434</v>
      </c>
      <c r="Q93" s="58">
        <f t="shared" si="4"/>
        <v>57</v>
      </c>
      <c r="R93" s="13">
        <f t="shared" si="5"/>
        <v>8651</v>
      </c>
    </row>
    <row r="94" spans="1:18" ht="15" customHeight="1" x14ac:dyDescent="0.25">
      <c r="A94" s="59">
        <v>84</v>
      </c>
      <c r="B94" s="58">
        <v>628</v>
      </c>
      <c r="C94" s="58">
        <v>17</v>
      </c>
      <c r="D94" s="58" t="s">
        <v>435</v>
      </c>
      <c r="E94" s="58"/>
      <c r="F94" s="58"/>
      <c r="G94" s="58">
        <v>16</v>
      </c>
      <c r="H94" s="58" t="s">
        <v>436</v>
      </c>
      <c r="I94" s="58"/>
      <c r="J94" s="58"/>
      <c r="K94" s="12">
        <v>14</v>
      </c>
      <c r="L94" s="58" t="s">
        <v>437</v>
      </c>
      <c r="M94" s="12"/>
      <c r="N94" s="58"/>
      <c r="O94" s="58"/>
      <c r="P94" s="58"/>
      <c r="Q94" s="58">
        <f t="shared" si="4"/>
        <v>47</v>
      </c>
      <c r="R94" s="13">
        <f t="shared" si="5"/>
        <v>7131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58">
        <v>20</v>
      </c>
      <c r="F95" s="58" t="s">
        <v>300</v>
      </c>
      <c r="G95" s="58"/>
      <c r="H95" s="58"/>
      <c r="I95" s="58">
        <v>19</v>
      </c>
      <c r="J95" s="58" t="s">
        <v>438</v>
      </c>
      <c r="K95" s="12"/>
      <c r="L95" s="58"/>
      <c r="M95" s="12">
        <v>18</v>
      </c>
      <c r="N95" s="58" t="s">
        <v>295</v>
      </c>
      <c r="O95" s="58"/>
      <c r="P95" s="58"/>
      <c r="Q95" s="58">
        <f t="shared" si="4"/>
        <v>57</v>
      </c>
      <c r="R95" s="13">
        <f t="shared" si="5"/>
        <v>8607</v>
      </c>
    </row>
    <row r="96" spans="1:18" ht="15" customHeight="1" x14ac:dyDescent="0.25">
      <c r="A96" s="59">
        <v>86</v>
      </c>
      <c r="B96" s="58">
        <v>630</v>
      </c>
      <c r="C96" s="58">
        <v>20</v>
      </c>
      <c r="D96" s="58" t="s">
        <v>439</v>
      </c>
      <c r="E96" s="58"/>
      <c r="F96" s="58"/>
      <c r="G96" s="58">
        <v>16</v>
      </c>
      <c r="H96" s="58">
        <v>5625</v>
      </c>
      <c r="I96" s="58"/>
      <c r="J96" s="58"/>
      <c r="K96" s="58"/>
      <c r="L96" s="58"/>
      <c r="M96" s="58"/>
      <c r="N96" s="58"/>
      <c r="O96" s="58">
        <v>30</v>
      </c>
      <c r="P96" s="58" t="s">
        <v>440</v>
      </c>
      <c r="Q96" s="58">
        <f t="shared" si="4"/>
        <v>66</v>
      </c>
      <c r="R96" s="13">
        <f t="shared" si="5"/>
        <v>10006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58">
        <v>21</v>
      </c>
      <c r="F97" s="58" t="s">
        <v>441</v>
      </c>
      <c r="G97" s="58"/>
      <c r="H97" s="58"/>
      <c r="I97" s="58">
        <v>16</v>
      </c>
      <c r="J97" s="58" t="s">
        <v>442</v>
      </c>
      <c r="K97" s="58"/>
      <c r="L97" s="58"/>
      <c r="M97" s="58">
        <v>17</v>
      </c>
      <c r="N97" s="58" t="s">
        <v>443</v>
      </c>
      <c r="O97" s="58"/>
      <c r="P97" s="58"/>
      <c r="Q97" s="58">
        <f t="shared" si="4"/>
        <v>54</v>
      </c>
      <c r="R97" s="13">
        <f t="shared" si="5"/>
        <v>8154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58">
        <v>16</v>
      </c>
      <c r="F98" s="58" t="s">
        <v>444</v>
      </c>
      <c r="G98" s="58"/>
      <c r="I98" s="58">
        <v>15</v>
      </c>
      <c r="J98" s="58" t="s">
        <v>445</v>
      </c>
      <c r="K98" s="58"/>
      <c r="L98" s="58"/>
      <c r="M98" s="58"/>
      <c r="N98" s="58"/>
      <c r="O98" s="58">
        <v>21</v>
      </c>
      <c r="P98" s="58" t="s">
        <v>446</v>
      </c>
      <c r="Q98" s="58">
        <f t="shared" si="4"/>
        <v>52</v>
      </c>
      <c r="R98" s="13">
        <f t="shared" si="5"/>
        <v>7852</v>
      </c>
    </row>
    <row r="99" spans="1:18" ht="15" customHeight="1" x14ac:dyDescent="0.25">
      <c r="A99" s="59">
        <v>89</v>
      </c>
      <c r="B99" s="58">
        <v>633</v>
      </c>
      <c r="C99" s="58"/>
      <c r="D99" s="58"/>
      <c r="E99" s="58"/>
      <c r="F99" s="58"/>
      <c r="G99" s="58">
        <v>21</v>
      </c>
      <c r="H99" s="58" t="s">
        <v>447</v>
      </c>
      <c r="I99" s="58"/>
      <c r="J99" s="58"/>
      <c r="K99" s="58"/>
      <c r="L99" s="58"/>
      <c r="M99" s="58">
        <v>20</v>
      </c>
      <c r="N99" s="58" t="s">
        <v>448</v>
      </c>
      <c r="O99" s="58"/>
      <c r="P99" s="58"/>
      <c r="Q99" s="58">
        <f t="shared" si="4"/>
        <v>41</v>
      </c>
      <c r="R99" s="13">
        <f t="shared" si="5"/>
        <v>6191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58">
        <v>19</v>
      </c>
      <c r="F100" s="58" t="s">
        <v>449</v>
      </c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4"/>
        <v>19</v>
      </c>
      <c r="R100" s="13">
        <f t="shared" si="5"/>
        <v>2869</v>
      </c>
    </row>
    <row r="101" spans="1:18" ht="15" customHeight="1" x14ac:dyDescent="0.25">
      <c r="A101" s="59">
        <v>91</v>
      </c>
      <c r="B101" s="58">
        <v>702</v>
      </c>
      <c r="C101" s="58">
        <v>54</v>
      </c>
      <c r="D101" s="58" t="s">
        <v>450</v>
      </c>
      <c r="E101" s="58">
        <v>72</v>
      </c>
      <c r="F101" s="58" t="s">
        <v>451</v>
      </c>
      <c r="G101" s="58"/>
      <c r="H101" s="58"/>
      <c r="I101" s="58">
        <v>60</v>
      </c>
      <c r="J101" s="58" t="s">
        <v>452</v>
      </c>
      <c r="K101" s="58"/>
      <c r="L101" s="58"/>
      <c r="M101" s="58"/>
      <c r="N101" s="58"/>
      <c r="O101" s="58"/>
      <c r="P101" s="58"/>
      <c r="Q101" s="58">
        <f t="shared" si="4"/>
        <v>186</v>
      </c>
      <c r="R101" s="13">
        <f t="shared" si="5"/>
        <v>28194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4"/>
        <v>0</v>
      </c>
      <c r="R103" s="13">
        <f t="shared" si="5"/>
        <v>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58">
        <v>52</v>
      </c>
      <c r="F105" s="58" t="s">
        <v>453</v>
      </c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52</v>
      </c>
      <c r="R105" s="13">
        <f t="shared" si="5"/>
        <v>7852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>
        <v>51</v>
      </c>
      <c r="D107" s="58" t="s">
        <v>454</v>
      </c>
      <c r="E107" s="58"/>
      <c r="F107" s="58"/>
      <c r="G107" s="58"/>
      <c r="H107" s="58"/>
      <c r="I107" s="58"/>
      <c r="J107" s="58"/>
      <c r="K107" s="58"/>
      <c r="L107" s="58"/>
      <c r="M107" s="58">
        <v>26</v>
      </c>
      <c r="N107" s="58">
        <v>9270</v>
      </c>
      <c r="O107" s="58"/>
      <c r="P107" s="58"/>
      <c r="Q107" s="58">
        <f t="shared" ref="Q107:Q138" si="6">C107+E107+G107+I107+K107+M107+O107</f>
        <v>77</v>
      </c>
      <c r="R107" s="13">
        <f t="shared" ref="R107:R138" si="7">SUM(C107*C$9,E107*E$9,G107*G$9,I107*I$9,K107*K$9,M107*M$9,O107*O$9)</f>
        <v>11729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58">
        <v>33</v>
      </c>
      <c r="D110" s="58" t="s">
        <v>455</v>
      </c>
      <c r="E110" s="58"/>
      <c r="F110" s="58"/>
      <c r="G110" s="58"/>
      <c r="H110" s="58"/>
      <c r="I110" s="58">
        <v>50</v>
      </c>
      <c r="J110" s="58" t="s">
        <v>456</v>
      </c>
      <c r="K110" s="58"/>
      <c r="L110" s="58"/>
      <c r="M110" s="58">
        <v>36</v>
      </c>
      <c r="N110" s="58">
        <v>12146</v>
      </c>
      <c r="O110" s="58"/>
      <c r="P110" s="58"/>
      <c r="Q110" s="58">
        <f t="shared" si="6"/>
        <v>119</v>
      </c>
      <c r="R110" s="13">
        <f t="shared" si="7"/>
        <v>18035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58"/>
      <c r="F111" s="58"/>
      <c r="G111" s="58">
        <v>37</v>
      </c>
      <c r="H111" s="58" t="s">
        <v>457</v>
      </c>
      <c r="I111" s="58"/>
      <c r="J111" s="58"/>
      <c r="K111" s="58"/>
      <c r="L111" s="58"/>
      <c r="M111" s="58"/>
      <c r="N111" s="58"/>
      <c r="O111" s="58"/>
      <c r="P111" s="58"/>
      <c r="Q111" s="58">
        <f t="shared" si="6"/>
        <v>37</v>
      </c>
      <c r="R111" s="13">
        <f t="shared" si="7"/>
        <v>5587</v>
      </c>
    </row>
    <row r="112" spans="1:18" ht="15" customHeight="1" x14ac:dyDescent="0.25">
      <c r="A112" s="59">
        <v>102</v>
      </c>
      <c r="B112" s="58">
        <v>1107</v>
      </c>
      <c r="C112" s="58">
        <v>85</v>
      </c>
      <c r="D112" s="58" t="s">
        <v>458</v>
      </c>
      <c r="E112" s="58"/>
      <c r="F112" s="58"/>
      <c r="G112" s="58"/>
      <c r="H112" s="58"/>
      <c r="I112" s="58"/>
      <c r="J112" s="58"/>
      <c r="K112" s="58"/>
      <c r="L112" s="58"/>
      <c r="M112" s="58">
        <v>115</v>
      </c>
      <c r="N112" s="58" t="s">
        <v>459</v>
      </c>
      <c r="O112" s="58"/>
      <c r="P112" s="58"/>
      <c r="Q112" s="58">
        <f t="shared" si="6"/>
        <v>200</v>
      </c>
      <c r="R112" s="13">
        <f t="shared" si="7"/>
        <v>30370</v>
      </c>
    </row>
    <row r="113" spans="1:18" ht="15" customHeight="1" x14ac:dyDescent="0.25">
      <c r="A113" s="59">
        <v>103</v>
      </c>
      <c r="B113" s="58">
        <v>1111</v>
      </c>
      <c r="C113" s="58"/>
      <c r="D113" s="58"/>
      <c r="E113" s="58"/>
      <c r="F113" s="58"/>
      <c r="G113" s="58"/>
      <c r="H113" s="58"/>
      <c r="I113" s="58"/>
      <c r="J113" s="58"/>
      <c r="K113" s="58">
        <v>132</v>
      </c>
      <c r="L113" s="58" t="s">
        <v>460</v>
      </c>
      <c r="M113" s="58"/>
      <c r="N113" s="58"/>
      <c r="O113" s="58"/>
      <c r="P113" s="58"/>
      <c r="Q113" s="58">
        <f t="shared" si="6"/>
        <v>132</v>
      </c>
      <c r="R113" s="13">
        <f t="shared" si="7"/>
        <v>19932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58"/>
      <c r="F115" s="58"/>
      <c r="G115" s="58"/>
      <c r="H115" s="58"/>
      <c r="I115" s="58">
        <v>29</v>
      </c>
      <c r="J115" s="58" t="s">
        <v>461</v>
      </c>
      <c r="K115" s="58"/>
      <c r="L115" s="58"/>
      <c r="M115" s="58"/>
      <c r="N115" s="58"/>
      <c r="O115" s="58"/>
      <c r="P115" s="58"/>
      <c r="Q115" s="58">
        <f t="shared" si="6"/>
        <v>29</v>
      </c>
      <c r="R115" s="13">
        <f t="shared" si="7"/>
        <v>4379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58"/>
      <c r="F116" s="58"/>
      <c r="G116" s="58">
        <v>28</v>
      </c>
      <c r="H116" s="58" t="s">
        <v>462</v>
      </c>
      <c r="I116" s="58"/>
      <c r="J116" s="58"/>
      <c r="K116" s="58"/>
      <c r="L116" s="58"/>
      <c r="M116" s="58"/>
      <c r="N116" s="58"/>
      <c r="O116" s="58">
        <v>30</v>
      </c>
      <c r="P116" s="58" t="s">
        <v>463</v>
      </c>
      <c r="Q116" s="58">
        <f t="shared" si="6"/>
        <v>58</v>
      </c>
      <c r="R116" s="13">
        <f t="shared" si="7"/>
        <v>8758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58"/>
      <c r="F118" s="58"/>
      <c r="G118" s="58"/>
      <c r="H118" s="58"/>
      <c r="I118" s="58"/>
      <c r="J118" s="58"/>
      <c r="K118" s="58">
        <v>76</v>
      </c>
      <c r="L118" s="58" t="s">
        <v>464</v>
      </c>
      <c r="M118" s="58"/>
      <c r="N118" s="58"/>
      <c r="O118" s="58"/>
      <c r="P118" s="58"/>
      <c r="Q118" s="58">
        <f t="shared" si="6"/>
        <v>76</v>
      </c>
      <c r="R118" s="13">
        <f t="shared" si="7"/>
        <v>11476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 t="shared" si="6"/>
        <v>0</v>
      </c>
      <c r="R119" s="13">
        <f t="shared" si="7"/>
        <v>0</v>
      </c>
    </row>
    <row r="120" spans="1:18" ht="15" customHeight="1" x14ac:dyDescent="0.25">
      <c r="A120" s="59">
        <v>110</v>
      </c>
      <c r="B120" s="58">
        <v>1233</v>
      </c>
      <c r="C120" s="58">
        <v>59</v>
      </c>
      <c r="D120" s="58" t="s">
        <v>465</v>
      </c>
      <c r="E120" s="58"/>
      <c r="F120" s="58"/>
      <c r="G120" s="58"/>
      <c r="H120" s="58"/>
      <c r="I120" s="58"/>
      <c r="J120" s="58"/>
      <c r="K120" s="58"/>
      <c r="L120" s="58"/>
      <c r="M120" s="58">
        <v>45</v>
      </c>
      <c r="N120" s="58" t="s">
        <v>466</v>
      </c>
      <c r="O120" s="58"/>
      <c r="P120" s="58"/>
      <c r="Q120" s="58">
        <f t="shared" si="6"/>
        <v>104</v>
      </c>
      <c r="R120" s="13">
        <f t="shared" si="7"/>
        <v>15822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113</v>
      </c>
      <c r="B123" s="58">
        <v>1236</v>
      </c>
      <c r="C123" s="58"/>
      <c r="D123" s="58"/>
      <c r="E123" s="58"/>
      <c r="F123" s="58"/>
      <c r="G123" s="58"/>
      <c r="H123" s="58"/>
      <c r="I123" s="58"/>
      <c r="J123" s="58"/>
      <c r="K123" s="58">
        <v>65</v>
      </c>
      <c r="L123" s="58" t="s">
        <v>467</v>
      </c>
      <c r="M123" s="58"/>
      <c r="N123" s="58"/>
      <c r="O123" s="58"/>
      <c r="P123" s="58"/>
      <c r="Q123" s="58">
        <f t="shared" si="6"/>
        <v>65</v>
      </c>
      <c r="R123" s="13">
        <f t="shared" si="7"/>
        <v>9815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>
        <v>30</v>
      </c>
      <c r="N127" s="58" t="s">
        <v>468</v>
      </c>
      <c r="O127" s="58"/>
      <c r="P127" s="58"/>
      <c r="Q127" s="58">
        <f t="shared" si="6"/>
        <v>30</v>
      </c>
      <c r="R127" s="13">
        <f t="shared" si="7"/>
        <v>4530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58"/>
      <c r="F128" s="58"/>
      <c r="G128" s="58"/>
      <c r="H128" s="58"/>
      <c r="I128" s="58"/>
      <c r="J128" s="58"/>
      <c r="K128" s="58">
        <v>30</v>
      </c>
      <c r="L128" s="58" t="s">
        <v>469</v>
      </c>
      <c r="M128" s="58"/>
      <c r="N128" s="58"/>
      <c r="O128" s="58"/>
      <c r="P128" s="58"/>
      <c r="Q128" s="58">
        <f t="shared" si="6"/>
        <v>30</v>
      </c>
      <c r="R128" s="13">
        <f t="shared" si="7"/>
        <v>4530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58">
        <v>35</v>
      </c>
      <c r="F130" s="58" t="s">
        <v>470</v>
      </c>
      <c r="G130" s="58"/>
      <c r="H130" s="58"/>
      <c r="I130" s="58">
        <v>20</v>
      </c>
      <c r="J130" s="58" t="s">
        <v>471</v>
      </c>
      <c r="K130" s="58"/>
      <c r="L130" s="58"/>
      <c r="M130" s="58">
        <v>45</v>
      </c>
      <c r="N130" s="58" t="s">
        <v>472</v>
      </c>
      <c r="O130" s="58"/>
      <c r="P130" s="58"/>
      <c r="Q130" s="58">
        <f t="shared" si="6"/>
        <v>100</v>
      </c>
      <c r="R130" s="13">
        <f t="shared" si="7"/>
        <v>15100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58">
        <v>40</v>
      </c>
      <c r="D132" s="58" t="s">
        <v>473</v>
      </c>
      <c r="E132" s="58"/>
      <c r="F132" s="58"/>
      <c r="G132" s="58"/>
      <c r="H132" s="58"/>
      <c r="I132" s="58">
        <v>20</v>
      </c>
      <c r="J132" s="58" t="s">
        <v>474</v>
      </c>
      <c r="K132" s="58"/>
      <c r="L132" s="58"/>
      <c r="M132" s="58"/>
      <c r="N132" s="58"/>
      <c r="O132" s="58"/>
      <c r="P132" s="58"/>
      <c r="Q132" s="58">
        <f t="shared" si="6"/>
        <v>60</v>
      </c>
      <c r="R132" s="13">
        <f t="shared" si="7"/>
        <v>9140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5" customHeight="1" x14ac:dyDescent="0.25">
      <c r="A134" s="59">
        <v>124</v>
      </c>
      <c r="B134" s="58">
        <v>1509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/>
      <c r="D135" s="58"/>
      <c r="E135" s="58">
        <v>65</v>
      </c>
      <c r="F135" s="58" t="s">
        <v>475</v>
      </c>
      <c r="G135" s="58"/>
      <c r="H135" s="58"/>
      <c r="I135" s="58">
        <v>54</v>
      </c>
      <c r="J135" s="58" t="s">
        <v>476</v>
      </c>
      <c r="K135" s="58"/>
      <c r="L135" s="58"/>
      <c r="M135" s="58">
        <v>68</v>
      </c>
      <c r="N135" s="58" t="s">
        <v>477</v>
      </c>
      <c r="O135" s="58"/>
      <c r="P135" s="58"/>
      <c r="Q135" s="58">
        <f t="shared" si="6"/>
        <v>187</v>
      </c>
      <c r="R135" s="13">
        <f t="shared" si="7"/>
        <v>28237</v>
      </c>
    </row>
    <row r="136" spans="1:18" ht="15" customHeight="1" x14ac:dyDescent="0.25">
      <c r="A136" s="59">
        <v>126</v>
      </c>
      <c r="B136" s="58">
        <v>1511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0</v>
      </c>
      <c r="R136" s="13">
        <f t="shared" si="7"/>
        <v>0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58">
        <v>54</v>
      </c>
      <c r="F139" s="58" t="s">
        <v>478</v>
      </c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>
        <f t="shared" ref="Q139:Q167" si="8">C139+E139+G139+I139+K139+M139+O139</f>
        <v>54</v>
      </c>
      <c r="R139" s="13">
        <f t="shared" ref="R139:R167" si="9">SUM(C139*C$9,E139*E$9,G139*G$9,I139*I$9,K139*K$9,M139*M$9,O139*O$9)</f>
        <v>8154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58">
        <v>31</v>
      </c>
      <c r="F141" s="58" t="s">
        <v>479</v>
      </c>
      <c r="G141" s="58"/>
      <c r="H141" s="58"/>
      <c r="I141" s="58">
        <v>21</v>
      </c>
      <c r="J141" s="58" t="s">
        <v>480</v>
      </c>
      <c r="K141" s="58"/>
      <c r="L141" s="58"/>
      <c r="M141" s="58"/>
      <c r="N141" s="58"/>
      <c r="O141" s="58"/>
      <c r="P141" s="58"/>
      <c r="Q141" s="58">
        <f t="shared" si="8"/>
        <v>52</v>
      </c>
      <c r="R141" s="13">
        <f t="shared" si="9"/>
        <v>7852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58"/>
      <c r="F142" s="58"/>
      <c r="G142" s="58">
        <v>25</v>
      </c>
      <c r="H142" s="58" t="s">
        <v>481</v>
      </c>
      <c r="I142" s="58"/>
      <c r="J142" s="58"/>
      <c r="K142" s="58"/>
      <c r="L142" s="58"/>
      <c r="M142" s="58"/>
      <c r="N142" s="58"/>
      <c r="O142" s="58"/>
      <c r="P142" s="58"/>
      <c r="Q142" s="58">
        <f t="shared" si="8"/>
        <v>25</v>
      </c>
      <c r="R142" s="13">
        <f t="shared" si="9"/>
        <v>3775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58">
        <v>32</v>
      </c>
      <c r="F143" s="58" t="s">
        <v>482</v>
      </c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>
        <f t="shared" si="8"/>
        <v>32</v>
      </c>
      <c r="R143" s="13">
        <f t="shared" si="9"/>
        <v>4832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58"/>
      <c r="F145" s="58"/>
      <c r="G145" s="58"/>
      <c r="H145" s="58"/>
      <c r="I145" s="58"/>
      <c r="J145" s="58"/>
      <c r="K145" s="58">
        <v>32</v>
      </c>
      <c r="L145" s="58" t="s">
        <v>483</v>
      </c>
      <c r="M145" s="58"/>
      <c r="N145" s="58"/>
      <c r="O145" s="58"/>
      <c r="P145" s="58"/>
      <c r="Q145" s="58">
        <f t="shared" si="8"/>
        <v>32</v>
      </c>
      <c r="R145" s="13">
        <f t="shared" si="9"/>
        <v>4832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5" customHeight="1" x14ac:dyDescent="0.25">
      <c r="A152" s="59">
        <v>142</v>
      </c>
      <c r="B152" s="58">
        <v>2108</v>
      </c>
      <c r="C152" s="58"/>
      <c r="D152" s="58"/>
      <c r="E152" s="58"/>
      <c r="F152" s="58"/>
      <c r="G152" s="58">
        <v>90</v>
      </c>
      <c r="H152" s="58" t="s">
        <v>484</v>
      </c>
      <c r="I152" s="58"/>
      <c r="J152" s="58"/>
      <c r="K152" s="58"/>
      <c r="L152" s="58"/>
      <c r="M152" s="58">
        <v>99</v>
      </c>
      <c r="N152" s="58" t="s">
        <v>485</v>
      </c>
      <c r="O152" s="58"/>
      <c r="P152" s="58"/>
      <c r="Q152" s="58">
        <f t="shared" si="8"/>
        <v>189</v>
      </c>
      <c r="R152" s="13">
        <f t="shared" si="9"/>
        <v>28539</v>
      </c>
    </row>
    <row r="153" spans="1:18" ht="15" customHeight="1" x14ac:dyDescent="0.25">
      <c r="A153" s="59">
        <v>143</v>
      </c>
      <c r="B153" s="58">
        <v>2109</v>
      </c>
      <c r="C153" s="58"/>
      <c r="D153" s="58"/>
      <c r="E153" s="58"/>
      <c r="F153" s="58"/>
      <c r="G153" s="58">
        <v>91</v>
      </c>
      <c r="H153" s="58" t="s">
        <v>486</v>
      </c>
      <c r="I153" s="58"/>
      <c r="J153" s="58"/>
      <c r="K153" s="58"/>
      <c r="L153" s="58"/>
      <c r="M153" s="58">
        <v>83</v>
      </c>
      <c r="N153" s="58" t="s">
        <v>487</v>
      </c>
      <c r="O153" s="58"/>
      <c r="P153" s="58"/>
      <c r="Q153" s="58">
        <f t="shared" si="8"/>
        <v>174</v>
      </c>
      <c r="R153" s="13">
        <f t="shared" si="9"/>
        <v>26274</v>
      </c>
    </row>
    <row r="154" spans="1:18" ht="15" customHeight="1" x14ac:dyDescent="0.25">
      <c r="A154" s="59">
        <v>144</v>
      </c>
      <c r="B154" s="58">
        <v>2110</v>
      </c>
      <c r="C154" s="58"/>
      <c r="D154" s="58"/>
      <c r="E154" s="58">
        <v>106</v>
      </c>
      <c r="F154" s="58" t="s">
        <v>488</v>
      </c>
      <c r="G154" s="58"/>
      <c r="H154" s="58"/>
      <c r="I154" s="58"/>
      <c r="J154" s="58"/>
      <c r="K154" s="58"/>
      <c r="L154" s="58"/>
      <c r="M154" s="58"/>
      <c r="N154" s="58"/>
      <c r="O154" s="58">
        <v>117</v>
      </c>
      <c r="P154" s="58" t="s">
        <v>489</v>
      </c>
      <c r="Q154" s="58">
        <f t="shared" si="8"/>
        <v>223</v>
      </c>
      <c r="R154" s="13">
        <f t="shared" si="9"/>
        <v>33673</v>
      </c>
    </row>
    <row r="155" spans="1:18" ht="15" customHeight="1" x14ac:dyDescent="0.25">
      <c r="A155" s="59">
        <v>145</v>
      </c>
      <c r="B155" s="58">
        <v>2111</v>
      </c>
      <c r="C155" s="58"/>
      <c r="D155" s="58"/>
      <c r="E155" s="58"/>
      <c r="F155" s="58"/>
      <c r="G155" s="58">
        <v>100</v>
      </c>
      <c r="H155" s="58" t="s">
        <v>490</v>
      </c>
      <c r="I155" s="58"/>
      <c r="J155" s="58"/>
      <c r="K155" s="58"/>
      <c r="L155" s="58"/>
      <c r="M155" s="58"/>
      <c r="N155" s="58"/>
      <c r="O155" s="58">
        <v>116</v>
      </c>
      <c r="P155" s="58" t="s">
        <v>491</v>
      </c>
      <c r="Q155" s="58">
        <f t="shared" si="8"/>
        <v>216</v>
      </c>
      <c r="R155" s="13">
        <f t="shared" si="9"/>
        <v>32616</v>
      </c>
    </row>
    <row r="156" spans="1:18" ht="15" customHeight="1" x14ac:dyDescent="0.25">
      <c r="A156" s="59">
        <v>146</v>
      </c>
      <c r="B156" s="58">
        <v>2112</v>
      </c>
      <c r="C156" s="58"/>
      <c r="D156" s="58"/>
      <c r="E156" s="58">
        <v>104</v>
      </c>
      <c r="F156" s="58" t="s">
        <v>492</v>
      </c>
      <c r="G156" s="58"/>
      <c r="H156" s="58"/>
      <c r="I156" s="58"/>
      <c r="J156" s="58"/>
      <c r="K156" s="58">
        <v>77</v>
      </c>
      <c r="L156" s="58" t="s">
        <v>493</v>
      </c>
      <c r="M156" s="58"/>
      <c r="N156" s="58"/>
      <c r="O156" s="58">
        <v>51</v>
      </c>
      <c r="P156" s="58" t="s">
        <v>494</v>
      </c>
      <c r="Q156" s="58">
        <f t="shared" si="8"/>
        <v>232</v>
      </c>
      <c r="R156" s="13">
        <f t="shared" si="9"/>
        <v>35032</v>
      </c>
    </row>
    <row r="157" spans="1:18" ht="15" customHeight="1" x14ac:dyDescent="0.25">
      <c r="A157" s="59">
        <v>147</v>
      </c>
      <c r="B157" s="58">
        <v>2113</v>
      </c>
      <c r="C157" s="58"/>
      <c r="D157" s="58"/>
      <c r="E157" s="58"/>
      <c r="F157" s="58"/>
      <c r="G157" s="58">
        <v>82</v>
      </c>
      <c r="H157" s="58" t="s">
        <v>495</v>
      </c>
      <c r="I157" s="58"/>
      <c r="J157" s="58"/>
      <c r="K157" s="58"/>
      <c r="L157" s="58"/>
      <c r="M157" s="58">
        <v>82</v>
      </c>
      <c r="N157" s="58" t="s">
        <v>496</v>
      </c>
      <c r="O157" s="58"/>
      <c r="P157" s="58"/>
      <c r="Q157" s="58">
        <f t="shared" si="8"/>
        <v>164</v>
      </c>
      <c r="R157" s="13">
        <f t="shared" si="9"/>
        <v>24764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58">
        <v>38</v>
      </c>
      <c r="F158" s="58" t="s">
        <v>497</v>
      </c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>
        <f t="shared" si="8"/>
        <v>38</v>
      </c>
      <c r="R158" s="13">
        <f t="shared" si="9"/>
        <v>5738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>
        <f t="shared" si="8"/>
        <v>0</v>
      </c>
      <c r="R159" s="13">
        <f t="shared" si="9"/>
        <v>0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58">
        <v>77</v>
      </c>
      <c r="F161" s="58" t="s">
        <v>498</v>
      </c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>
        <f t="shared" si="8"/>
        <v>77</v>
      </c>
      <c r="R161" s="13">
        <f t="shared" si="9"/>
        <v>11627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>
        <v>76</v>
      </c>
      <c r="P162" s="58" t="s">
        <v>499</v>
      </c>
      <c r="Q162" s="58">
        <f t="shared" si="8"/>
        <v>76</v>
      </c>
      <c r="R162" s="13">
        <f t="shared" si="9"/>
        <v>11476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>
        <v>178</v>
      </c>
      <c r="P163" s="58" t="s">
        <v>500</v>
      </c>
      <c r="Q163" s="58">
        <f t="shared" si="8"/>
        <v>178</v>
      </c>
      <c r="R163" s="13">
        <f t="shared" si="9"/>
        <v>26878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>
        <v>2</v>
      </c>
      <c r="D166" s="58" t="s">
        <v>501</v>
      </c>
      <c r="E166" s="58"/>
      <c r="F166" s="58"/>
      <c r="G166" s="58"/>
      <c r="H166" s="58"/>
      <c r="I166" s="58">
        <v>2</v>
      </c>
      <c r="J166" s="58" t="s">
        <v>501</v>
      </c>
      <c r="K166" s="58"/>
      <c r="L166" s="58"/>
      <c r="M166" s="58"/>
      <c r="N166" s="58"/>
      <c r="O166" s="58">
        <v>12</v>
      </c>
      <c r="P166" s="58" t="s">
        <v>501</v>
      </c>
      <c r="Q166" s="58">
        <f t="shared" si="8"/>
        <v>16</v>
      </c>
      <c r="R166" s="13">
        <f t="shared" si="9"/>
        <v>2420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5906</v>
      </c>
      <c r="R168" s="13">
        <f>SUM(R11:R167)</f>
        <v>893330</v>
      </c>
    </row>
    <row r="169" spans="1:18" ht="25.5" customHeight="1" x14ac:dyDescent="0.25">
      <c r="A169" s="87" t="s">
        <v>28</v>
      </c>
      <c r="B169" s="85"/>
      <c r="C169" s="59">
        <f>SUM(C11:C167)</f>
        <v>762</v>
      </c>
      <c r="D169" s="59"/>
      <c r="E169" s="59">
        <f>SUM(E11:E167)</f>
        <v>899</v>
      </c>
      <c r="F169" s="59"/>
      <c r="G169" s="59">
        <f>SUM(G11:G167)</f>
        <v>787</v>
      </c>
      <c r="H169" s="59"/>
      <c r="I169" s="59">
        <f>SUM(I11:I167)</f>
        <v>674</v>
      </c>
      <c r="J169" s="59"/>
      <c r="K169" s="59">
        <f>SUM(K11:K167)</f>
        <v>682</v>
      </c>
      <c r="L169" s="59"/>
      <c r="M169" s="59">
        <f>SUM(M11:M167)</f>
        <v>835</v>
      </c>
      <c r="N169" s="59"/>
      <c r="O169" s="59">
        <f>SUM(O11:O167)</f>
        <v>1267</v>
      </c>
      <c r="P169" s="59"/>
      <c r="Q169" s="21">
        <f>SUM(C169:P169)</f>
        <v>5906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116586</v>
      </c>
      <c r="D170" s="59"/>
      <c r="E170" s="59">
        <f>E169*E9</f>
        <v>135749</v>
      </c>
      <c r="F170" s="59"/>
      <c r="G170" s="59">
        <f>G169*G9</f>
        <v>118837</v>
      </c>
      <c r="H170" s="59"/>
      <c r="I170" s="59">
        <f>I169*I9</f>
        <v>101774</v>
      </c>
      <c r="J170" s="59"/>
      <c r="K170" s="59">
        <f>K169*K9</f>
        <v>102982</v>
      </c>
      <c r="L170" s="59"/>
      <c r="M170" s="59">
        <f>M169*M9</f>
        <v>126085</v>
      </c>
      <c r="N170" s="59"/>
      <c r="O170" s="59">
        <f>O169*O9</f>
        <v>191317</v>
      </c>
      <c r="P170" s="59"/>
      <c r="Q170" s="59" t="s">
        <v>30</v>
      </c>
      <c r="R170" s="23">
        <f>SUM(C170:P170)</f>
        <v>893330</v>
      </c>
    </row>
    <row r="171" spans="1:18" ht="15" customHeight="1" x14ac:dyDescent="0.25">
      <c r="A171" s="1"/>
      <c r="B171" s="103"/>
      <c r="C171" s="10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customHeight="1" x14ac:dyDescent="0.25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customHeight="1" x14ac:dyDescent="0.25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customHeight="1" x14ac:dyDescent="0.25">
      <c r="A174" s="1" t="s">
        <v>48</v>
      </c>
      <c r="C174" s="1"/>
      <c r="D174" s="1"/>
      <c r="E174" s="27"/>
      <c r="F174" s="1"/>
      <c r="G174" s="27"/>
      <c r="H174" s="1"/>
      <c r="I174" s="27"/>
      <c r="J174" s="1"/>
      <c r="K174" s="27"/>
      <c r="L174" s="1"/>
      <c r="M174" s="61"/>
      <c r="N174" s="1"/>
      <c r="O174" s="1"/>
      <c r="P174" s="26" t="s">
        <v>81</v>
      </c>
      <c r="Q174" s="26"/>
    </row>
    <row r="175" spans="1:18" ht="15" customHeight="1" x14ac:dyDescent="0.25">
      <c r="A175" s="57" t="s">
        <v>82</v>
      </c>
      <c r="E175" s="60"/>
      <c r="G175" s="60"/>
      <c r="I175" s="60"/>
      <c r="K175" s="60"/>
      <c r="M175" s="61"/>
      <c r="P175" s="26" t="s">
        <v>53</v>
      </c>
      <c r="Q175" s="26"/>
    </row>
    <row r="176" spans="1:18" ht="15" customHeight="1" x14ac:dyDescent="0.25">
      <c r="A176" s="57" t="s">
        <v>83</v>
      </c>
      <c r="E176" s="60"/>
      <c r="G176" s="60"/>
      <c r="I176" s="60"/>
      <c r="K176" s="60"/>
      <c r="M176" s="61"/>
      <c r="P176" s="57" t="s">
        <v>56</v>
      </c>
    </row>
    <row r="177" spans="1:19" ht="15" customHeight="1" x14ac:dyDescent="0.25">
      <c r="A177" s="24"/>
      <c r="B177" s="2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4"/>
      <c r="R177" s="24"/>
      <c r="S177" s="1"/>
    </row>
    <row r="178" spans="1:19" ht="15" customHeight="1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S178" s="1"/>
    </row>
    <row r="179" spans="1:19" ht="15" customHeight="1" x14ac:dyDescent="0.25"/>
    <row r="180" spans="1:19" ht="15" customHeight="1" x14ac:dyDescent="0.25"/>
    <row r="181" spans="1:19" ht="15" customHeight="1" x14ac:dyDescent="0.25"/>
    <row r="182" spans="1:19" ht="15" customHeight="1" x14ac:dyDescent="0.25"/>
    <row r="183" spans="1:19" ht="15" customHeight="1" x14ac:dyDescent="0.25"/>
    <row r="184" spans="1:19" ht="15" customHeight="1" x14ac:dyDescent="0.25"/>
    <row r="185" spans="1:19" ht="15" customHeight="1" x14ac:dyDescent="0.25"/>
    <row r="186" spans="1:19" ht="15" customHeight="1" x14ac:dyDescent="0.25"/>
    <row r="187" spans="1:19" ht="15" customHeight="1" x14ac:dyDescent="0.25"/>
    <row r="188" spans="1:19" ht="15" customHeight="1" x14ac:dyDescent="0.25"/>
    <row r="189" spans="1:19" ht="15" customHeight="1" x14ac:dyDescent="0.25"/>
    <row r="190" spans="1:19" ht="15" customHeight="1" x14ac:dyDescent="0.25"/>
    <row r="191" spans="1:19" ht="15" customHeight="1" x14ac:dyDescent="0.25"/>
    <row r="192" spans="1:19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210"/>
  <sheetViews>
    <sheetView topLeftCell="A97"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ht="15" customHeight="1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ht="15" customHeight="1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ht="15" customHeight="1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25</v>
      </c>
      <c r="O4" s="1"/>
      <c r="P4" s="1"/>
      <c r="Q4" s="1"/>
      <c r="R4" s="1"/>
    </row>
    <row r="5" spans="1:19" ht="15" customHeight="1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502</v>
      </c>
      <c r="P5" s="1"/>
      <c r="Q5" s="1"/>
      <c r="R5" s="1"/>
    </row>
    <row r="6" spans="1:19" ht="15" customHeight="1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503</v>
      </c>
      <c r="P6" s="1"/>
      <c r="Q6" s="1"/>
      <c r="R6" s="1"/>
    </row>
    <row r="7" spans="1:19" ht="15" customHeight="1" x14ac:dyDescent="0.25">
      <c r="A7" s="86" t="s">
        <v>8</v>
      </c>
      <c r="B7" s="91"/>
      <c r="C7" s="87" t="s">
        <v>504</v>
      </c>
      <c r="D7" s="91"/>
      <c r="E7" s="87" t="s">
        <v>505</v>
      </c>
      <c r="F7" s="91"/>
      <c r="G7" s="87" t="s">
        <v>506</v>
      </c>
      <c r="H7" s="91"/>
      <c r="I7" s="87" t="s">
        <v>507</v>
      </c>
      <c r="J7" s="91"/>
      <c r="K7" s="87" t="s">
        <v>508</v>
      </c>
      <c r="L7" s="91"/>
      <c r="M7" s="87" t="s">
        <v>509</v>
      </c>
      <c r="N7" s="91"/>
      <c r="O7" s="87" t="s">
        <v>510</v>
      </c>
      <c r="P7" s="91"/>
      <c r="Q7" s="87" t="s">
        <v>511</v>
      </c>
      <c r="R7" s="87" t="s">
        <v>10</v>
      </c>
    </row>
    <row r="8" spans="1:19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ht="15" customHeight="1" x14ac:dyDescent="0.25">
      <c r="A9" s="86" t="s">
        <v>11</v>
      </c>
      <c r="B9" s="85"/>
      <c r="C9" s="87">
        <v>151</v>
      </c>
      <c r="D9" s="85"/>
      <c r="E9" s="87">
        <v>151</v>
      </c>
      <c r="F9" s="85"/>
      <c r="G9" s="87">
        <v>151</v>
      </c>
      <c r="H9" s="85"/>
      <c r="I9" s="87">
        <v>151</v>
      </c>
      <c r="J9" s="85"/>
      <c r="K9" s="87">
        <v>151</v>
      </c>
      <c r="L9" s="85"/>
      <c r="M9" s="87">
        <v>153</v>
      </c>
      <c r="N9" s="85"/>
      <c r="O9" s="87">
        <v>153</v>
      </c>
      <c r="P9" s="85"/>
      <c r="Q9" s="100"/>
      <c r="R9" s="100"/>
    </row>
    <row r="10" spans="1:19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5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5" customHeight="1" x14ac:dyDescent="0.25">
      <c r="A12" s="59">
        <v>2</v>
      </c>
      <c r="B12" s="14">
        <v>110</v>
      </c>
      <c r="C12" s="58"/>
      <c r="D12" s="59"/>
      <c r="E12" s="59">
        <v>58</v>
      </c>
      <c r="F12" s="59" t="s">
        <v>512</v>
      </c>
      <c r="H12" s="12"/>
      <c r="I12" s="59"/>
      <c r="J12" s="12"/>
      <c r="K12" s="58"/>
      <c r="L12" s="58"/>
      <c r="M12" s="58"/>
      <c r="N12" s="58"/>
      <c r="O12" s="58"/>
      <c r="P12" s="58"/>
      <c r="Q12" s="58">
        <f t="shared" si="0"/>
        <v>58</v>
      </c>
      <c r="R12" s="13">
        <f t="shared" si="1"/>
        <v>8758</v>
      </c>
    </row>
    <row r="13" spans="1:19" ht="15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5" customHeight="1" x14ac:dyDescent="0.25">
      <c r="A14" s="59">
        <v>4</v>
      </c>
      <c r="B14" s="14">
        <v>113</v>
      </c>
      <c r="C14" s="59">
        <v>22</v>
      </c>
      <c r="D14" s="59" t="s">
        <v>513</v>
      </c>
      <c r="E14" s="59"/>
      <c r="F14" s="59"/>
      <c r="G14" s="59"/>
      <c r="H14" s="12"/>
      <c r="I14" s="52"/>
      <c r="J14" s="59"/>
      <c r="K14" s="58"/>
      <c r="L14" s="58"/>
      <c r="M14" s="58"/>
      <c r="N14" s="58"/>
      <c r="O14" s="58"/>
      <c r="P14" s="58"/>
      <c r="Q14" s="58">
        <f t="shared" si="0"/>
        <v>22</v>
      </c>
      <c r="R14" s="13">
        <f t="shared" si="1"/>
        <v>3322</v>
      </c>
    </row>
    <row r="15" spans="1:19" ht="15" customHeight="1" x14ac:dyDescent="0.25">
      <c r="A15" s="59">
        <v>5</v>
      </c>
      <c r="B15" s="14">
        <v>114</v>
      </c>
      <c r="C15" s="59"/>
      <c r="D15" s="59"/>
      <c r="E15" s="59"/>
      <c r="F15" s="59"/>
      <c r="G15" s="59"/>
      <c r="H15" s="12"/>
      <c r="I15" s="52"/>
      <c r="J15" s="59"/>
      <c r="K15" s="58"/>
      <c r="L15" s="58"/>
      <c r="M15" s="58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9" ht="15" customHeight="1" x14ac:dyDescent="0.25">
      <c r="A16" s="59">
        <v>6</v>
      </c>
      <c r="B16" s="14">
        <v>115</v>
      </c>
      <c r="C16" s="59"/>
      <c r="D16" s="59"/>
      <c r="E16" s="59"/>
      <c r="F16" s="59"/>
      <c r="G16" s="59"/>
      <c r="H16" s="12"/>
      <c r="I16" s="52">
        <v>107</v>
      </c>
      <c r="J16" s="59" t="s">
        <v>514</v>
      </c>
      <c r="K16" s="58"/>
      <c r="L16" s="58"/>
      <c r="M16" s="58"/>
      <c r="N16" s="58"/>
      <c r="O16" s="58"/>
      <c r="P16" s="58"/>
      <c r="Q16" s="58">
        <f t="shared" si="0"/>
        <v>107</v>
      </c>
      <c r="R16" s="13">
        <f t="shared" si="1"/>
        <v>16157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59"/>
      <c r="F17" s="59"/>
      <c r="G17" s="59">
        <v>103</v>
      </c>
      <c r="H17" s="59" t="s">
        <v>375</v>
      </c>
      <c r="I17" s="59"/>
      <c r="J17" s="59"/>
      <c r="K17" s="58"/>
      <c r="L17" s="58"/>
      <c r="M17" s="58"/>
      <c r="N17" s="58"/>
      <c r="O17" s="58">
        <v>108</v>
      </c>
      <c r="P17" s="58" t="s">
        <v>515</v>
      </c>
      <c r="Q17" s="58">
        <f t="shared" si="0"/>
        <v>211</v>
      </c>
      <c r="R17" s="13">
        <f t="shared" si="1"/>
        <v>32077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59"/>
      <c r="F18" s="59"/>
      <c r="G18" s="59"/>
      <c r="H18" s="12"/>
      <c r="I18" s="59"/>
      <c r="J18" s="59"/>
      <c r="K18" s="58"/>
      <c r="L18" s="58"/>
      <c r="M18" s="58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59"/>
      <c r="F19" s="59"/>
      <c r="G19" s="59"/>
      <c r="H19" s="12"/>
      <c r="I19" s="59"/>
      <c r="J19" s="59"/>
      <c r="K19" s="58"/>
      <c r="L19" s="58"/>
      <c r="M19" s="58"/>
      <c r="N19" s="58"/>
      <c r="O19" s="58"/>
      <c r="P19" s="58"/>
      <c r="Q19" s="58">
        <f t="shared" si="0"/>
        <v>0</v>
      </c>
      <c r="R19" s="13">
        <f t="shared" si="1"/>
        <v>0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59"/>
      <c r="F20" s="59"/>
      <c r="G20" s="59"/>
      <c r="H20" s="59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59"/>
      <c r="F22" s="59"/>
      <c r="G22" s="52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12"/>
      <c r="F23" s="12"/>
      <c r="G23" s="59"/>
      <c r="H23" s="52"/>
      <c r="I23" s="59"/>
      <c r="J23" s="59"/>
      <c r="K23" s="58"/>
      <c r="L23" s="58"/>
      <c r="M23" s="58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>
        <v>34</v>
      </c>
      <c r="D24" s="59" t="s">
        <v>516</v>
      </c>
      <c r="E24" s="59"/>
      <c r="F24" s="59"/>
      <c r="G24" s="59">
        <v>32</v>
      </c>
      <c r="H24" s="52" t="s">
        <v>517</v>
      </c>
      <c r="I24" s="59"/>
      <c r="J24" s="59"/>
      <c r="K24" s="58">
        <v>27</v>
      </c>
      <c r="L24" s="58" t="s">
        <v>518</v>
      </c>
      <c r="M24" s="58"/>
      <c r="N24" s="58"/>
      <c r="O24" s="58">
        <v>22</v>
      </c>
      <c r="P24" s="58" t="s">
        <v>519</v>
      </c>
      <c r="Q24" s="58">
        <f t="shared" si="0"/>
        <v>115</v>
      </c>
      <c r="R24" s="13">
        <f t="shared" si="1"/>
        <v>17409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59"/>
      <c r="F25" s="59"/>
      <c r="G25" s="59"/>
      <c r="H25" s="52"/>
      <c r="I25" s="59"/>
      <c r="J25" s="59"/>
      <c r="K25" s="58"/>
      <c r="L25" s="58"/>
      <c r="M25" s="58"/>
      <c r="N25" s="58"/>
      <c r="O25" s="58"/>
      <c r="P25" s="58"/>
      <c r="Q25" s="58">
        <f t="shared" si="0"/>
        <v>0</v>
      </c>
      <c r="R25" s="13">
        <f t="shared" si="1"/>
        <v>0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59"/>
      <c r="F26" s="59"/>
      <c r="G26" s="59"/>
      <c r="H26" s="52"/>
      <c r="I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59"/>
      <c r="F27" s="59"/>
      <c r="G27" s="59"/>
      <c r="H27" s="59"/>
      <c r="J27" s="59"/>
      <c r="K27" s="58"/>
      <c r="L27" s="58"/>
      <c r="M27" s="58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59"/>
      <c r="F28" s="59"/>
      <c r="G28" s="59"/>
      <c r="H28" s="52"/>
      <c r="I28" s="59"/>
      <c r="J28" s="59"/>
      <c r="K28" s="12"/>
      <c r="L28" s="12"/>
      <c r="M28" s="12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/>
      <c r="D29" s="59"/>
      <c r="E29" s="59">
        <v>31</v>
      </c>
      <c r="F29" s="59" t="s">
        <v>520</v>
      </c>
      <c r="G29" s="59"/>
      <c r="H29" s="52"/>
      <c r="I29" s="59">
        <v>33</v>
      </c>
      <c r="J29" s="59" t="s">
        <v>521</v>
      </c>
      <c r="K29" s="58"/>
      <c r="L29" s="58"/>
      <c r="M29" s="58">
        <v>26</v>
      </c>
      <c r="N29" s="58" t="s">
        <v>522</v>
      </c>
      <c r="O29" s="58">
        <v>40</v>
      </c>
      <c r="P29" s="58">
        <v>1376</v>
      </c>
      <c r="Q29" s="58">
        <f t="shared" si="0"/>
        <v>130</v>
      </c>
      <c r="R29" s="13">
        <f t="shared" si="1"/>
        <v>19762</v>
      </c>
    </row>
    <row r="30" spans="1:18" ht="15" customHeight="1" x14ac:dyDescent="0.25">
      <c r="A30" s="59">
        <v>20</v>
      </c>
      <c r="B30" s="14">
        <v>334</v>
      </c>
      <c r="C30" s="59"/>
      <c r="D30" s="59"/>
      <c r="E30" s="59">
        <v>19</v>
      </c>
      <c r="F30" s="59" t="s">
        <v>523</v>
      </c>
      <c r="G30" s="59"/>
      <c r="H30" s="52"/>
      <c r="I30" s="59">
        <v>24</v>
      </c>
      <c r="J30" s="59" t="s">
        <v>524</v>
      </c>
      <c r="K30" s="58"/>
      <c r="L30" s="58"/>
      <c r="M30" s="58">
        <v>23</v>
      </c>
      <c r="N30" s="58" t="s">
        <v>525</v>
      </c>
      <c r="O30" s="58"/>
      <c r="P30" s="58"/>
      <c r="Q30" s="58">
        <f t="shared" si="0"/>
        <v>66</v>
      </c>
      <c r="R30" s="13">
        <f t="shared" si="1"/>
        <v>10012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59"/>
      <c r="F31" s="59"/>
      <c r="G31" s="59"/>
      <c r="H31" s="52"/>
      <c r="I31" s="59"/>
      <c r="J31" s="59"/>
      <c r="K31" s="58"/>
      <c r="L31" s="58"/>
      <c r="M31" s="58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59"/>
      <c r="F32" s="59"/>
      <c r="G32" s="59"/>
      <c r="H32" s="52"/>
      <c r="I32" s="59"/>
      <c r="J32" s="59"/>
      <c r="K32" s="58"/>
      <c r="L32" s="58"/>
      <c r="M32" s="58"/>
      <c r="N32" s="58"/>
      <c r="O32" s="58"/>
      <c r="P32" s="58"/>
      <c r="Q32" s="58">
        <f t="shared" si="0"/>
        <v>0</v>
      </c>
      <c r="R32" s="13">
        <f t="shared" si="1"/>
        <v>0</v>
      </c>
    </row>
    <row r="33" spans="1:18" ht="15" customHeight="1" x14ac:dyDescent="0.25">
      <c r="A33" s="59">
        <v>23</v>
      </c>
      <c r="B33" s="14">
        <v>337</v>
      </c>
      <c r="C33" s="59"/>
      <c r="D33" s="59"/>
      <c r="E33" s="59"/>
      <c r="F33" s="59"/>
      <c r="G33" s="59"/>
      <c r="H33" s="52"/>
      <c r="I33" s="59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5" customHeight="1" x14ac:dyDescent="0.25">
      <c r="A34" s="59">
        <v>24</v>
      </c>
      <c r="B34" s="14">
        <v>338</v>
      </c>
      <c r="C34" s="59">
        <v>45</v>
      </c>
      <c r="D34" s="59" t="s">
        <v>526</v>
      </c>
      <c r="E34" s="59"/>
      <c r="F34" s="59"/>
      <c r="G34" s="59">
        <v>37</v>
      </c>
      <c r="H34" s="52" t="s">
        <v>527</v>
      </c>
      <c r="I34" s="59"/>
      <c r="J34" s="59"/>
      <c r="K34" s="58">
        <v>39</v>
      </c>
      <c r="L34" s="58" t="s">
        <v>528</v>
      </c>
      <c r="M34" s="58"/>
      <c r="N34" s="58"/>
      <c r="O34" s="58"/>
      <c r="P34" s="58"/>
      <c r="Q34" s="58">
        <f t="shared" si="0"/>
        <v>121</v>
      </c>
      <c r="R34" s="13">
        <f t="shared" si="1"/>
        <v>18271</v>
      </c>
    </row>
    <row r="35" spans="1:18" ht="15" customHeight="1" x14ac:dyDescent="0.25">
      <c r="A35" s="59">
        <v>25</v>
      </c>
      <c r="B35" s="14">
        <v>339</v>
      </c>
      <c r="C35" s="14"/>
      <c r="D35" s="14"/>
      <c r="E35" s="14">
        <v>45</v>
      </c>
      <c r="F35" s="14" t="s">
        <v>529</v>
      </c>
      <c r="G35" s="14"/>
      <c r="H35" s="15"/>
      <c r="I35" s="12">
        <v>37</v>
      </c>
      <c r="J35" s="14" t="s">
        <v>530</v>
      </c>
      <c r="L35" s="16"/>
      <c r="M35">
        <v>28</v>
      </c>
      <c r="N35" s="16" t="s">
        <v>531</v>
      </c>
      <c r="O35" s="16"/>
      <c r="P35" s="16"/>
      <c r="Q35" s="58">
        <f t="shared" si="0"/>
        <v>110</v>
      </c>
      <c r="R35" s="13">
        <f t="shared" si="1"/>
        <v>16666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59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>
        <v>38</v>
      </c>
      <c r="D37" s="59" t="s">
        <v>532</v>
      </c>
      <c r="E37" s="59"/>
      <c r="F37" s="59"/>
      <c r="G37" s="59">
        <v>45</v>
      </c>
      <c r="H37" s="54">
        <v>11513</v>
      </c>
      <c r="I37" s="12"/>
      <c r="J37" s="59"/>
      <c r="K37" s="58">
        <v>43</v>
      </c>
      <c r="L37" s="58" t="s">
        <v>533</v>
      </c>
      <c r="M37" s="58"/>
      <c r="N37" s="58"/>
      <c r="O37" s="58">
        <v>47</v>
      </c>
      <c r="P37" s="58" t="s">
        <v>534</v>
      </c>
      <c r="Q37" s="58">
        <f t="shared" si="0"/>
        <v>173</v>
      </c>
      <c r="R37" s="13">
        <f t="shared" si="1"/>
        <v>26217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59"/>
      <c r="F38" s="59"/>
      <c r="G38" s="59"/>
      <c r="H38" s="54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/>
      <c r="D39" s="59"/>
      <c r="E39" s="12"/>
      <c r="F39" s="59"/>
      <c r="G39" s="59">
        <v>19</v>
      </c>
      <c r="H39" s="54" t="s">
        <v>535</v>
      </c>
      <c r="I39" s="12"/>
      <c r="J39" s="59"/>
      <c r="K39" s="58">
        <v>18</v>
      </c>
      <c r="L39" s="58" t="s">
        <v>536</v>
      </c>
      <c r="M39" s="58">
        <v>31</v>
      </c>
      <c r="N39" s="58" t="s">
        <v>537</v>
      </c>
      <c r="O39" s="58">
        <v>48</v>
      </c>
      <c r="P39" s="58" t="s">
        <v>538</v>
      </c>
      <c r="Q39" s="58">
        <f t="shared" si="0"/>
        <v>116</v>
      </c>
      <c r="R39" s="13">
        <f t="shared" si="1"/>
        <v>17674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12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12"/>
      <c r="F41" s="59"/>
      <c r="G41" s="59"/>
      <c r="H41" s="52"/>
      <c r="I41" s="12"/>
      <c r="J41" s="59"/>
      <c r="K41" s="58"/>
      <c r="L41" s="58"/>
      <c r="M41" s="58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12"/>
      <c r="F42" s="59"/>
      <c r="G42" s="59"/>
      <c r="H42" s="52"/>
      <c r="I42" s="12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59"/>
      <c r="F43" s="59"/>
      <c r="G43" s="59"/>
      <c r="H43" s="52"/>
      <c r="I43" s="12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59"/>
      <c r="F44" s="59"/>
      <c r="G44" s="59"/>
      <c r="H44" s="59"/>
      <c r="I44" s="12"/>
      <c r="J44" s="59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59"/>
      <c r="F45" s="59"/>
      <c r="G45" s="59"/>
      <c r="H45" s="59"/>
      <c r="I45" s="59"/>
      <c r="J45" s="59"/>
      <c r="K45" s="12"/>
      <c r="L45" s="58"/>
      <c r="M45" s="12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59"/>
      <c r="F46" s="59"/>
      <c r="G46" s="59"/>
      <c r="H46" s="52"/>
      <c r="I46" s="59"/>
      <c r="J46" s="59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59"/>
      <c r="F47" s="59"/>
      <c r="G47" s="59"/>
      <c r="H47" s="52"/>
      <c r="I47" s="59"/>
      <c r="J47" s="59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59"/>
      <c r="F48" s="59"/>
      <c r="G48" s="59">
        <v>16</v>
      </c>
      <c r="H48" s="59" t="s">
        <v>539</v>
      </c>
      <c r="I48" s="14"/>
      <c r="J48" s="59"/>
      <c r="K48" s="58"/>
      <c r="L48" s="58"/>
      <c r="M48" s="58"/>
      <c r="N48" s="58"/>
      <c r="O48" s="58"/>
      <c r="P48" s="58"/>
      <c r="Q48" s="58">
        <f t="shared" si="2"/>
        <v>16</v>
      </c>
      <c r="R48" s="13">
        <f t="shared" si="3"/>
        <v>2416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58"/>
      <c r="F49" s="58"/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58">
        <v>28</v>
      </c>
      <c r="F50" s="58" t="s">
        <v>540</v>
      </c>
      <c r="G50" s="58"/>
      <c r="H50" s="58"/>
      <c r="I50" s="59"/>
      <c r="J50" s="58"/>
      <c r="K50" s="58"/>
      <c r="L50" s="58"/>
      <c r="M50" s="58"/>
      <c r="N50" s="58"/>
      <c r="O50" s="58"/>
      <c r="P50" s="58"/>
      <c r="Q50" s="58">
        <f t="shared" si="2"/>
        <v>28</v>
      </c>
      <c r="R50" s="13">
        <f t="shared" si="3"/>
        <v>4228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58"/>
      <c r="F51" s="58"/>
      <c r="G51" s="58"/>
      <c r="H51" s="58"/>
      <c r="I51" s="59"/>
      <c r="J51" s="58"/>
      <c r="K51" s="58"/>
      <c r="L51" s="58"/>
      <c r="M51" s="58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58"/>
      <c r="F52" s="58"/>
      <c r="G52" s="58"/>
      <c r="H52" s="58"/>
      <c r="I52" s="59"/>
      <c r="J52" s="58"/>
      <c r="K52" s="58"/>
      <c r="L52" s="58"/>
      <c r="M52" s="58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58">
        <v>35</v>
      </c>
      <c r="D53" s="58" t="s">
        <v>541</v>
      </c>
      <c r="E53" s="58"/>
      <c r="F53" s="58"/>
      <c r="G53" s="58"/>
      <c r="H53" s="58"/>
      <c r="I53" s="59"/>
      <c r="J53" s="58"/>
      <c r="K53" s="58"/>
      <c r="L53" s="58"/>
      <c r="M53" s="58"/>
      <c r="N53" s="58"/>
      <c r="O53" s="58"/>
      <c r="P53" s="58"/>
      <c r="Q53" s="58">
        <f t="shared" si="2"/>
        <v>35</v>
      </c>
      <c r="R53" s="13">
        <f t="shared" si="3"/>
        <v>5285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58"/>
      <c r="F54" s="58"/>
      <c r="G54" s="58"/>
      <c r="H54" s="58"/>
      <c r="I54" s="59"/>
      <c r="J54" s="58"/>
      <c r="K54" s="58"/>
      <c r="L54" s="58"/>
      <c r="M54" s="58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>
        <v>42</v>
      </c>
      <c r="P55" s="58" t="s">
        <v>542</v>
      </c>
      <c r="Q55" s="58">
        <f t="shared" si="2"/>
        <v>42</v>
      </c>
      <c r="R55" s="13">
        <f t="shared" si="3"/>
        <v>6426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"/>
        <v>0</v>
      </c>
      <c r="R57" s="13">
        <f t="shared" si="3"/>
        <v>0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58"/>
      <c r="F58" s="58"/>
      <c r="G58" s="58">
        <v>40</v>
      </c>
      <c r="H58" s="58" t="s">
        <v>543</v>
      </c>
      <c r="I58" s="58"/>
      <c r="J58" s="58"/>
      <c r="K58" s="58"/>
      <c r="L58" s="58"/>
      <c r="M58" s="58"/>
      <c r="N58" s="58"/>
      <c r="O58" s="58"/>
      <c r="P58" s="58"/>
      <c r="Q58" s="58">
        <f t="shared" si="2"/>
        <v>40</v>
      </c>
      <c r="R58" s="13">
        <f t="shared" si="3"/>
        <v>6040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>
        <v>43</v>
      </c>
      <c r="N59" s="58" t="s">
        <v>544</v>
      </c>
      <c r="O59" s="58"/>
      <c r="P59" s="58"/>
      <c r="Q59" s="58">
        <f t="shared" si="2"/>
        <v>43</v>
      </c>
      <c r="R59" s="13">
        <f t="shared" si="3"/>
        <v>6579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58"/>
      <c r="F60" s="58"/>
      <c r="G60" s="58">
        <v>33</v>
      </c>
      <c r="H60" s="58" t="s">
        <v>545</v>
      </c>
      <c r="I60" s="58"/>
      <c r="J60" s="58"/>
      <c r="K60" s="58"/>
      <c r="L60" s="58"/>
      <c r="M60" s="58"/>
      <c r="N60" s="58"/>
      <c r="O60" s="58"/>
      <c r="P60" s="58"/>
      <c r="Q60" s="58">
        <f t="shared" si="2"/>
        <v>33</v>
      </c>
      <c r="R60" s="13">
        <f t="shared" si="3"/>
        <v>4983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"/>
        <v>0</v>
      </c>
      <c r="R61" s="13">
        <f t="shared" si="3"/>
        <v>0</v>
      </c>
    </row>
    <row r="62" spans="1:18" ht="15" customHeight="1" x14ac:dyDescent="0.25">
      <c r="A62" s="59">
        <v>52</v>
      </c>
      <c r="B62" s="58">
        <v>436</v>
      </c>
      <c r="C62" s="58">
        <v>38</v>
      </c>
      <c r="D62" s="58" t="s">
        <v>546</v>
      </c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>
        <f t="shared" si="2"/>
        <v>38</v>
      </c>
      <c r="R62" s="13">
        <f t="shared" si="3"/>
        <v>5738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58"/>
      <c r="F63" s="58"/>
      <c r="G63" s="58">
        <v>38</v>
      </c>
      <c r="H63" s="58" t="s">
        <v>547</v>
      </c>
      <c r="I63" s="58"/>
      <c r="J63" s="58"/>
      <c r="K63" s="58"/>
      <c r="L63" s="58"/>
      <c r="M63" s="58"/>
      <c r="N63" s="58"/>
      <c r="O63" s="58"/>
      <c r="P63" s="58"/>
      <c r="Q63" s="58">
        <f t="shared" si="2"/>
        <v>38</v>
      </c>
      <c r="R63" s="13">
        <f t="shared" si="3"/>
        <v>5738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>
        <v>38</v>
      </c>
      <c r="N64" s="58" t="s">
        <v>548</v>
      </c>
      <c r="O64" s="58"/>
      <c r="P64" s="58"/>
      <c r="Q64" s="58">
        <f t="shared" si="2"/>
        <v>38</v>
      </c>
      <c r="R64" s="13">
        <f t="shared" si="3"/>
        <v>5814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>
        <v>39</v>
      </c>
      <c r="N66" s="58" t="s">
        <v>549</v>
      </c>
      <c r="O66" s="58"/>
      <c r="P66" s="58"/>
      <c r="Q66" s="58">
        <f t="shared" si="2"/>
        <v>39</v>
      </c>
      <c r="R66" s="13">
        <f t="shared" si="3"/>
        <v>5967</v>
      </c>
    </row>
    <row r="67" spans="1:18" ht="15" customHeight="1" x14ac:dyDescent="0.25">
      <c r="A67" s="59">
        <v>57</v>
      </c>
      <c r="B67" s="58">
        <v>441</v>
      </c>
      <c r="C67" s="58">
        <v>38</v>
      </c>
      <c r="D67" s="58" t="s">
        <v>550</v>
      </c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si="2"/>
        <v>38</v>
      </c>
      <c r="R67" s="13">
        <f t="shared" si="3"/>
        <v>5738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/>
      <c r="D84" s="18"/>
      <c r="E84" s="18"/>
      <c r="F84" s="18"/>
      <c r="G84" s="18">
        <v>20</v>
      </c>
      <c r="H84" s="18" t="s">
        <v>551</v>
      </c>
      <c r="I84" s="18"/>
      <c r="J84" s="18"/>
      <c r="K84" s="18"/>
      <c r="L84" s="18"/>
      <c r="M84" s="18"/>
      <c r="N84" s="18"/>
      <c r="O84" s="18"/>
      <c r="P84" s="18"/>
      <c r="Q84" s="58">
        <f t="shared" si="4"/>
        <v>20</v>
      </c>
      <c r="R84" s="13">
        <f t="shared" si="5"/>
        <v>3020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58">
        <v>21</v>
      </c>
      <c r="F85" s="58" t="s">
        <v>552</v>
      </c>
      <c r="G85" s="58"/>
      <c r="H85" s="58"/>
      <c r="I85" s="58"/>
      <c r="J85" s="58"/>
      <c r="K85" s="58">
        <v>17</v>
      </c>
      <c r="L85" s="58" t="s">
        <v>553</v>
      </c>
      <c r="M85" s="58"/>
      <c r="N85" s="58"/>
      <c r="O85" s="58"/>
      <c r="P85" s="58"/>
      <c r="Q85" s="58">
        <f t="shared" si="4"/>
        <v>38</v>
      </c>
      <c r="R85" s="13">
        <f t="shared" si="5"/>
        <v>5738</v>
      </c>
    </row>
    <row r="86" spans="1:18" ht="15" customHeight="1" x14ac:dyDescent="0.25">
      <c r="A86" s="59">
        <v>76</v>
      </c>
      <c r="B86" s="58">
        <v>620</v>
      </c>
      <c r="C86" s="58"/>
      <c r="D86" s="58"/>
      <c r="E86" s="58"/>
      <c r="F86" s="58"/>
      <c r="G86" s="58"/>
      <c r="H86" s="58"/>
      <c r="I86" s="58">
        <v>19</v>
      </c>
      <c r="J86" s="58" t="s">
        <v>299</v>
      </c>
      <c r="K86" s="58"/>
      <c r="L86" s="58"/>
      <c r="M86" s="58">
        <v>17</v>
      </c>
      <c r="N86" s="58" t="s">
        <v>300</v>
      </c>
      <c r="O86" s="58"/>
      <c r="P86" s="58"/>
      <c r="Q86" s="58">
        <f t="shared" si="4"/>
        <v>36</v>
      </c>
      <c r="R86" s="13">
        <f t="shared" si="5"/>
        <v>5470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58"/>
      <c r="F88" s="58"/>
      <c r="G88" s="58"/>
      <c r="H88" s="58"/>
      <c r="I88" s="58"/>
      <c r="J88" s="58"/>
      <c r="K88" s="12"/>
      <c r="L88" s="58"/>
      <c r="M88" s="12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58"/>
      <c r="F89" s="58"/>
      <c r="G89" s="58">
        <v>17</v>
      </c>
      <c r="H89" s="58" t="s">
        <v>554</v>
      </c>
      <c r="I89" s="58"/>
      <c r="J89" s="58"/>
      <c r="K89" s="12"/>
      <c r="L89" s="58"/>
      <c r="M89" s="12"/>
      <c r="N89" s="58"/>
      <c r="O89" s="58">
        <v>20</v>
      </c>
      <c r="P89" s="58" t="s">
        <v>555</v>
      </c>
      <c r="Q89" s="58">
        <f t="shared" si="4"/>
        <v>37</v>
      </c>
      <c r="R89" s="13">
        <f t="shared" si="5"/>
        <v>5627</v>
      </c>
    </row>
    <row r="90" spans="1:18" ht="15" customHeight="1" x14ac:dyDescent="0.25">
      <c r="A90" s="59">
        <v>80</v>
      </c>
      <c r="B90" s="58">
        <v>624</v>
      </c>
      <c r="C90" s="58">
        <v>19</v>
      </c>
      <c r="D90" s="58" t="s">
        <v>556</v>
      </c>
      <c r="E90" s="58"/>
      <c r="F90" s="58"/>
      <c r="G90" s="58"/>
      <c r="H90" s="58"/>
      <c r="I90" s="58">
        <v>18</v>
      </c>
      <c r="J90" s="58" t="s">
        <v>557</v>
      </c>
      <c r="K90" s="12"/>
      <c r="L90" s="58"/>
      <c r="M90" s="12"/>
      <c r="N90" s="58"/>
      <c r="O90" s="58"/>
      <c r="P90" s="58"/>
      <c r="Q90" s="58">
        <f t="shared" si="4"/>
        <v>37</v>
      </c>
      <c r="R90" s="13">
        <f t="shared" si="5"/>
        <v>5587</v>
      </c>
    </row>
    <row r="91" spans="1:18" ht="15" customHeight="1" x14ac:dyDescent="0.25">
      <c r="A91" s="59">
        <v>81</v>
      </c>
      <c r="B91" s="58">
        <v>625</v>
      </c>
      <c r="C91" s="58"/>
      <c r="D91" s="58"/>
      <c r="E91" s="58"/>
      <c r="F91" s="58"/>
      <c r="G91" s="58"/>
      <c r="H91" s="58"/>
      <c r="I91" s="58"/>
      <c r="J91" s="58"/>
      <c r="K91" s="12"/>
      <c r="L91" s="58"/>
      <c r="M91" s="12">
        <v>26</v>
      </c>
      <c r="N91" s="58" t="s">
        <v>308</v>
      </c>
      <c r="O91" s="58"/>
      <c r="P91" s="58"/>
      <c r="Q91" s="58">
        <f t="shared" si="4"/>
        <v>26</v>
      </c>
      <c r="R91" s="13">
        <f t="shared" si="5"/>
        <v>3978</v>
      </c>
    </row>
    <row r="92" spans="1:18" ht="15" customHeight="1" x14ac:dyDescent="0.25">
      <c r="A92" s="59">
        <v>82</v>
      </c>
      <c r="B92" s="58">
        <v>626</v>
      </c>
      <c r="C92" s="58">
        <v>23</v>
      </c>
      <c r="D92" s="58" t="s">
        <v>558</v>
      </c>
      <c r="E92" s="58"/>
      <c r="F92" s="58"/>
      <c r="G92" s="58"/>
      <c r="H92" s="58"/>
      <c r="I92" s="58"/>
      <c r="J92" s="58"/>
      <c r="K92" s="20">
        <v>19</v>
      </c>
      <c r="L92" s="58" t="s">
        <v>559</v>
      </c>
      <c r="M92" s="20"/>
      <c r="N92" s="58"/>
      <c r="O92" s="58">
        <v>15</v>
      </c>
      <c r="P92" s="58" t="s">
        <v>560</v>
      </c>
      <c r="Q92" s="58">
        <f t="shared" si="4"/>
        <v>57</v>
      </c>
      <c r="R92" s="13">
        <f t="shared" si="5"/>
        <v>8637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58"/>
      <c r="F93" s="58"/>
      <c r="G93" s="58">
        <v>20</v>
      </c>
      <c r="H93" s="58" t="s">
        <v>561</v>
      </c>
      <c r="I93" s="58"/>
      <c r="J93" s="58"/>
      <c r="K93" s="12"/>
      <c r="L93" s="58"/>
      <c r="M93" s="12">
        <v>17</v>
      </c>
      <c r="N93" s="58" t="s">
        <v>562</v>
      </c>
      <c r="O93" s="58"/>
      <c r="P93" s="58"/>
      <c r="Q93" s="58">
        <f t="shared" si="4"/>
        <v>37</v>
      </c>
      <c r="R93" s="13">
        <f t="shared" si="5"/>
        <v>5621</v>
      </c>
    </row>
    <row r="94" spans="1:18" ht="15" customHeight="1" x14ac:dyDescent="0.25">
      <c r="A94" s="59">
        <v>84</v>
      </c>
      <c r="B94" s="58">
        <v>628</v>
      </c>
      <c r="C94" s="58">
        <v>19</v>
      </c>
      <c r="D94" s="58" t="s">
        <v>563</v>
      </c>
      <c r="E94" s="58"/>
      <c r="F94" s="58"/>
      <c r="G94" s="58">
        <v>16</v>
      </c>
      <c r="H94" s="58" t="s">
        <v>564</v>
      </c>
      <c r="I94" s="58"/>
      <c r="J94" s="58"/>
      <c r="K94" s="12">
        <v>18</v>
      </c>
      <c r="L94" s="58" t="s">
        <v>565</v>
      </c>
      <c r="M94" s="12"/>
      <c r="N94" s="58"/>
      <c r="O94" s="58"/>
      <c r="P94" s="58"/>
      <c r="Q94" s="58">
        <f t="shared" si="4"/>
        <v>53</v>
      </c>
      <c r="R94" s="13">
        <f t="shared" si="5"/>
        <v>8003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58">
        <v>19</v>
      </c>
      <c r="F95" s="58" t="s">
        <v>566</v>
      </c>
      <c r="G95" s="58"/>
      <c r="H95" s="58"/>
      <c r="I95" s="58"/>
      <c r="J95" s="58"/>
      <c r="K95" s="12">
        <v>24</v>
      </c>
      <c r="L95" s="58" t="s">
        <v>567</v>
      </c>
      <c r="M95" s="12"/>
      <c r="N95" s="58"/>
      <c r="O95" s="58">
        <v>17</v>
      </c>
      <c r="P95" s="58" t="s">
        <v>568</v>
      </c>
      <c r="Q95" s="58">
        <f t="shared" si="4"/>
        <v>60</v>
      </c>
      <c r="R95" s="13">
        <f t="shared" si="5"/>
        <v>9094</v>
      </c>
    </row>
    <row r="96" spans="1:18" ht="15" customHeight="1" x14ac:dyDescent="0.25">
      <c r="A96" s="59">
        <v>86</v>
      </c>
      <c r="B96" s="58">
        <v>630</v>
      </c>
      <c r="C96" s="58"/>
      <c r="D96" s="58"/>
      <c r="E96" s="58"/>
      <c r="F96" s="58"/>
      <c r="G96" s="58">
        <v>24</v>
      </c>
      <c r="H96" s="58" t="s">
        <v>569</v>
      </c>
      <c r="I96" s="58"/>
      <c r="J96" s="58"/>
      <c r="K96" s="58"/>
      <c r="L96" s="58"/>
      <c r="M96" s="58">
        <v>19</v>
      </c>
      <c r="N96" s="58" t="s">
        <v>570</v>
      </c>
      <c r="O96" s="58"/>
      <c r="P96" s="58"/>
      <c r="Q96" s="58">
        <f t="shared" si="4"/>
        <v>43</v>
      </c>
      <c r="R96" s="13">
        <f t="shared" si="5"/>
        <v>6531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58">
        <v>20</v>
      </c>
      <c r="F97" s="58" t="s">
        <v>571</v>
      </c>
      <c r="G97" s="58"/>
      <c r="H97" s="58"/>
      <c r="I97" s="58">
        <v>22</v>
      </c>
      <c r="J97" s="58" t="s">
        <v>572</v>
      </c>
      <c r="K97" s="58"/>
      <c r="L97" s="58"/>
      <c r="M97" s="58"/>
      <c r="N97" s="58"/>
      <c r="O97" s="58"/>
      <c r="P97" s="58"/>
      <c r="Q97" s="58">
        <f t="shared" si="4"/>
        <v>42</v>
      </c>
      <c r="R97" s="13">
        <f t="shared" si="5"/>
        <v>6342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58">
        <v>16</v>
      </c>
      <c r="F98" s="58" t="s">
        <v>573</v>
      </c>
      <c r="G98" s="58"/>
      <c r="I98" s="58"/>
      <c r="J98" s="58"/>
      <c r="K98" s="58">
        <v>19</v>
      </c>
      <c r="L98" s="58" t="s">
        <v>574</v>
      </c>
      <c r="M98" s="58"/>
      <c r="N98" s="58"/>
      <c r="O98" s="58"/>
      <c r="P98" s="58"/>
      <c r="Q98" s="58">
        <f t="shared" si="4"/>
        <v>35</v>
      </c>
      <c r="R98" s="13">
        <f t="shared" si="5"/>
        <v>5285</v>
      </c>
    </row>
    <row r="99" spans="1:18" ht="15" customHeight="1" x14ac:dyDescent="0.25">
      <c r="A99" s="59">
        <v>89</v>
      </c>
      <c r="B99" s="58">
        <v>633</v>
      </c>
      <c r="C99" s="58"/>
      <c r="D99" s="58"/>
      <c r="E99" s="58">
        <v>20</v>
      </c>
      <c r="F99" s="58" t="s">
        <v>575</v>
      </c>
      <c r="G99" s="58"/>
      <c r="H99" s="58"/>
      <c r="I99" s="58"/>
      <c r="J99" s="58"/>
      <c r="K99" s="58">
        <v>25</v>
      </c>
      <c r="L99" s="58" t="s">
        <v>576</v>
      </c>
      <c r="M99" s="58"/>
      <c r="N99" s="58"/>
      <c r="O99" s="58"/>
      <c r="P99" s="58"/>
      <c r="Q99" s="58">
        <f t="shared" si="4"/>
        <v>45</v>
      </c>
      <c r="R99" s="13">
        <f t="shared" si="5"/>
        <v>6795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58"/>
      <c r="F101" s="58"/>
      <c r="G101" s="58"/>
      <c r="H101" s="58"/>
      <c r="I101" s="58">
        <v>97</v>
      </c>
      <c r="J101" s="58" t="s">
        <v>577</v>
      </c>
      <c r="K101" s="58"/>
      <c r="L101" s="58"/>
      <c r="M101" s="58"/>
      <c r="N101" s="58"/>
      <c r="O101" s="58"/>
      <c r="P101" s="58"/>
      <c r="Q101" s="58">
        <f t="shared" si="4"/>
        <v>97</v>
      </c>
      <c r="R101" s="13">
        <f t="shared" si="5"/>
        <v>14647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58"/>
      <c r="F102" s="58"/>
      <c r="G102" s="58"/>
      <c r="H102" s="58"/>
      <c r="I102" s="58">
        <v>98</v>
      </c>
      <c r="J102" s="58" t="s">
        <v>578</v>
      </c>
      <c r="K102" s="58"/>
      <c r="L102" s="58"/>
      <c r="M102" s="58"/>
      <c r="N102" s="58"/>
      <c r="O102" s="58"/>
      <c r="P102" s="58"/>
      <c r="Q102" s="58">
        <f t="shared" si="4"/>
        <v>98</v>
      </c>
      <c r="R102" s="13">
        <f t="shared" si="5"/>
        <v>14798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4"/>
        <v>0</v>
      </c>
      <c r="R103" s="13">
        <f t="shared" si="5"/>
        <v>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>
        <v>46</v>
      </c>
      <c r="D105" s="58" t="s">
        <v>579</v>
      </c>
      <c r="E105" s="58"/>
      <c r="F105" s="58"/>
      <c r="G105" s="58"/>
      <c r="H105" s="58"/>
      <c r="I105" s="58"/>
      <c r="J105" s="58"/>
      <c r="K105" s="58"/>
      <c r="L105" s="58"/>
      <c r="M105" s="58">
        <v>41</v>
      </c>
      <c r="N105" s="58" t="s">
        <v>580</v>
      </c>
      <c r="O105" s="58"/>
      <c r="P105" s="58"/>
      <c r="Q105" s="58">
        <f t="shared" si="4"/>
        <v>87</v>
      </c>
      <c r="R105" s="13">
        <f t="shared" si="5"/>
        <v>13219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/>
      <c r="D107" s="58"/>
      <c r="E107" s="58"/>
      <c r="F107" s="58"/>
      <c r="G107" s="58"/>
      <c r="H107" s="58"/>
      <c r="I107" s="58">
        <v>46</v>
      </c>
      <c r="J107" s="58" t="s">
        <v>581</v>
      </c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46</v>
      </c>
      <c r="R107" s="13">
        <f t="shared" ref="R107:R138" si="7">SUM(C107*C$9,E107*E$9,G107*G$9,I107*I$9,K107*K$9,M107*M$9,O107*O$9)</f>
        <v>6946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58"/>
      <c r="D110" s="58"/>
      <c r="E110" s="58">
        <v>43</v>
      </c>
      <c r="F110" s="58" t="s">
        <v>582</v>
      </c>
      <c r="G110" s="58"/>
      <c r="H110" s="58"/>
      <c r="I110" s="58">
        <v>25</v>
      </c>
      <c r="J110" s="58" t="s">
        <v>583</v>
      </c>
      <c r="K110" s="58"/>
      <c r="L110" s="58"/>
      <c r="M110" s="58"/>
      <c r="N110" s="58"/>
      <c r="O110" s="58"/>
      <c r="P110" s="58"/>
      <c r="Q110" s="58">
        <f t="shared" si="6"/>
        <v>68</v>
      </c>
      <c r="R110" s="13">
        <f t="shared" si="7"/>
        <v>10268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58">
        <v>47</v>
      </c>
      <c r="F111" s="58" t="s">
        <v>584</v>
      </c>
      <c r="G111" s="58"/>
      <c r="H111" s="58"/>
      <c r="I111" s="58"/>
      <c r="J111" s="58"/>
      <c r="K111" s="58"/>
      <c r="L111" s="58"/>
      <c r="M111" s="58"/>
      <c r="N111" s="58"/>
      <c r="O111" s="58">
        <v>51</v>
      </c>
      <c r="P111" s="58" t="s">
        <v>585</v>
      </c>
      <c r="Q111" s="58">
        <f t="shared" si="6"/>
        <v>98</v>
      </c>
      <c r="R111" s="13">
        <f t="shared" si="7"/>
        <v>14900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58"/>
      <c r="F112" s="58"/>
      <c r="G112" s="58"/>
      <c r="H112" s="58"/>
      <c r="I112" s="58"/>
      <c r="J112" s="58"/>
      <c r="K112" s="58">
        <v>122</v>
      </c>
      <c r="L112" s="58" t="s">
        <v>586</v>
      </c>
      <c r="M112" s="58"/>
      <c r="N112" s="58"/>
      <c r="O112" s="58"/>
      <c r="P112" s="58"/>
      <c r="Q112" s="58">
        <f t="shared" si="6"/>
        <v>122</v>
      </c>
      <c r="R112" s="13">
        <f t="shared" si="7"/>
        <v>18422</v>
      </c>
    </row>
    <row r="113" spans="1:18" ht="15" customHeight="1" x14ac:dyDescent="0.25">
      <c r="A113" s="59">
        <v>103</v>
      </c>
      <c r="B113" s="58">
        <v>1111</v>
      </c>
      <c r="C113" s="58"/>
      <c r="D113" s="58"/>
      <c r="E113" s="58"/>
      <c r="F113" s="58"/>
      <c r="G113" s="58"/>
      <c r="H113" s="58"/>
      <c r="I113" s="58"/>
      <c r="J113" s="58"/>
      <c r="K113" s="58">
        <v>146</v>
      </c>
      <c r="L113" s="58" t="s">
        <v>587</v>
      </c>
      <c r="M113" s="58"/>
      <c r="N113" s="58"/>
      <c r="O113" s="58"/>
      <c r="P113" s="58"/>
      <c r="Q113" s="58">
        <f t="shared" si="6"/>
        <v>146</v>
      </c>
      <c r="R113" s="13">
        <f t="shared" si="7"/>
        <v>22046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>
        <v>40</v>
      </c>
      <c r="N115" s="58" t="s">
        <v>588</v>
      </c>
      <c r="O115" s="58"/>
      <c r="P115" s="58"/>
      <c r="Q115" s="58">
        <f t="shared" si="6"/>
        <v>40</v>
      </c>
      <c r="R115" s="13">
        <f t="shared" si="7"/>
        <v>6120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58"/>
      <c r="F116" s="58"/>
      <c r="G116" s="58"/>
      <c r="H116" s="58"/>
      <c r="I116" s="58">
        <v>42</v>
      </c>
      <c r="J116" s="58" t="s">
        <v>589</v>
      </c>
      <c r="K116" s="58"/>
      <c r="L116" s="58"/>
      <c r="M116" s="58"/>
      <c r="N116" s="58"/>
      <c r="O116" s="58"/>
      <c r="P116" s="58"/>
      <c r="Q116" s="58">
        <f t="shared" si="6"/>
        <v>42</v>
      </c>
      <c r="R116" s="13">
        <f t="shared" si="7"/>
        <v>6342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58">
        <v>74</v>
      </c>
      <c r="F117" s="58" t="s">
        <v>590</v>
      </c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6"/>
        <v>74</v>
      </c>
      <c r="R117" s="13">
        <f t="shared" si="7"/>
        <v>11174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 t="shared" si="6"/>
        <v>0</v>
      </c>
      <c r="R119" s="13">
        <f t="shared" si="7"/>
        <v>0</v>
      </c>
    </row>
    <row r="120" spans="1:18" ht="15" customHeight="1" x14ac:dyDescent="0.25">
      <c r="A120" s="59">
        <v>110</v>
      </c>
      <c r="B120" s="58">
        <v>1233</v>
      </c>
      <c r="C120" s="58"/>
      <c r="D120" s="58"/>
      <c r="E120" s="58">
        <v>36</v>
      </c>
      <c r="F120" s="58" t="s">
        <v>591</v>
      </c>
      <c r="G120" s="58"/>
      <c r="H120" s="58"/>
      <c r="I120" s="58"/>
      <c r="J120" s="58"/>
      <c r="K120" s="58"/>
      <c r="L120" s="58"/>
      <c r="M120" s="58"/>
      <c r="N120" s="58"/>
      <c r="O120" s="58">
        <v>43</v>
      </c>
      <c r="P120" s="58" t="s">
        <v>592</v>
      </c>
      <c r="Q120" s="58">
        <f t="shared" si="6"/>
        <v>79</v>
      </c>
      <c r="R120" s="13">
        <f t="shared" si="7"/>
        <v>12015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113</v>
      </c>
      <c r="B123" s="58">
        <v>1236</v>
      </c>
      <c r="C123" s="58"/>
      <c r="D123" s="58"/>
      <c r="E123" s="58"/>
      <c r="F123" s="58"/>
      <c r="G123" s="58">
        <v>54</v>
      </c>
      <c r="H123" s="58" t="s">
        <v>593</v>
      </c>
      <c r="I123" s="58"/>
      <c r="J123" s="58"/>
      <c r="K123" s="58"/>
      <c r="L123" s="58"/>
      <c r="M123" s="58"/>
      <c r="N123" s="58"/>
      <c r="O123" s="58"/>
      <c r="P123" s="58"/>
      <c r="Q123" s="58">
        <f t="shared" si="6"/>
        <v>54</v>
      </c>
      <c r="R123" s="13">
        <f t="shared" si="7"/>
        <v>8154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58">
        <v>64</v>
      </c>
      <c r="F130" s="58" t="s">
        <v>594</v>
      </c>
      <c r="G130" s="58"/>
      <c r="H130" s="58"/>
      <c r="I130" s="58">
        <v>19</v>
      </c>
      <c r="J130" s="58" t="s">
        <v>595</v>
      </c>
      <c r="K130" s="58"/>
      <c r="L130" s="58"/>
      <c r="M130" s="58"/>
      <c r="N130" s="58"/>
      <c r="O130" s="58"/>
      <c r="P130" s="58"/>
      <c r="Q130" s="58">
        <f t="shared" si="6"/>
        <v>83</v>
      </c>
      <c r="R130" s="13">
        <f t="shared" si="7"/>
        <v>12533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58">
        <v>27</v>
      </c>
      <c r="F132" s="58" t="s">
        <v>596</v>
      </c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 t="shared" si="6"/>
        <v>27</v>
      </c>
      <c r="R132" s="13">
        <f t="shared" si="7"/>
        <v>4077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58"/>
      <c r="F133" s="58"/>
      <c r="G133" s="58"/>
      <c r="H133" s="58"/>
      <c r="I133" s="58"/>
      <c r="J133" s="58"/>
      <c r="K133" s="58">
        <v>40</v>
      </c>
      <c r="L133" s="58" t="s">
        <v>597</v>
      </c>
      <c r="M133" s="58"/>
      <c r="N133" s="58"/>
      <c r="O133" s="58"/>
      <c r="P133" s="58"/>
      <c r="Q133" s="58">
        <f t="shared" si="6"/>
        <v>40</v>
      </c>
      <c r="R133" s="13">
        <f t="shared" si="7"/>
        <v>6040</v>
      </c>
    </row>
    <row r="134" spans="1:18" ht="15" customHeight="1" x14ac:dyDescent="0.25">
      <c r="A134" s="59">
        <v>124</v>
      </c>
      <c r="B134" s="58">
        <v>1509</v>
      </c>
      <c r="C134" s="58">
        <v>42</v>
      </c>
      <c r="D134" s="58" t="s">
        <v>598</v>
      </c>
      <c r="E134" s="58"/>
      <c r="F134" s="58"/>
      <c r="G134" s="58"/>
      <c r="H134" s="58"/>
      <c r="I134" s="58"/>
      <c r="J134" s="58"/>
      <c r="K134" s="58">
        <v>43</v>
      </c>
      <c r="L134" s="58">
        <v>319</v>
      </c>
      <c r="M134" s="58"/>
      <c r="N134" s="58"/>
      <c r="O134" s="58"/>
      <c r="P134" s="58"/>
      <c r="Q134" s="58">
        <f t="shared" si="6"/>
        <v>85</v>
      </c>
      <c r="R134" s="13">
        <f t="shared" si="7"/>
        <v>12835</v>
      </c>
    </row>
    <row r="135" spans="1:18" ht="15" customHeight="1" x14ac:dyDescent="0.25">
      <c r="A135" s="59">
        <v>125</v>
      </c>
      <c r="B135" s="58">
        <v>1510</v>
      </c>
      <c r="C135" s="58">
        <v>59</v>
      </c>
      <c r="D135" s="58" t="s">
        <v>599</v>
      </c>
      <c r="E135" s="58"/>
      <c r="F135" s="58"/>
      <c r="G135" s="58">
        <v>61</v>
      </c>
      <c r="H135" s="58" t="s">
        <v>600</v>
      </c>
      <c r="I135" s="58"/>
      <c r="J135" s="58"/>
      <c r="K135" s="58">
        <v>69</v>
      </c>
      <c r="L135" s="58" t="s">
        <v>601</v>
      </c>
      <c r="M135" s="58"/>
      <c r="N135" s="58"/>
      <c r="O135" s="58">
        <v>54</v>
      </c>
      <c r="P135" s="58" t="s">
        <v>602</v>
      </c>
      <c r="Q135" s="58">
        <f t="shared" si="6"/>
        <v>243</v>
      </c>
      <c r="R135" s="13">
        <f t="shared" si="7"/>
        <v>36801</v>
      </c>
    </row>
    <row r="136" spans="1:18" ht="15" customHeight="1" x14ac:dyDescent="0.25">
      <c r="A136" s="59">
        <v>126</v>
      </c>
      <c r="B136" s="58">
        <v>1511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0</v>
      </c>
      <c r="R136" s="13">
        <f t="shared" si="7"/>
        <v>0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>
        <v>43</v>
      </c>
      <c r="N139" s="58" t="s">
        <v>603</v>
      </c>
      <c r="O139" s="58"/>
      <c r="P139" s="58"/>
      <c r="Q139" s="58">
        <f t="shared" ref="Q139:Q167" si="8">C139+E139+G139+I139+K139+M139+O139</f>
        <v>43</v>
      </c>
      <c r="R139" s="13">
        <f t="shared" ref="R139:R167" si="9">SUM(C139*C$9,E139*E$9,G139*G$9,I139*I$9,K139*K$9,M139*M$9,O139*O$9)</f>
        <v>6579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58">
        <v>44</v>
      </c>
      <c r="F141" s="58" t="s">
        <v>604</v>
      </c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>
        <f t="shared" si="8"/>
        <v>44</v>
      </c>
      <c r="R141" s="13">
        <f t="shared" si="9"/>
        <v>6644</v>
      </c>
    </row>
    <row r="142" spans="1:18" ht="15" customHeight="1" x14ac:dyDescent="0.25">
      <c r="A142" s="59">
        <v>132</v>
      </c>
      <c r="B142" s="58">
        <v>1705</v>
      </c>
      <c r="C142" s="58">
        <v>34</v>
      </c>
      <c r="D142" s="58" t="s">
        <v>605</v>
      </c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>
        <f t="shared" si="8"/>
        <v>34</v>
      </c>
      <c r="R142" s="13">
        <f t="shared" si="9"/>
        <v>5134</v>
      </c>
    </row>
    <row r="143" spans="1:18" ht="15" customHeight="1" x14ac:dyDescent="0.25">
      <c r="A143" s="59">
        <v>133</v>
      </c>
      <c r="B143" s="58">
        <v>1706</v>
      </c>
      <c r="C143" s="58">
        <v>34</v>
      </c>
      <c r="D143" s="58" t="s">
        <v>606</v>
      </c>
      <c r="E143" s="58"/>
      <c r="F143" s="58"/>
      <c r="G143" s="58"/>
      <c r="H143" s="58"/>
      <c r="I143" s="58"/>
      <c r="J143" s="58"/>
      <c r="K143" s="58">
        <v>30</v>
      </c>
      <c r="L143" s="58" t="s">
        <v>607</v>
      </c>
      <c r="M143" s="58"/>
      <c r="N143" s="58"/>
      <c r="O143" s="58"/>
      <c r="P143" s="58"/>
      <c r="Q143" s="58">
        <f t="shared" si="8"/>
        <v>64</v>
      </c>
      <c r="R143" s="13">
        <f t="shared" si="9"/>
        <v>9664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>
        <f t="shared" si="8"/>
        <v>0</v>
      </c>
      <c r="R145" s="13">
        <f t="shared" si="9"/>
        <v>0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5" customHeight="1" x14ac:dyDescent="0.25">
      <c r="A152" s="59">
        <v>142</v>
      </c>
      <c r="B152" s="58">
        <v>2108</v>
      </c>
      <c r="C152" s="58"/>
      <c r="D152" s="58"/>
      <c r="E152" s="58"/>
      <c r="F152" s="58"/>
      <c r="G152" s="58"/>
      <c r="H152" s="58"/>
      <c r="I152" s="58">
        <v>97</v>
      </c>
      <c r="J152" s="58" t="s">
        <v>608</v>
      </c>
      <c r="K152" s="58"/>
      <c r="L152" s="58"/>
      <c r="M152" s="58"/>
      <c r="N152" s="58"/>
      <c r="O152" s="58"/>
      <c r="P152" s="58"/>
      <c r="Q152" s="58">
        <f t="shared" si="8"/>
        <v>97</v>
      </c>
      <c r="R152" s="13">
        <f t="shared" si="9"/>
        <v>14647</v>
      </c>
    </row>
    <row r="153" spans="1:18" ht="15" customHeight="1" x14ac:dyDescent="0.25">
      <c r="A153" s="59">
        <v>143</v>
      </c>
      <c r="B153" s="58">
        <v>2109</v>
      </c>
      <c r="C153" s="58"/>
      <c r="D153" s="58"/>
      <c r="E153" s="58">
        <v>89</v>
      </c>
      <c r="F153" s="58" t="s">
        <v>609</v>
      </c>
      <c r="G153" s="58"/>
      <c r="H153" s="58"/>
      <c r="I153" s="58"/>
      <c r="J153" s="58"/>
      <c r="K153" s="58">
        <v>92</v>
      </c>
      <c r="L153" s="58" t="s">
        <v>610</v>
      </c>
      <c r="M153" s="58"/>
      <c r="N153" s="58"/>
      <c r="O153" s="58"/>
      <c r="P153" s="58"/>
      <c r="Q153" s="58">
        <f t="shared" si="8"/>
        <v>181</v>
      </c>
      <c r="R153" s="13">
        <f t="shared" si="9"/>
        <v>27331</v>
      </c>
    </row>
    <row r="154" spans="1:18" ht="15" customHeight="1" x14ac:dyDescent="0.25">
      <c r="A154" s="59">
        <v>144</v>
      </c>
      <c r="B154" s="58">
        <v>2110</v>
      </c>
      <c r="C154" s="58"/>
      <c r="D154" s="58"/>
      <c r="E154" s="58"/>
      <c r="F154" s="58"/>
      <c r="G154" s="58">
        <v>108</v>
      </c>
      <c r="H154" s="58" t="s">
        <v>611</v>
      </c>
      <c r="I154" s="58"/>
      <c r="J154" s="58"/>
      <c r="K154" s="58"/>
      <c r="L154" s="58"/>
      <c r="M154" s="58"/>
      <c r="N154" s="58"/>
      <c r="O154" s="58">
        <v>110</v>
      </c>
      <c r="P154" s="58" t="s">
        <v>612</v>
      </c>
      <c r="Q154" s="58">
        <f t="shared" si="8"/>
        <v>218</v>
      </c>
      <c r="R154" s="13">
        <f t="shared" si="9"/>
        <v>33138</v>
      </c>
    </row>
    <row r="155" spans="1:18" ht="15" customHeight="1" x14ac:dyDescent="0.25">
      <c r="A155" s="59">
        <v>145</v>
      </c>
      <c r="B155" s="58">
        <v>2111</v>
      </c>
      <c r="C155" s="58"/>
      <c r="D155" s="58"/>
      <c r="E155" s="58"/>
      <c r="F155" s="58"/>
      <c r="G155" s="58">
        <v>82</v>
      </c>
      <c r="H155" s="58" t="s">
        <v>613</v>
      </c>
      <c r="I155" s="58"/>
      <c r="J155" s="58"/>
      <c r="K155" s="58"/>
      <c r="L155" s="58"/>
      <c r="M155" s="58">
        <v>82</v>
      </c>
      <c r="N155" s="58" t="s">
        <v>614</v>
      </c>
      <c r="O155" s="58"/>
      <c r="P155" s="58"/>
      <c r="Q155" s="58">
        <f t="shared" si="8"/>
        <v>164</v>
      </c>
      <c r="R155" s="13">
        <f t="shared" si="9"/>
        <v>24928</v>
      </c>
    </row>
    <row r="156" spans="1:18" ht="15" customHeight="1" x14ac:dyDescent="0.25">
      <c r="A156" s="59">
        <v>146</v>
      </c>
      <c r="B156" s="58">
        <v>2112</v>
      </c>
      <c r="C156" s="58"/>
      <c r="D156" s="58"/>
      <c r="E156" s="58"/>
      <c r="F156" s="58"/>
      <c r="G156" s="58"/>
      <c r="H156" s="58"/>
      <c r="I156" s="58">
        <v>87</v>
      </c>
      <c r="J156" s="58" t="s">
        <v>615</v>
      </c>
      <c r="K156" s="58"/>
      <c r="L156" s="58"/>
      <c r="M156" s="58"/>
      <c r="N156" s="58"/>
      <c r="O156" s="58">
        <v>83</v>
      </c>
      <c r="P156" s="58" t="s">
        <v>616</v>
      </c>
      <c r="Q156" s="58">
        <f t="shared" si="8"/>
        <v>170</v>
      </c>
      <c r="R156" s="13">
        <f t="shared" si="9"/>
        <v>25836</v>
      </c>
    </row>
    <row r="157" spans="1:18" ht="15" customHeight="1" x14ac:dyDescent="0.25">
      <c r="A157" s="59">
        <v>147</v>
      </c>
      <c r="B157" s="58">
        <v>2113</v>
      </c>
      <c r="C157" s="58"/>
      <c r="D157" s="58"/>
      <c r="E157" s="58">
        <v>84</v>
      </c>
      <c r="F157" s="58" t="s">
        <v>617</v>
      </c>
      <c r="G157" s="58"/>
      <c r="H157" s="58"/>
      <c r="I157" s="58"/>
      <c r="J157" s="58"/>
      <c r="K157" s="58">
        <v>87</v>
      </c>
      <c r="L157" s="58">
        <v>16392</v>
      </c>
      <c r="M157" s="58"/>
      <c r="N157" s="58"/>
      <c r="O157" s="58">
        <v>55</v>
      </c>
      <c r="P157" s="58" t="s">
        <v>618</v>
      </c>
      <c r="Q157" s="58">
        <f t="shared" si="8"/>
        <v>226</v>
      </c>
      <c r="R157" s="13">
        <f t="shared" si="9"/>
        <v>34236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58"/>
      <c r="F158" s="58"/>
      <c r="G158" s="58"/>
      <c r="H158" s="58"/>
      <c r="I158" s="58">
        <v>43</v>
      </c>
      <c r="J158" s="58" t="s">
        <v>619</v>
      </c>
      <c r="K158" s="58"/>
      <c r="L158" s="58"/>
      <c r="M158" s="58"/>
      <c r="N158" s="58"/>
      <c r="O158" s="58"/>
      <c r="P158" s="58"/>
      <c r="Q158" s="58">
        <f t="shared" si="8"/>
        <v>43</v>
      </c>
      <c r="R158" s="13">
        <f t="shared" si="9"/>
        <v>6493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58"/>
      <c r="F159" s="58"/>
      <c r="G159" s="58"/>
      <c r="H159" s="58"/>
      <c r="I159" s="58">
        <v>41</v>
      </c>
      <c r="J159" s="58" t="s">
        <v>620</v>
      </c>
      <c r="K159" s="58"/>
      <c r="L159" s="58"/>
      <c r="M159" s="58"/>
      <c r="N159" s="58"/>
      <c r="O159" s="58"/>
      <c r="P159" s="58"/>
      <c r="Q159" s="58">
        <f t="shared" si="8"/>
        <v>41</v>
      </c>
      <c r="R159" s="13">
        <f t="shared" si="9"/>
        <v>6191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>
        <f t="shared" si="8"/>
        <v>0</v>
      </c>
      <c r="R161" s="13">
        <f t="shared" si="9"/>
        <v>0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>
        <f t="shared" si="8"/>
        <v>0</v>
      </c>
      <c r="R162" s="13">
        <f t="shared" si="9"/>
        <v>0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>
        <f t="shared" si="8"/>
        <v>0</v>
      </c>
      <c r="R163" s="13">
        <f t="shared" si="9"/>
        <v>0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/>
      <c r="D166" s="58"/>
      <c r="E166" s="58"/>
      <c r="F166" s="58"/>
      <c r="G166" s="58">
        <v>7</v>
      </c>
      <c r="H166" s="58" t="s">
        <v>501</v>
      </c>
      <c r="I166" s="58"/>
      <c r="J166" s="58"/>
      <c r="K166" s="58"/>
      <c r="L166" s="58"/>
      <c r="M166" s="58"/>
      <c r="N166" s="58"/>
      <c r="O166" s="58"/>
      <c r="P166" s="58"/>
      <c r="Q166" s="58">
        <f t="shared" si="8"/>
        <v>7</v>
      </c>
      <c r="R166" s="13">
        <f t="shared" si="9"/>
        <v>1057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5084</v>
      </c>
      <c r="R168" s="13">
        <f>SUM(R11:R167)</f>
        <v>770220</v>
      </c>
    </row>
    <row r="169" spans="1:18" ht="25.5" customHeight="1" x14ac:dyDescent="0.25">
      <c r="A169" s="87" t="s">
        <v>28</v>
      </c>
      <c r="B169" s="85"/>
      <c r="C169" s="59">
        <f>SUM(C11:C167)</f>
        <v>526</v>
      </c>
      <c r="D169" s="59"/>
      <c r="E169" s="59">
        <f>SUM(E11:E167)</f>
        <v>785</v>
      </c>
      <c r="F169" s="59"/>
      <c r="G169" s="59">
        <f>SUM(G11:G167)</f>
        <v>772</v>
      </c>
      <c r="H169" s="59"/>
      <c r="I169" s="59">
        <f>SUM(I11:I167)</f>
        <v>855</v>
      </c>
      <c r="J169" s="59"/>
      <c r="K169" s="59">
        <f>SUM(K11:K167)</f>
        <v>878</v>
      </c>
      <c r="L169" s="59"/>
      <c r="M169" s="59">
        <f>SUM(M11:M167)</f>
        <v>513</v>
      </c>
      <c r="N169" s="59"/>
      <c r="O169" s="59">
        <f>SUM(O11:O167)</f>
        <v>755</v>
      </c>
      <c r="P169" s="59"/>
      <c r="Q169" s="21">
        <f>SUM(C169:P169)</f>
        <v>5084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79426</v>
      </c>
      <c r="D170" s="59"/>
      <c r="E170" s="59">
        <f>E169*E9</f>
        <v>118535</v>
      </c>
      <c r="F170" s="59"/>
      <c r="G170" s="59">
        <f>G169*G9</f>
        <v>116572</v>
      </c>
      <c r="H170" s="59"/>
      <c r="I170" s="59">
        <f>I169*I9</f>
        <v>129105</v>
      </c>
      <c r="J170" s="59"/>
      <c r="K170" s="59">
        <f>K169*K9</f>
        <v>132578</v>
      </c>
      <c r="L170" s="59"/>
      <c r="M170" s="59">
        <f>M169*M9</f>
        <v>78489</v>
      </c>
      <c r="N170" s="59"/>
      <c r="O170" s="59">
        <f>O169*O9</f>
        <v>115515</v>
      </c>
      <c r="P170" s="59"/>
      <c r="Q170" s="59" t="s">
        <v>30</v>
      </c>
      <c r="R170" s="23">
        <f>SUM(C170:P170)</f>
        <v>770220</v>
      </c>
    </row>
    <row r="171" spans="1:18" ht="15" customHeight="1" x14ac:dyDescent="0.25">
      <c r="A171" s="1"/>
      <c r="B171" s="103"/>
      <c r="C171" s="10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customHeight="1" x14ac:dyDescent="0.25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customHeight="1" x14ac:dyDescent="0.25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customHeight="1" x14ac:dyDescent="0.25">
      <c r="A174" s="1" t="s">
        <v>48</v>
      </c>
      <c r="C174" s="1"/>
      <c r="D174" s="1"/>
      <c r="E174" s="27"/>
      <c r="F174" s="1"/>
      <c r="G174" s="27"/>
      <c r="H174" s="1"/>
      <c r="I174" s="27"/>
      <c r="J174" s="1"/>
      <c r="K174" s="27"/>
      <c r="L174" s="1"/>
      <c r="M174" s="61"/>
      <c r="N174" s="1"/>
      <c r="O174" s="1"/>
      <c r="P174" s="26" t="s">
        <v>81</v>
      </c>
      <c r="Q174" s="26"/>
    </row>
    <row r="175" spans="1:18" ht="15" customHeight="1" x14ac:dyDescent="0.25">
      <c r="A175" s="57" t="s">
        <v>82</v>
      </c>
      <c r="E175" s="60"/>
      <c r="G175" s="60"/>
      <c r="I175" s="60"/>
      <c r="K175" s="60"/>
      <c r="M175" s="61"/>
      <c r="P175" s="26" t="s">
        <v>53</v>
      </c>
      <c r="Q175" s="26"/>
    </row>
    <row r="176" spans="1:18" ht="15" customHeight="1" x14ac:dyDescent="0.25">
      <c r="A176" s="57" t="s">
        <v>83</v>
      </c>
      <c r="E176" s="60"/>
      <c r="G176" s="60"/>
      <c r="I176" s="60"/>
      <c r="K176" s="60"/>
      <c r="M176" s="61"/>
      <c r="P176" s="57" t="s">
        <v>56</v>
      </c>
    </row>
    <row r="177" spans="1:19" ht="15" customHeight="1" x14ac:dyDescent="0.25">
      <c r="A177" s="24"/>
      <c r="B177" s="2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4"/>
      <c r="R177" s="24"/>
      <c r="S177" s="1"/>
    </row>
    <row r="178" spans="1:19" ht="15" customHeight="1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S178" s="1"/>
    </row>
    <row r="179" spans="1:19" ht="15" customHeight="1" x14ac:dyDescent="0.25"/>
    <row r="180" spans="1:19" ht="15" customHeight="1" x14ac:dyDescent="0.25"/>
    <row r="181" spans="1:19" ht="15" customHeight="1" x14ac:dyDescent="0.25"/>
    <row r="182" spans="1:19" ht="15" customHeight="1" x14ac:dyDescent="0.25"/>
    <row r="183" spans="1:19" ht="15" customHeight="1" x14ac:dyDescent="0.25"/>
    <row r="184" spans="1:19" ht="15" customHeight="1" x14ac:dyDescent="0.25"/>
    <row r="185" spans="1:19" ht="15" customHeight="1" x14ac:dyDescent="0.25"/>
    <row r="186" spans="1:19" ht="15" customHeight="1" x14ac:dyDescent="0.25"/>
    <row r="187" spans="1:19" ht="15" customHeight="1" x14ac:dyDescent="0.25"/>
    <row r="188" spans="1:19" ht="15" customHeight="1" x14ac:dyDescent="0.25"/>
    <row r="189" spans="1:19" ht="15" customHeight="1" x14ac:dyDescent="0.25"/>
    <row r="190" spans="1:19" ht="15" customHeight="1" x14ac:dyDescent="0.25"/>
    <row r="191" spans="1:19" ht="15" customHeight="1" x14ac:dyDescent="0.25"/>
    <row r="192" spans="1:19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210"/>
  <sheetViews>
    <sheetView topLeftCell="A100"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ht="15" customHeight="1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ht="15" customHeight="1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ht="15" customHeight="1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26</v>
      </c>
      <c r="O4" s="1"/>
      <c r="P4" s="1"/>
      <c r="Q4" s="1"/>
      <c r="R4" s="1"/>
    </row>
    <row r="5" spans="1:19" ht="15" customHeight="1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621</v>
      </c>
      <c r="P5" s="1"/>
      <c r="Q5" s="1"/>
      <c r="R5" s="1"/>
    </row>
    <row r="6" spans="1:19" ht="15" customHeight="1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622</v>
      </c>
      <c r="P6" s="1"/>
      <c r="Q6" s="1"/>
      <c r="R6" s="1"/>
    </row>
    <row r="7" spans="1:19" ht="15" customHeight="1" x14ac:dyDescent="0.25">
      <c r="A7" s="86" t="s">
        <v>8</v>
      </c>
      <c r="B7" s="91"/>
      <c r="C7" s="87" t="s">
        <v>511</v>
      </c>
      <c r="D7" s="91"/>
      <c r="E7" s="87" t="s">
        <v>623</v>
      </c>
      <c r="F7" s="91"/>
      <c r="G7" s="87" t="s">
        <v>624</v>
      </c>
      <c r="H7" s="91"/>
      <c r="I7" s="87" t="s">
        <v>625</v>
      </c>
      <c r="J7" s="91"/>
      <c r="K7" s="87" t="s">
        <v>626</v>
      </c>
      <c r="L7" s="91"/>
      <c r="M7" s="87" t="s">
        <v>627</v>
      </c>
      <c r="N7" s="91"/>
      <c r="O7" s="87" t="s">
        <v>628</v>
      </c>
      <c r="P7" s="91"/>
      <c r="Q7" s="87" t="s">
        <v>9</v>
      </c>
      <c r="R7" s="87" t="s">
        <v>10</v>
      </c>
    </row>
    <row r="8" spans="1:19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ht="15" customHeight="1" x14ac:dyDescent="0.25">
      <c r="A9" s="86" t="s">
        <v>11</v>
      </c>
      <c r="B9" s="85"/>
      <c r="C9" s="87">
        <v>153</v>
      </c>
      <c r="D9" s="85"/>
      <c r="E9" s="87">
        <v>153</v>
      </c>
      <c r="F9" s="85"/>
      <c r="G9" s="87">
        <v>153</v>
      </c>
      <c r="H9" s="85"/>
      <c r="I9" s="87">
        <v>153</v>
      </c>
      <c r="J9" s="85"/>
      <c r="K9" s="87">
        <v>153</v>
      </c>
      <c r="L9" s="85"/>
      <c r="M9" s="87">
        <v>153</v>
      </c>
      <c r="N9" s="85"/>
      <c r="O9" s="87">
        <v>153</v>
      </c>
      <c r="P9" s="85"/>
      <c r="Q9" s="100"/>
      <c r="R9" s="100"/>
    </row>
    <row r="10" spans="1:19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5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5" customHeight="1" x14ac:dyDescent="0.25">
      <c r="A12" s="59">
        <v>2</v>
      </c>
      <c r="B12" s="14">
        <v>110</v>
      </c>
      <c r="C12" s="58"/>
      <c r="D12" s="59"/>
      <c r="E12" s="59"/>
      <c r="F12" s="59"/>
      <c r="H12" s="12"/>
      <c r="I12" s="59"/>
      <c r="J12" s="12"/>
      <c r="K12" s="58">
        <v>72</v>
      </c>
      <c r="L12" s="58" t="s">
        <v>629</v>
      </c>
      <c r="M12" s="58"/>
      <c r="N12" s="58"/>
      <c r="O12" s="58"/>
      <c r="P12" s="58"/>
      <c r="Q12" s="58">
        <f t="shared" si="0"/>
        <v>72</v>
      </c>
      <c r="R12" s="13">
        <f t="shared" si="1"/>
        <v>11016</v>
      </c>
    </row>
    <row r="13" spans="1:19" ht="15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5" customHeight="1" x14ac:dyDescent="0.25">
      <c r="A14" s="59">
        <v>4</v>
      </c>
      <c r="B14" s="14">
        <v>113</v>
      </c>
      <c r="C14" s="59"/>
      <c r="D14" s="59"/>
      <c r="E14" s="59"/>
      <c r="F14" s="59"/>
      <c r="G14" s="59"/>
      <c r="H14" s="12"/>
      <c r="I14" s="52"/>
      <c r="J14" s="59"/>
      <c r="K14" s="58"/>
      <c r="L14" s="58"/>
      <c r="M14" s="58"/>
      <c r="N14" s="58"/>
      <c r="O14" s="58"/>
      <c r="P14" s="58"/>
      <c r="Q14" s="58">
        <f t="shared" si="0"/>
        <v>0</v>
      </c>
      <c r="R14" s="13">
        <f t="shared" si="1"/>
        <v>0</v>
      </c>
    </row>
    <row r="15" spans="1:19" ht="15" customHeight="1" x14ac:dyDescent="0.25">
      <c r="A15" s="59">
        <v>5</v>
      </c>
      <c r="B15" s="14">
        <v>114</v>
      </c>
      <c r="C15" s="59"/>
      <c r="D15" s="59"/>
      <c r="E15" s="59"/>
      <c r="F15" s="59"/>
      <c r="G15" s="59"/>
      <c r="H15" s="12"/>
      <c r="I15" s="52"/>
      <c r="J15" s="59"/>
      <c r="K15" s="58"/>
      <c r="L15" s="58"/>
      <c r="M15" s="58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9" ht="15" customHeight="1" x14ac:dyDescent="0.25">
      <c r="A16" s="59">
        <v>6</v>
      </c>
      <c r="B16" s="14">
        <v>115</v>
      </c>
      <c r="C16" s="59">
        <v>146</v>
      </c>
      <c r="D16" s="59" t="s">
        <v>630</v>
      </c>
      <c r="E16" s="59"/>
      <c r="F16" s="59"/>
      <c r="G16" s="59"/>
      <c r="H16" s="12"/>
      <c r="I16" s="52">
        <v>100</v>
      </c>
      <c r="J16" s="59" t="s">
        <v>631</v>
      </c>
      <c r="K16" s="58"/>
      <c r="L16" s="58"/>
      <c r="M16" s="58"/>
      <c r="N16" s="58"/>
      <c r="O16" s="58"/>
      <c r="P16" s="58"/>
      <c r="Q16" s="58">
        <f t="shared" si="0"/>
        <v>246</v>
      </c>
      <c r="R16" s="13">
        <f t="shared" si="1"/>
        <v>37638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59"/>
      <c r="F17" s="59"/>
      <c r="G17" s="59">
        <v>96</v>
      </c>
      <c r="H17" s="59" t="s">
        <v>632</v>
      </c>
      <c r="I17" s="59"/>
      <c r="J17" s="59"/>
      <c r="K17" s="58"/>
      <c r="L17" s="58"/>
      <c r="M17" s="58"/>
      <c r="N17" s="58"/>
      <c r="O17" s="58">
        <v>111</v>
      </c>
      <c r="P17" s="58" t="s">
        <v>633</v>
      </c>
      <c r="Q17" s="58">
        <f t="shared" si="0"/>
        <v>207</v>
      </c>
      <c r="R17" s="13">
        <f t="shared" si="1"/>
        <v>31671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59"/>
      <c r="F18" s="59"/>
      <c r="G18" s="59"/>
      <c r="H18" s="12"/>
      <c r="I18" s="59"/>
      <c r="J18" s="59"/>
      <c r="K18" s="58"/>
      <c r="L18" s="58"/>
      <c r="M18" s="58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59"/>
      <c r="F19" s="59"/>
      <c r="G19" s="59">
        <v>94</v>
      </c>
      <c r="H19" s="12" t="s">
        <v>634</v>
      </c>
      <c r="I19" s="59"/>
      <c r="J19" s="59"/>
      <c r="K19" s="58"/>
      <c r="L19" s="58"/>
      <c r="M19" s="58"/>
      <c r="N19" s="58"/>
      <c r="O19" s="58"/>
      <c r="P19" s="58"/>
      <c r="Q19" s="58">
        <f t="shared" si="0"/>
        <v>94</v>
      </c>
      <c r="R19" s="13">
        <f t="shared" si="1"/>
        <v>14382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59"/>
      <c r="F20" s="59"/>
      <c r="G20" s="59"/>
      <c r="H20" s="59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>
        <v>15</v>
      </c>
      <c r="D22" s="59" t="s">
        <v>501</v>
      </c>
      <c r="E22" s="59"/>
      <c r="F22" s="59"/>
      <c r="G22" s="52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15</v>
      </c>
      <c r="R22" s="13">
        <f t="shared" si="1"/>
        <v>2295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12"/>
      <c r="F23" s="12"/>
      <c r="G23" s="59"/>
      <c r="H23" s="52"/>
      <c r="I23" s="59"/>
      <c r="J23" s="59"/>
      <c r="K23" s="58"/>
      <c r="L23" s="58"/>
      <c r="M23" s="58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/>
      <c r="D24" s="59"/>
      <c r="E24" s="59">
        <v>25</v>
      </c>
      <c r="F24" s="59">
        <v>2748</v>
      </c>
      <c r="G24" s="59"/>
      <c r="H24" s="52"/>
      <c r="I24" s="59">
        <v>21</v>
      </c>
      <c r="J24" s="59" t="s">
        <v>635</v>
      </c>
      <c r="K24" s="58"/>
      <c r="L24" s="58"/>
      <c r="M24" s="58">
        <v>22</v>
      </c>
      <c r="N24" s="58" t="s">
        <v>636</v>
      </c>
      <c r="O24" s="58"/>
      <c r="P24" s="58"/>
      <c r="Q24" s="58">
        <f t="shared" si="0"/>
        <v>68</v>
      </c>
      <c r="R24" s="13">
        <f t="shared" si="1"/>
        <v>10404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59"/>
      <c r="F25" s="59"/>
      <c r="G25" s="59"/>
      <c r="H25" s="52"/>
      <c r="I25" s="59"/>
      <c r="J25" s="59"/>
      <c r="K25" s="58"/>
      <c r="L25" s="58"/>
      <c r="M25" s="58"/>
      <c r="N25" s="58"/>
      <c r="O25" s="58"/>
      <c r="P25" s="58"/>
      <c r="Q25" s="58">
        <f t="shared" si="0"/>
        <v>0</v>
      </c>
      <c r="R25" s="13">
        <f t="shared" si="1"/>
        <v>0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59"/>
      <c r="F26" s="59"/>
      <c r="G26" s="59"/>
      <c r="H26" s="52"/>
      <c r="I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59"/>
      <c r="F27" s="59"/>
      <c r="G27" s="59"/>
      <c r="H27" s="59"/>
      <c r="J27" s="59"/>
      <c r="K27" s="58"/>
      <c r="L27" s="58"/>
      <c r="M27" s="58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59"/>
      <c r="F28" s="59"/>
      <c r="G28" s="59"/>
      <c r="H28" s="52"/>
      <c r="I28" s="59"/>
      <c r="J28" s="59"/>
      <c r="K28" s="12"/>
      <c r="L28" s="12"/>
      <c r="M28" s="12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>
        <v>26</v>
      </c>
      <c r="D29" s="59" t="s">
        <v>637</v>
      </c>
      <c r="E29" s="59"/>
      <c r="F29" s="59"/>
      <c r="G29" s="59">
        <v>30</v>
      </c>
      <c r="H29" s="52" t="s">
        <v>638</v>
      </c>
      <c r="I29" s="59"/>
      <c r="J29" s="59"/>
      <c r="K29" s="58">
        <v>28</v>
      </c>
      <c r="L29" s="58" t="s">
        <v>639</v>
      </c>
      <c r="M29" s="58"/>
      <c r="N29" s="58"/>
      <c r="O29" s="58">
        <v>27</v>
      </c>
      <c r="P29" s="58" t="s">
        <v>640</v>
      </c>
      <c r="Q29" s="58">
        <f t="shared" si="0"/>
        <v>111</v>
      </c>
      <c r="R29" s="13">
        <f t="shared" si="1"/>
        <v>16983</v>
      </c>
    </row>
    <row r="30" spans="1:18" ht="15" customHeight="1" x14ac:dyDescent="0.25">
      <c r="A30" s="59">
        <v>20</v>
      </c>
      <c r="B30" s="14">
        <v>334</v>
      </c>
      <c r="C30" s="59">
        <v>23</v>
      </c>
      <c r="D30" s="59" t="s">
        <v>641</v>
      </c>
      <c r="E30" s="59"/>
      <c r="F30" s="59"/>
      <c r="G30" s="59">
        <v>24</v>
      </c>
      <c r="H30" s="52" t="s">
        <v>642</v>
      </c>
      <c r="I30" s="59"/>
      <c r="J30" s="59"/>
      <c r="K30" s="58">
        <v>26</v>
      </c>
      <c r="L30" s="58" t="s">
        <v>643</v>
      </c>
      <c r="M30" s="58"/>
      <c r="N30" s="58"/>
      <c r="O30" s="58">
        <v>23</v>
      </c>
      <c r="P30" s="58" t="s">
        <v>644</v>
      </c>
      <c r="Q30" s="58">
        <f t="shared" si="0"/>
        <v>96</v>
      </c>
      <c r="R30" s="13">
        <f t="shared" si="1"/>
        <v>14688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59"/>
      <c r="F31" s="59"/>
      <c r="G31" s="59"/>
      <c r="H31" s="52"/>
      <c r="I31" s="59"/>
      <c r="J31" s="59"/>
      <c r="K31" s="58"/>
      <c r="L31" s="58"/>
      <c r="M31" s="58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59"/>
      <c r="F32" s="59"/>
      <c r="G32" s="59"/>
      <c r="H32" s="52"/>
      <c r="I32" s="59"/>
      <c r="J32" s="59"/>
      <c r="K32" s="58"/>
      <c r="L32" s="58"/>
      <c r="M32" s="58"/>
      <c r="N32" s="58"/>
      <c r="O32" s="58"/>
      <c r="P32" s="58"/>
      <c r="Q32" s="58">
        <f t="shared" si="0"/>
        <v>0</v>
      </c>
      <c r="R32" s="13">
        <f t="shared" si="1"/>
        <v>0</v>
      </c>
    </row>
    <row r="33" spans="1:18" ht="15" customHeight="1" x14ac:dyDescent="0.25">
      <c r="A33" s="59">
        <v>23</v>
      </c>
      <c r="B33" s="14">
        <v>337</v>
      </c>
      <c r="C33" s="59"/>
      <c r="D33" s="59"/>
      <c r="E33" s="59"/>
      <c r="F33" s="59"/>
      <c r="G33" s="59"/>
      <c r="H33" s="52"/>
      <c r="I33" s="59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5" customHeight="1" x14ac:dyDescent="0.25">
      <c r="A34" s="59">
        <v>24</v>
      </c>
      <c r="B34" s="14">
        <v>338</v>
      </c>
      <c r="C34" s="59"/>
      <c r="D34" s="59"/>
      <c r="E34" s="59">
        <v>37</v>
      </c>
      <c r="F34" s="59" t="s">
        <v>645</v>
      </c>
      <c r="G34" s="59"/>
      <c r="H34" s="52"/>
      <c r="I34" s="59">
        <v>34</v>
      </c>
      <c r="J34" s="59" t="s">
        <v>646</v>
      </c>
      <c r="K34" s="58"/>
      <c r="L34" s="58"/>
      <c r="M34" s="58">
        <v>41</v>
      </c>
      <c r="N34" s="58" t="s">
        <v>647</v>
      </c>
      <c r="O34" s="58"/>
      <c r="P34" s="58"/>
      <c r="Q34" s="58">
        <f t="shared" si="0"/>
        <v>112</v>
      </c>
      <c r="R34" s="13">
        <f t="shared" si="1"/>
        <v>17136</v>
      </c>
    </row>
    <row r="35" spans="1:18" ht="15" customHeight="1" x14ac:dyDescent="0.25">
      <c r="A35" s="59">
        <v>25</v>
      </c>
      <c r="B35" s="14">
        <v>339</v>
      </c>
      <c r="C35" s="14">
        <v>35</v>
      </c>
      <c r="D35" s="14" t="s">
        <v>648</v>
      </c>
      <c r="E35" s="14"/>
      <c r="F35" s="14"/>
      <c r="G35" s="14">
        <v>37</v>
      </c>
      <c r="H35" s="15" t="s">
        <v>649</v>
      </c>
      <c r="I35" s="12"/>
      <c r="J35" s="14"/>
      <c r="K35">
        <v>52</v>
      </c>
      <c r="L35" s="16" t="s">
        <v>650</v>
      </c>
      <c r="N35" s="16"/>
      <c r="O35" s="16">
        <v>49</v>
      </c>
      <c r="P35" s="16">
        <v>10406</v>
      </c>
      <c r="Q35" s="58">
        <f t="shared" si="0"/>
        <v>173</v>
      </c>
      <c r="R35" s="13">
        <f t="shared" si="1"/>
        <v>26469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59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/>
      <c r="D37" s="59"/>
      <c r="E37" s="59">
        <v>46</v>
      </c>
      <c r="F37" s="59" t="s">
        <v>651</v>
      </c>
      <c r="G37" s="59"/>
      <c r="H37" s="54"/>
      <c r="I37" s="12">
        <v>53</v>
      </c>
      <c r="J37" s="59">
        <v>11588</v>
      </c>
      <c r="K37" s="58"/>
      <c r="L37" s="58"/>
      <c r="M37" s="58">
        <v>44</v>
      </c>
      <c r="N37" s="58" t="s">
        <v>652</v>
      </c>
      <c r="O37" s="58"/>
      <c r="P37" s="58"/>
      <c r="Q37" s="58">
        <f t="shared" si="0"/>
        <v>143</v>
      </c>
      <c r="R37" s="13">
        <f t="shared" si="1"/>
        <v>21879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59"/>
      <c r="F38" s="59"/>
      <c r="G38" s="59"/>
      <c r="H38" s="54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/>
      <c r="D39" s="59"/>
      <c r="E39" s="12">
        <v>42</v>
      </c>
      <c r="F39" s="59" t="s">
        <v>653</v>
      </c>
      <c r="G39" s="59"/>
      <c r="H39" s="54"/>
      <c r="I39" s="12">
        <v>45</v>
      </c>
      <c r="J39" s="59" t="s">
        <v>654</v>
      </c>
      <c r="K39" s="58"/>
      <c r="L39" s="58"/>
      <c r="M39" s="58">
        <v>36</v>
      </c>
      <c r="N39" s="58" t="s">
        <v>655</v>
      </c>
      <c r="O39" s="58"/>
      <c r="P39" s="58"/>
      <c r="Q39" s="58">
        <f t="shared" si="0"/>
        <v>123</v>
      </c>
      <c r="R39" s="13">
        <f t="shared" si="1"/>
        <v>18819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12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12"/>
      <c r="F41" s="59"/>
      <c r="G41" s="59"/>
      <c r="H41" s="52"/>
      <c r="I41" s="12"/>
      <c r="J41" s="59"/>
      <c r="K41" s="58"/>
      <c r="L41" s="58"/>
      <c r="M41" s="58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12"/>
      <c r="F42" s="59"/>
      <c r="G42" s="59"/>
      <c r="H42" s="52"/>
      <c r="I42" s="12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59"/>
      <c r="F43" s="59"/>
      <c r="G43" s="59"/>
      <c r="H43" s="52"/>
      <c r="I43" s="12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59"/>
      <c r="F44" s="59"/>
      <c r="G44" s="59"/>
      <c r="H44" s="59"/>
      <c r="I44" s="12"/>
      <c r="J44" s="59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59"/>
      <c r="F45" s="59"/>
      <c r="G45" s="59"/>
      <c r="H45" s="59"/>
      <c r="I45" s="59"/>
      <c r="J45" s="59"/>
      <c r="K45" s="12"/>
      <c r="L45" s="58"/>
      <c r="M45" s="12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59"/>
      <c r="F46" s="59"/>
      <c r="G46" s="59"/>
      <c r="H46" s="52"/>
      <c r="I46" s="59"/>
      <c r="J46" s="59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59"/>
      <c r="F47" s="59"/>
      <c r="G47" s="59"/>
      <c r="H47" s="52"/>
      <c r="I47" s="59"/>
      <c r="J47" s="59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59"/>
      <c r="F48" s="59"/>
      <c r="G48" s="59"/>
      <c r="H48" s="59"/>
      <c r="I48" s="14"/>
      <c r="J48" s="59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58"/>
      <c r="F49" s="58"/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58"/>
      <c r="F50" s="58"/>
      <c r="G50" s="58"/>
      <c r="H50" s="58"/>
      <c r="I50" s="59"/>
      <c r="J50" s="58"/>
      <c r="K50" s="58"/>
      <c r="L50" s="58"/>
      <c r="M50" s="58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58"/>
      <c r="F51" s="58"/>
      <c r="G51" s="58"/>
      <c r="H51" s="58"/>
      <c r="I51" s="59"/>
      <c r="J51" s="58"/>
      <c r="K51" s="58"/>
      <c r="L51" s="58"/>
      <c r="M51" s="58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58"/>
      <c r="F52" s="58"/>
      <c r="G52" s="58"/>
      <c r="H52" s="58"/>
      <c r="I52" s="59"/>
      <c r="J52" s="58"/>
      <c r="K52" s="58"/>
      <c r="L52" s="58"/>
      <c r="M52" s="58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58"/>
      <c r="F53" s="58"/>
      <c r="G53" s="58"/>
      <c r="H53" s="58"/>
      <c r="I53" s="59"/>
      <c r="J53" s="58"/>
      <c r="K53" s="58"/>
      <c r="L53" s="58"/>
      <c r="M53" s="58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58"/>
      <c r="F54" s="58"/>
      <c r="G54" s="58"/>
      <c r="H54" s="58"/>
      <c r="I54" s="59"/>
      <c r="J54" s="58"/>
      <c r="K54" s="58"/>
      <c r="L54" s="58"/>
      <c r="M54" s="58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>
        <v>38</v>
      </c>
      <c r="N56" s="58" t="s">
        <v>656</v>
      </c>
      <c r="O56" s="58"/>
      <c r="P56" s="58"/>
      <c r="Q56" s="58">
        <f t="shared" si="2"/>
        <v>38</v>
      </c>
      <c r="R56" s="13">
        <f t="shared" si="3"/>
        <v>5814</v>
      </c>
    </row>
    <row r="57" spans="1:18" ht="15" customHeight="1" x14ac:dyDescent="0.25">
      <c r="A57" s="59">
        <v>47</v>
      </c>
      <c r="B57" s="58">
        <v>431</v>
      </c>
      <c r="C57" s="58">
        <v>40</v>
      </c>
      <c r="D57" s="58" t="s">
        <v>657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"/>
        <v>40</v>
      </c>
      <c r="R57" s="13">
        <f t="shared" si="3"/>
        <v>6120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>
        <v>38</v>
      </c>
      <c r="P58" s="58" t="s">
        <v>658</v>
      </c>
      <c r="Q58" s="58">
        <f t="shared" si="2"/>
        <v>38</v>
      </c>
      <c r="R58" s="13">
        <f t="shared" si="3"/>
        <v>5814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"/>
        <v>0</v>
      </c>
      <c r="R59" s="13">
        <f t="shared" si="3"/>
        <v>0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"/>
        <v>0</v>
      </c>
      <c r="R60" s="13">
        <f t="shared" si="3"/>
        <v>0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58"/>
      <c r="F61" s="58"/>
      <c r="G61" s="58">
        <v>37</v>
      </c>
      <c r="H61" s="58" t="s">
        <v>659</v>
      </c>
      <c r="I61" s="58"/>
      <c r="J61" s="58"/>
      <c r="K61" s="58"/>
      <c r="L61" s="58"/>
      <c r="M61" s="58"/>
      <c r="N61" s="58"/>
      <c r="O61" s="58"/>
      <c r="P61" s="58"/>
      <c r="Q61" s="58">
        <f t="shared" si="2"/>
        <v>37</v>
      </c>
      <c r="R61" s="13">
        <f t="shared" si="3"/>
        <v>5661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58"/>
      <c r="F62" s="58"/>
      <c r="G62" s="58"/>
      <c r="H62" s="58"/>
      <c r="I62" s="58">
        <v>34</v>
      </c>
      <c r="J62" s="58" t="s">
        <v>660</v>
      </c>
      <c r="K62" s="58"/>
      <c r="L62" s="58"/>
      <c r="M62" s="58"/>
      <c r="N62" s="58"/>
      <c r="O62" s="58"/>
      <c r="P62" s="58"/>
      <c r="Q62" s="58">
        <f t="shared" si="2"/>
        <v>34</v>
      </c>
      <c r="R62" s="13">
        <f t="shared" si="3"/>
        <v>5202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2"/>
        <v>0</v>
      </c>
      <c r="R63" s="13">
        <f t="shared" si="3"/>
        <v>0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5" customHeight="1" x14ac:dyDescent="0.25">
      <c r="A65" s="59">
        <v>55</v>
      </c>
      <c r="B65" s="58">
        <v>439</v>
      </c>
      <c r="C65" s="58">
        <v>36</v>
      </c>
      <c r="D65" s="58" t="s">
        <v>661</v>
      </c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36</v>
      </c>
      <c r="R65" s="13">
        <f t="shared" si="3"/>
        <v>5508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58"/>
      <c r="F67" s="58"/>
      <c r="G67" s="58"/>
      <c r="H67" s="58"/>
      <c r="I67" s="58"/>
      <c r="J67" s="58"/>
      <c r="K67" s="58">
        <v>38</v>
      </c>
      <c r="L67" s="58" t="s">
        <v>662</v>
      </c>
      <c r="M67" s="58"/>
      <c r="N67" s="58"/>
      <c r="O67" s="58"/>
      <c r="P67" s="58"/>
      <c r="Q67" s="58">
        <f t="shared" si="2"/>
        <v>38</v>
      </c>
      <c r="R67" s="13">
        <f t="shared" si="3"/>
        <v>5814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58"/>
      <c r="F68" s="58"/>
      <c r="G68" s="58">
        <v>40</v>
      </c>
      <c r="H68" s="58" t="s">
        <v>663</v>
      </c>
      <c r="I68" s="58"/>
      <c r="J68" s="58"/>
      <c r="K68" s="58"/>
      <c r="L68" s="58"/>
      <c r="M68" s="58"/>
      <c r="N68" s="58"/>
      <c r="O68" s="58"/>
      <c r="P68" s="58"/>
      <c r="Q68" s="58">
        <f t="shared" si="2"/>
        <v>40</v>
      </c>
      <c r="R68" s="13">
        <f t="shared" si="3"/>
        <v>6120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58"/>
      <c r="F73" s="58"/>
      <c r="G73" s="58"/>
      <c r="H73" s="58"/>
      <c r="I73" s="58"/>
      <c r="J73" s="58"/>
      <c r="K73" s="58">
        <v>205</v>
      </c>
      <c r="L73" s="58" t="s">
        <v>664</v>
      </c>
      <c r="M73" s="58"/>
      <c r="N73" s="58"/>
      <c r="O73" s="58"/>
      <c r="P73" s="58"/>
      <c r="Q73" s="58">
        <f t="shared" si="2"/>
        <v>205</v>
      </c>
      <c r="R73" s="13">
        <f t="shared" si="3"/>
        <v>31365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58"/>
      <c r="F78" s="58"/>
      <c r="G78" s="58"/>
      <c r="H78" s="58"/>
      <c r="I78" s="58"/>
      <c r="J78" s="58"/>
      <c r="K78" s="58">
        <v>30</v>
      </c>
      <c r="L78" s="58" t="s">
        <v>665</v>
      </c>
      <c r="M78" s="58"/>
      <c r="N78" s="58"/>
      <c r="O78" s="58"/>
      <c r="P78" s="58"/>
      <c r="Q78" s="58">
        <f t="shared" si="4"/>
        <v>30</v>
      </c>
      <c r="R78" s="13">
        <f t="shared" si="5"/>
        <v>4590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/>
      <c r="D84" s="18"/>
      <c r="E84" s="18">
        <v>24</v>
      </c>
      <c r="F84" s="18" t="s">
        <v>666</v>
      </c>
      <c r="G84" s="18"/>
      <c r="H84" s="18"/>
      <c r="I84" s="18"/>
      <c r="J84" s="18"/>
      <c r="K84" s="18"/>
      <c r="L84" s="18"/>
      <c r="M84" s="18"/>
      <c r="N84" s="18"/>
      <c r="O84" s="18">
        <v>21</v>
      </c>
      <c r="P84" s="18" t="s">
        <v>667</v>
      </c>
      <c r="Q84" s="58">
        <f t="shared" si="4"/>
        <v>45</v>
      </c>
      <c r="R84" s="13">
        <f t="shared" si="5"/>
        <v>6885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58"/>
      <c r="F85" s="58"/>
      <c r="G85" s="58"/>
      <c r="H85" s="58"/>
      <c r="I85" s="58">
        <v>22</v>
      </c>
      <c r="J85" s="58" t="s">
        <v>668</v>
      </c>
      <c r="K85" s="58"/>
      <c r="L85" s="58"/>
      <c r="M85" s="58"/>
      <c r="N85" s="58"/>
      <c r="O85" s="58"/>
      <c r="P85" s="58"/>
      <c r="Q85" s="58">
        <f t="shared" si="4"/>
        <v>22</v>
      </c>
      <c r="R85" s="13">
        <f t="shared" si="5"/>
        <v>3366</v>
      </c>
    </row>
    <row r="86" spans="1:18" ht="15" customHeight="1" x14ac:dyDescent="0.25">
      <c r="A86" s="59">
        <v>76</v>
      </c>
      <c r="B86" s="58">
        <v>620</v>
      </c>
      <c r="C86" s="58"/>
      <c r="D86" s="58"/>
      <c r="E86" s="58"/>
      <c r="F86" s="58"/>
      <c r="G86" s="58"/>
      <c r="H86" s="58"/>
      <c r="I86" s="58"/>
      <c r="J86" s="58"/>
      <c r="K86" s="58">
        <v>20</v>
      </c>
      <c r="L86" s="58" t="s">
        <v>438</v>
      </c>
      <c r="M86" s="58"/>
      <c r="N86" s="58"/>
      <c r="O86" s="58"/>
      <c r="P86" s="58"/>
      <c r="Q86" s="58">
        <f t="shared" si="4"/>
        <v>20</v>
      </c>
      <c r="R86" s="13">
        <f t="shared" si="5"/>
        <v>3060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58"/>
      <c r="F88" s="58"/>
      <c r="G88" s="58"/>
      <c r="H88" s="58"/>
      <c r="I88" s="58"/>
      <c r="J88" s="58"/>
      <c r="K88" s="12"/>
      <c r="L88" s="58"/>
      <c r="M88" s="12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58"/>
      <c r="F89" s="58"/>
      <c r="G89" s="58"/>
      <c r="H89" s="58"/>
      <c r="I89" s="58">
        <v>24</v>
      </c>
      <c r="J89" s="58" t="s">
        <v>669</v>
      </c>
      <c r="K89" s="12"/>
      <c r="L89" s="58"/>
      <c r="M89" s="12"/>
      <c r="N89" s="58"/>
      <c r="O89" s="58"/>
      <c r="P89" s="58"/>
      <c r="Q89" s="58">
        <f t="shared" si="4"/>
        <v>24</v>
      </c>
      <c r="R89" s="13">
        <f t="shared" si="5"/>
        <v>3672</v>
      </c>
    </row>
    <row r="90" spans="1:18" ht="15" customHeight="1" x14ac:dyDescent="0.25">
      <c r="A90" s="59">
        <v>80</v>
      </c>
      <c r="B90" s="58">
        <v>624</v>
      </c>
      <c r="C90" s="58">
        <v>17</v>
      </c>
      <c r="D90" s="58" t="s">
        <v>670</v>
      </c>
      <c r="E90" s="58"/>
      <c r="F90" s="58"/>
      <c r="G90" s="58"/>
      <c r="H90" s="58"/>
      <c r="I90" s="58"/>
      <c r="J90" s="58"/>
      <c r="K90" s="12"/>
      <c r="L90" s="58"/>
      <c r="M90" s="12"/>
      <c r="N90" s="58"/>
      <c r="O90" s="58"/>
      <c r="P90" s="58"/>
      <c r="Q90" s="58">
        <f t="shared" si="4"/>
        <v>17</v>
      </c>
      <c r="R90" s="13">
        <f t="shared" si="5"/>
        <v>2601</v>
      </c>
    </row>
    <row r="91" spans="1:18" ht="15" customHeight="1" x14ac:dyDescent="0.25">
      <c r="A91" s="59">
        <v>81</v>
      </c>
      <c r="B91" s="58">
        <v>625</v>
      </c>
      <c r="C91" s="58"/>
      <c r="D91" s="58"/>
      <c r="E91" s="58"/>
      <c r="F91" s="58"/>
      <c r="G91" s="58"/>
      <c r="H91" s="58"/>
      <c r="I91" s="58">
        <v>21</v>
      </c>
      <c r="J91" s="58" t="s">
        <v>671</v>
      </c>
      <c r="K91" s="12"/>
      <c r="L91" s="58"/>
      <c r="M91" s="12"/>
      <c r="N91" s="58"/>
      <c r="O91" s="58"/>
      <c r="P91" s="58"/>
      <c r="Q91" s="58">
        <f t="shared" si="4"/>
        <v>21</v>
      </c>
      <c r="R91" s="13">
        <f t="shared" si="5"/>
        <v>3213</v>
      </c>
    </row>
    <row r="92" spans="1:18" ht="15" customHeight="1" x14ac:dyDescent="0.25">
      <c r="A92" s="59">
        <v>82</v>
      </c>
      <c r="B92" s="58">
        <v>626</v>
      </c>
      <c r="C92" s="58"/>
      <c r="D92" s="58"/>
      <c r="E92" s="58"/>
      <c r="F92" s="58"/>
      <c r="G92" s="58">
        <v>21</v>
      </c>
      <c r="H92" s="58" t="s">
        <v>672</v>
      </c>
      <c r="I92" s="58"/>
      <c r="J92" s="58"/>
      <c r="K92" s="20"/>
      <c r="L92" s="58"/>
      <c r="M92" s="20">
        <v>22</v>
      </c>
      <c r="N92" s="58">
        <v>5095</v>
      </c>
      <c r="O92" s="58"/>
      <c r="P92" s="58"/>
      <c r="Q92" s="58">
        <f t="shared" si="4"/>
        <v>43</v>
      </c>
      <c r="R92" s="13">
        <f t="shared" si="5"/>
        <v>6579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58"/>
      <c r="F93" s="58"/>
      <c r="G93" s="58">
        <v>21</v>
      </c>
      <c r="H93" s="58" t="s">
        <v>295</v>
      </c>
      <c r="I93" s="58"/>
      <c r="J93" s="58"/>
      <c r="K93" s="12"/>
      <c r="L93" s="58"/>
      <c r="M93" s="12"/>
      <c r="N93" s="58"/>
      <c r="O93" s="58">
        <v>24</v>
      </c>
      <c r="P93" s="58" t="s">
        <v>673</v>
      </c>
      <c r="Q93" s="58">
        <f t="shared" si="4"/>
        <v>45</v>
      </c>
      <c r="R93" s="13">
        <f t="shared" si="5"/>
        <v>6885</v>
      </c>
    </row>
    <row r="94" spans="1:18" ht="15" customHeight="1" x14ac:dyDescent="0.25">
      <c r="A94" s="59">
        <v>84</v>
      </c>
      <c r="B94" s="58">
        <v>628</v>
      </c>
      <c r="C94" s="58"/>
      <c r="D94" s="58"/>
      <c r="E94" s="58">
        <v>22</v>
      </c>
      <c r="F94" s="58" t="s">
        <v>674</v>
      </c>
      <c r="G94" s="58"/>
      <c r="H94" s="58"/>
      <c r="I94" s="58"/>
      <c r="J94" s="58"/>
      <c r="K94" s="12"/>
      <c r="L94" s="58"/>
      <c r="M94" s="12">
        <v>24</v>
      </c>
      <c r="N94" s="58" t="s">
        <v>675</v>
      </c>
      <c r="O94" s="58"/>
      <c r="P94" s="58"/>
      <c r="Q94" s="58">
        <f t="shared" si="4"/>
        <v>46</v>
      </c>
      <c r="R94" s="13">
        <f t="shared" si="5"/>
        <v>7038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58"/>
      <c r="F95" s="58"/>
      <c r="G95" s="58"/>
      <c r="H95" s="58"/>
      <c r="I95" s="58"/>
      <c r="J95" s="58"/>
      <c r="K95" s="12"/>
      <c r="L95" s="58"/>
      <c r="M95" s="12"/>
      <c r="N95" s="58"/>
      <c r="O95" s="58"/>
      <c r="P95" s="58"/>
      <c r="Q95" s="58">
        <f t="shared" si="4"/>
        <v>0</v>
      </c>
      <c r="R95" s="13">
        <f t="shared" si="5"/>
        <v>0</v>
      </c>
    </row>
    <row r="96" spans="1:18" ht="15" customHeight="1" x14ac:dyDescent="0.25">
      <c r="A96" s="59">
        <v>86</v>
      </c>
      <c r="B96" s="58">
        <v>630</v>
      </c>
      <c r="C96" s="58"/>
      <c r="D96" s="58"/>
      <c r="E96" s="58">
        <v>16</v>
      </c>
      <c r="F96" s="58" t="s">
        <v>435</v>
      </c>
      <c r="G96" s="58"/>
      <c r="H96" s="58"/>
      <c r="I96" s="58"/>
      <c r="J96" s="58"/>
      <c r="K96" s="58">
        <v>22</v>
      </c>
      <c r="L96" s="58" t="s">
        <v>676</v>
      </c>
      <c r="M96" s="58"/>
      <c r="N96" s="58"/>
      <c r="O96" s="58"/>
      <c r="P96" s="58"/>
      <c r="Q96" s="58">
        <f t="shared" si="4"/>
        <v>38</v>
      </c>
      <c r="R96" s="13">
        <f t="shared" si="5"/>
        <v>5814</v>
      </c>
    </row>
    <row r="97" spans="1:18" ht="15" customHeight="1" x14ac:dyDescent="0.25">
      <c r="A97" s="59">
        <v>87</v>
      </c>
      <c r="B97" s="58">
        <v>631</v>
      </c>
      <c r="C97" s="58">
        <v>28</v>
      </c>
      <c r="D97" s="58" t="s">
        <v>677</v>
      </c>
      <c r="E97" s="58"/>
      <c r="F97" s="58"/>
      <c r="G97" s="58"/>
      <c r="H97" s="58"/>
      <c r="I97" s="58"/>
      <c r="J97" s="58"/>
      <c r="K97" s="58"/>
      <c r="L97" s="58"/>
      <c r="M97" s="58">
        <v>36</v>
      </c>
      <c r="N97" s="58" t="s">
        <v>678</v>
      </c>
      <c r="O97" s="58"/>
      <c r="P97" s="58"/>
      <c r="Q97" s="58">
        <f t="shared" si="4"/>
        <v>64</v>
      </c>
      <c r="R97" s="13">
        <f t="shared" si="5"/>
        <v>9792</v>
      </c>
    </row>
    <row r="98" spans="1:18" ht="15" customHeight="1" x14ac:dyDescent="0.25">
      <c r="A98" s="59">
        <v>88</v>
      </c>
      <c r="B98" s="58">
        <v>632</v>
      </c>
      <c r="C98" s="58">
        <v>17</v>
      </c>
      <c r="D98" s="58" t="s">
        <v>679</v>
      </c>
      <c r="E98" s="58"/>
      <c r="F98" s="58"/>
      <c r="G98" s="58"/>
      <c r="I98" s="58">
        <v>21</v>
      </c>
      <c r="J98" s="58" t="s">
        <v>680</v>
      </c>
      <c r="K98" s="58"/>
      <c r="L98" s="58"/>
      <c r="M98" s="58"/>
      <c r="N98" s="58"/>
      <c r="O98" s="58">
        <v>19</v>
      </c>
      <c r="P98" s="58" t="s">
        <v>681</v>
      </c>
      <c r="Q98" s="58">
        <f t="shared" si="4"/>
        <v>57</v>
      </c>
      <c r="R98" s="13">
        <f t="shared" si="5"/>
        <v>8721</v>
      </c>
    </row>
    <row r="99" spans="1:18" ht="15" customHeight="1" x14ac:dyDescent="0.25">
      <c r="A99" s="59">
        <v>89</v>
      </c>
      <c r="B99" s="58">
        <v>633</v>
      </c>
      <c r="C99" s="58"/>
      <c r="D99" s="58"/>
      <c r="E99" s="58"/>
      <c r="F99" s="58"/>
      <c r="G99" s="58">
        <v>23</v>
      </c>
      <c r="H99" s="58" t="s">
        <v>682</v>
      </c>
      <c r="I99" s="58"/>
      <c r="J99" s="58"/>
      <c r="K99" s="58"/>
      <c r="L99" s="58"/>
      <c r="M99" s="58"/>
      <c r="N99" s="58"/>
      <c r="O99" s="58">
        <v>23</v>
      </c>
      <c r="P99" s="58" t="s">
        <v>683</v>
      </c>
      <c r="Q99" s="58">
        <f t="shared" si="4"/>
        <v>46</v>
      </c>
      <c r="R99" s="13">
        <f t="shared" si="5"/>
        <v>7038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58">
        <v>106</v>
      </c>
      <c r="F101" s="58" t="s">
        <v>684</v>
      </c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4"/>
        <v>106</v>
      </c>
      <c r="R101" s="13">
        <f t="shared" si="5"/>
        <v>16218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4"/>
        <v>0</v>
      </c>
      <c r="R103" s="13">
        <f t="shared" si="5"/>
        <v>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>
        <v>18</v>
      </c>
      <c r="D105" s="58" t="s">
        <v>685</v>
      </c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18</v>
      </c>
      <c r="R105" s="13">
        <f t="shared" si="5"/>
        <v>2754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6"/>
        <v>0</v>
      </c>
      <c r="R110" s="13">
        <f t="shared" si="7"/>
        <v>0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58"/>
      <c r="F111" s="58"/>
      <c r="G111" s="58">
        <v>33</v>
      </c>
      <c r="H111" s="58" t="s">
        <v>686</v>
      </c>
      <c r="I111" s="58"/>
      <c r="J111" s="58"/>
      <c r="K111" s="58"/>
      <c r="L111" s="58"/>
      <c r="M111" s="58">
        <v>33</v>
      </c>
      <c r="N111" s="58" t="s">
        <v>687</v>
      </c>
      <c r="O111" s="58"/>
      <c r="P111" s="58"/>
      <c r="Q111" s="58">
        <f t="shared" si="6"/>
        <v>66</v>
      </c>
      <c r="R111" s="13">
        <f t="shared" si="7"/>
        <v>10098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58"/>
      <c r="F112" s="58"/>
      <c r="G112" s="58">
        <v>142</v>
      </c>
      <c r="H112" s="58" t="s">
        <v>688</v>
      </c>
      <c r="I112" s="58"/>
      <c r="J112" s="58"/>
      <c r="K112" s="58"/>
      <c r="L112" s="58"/>
      <c r="M112" s="58"/>
      <c r="N112" s="58"/>
      <c r="O112" s="58">
        <v>106</v>
      </c>
      <c r="P112" s="58">
        <v>3097</v>
      </c>
      <c r="Q112" s="58">
        <f t="shared" si="6"/>
        <v>248</v>
      </c>
      <c r="R112" s="13">
        <f t="shared" si="7"/>
        <v>37944</v>
      </c>
    </row>
    <row r="113" spans="1:18" ht="15" customHeight="1" x14ac:dyDescent="0.25">
      <c r="A113" s="59">
        <v>103</v>
      </c>
      <c r="B113" s="58">
        <v>1111</v>
      </c>
      <c r="C113" s="58"/>
      <c r="D113" s="58"/>
      <c r="E113" s="58"/>
      <c r="F113" s="58"/>
      <c r="G113" s="58"/>
      <c r="H113" s="58"/>
      <c r="I113" s="58"/>
      <c r="J113" s="58"/>
      <c r="K113" s="58">
        <v>167</v>
      </c>
      <c r="L113" s="58" t="s">
        <v>689</v>
      </c>
      <c r="M113" s="58"/>
      <c r="N113" s="58"/>
      <c r="O113" s="58"/>
      <c r="P113" s="58"/>
      <c r="Q113" s="58">
        <f t="shared" si="6"/>
        <v>167</v>
      </c>
      <c r="R113" s="13">
        <f t="shared" si="7"/>
        <v>25551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58"/>
      <c r="F116" s="58"/>
      <c r="G116" s="58">
        <v>44</v>
      </c>
      <c r="H116" s="58" t="s">
        <v>690</v>
      </c>
      <c r="I116" s="58"/>
      <c r="J116" s="58"/>
      <c r="K116" s="58"/>
      <c r="L116" s="58"/>
      <c r="M116" s="58"/>
      <c r="N116" s="58"/>
      <c r="O116" s="58"/>
      <c r="P116" s="58"/>
      <c r="Q116" s="58">
        <f t="shared" si="6"/>
        <v>44</v>
      </c>
      <c r="R116" s="13">
        <f t="shared" si="7"/>
        <v>6732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 t="shared" si="6"/>
        <v>0</v>
      </c>
      <c r="R119" s="13">
        <f t="shared" si="7"/>
        <v>0</v>
      </c>
    </row>
    <row r="120" spans="1:18" ht="15" customHeight="1" x14ac:dyDescent="0.25">
      <c r="A120" s="59">
        <v>110</v>
      </c>
      <c r="B120" s="58">
        <v>1233</v>
      </c>
      <c r="C120" s="58"/>
      <c r="D120" s="58"/>
      <c r="E120" s="58"/>
      <c r="F120" s="58"/>
      <c r="G120" s="58"/>
      <c r="H120" s="58"/>
      <c r="I120" s="58">
        <v>42</v>
      </c>
      <c r="J120" s="58" t="s">
        <v>691</v>
      </c>
      <c r="K120" s="58"/>
      <c r="L120" s="58"/>
      <c r="M120" s="58"/>
      <c r="N120" s="58"/>
      <c r="O120" s="58"/>
      <c r="P120" s="58"/>
      <c r="Q120" s="58">
        <f t="shared" si="6"/>
        <v>42</v>
      </c>
      <c r="R120" s="13">
        <f t="shared" si="7"/>
        <v>6426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113</v>
      </c>
      <c r="B123" s="58">
        <v>1236</v>
      </c>
      <c r="C123" s="58">
        <v>52</v>
      </c>
      <c r="D123" s="58" t="s">
        <v>692</v>
      </c>
      <c r="E123" s="58"/>
      <c r="F123" s="58"/>
      <c r="G123" s="58"/>
      <c r="H123" s="58"/>
      <c r="I123" s="58"/>
      <c r="J123" s="58"/>
      <c r="K123" s="58"/>
      <c r="L123" s="58"/>
      <c r="M123" s="58">
        <v>54</v>
      </c>
      <c r="N123" s="58" t="s">
        <v>693</v>
      </c>
      <c r="O123" s="58"/>
      <c r="P123" s="58"/>
      <c r="Q123" s="58">
        <f t="shared" si="6"/>
        <v>106</v>
      </c>
      <c r="R123" s="13">
        <f t="shared" si="7"/>
        <v>16218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>
        <v>69</v>
      </c>
      <c r="N130" s="58" t="s">
        <v>694</v>
      </c>
      <c r="O130" s="58"/>
      <c r="P130" s="58"/>
      <c r="Q130" s="58">
        <f t="shared" si="6"/>
        <v>69</v>
      </c>
      <c r="R130" s="13">
        <f t="shared" si="7"/>
        <v>10557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 t="shared" si="6"/>
        <v>0</v>
      </c>
      <c r="R132" s="13">
        <f t="shared" si="7"/>
        <v>0</v>
      </c>
    </row>
    <row r="133" spans="1:18" ht="15" customHeight="1" x14ac:dyDescent="0.25">
      <c r="A133" s="59">
        <v>123</v>
      </c>
      <c r="B133" s="58">
        <v>1508</v>
      </c>
      <c r="C133" s="58">
        <v>57</v>
      </c>
      <c r="D133" s="58" t="s">
        <v>695</v>
      </c>
      <c r="E133" s="58"/>
      <c r="F133" s="58"/>
      <c r="G133" s="58"/>
      <c r="H133" s="58"/>
      <c r="I133" s="58"/>
      <c r="J133" s="58"/>
      <c r="K133" s="58"/>
      <c r="L133" s="58"/>
      <c r="M133" s="58">
        <v>92</v>
      </c>
      <c r="N133" s="58" t="s">
        <v>696</v>
      </c>
      <c r="O133" s="58"/>
      <c r="P133" s="58"/>
      <c r="Q133" s="58">
        <f t="shared" si="6"/>
        <v>149</v>
      </c>
      <c r="R133" s="13">
        <f t="shared" si="7"/>
        <v>22797</v>
      </c>
    </row>
    <row r="134" spans="1:18" ht="15" customHeight="1" x14ac:dyDescent="0.25">
      <c r="A134" s="59">
        <v>124</v>
      </c>
      <c r="B134" s="58">
        <v>1509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/>
      <c r="D135" s="58"/>
      <c r="E135" s="58">
        <v>66</v>
      </c>
      <c r="F135" s="58" t="s">
        <v>697</v>
      </c>
      <c r="G135" s="58"/>
      <c r="H135" s="58"/>
      <c r="I135" s="58">
        <v>70</v>
      </c>
      <c r="J135" s="58" t="s">
        <v>518</v>
      </c>
      <c r="K135" s="58"/>
      <c r="L135" s="58"/>
      <c r="M135" s="58">
        <v>61</v>
      </c>
      <c r="N135" s="58" t="s">
        <v>698</v>
      </c>
      <c r="O135" s="58"/>
      <c r="P135" s="58"/>
      <c r="Q135" s="58">
        <f t="shared" si="6"/>
        <v>197</v>
      </c>
      <c r="R135" s="13">
        <f t="shared" si="7"/>
        <v>30141</v>
      </c>
    </row>
    <row r="136" spans="1:18" ht="15" customHeight="1" x14ac:dyDescent="0.25">
      <c r="A136" s="59">
        <v>126</v>
      </c>
      <c r="B136" s="58">
        <v>1511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0</v>
      </c>
      <c r="R136" s="13">
        <f t="shared" si="7"/>
        <v>0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>
        <f t="shared" ref="Q139:Q167" si="8">C139+E139+G139+I139+K139+M139+O139</f>
        <v>0</v>
      </c>
      <c r="R139" s="13">
        <f t="shared" ref="R139:R167" si="9">SUM(C139*C$9,E139*E$9,G139*G$9,I139*I$9,K139*K$9,M139*M$9,O139*O$9)</f>
        <v>0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>
        <v>47</v>
      </c>
      <c r="D141" s="58" t="s">
        <v>699</v>
      </c>
      <c r="E141" s="58"/>
      <c r="F141" s="58"/>
      <c r="G141" s="58"/>
      <c r="H141" s="58"/>
      <c r="I141" s="58"/>
      <c r="J141" s="58"/>
      <c r="K141" s="58">
        <v>45</v>
      </c>
      <c r="L141" s="58" t="s">
        <v>700</v>
      </c>
      <c r="M141" s="58"/>
      <c r="N141" s="58"/>
      <c r="O141" s="58"/>
      <c r="P141" s="58"/>
      <c r="Q141" s="58">
        <f t="shared" si="8"/>
        <v>92</v>
      </c>
      <c r="R141" s="13">
        <f t="shared" si="9"/>
        <v>14076</v>
      </c>
    </row>
    <row r="142" spans="1:18" ht="15" customHeight="1" x14ac:dyDescent="0.25">
      <c r="A142" s="59">
        <v>132</v>
      </c>
      <c r="B142" s="58">
        <v>1705</v>
      </c>
      <c r="C142" s="58">
        <v>46</v>
      </c>
      <c r="D142" s="58" t="s">
        <v>701</v>
      </c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>
        <f t="shared" si="8"/>
        <v>46</v>
      </c>
      <c r="R142" s="13">
        <f t="shared" si="9"/>
        <v>7038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58"/>
      <c r="F143" s="58"/>
      <c r="G143" s="58">
        <v>33</v>
      </c>
      <c r="H143" s="58" t="s">
        <v>702</v>
      </c>
      <c r="I143" s="58"/>
      <c r="J143" s="58"/>
      <c r="K143" s="58"/>
      <c r="L143" s="58"/>
      <c r="M143" s="58"/>
      <c r="N143" s="58"/>
      <c r="O143" s="58"/>
      <c r="P143" s="58"/>
      <c r="Q143" s="58">
        <f t="shared" si="8"/>
        <v>33</v>
      </c>
      <c r="R143" s="13">
        <f t="shared" si="9"/>
        <v>5049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>
        <v>38</v>
      </c>
      <c r="P145" s="58" t="s">
        <v>703</v>
      </c>
      <c r="Q145" s="58">
        <f t="shared" si="8"/>
        <v>38</v>
      </c>
      <c r="R145" s="13">
        <f t="shared" si="9"/>
        <v>5814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58"/>
      <c r="F151" s="58"/>
      <c r="G151" s="58">
        <v>48</v>
      </c>
      <c r="H151" s="58" t="s">
        <v>704</v>
      </c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48</v>
      </c>
      <c r="R151" s="13">
        <f t="shared" si="9"/>
        <v>7344</v>
      </c>
    </row>
    <row r="152" spans="1:18" ht="15" customHeight="1" x14ac:dyDescent="0.25">
      <c r="A152" s="59">
        <v>142</v>
      </c>
      <c r="B152" s="58">
        <v>2108</v>
      </c>
      <c r="C152" s="58"/>
      <c r="D152" s="58"/>
      <c r="E152" s="58">
        <v>93</v>
      </c>
      <c r="F152" s="58" t="s">
        <v>705</v>
      </c>
      <c r="G152" s="58"/>
      <c r="H152" s="58"/>
      <c r="I152" s="58"/>
      <c r="J152" s="58"/>
      <c r="K152" s="58"/>
      <c r="L152" s="58"/>
      <c r="M152" s="58">
        <v>104</v>
      </c>
      <c r="N152" s="58" t="s">
        <v>706</v>
      </c>
      <c r="O152" s="58"/>
      <c r="P152" s="58"/>
      <c r="Q152" s="58">
        <f t="shared" si="8"/>
        <v>197</v>
      </c>
      <c r="R152" s="13">
        <f t="shared" si="9"/>
        <v>30141</v>
      </c>
    </row>
    <row r="153" spans="1:18" ht="15" customHeight="1" x14ac:dyDescent="0.25">
      <c r="A153" s="59">
        <v>143</v>
      </c>
      <c r="B153" s="58">
        <v>2109</v>
      </c>
      <c r="C153" s="58">
        <v>89</v>
      </c>
      <c r="D153" s="58" t="s">
        <v>707</v>
      </c>
      <c r="E153" s="58"/>
      <c r="F153" s="58"/>
      <c r="G153" s="58"/>
      <c r="H153" s="58"/>
      <c r="I153" s="58">
        <v>94</v>
      </c>
      <c r="J153" s="58" t="s">
        <v>708</v>
      </c>
      <c r="K153" s="58"/>
      <c r="L153" s="58"/>
      <c r="M153" s="58"/>
      <c r="N153" s="58"/>
      <c r="O153" s="58">
        <v>86</v>
      </c>
      <c r="P153" s="58" t="s">
        <v>709</v>
      </c>
      <c r="Q153" s="58">
        <f t="shared" si="8"/>
        <v>269</v>
      </c>
      <c r="R153" s="13">
        <f t="shared" si="9"/>
        <v>41157</v>
      </c>
    </row>
    <row r="154" spans="1:18" ht="15" customHeight="1" x14ac:dyDescent="0.25">
      <c r="A154" s="59">
        <v>144</v>
      </c>
      <c r="B154" s="58">
        <v>2110</v>
      </c>
      <c r="C154" s="58"/>
      <c r="D154" s="58"/>
      <c r="E154" s="58"/>
      <c r="F154" s="58"/>
      <c r="G154" s="58">
        <v>99</v>
      </c>
      <c r="H154" s="58" t="s">
        <v>710</v>
      </c>
      <c r="I154" s="58"/>
      <c r="J154" s="58"/>
      <c r="K154" s="58"/>
      <c r="L154" s="58"/>
      <c r="M154" s="58"/>
      <c r="N154" s="58"/>
      <c r="O154" s="58">
        <v>87</v>
      </c>
      <c r="P154" s="58" t="s">
        <v>711</v>
      </c>
      <c r="Q154" s="58">
        <f t="shared" si="8"/>
        <v>186</v>
      </c>
      <c r="R154" s="13">
        <f t="shared" si="9"/>
        <v>28458</v>
      </c>
    </row>
    <row r="155" spans="1:18" ht="15" customHeight="1" x14ac:dyDescent="0.25">
      <c r="A155" s="59">
        <v>145</v>
      </c>
      <c r="B155" s="58">
        <v>2111</v>
      </c>
      <c r="C155" s="58"/>
      <c r="D155" s="58"/>
      <c r="E155" s="58">
        <v>84</v>
      </c>
      <c r="F155" s="58" t="s">
        <v>712</v>
      </c>
      <c r="G155" s="58"/>
      <c r="H155" s="58"/>
      <c r="I155" s="58"/>
      <c r="J155" s="58"/>
      <c r="K155" s="58"/>
      <c r="L155" s="58"/>
      <c r="M155" s="58">
        <v>117</v>
      </c>
      <c r="N155" s="58" t="s">
        <v>713</v>
      </c>
      <c r="O155" s="58"/>
      <c r="P155" s="58"/>
      <c r="Q155" s="58">
        <f t="shared" si="8"/>
        <v>201</v>
      </c>
      <c r="R155" s="13">
        <f t="shared" si="9"/>
        <v>30753</v>
      </c>
    </row>
    <row r="156" spans="1:18" ht="15" customHeight="1" x14ac:dyDescent="0.25">
      <c r="A156" s="59">
        <v>146</v>
      </c>
      <c r="B156" s="58">
        <v>2112</v>
      </c>
      <c r="C156" s="58"/>
      <c r="D156" s="58"/>
      <c r="E156" s="58"/>
      <c r="F156" s="58"/>
      <c r="G156" s="58"/>
      <c r="H156" s="58"/>
      <c r="I156" s="58">
        <v>101</v>
      </c>
      <c r="J156" s="58" t="s">
        <v>714</v>
      </c>
      <c r="K156" s="58"/>
      <c r="L156" s="58"/>
      <c r="M156" s="58"/>
      <c r="N156" s="58"/>
      <c r="O156" s="58"/>
      <c r="P156" s="58"/>
      <c r="Q156" s="58">
        <f t="shared" si="8"/>
        <v>101</v>
      </c>
      <c r="R156" s="13">
        <f t="shared" si="9"/>
        <v>15453</v>
      </c>
    </row>
    <row r="157" spans="1:18" ht="15" customHeight="1" x14ac:dyDescent="0.25">
      <c r="A157" s="59">
        <v>147</v>
      </c>
      <c r="B157" s="58">
        <v>2113</v>
      </c>
      <c r="C157" s="58"/>
      <c r="D157" s="58"/>
      <c r="E157" s="58"/>
      <c r="F157" s="58"/>
      <c r="G157" s="58"/>
      <c r="H157" s="58"/>
      <c r="I157" s="58">
        <v>110</v>
      </c>
      <c r="J157" s="58" t="s">
        <v>715</v>
      </c>
      <c r="K157" s="58"/>
      <c r="L157" s="58"/>
      <c r="M157" s="58"/>
      <c r="N157" s="58"/>
      <c r="O157" s="58"/>
      <c r="P157" s="58"/>
      <c r="Q157" s="58">
        <f t="shared" si="8"/>
        <v>110</v>
      </c>
      <c r="R157" s="13">
        <f t="shared" si="9"/>
        <v>16830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>
        <f t="shared" si="8"/>
        <v>0</v>
      </c>
      <c r="R158" s="13">
        <f t="shared" si="9"/>
        <v>0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58"/>
      <c r="F159" s="58"/>
      <c r="G159" s="58"/>
      <c r="H159" s="58"/>
      <c r="I159" s="58">
        <v>32</v>
      </c>
      <c r="J159" s="58" t="s">
        <v>716</v>
      </c>
      <c r="K159" s="58"/>
      <c r="L159" s="58"/>
      <c r="M159" s="58"/>
      <c r="N159" s="58"/>
      <c r="O159" s="58"/>
      <c r="P159" s="58"/>
      <c r="Q159" s="58">
        <f t="shared" si="8"/>
        <v>32</v>
      </c>
      <c r="R159" s="13">
        <f t="shared" si="9"/>
        <v>4896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>
        <f t="shared" si="8"/>
        <v>0</v>
      </c>
      <c r="R161" s="13">
        <f t="shared" si="9"/>
        <v>0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>
        <f t="shared" si="8"/>
        <v>0</v>
      </c>
      <c r="R162" s="13">
        <f t="shared" si="9"/>
        <v>0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58"/>
      <c r="F163" s="58"/>
      <c r="G163" s="58"/>
      <c r="H163" s="58"/>
      <c r="I163" s="58"/>
      <c r="J163" s="58"/>
      <c r="K163" s="58">
        <v>177</v>
      </c>
      <c r="L163" s="58" t="s">
        <v>717</v>
      </c>
      <c r="M163" s="58"/>
      <c r="N163" s="58"/>
      <c r="O163" s="58"/>
      <c r="P163" s="58"/>
      <c r="Q163" s="58">
        <f t="shared" si="8"/>
        <v>177</v>
      </c>
      <c r="R163" s="13">
        <f t="shared" si="9"/>
        <v>27081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>
        <f t="shared" si="8"/>
        <v>0</v>
      </c>
      <c r="R166" s="13">
        <f t="shared" si="9"/>
        <v>0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5226</v>
      </c>
      <c r="R168" s="13">
        <f>SUM(R11:R167)</f>
        <v>799578</v>
      </c>
    </row>
    <row r="169" spans="1:18" ht="25.5" customHeight="1" x14ac:dyDescent="0.25">
      <c r="A169" s="87" t="s">
        <v>28</v>
      </c>
      <c r="B169" s="85"/>
      <c r="C169" s="59">
        <f>SUM(C11:C167)</f>
        <v>692</v>
      </c>
      <c r="D169" s="59"/>
      <c r="E169" s="59">
        <f>SUM(E11:E167)</f>
        <v>561</v>
      </c>
      <c r="F169" s="59"/>
      <c r="G169" s="59">
        <f>SUM(G11:G167)</f>
        <v>822</v>
      </c>
      <c r="H169" s="59"/>
      <c r="I169" s="59">
        <f>SUM(I11:I167)</f>
        <v>824</v>
      </c>
      <c r="J169" s="59"/>
      <c r="K169" s="59">
        <f>SUM(K11:K167)</f>
        <v>882</v>
      </c>
      <c r="L169" s="59"/>
      <c r="M169" s="59">
        <f>SUM(M11:M167)</f>
        <v>793</v>
      </c>
      <c r="N169" s="59"/>
      <c r="O169" s="59">
        <f>SUM(O11:O167)</f>
        <v>652</v>
      </c>
      <c r="P169" s="59"/>
      <c r="Q169" s="21">
        <f>SUM(C169:P169)</f>
        <v>5226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105876</v>
      </c>
      <c r="D170" s="59"/>
      <c r="E170" s="59">
        <f>E169*E9</f>
        <v>85833</v>
      </c>
      <c r="F170" s="59"/>
      <c r="G170" s="59">
        <f>G169*G9</f>
        <v>125766</v>
      </c>
      <c r="H170" s="59"/>
      <c r="I170" s="59">
        <f>I169*I9</f>
        <v>126072</v>
      </c>
      <c r="J170" s="59"/>
      <c r="K170" s="59">
        <f>K169*K9</f>
        <v>134946</v>
      </c>
      <c r="L170" s="59"/>
      <c r="M170" s="59">
        <f>M169*M9</f>
        <v>121329</v>
      </c>
      <c r="N170" s="59"/>
      <c r="O170" s="59">
        <f>O169*O9</f>
        <v>99756</v>
      </c>
      <c r="P170" s="59"/>
      <c r="Q170" s="59" t="s">
        <v>30</v>
      </c>
      <c r="R170" s="23">
        <f>SUM(C170:P170)</f>
        <v>799578</v>
      </c>
    </row>
    <row r="171" spans="1:18" ht="15" customHeight="1" x14ac:dyDescent="0.25">
      <c r="A171" s="1"/>
      <c r="B171" s="103"/>
      <c r="C171" s="10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customHeight="1" x14ac:dyDescent="0.25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customHeight="1" x14ac:dyDescent="0.25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customHeight="1" x14ac:dyDescent="0.25">
      <c r="A174" s="1" t="s">
        <v>48</v>
      </c>
      <c r="C174" s="1"/>
      <c r="D174" s="1"/>
      <c r="E174" s="27"/>
      <c r="F174" s="1"/>
      <c r="G174" s="27"/>
      <c r="H174" s="1"/>
      <c r="I174" s="27"/>
      <c r="J174" s="1"/>
      <c r="K174" s="27"/>
      <c r="L174" s="1"/>
      <c r="M174" s="61"/>
      <c r="N174" s="1"/>
      <c r="O174" s="1"/>
      <c r="P174" s="26" t="s">
        <v>81</v>
      </c>
      <c r="Q174" s="26"/>
    </row>
    <row r="175" spans="1:18" ht="15" customHeight="1" x14ac:dyDescent="0.25">
      <c r="A175" s="57" t="s">
        <v>82</v>
      </c>
      <c r="E175" s="60"/>
      <c r="G175" s="60"/>
      <c r="I175" s="60"/>
      <c r="K175" s="60"/>
      <c r="M175" s="61"/>
      <c r="P175" s="26" t="s">
        <v>53</v>
      </c>
      <c r="Q175" s="26"/>
    </row>
    <row r="176" spans="1:18" ht="15" customHeight="1" x14ac:dyDescent="0.25">
      <c r="A176" s="57" t="s">
        <v>83</v>
      </c>
      <c r="E176" s="60"/>
      <c r="G176" s="60"/>
      <c r="I176" s="60"/>
      <c r="K176" s="60"/>
      <c r="M176" s="61"/>
      <c r="P176" s="57" t="s">
        <v>56</v>
      </c>
    </row>
    <row r="177" spans="1:19" ht="15" customHeight="1" x14ac:dyDescent="0.25">
      <c r="A177" s="24"/>
      <c r="B177" s="2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4"/>
      <c r="R177" s="24"/>
      <c r="S177" s="1"/>
    </row>
    <row r="178" spans="1:19" ht="15" customHeight="1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S178" s="1"/>
    </row>
    <row r="179" spans="1:19" ht="15" customHeight="1" x14ac:dyDescent="0.25"/>
    <row r="180" spans="1:19" ht="15" customHeight="1" x14ac:dyDescent="0.25"/>
    <row r="181" spans="1:19" ht="15" customHeight="1" x14ac:dyDescent="0.25"/>
    <row r="182" spans="1:19" ht="15" customHeight="1" x14ac:dyDescent="0.25"/>
    <row r="183" spans="1:19" ht="15" customHeight="1" x14ac:dyDescent="0.25"/>
    <row r="184" spans="1:19" ht="15" customHeight="1" x14ac:dyDescent="0.25"/>
    <row r="185" spans="1:19" ht="15" customHeight="1" x14ac:dyDescent="0.25"/>
    <row r="186" spans="1:19" ht="15" customHeight="1" x14ac:dyDescent="0.25"/>
    <row r="187" spans="1:19" ht="15" customHeight="1" x14ac:dyDescent="0.25"/>
    <row r="188" spans="1:19" ht="15" customHeight="1" x14ac:dyDescent="0.25"/>
    <row r="189" spans="1:19" ht="15" customHeight="1" x14ac:dyDescent="0.25"/>
    <row r="190" spans="1:19" ht="15" customHeight="1" x14ac:dyDescent="0.25"/>
    <row r="191" spans="1:19" ht="15" customHeight="1" x14ac:dyDescent="0.25"/>
    <row r="192" spans="1:19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95"/>
  <sheetViews>
    <sheetView topLeftCell="A154"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ht="15" customHeight="1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ht="15" customHeight="1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ht="15" customHeight="1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27</v>
      </c>
      <c r="O4" s="1"/>
      <c r="P4" s="1"/>
      <c r="Q4" s="1"/>
      <c r="R4" s="1"/>
    </row>
    <row r="5" spans="1:19" ht="15" customHeight="1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718</v>
      </c>
      <c r="P5" s="1"/>
      <c r="Q5" s="1"/>
      <c r="R5" s="1"/>
    </row>
    <row r="6" spans="1:19" ht="15" customHeight="1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719</v>
      </c>
      <c r="P6" s="1"/>
      <c r="Q6" s="1"/>
      <c r="R6" s="1"/>
    </row>
    <row r="7" spans="1:19" ht="15" customHeight="1" x14ac:dyDescent="0.25">
      <c r="A7" s="86" t="s">
        <v>8</v>
      </c>
      <c r="B7" s="91"/>
      <c r="C7" s="87" t="s">
        <v>720</v>
      </c>
      <c r="D7" s="91"/>
      <c r="E7" s="87" t="s">
        <v>721</v>
      </c>
      <c r="F7" s="91"/>
      <c r="G7" s="87" t="s">
        <v>722</v>
      </c>
      <c r="H7" s="91"/>
      <c r="I7" s="87" t="s">
        <v>723</v>
      </c>
      <c r="J7" s="91"/>
      <c r="K7" s="87" t="s">
        <v>724</v>
      </c>
      <c r="L7" s="91"/>
      <c r="M7" s="87" t="s">
        <v>725</v>
      </c>
      <c r="N7" s="91"/>
      <c r="O7" s="87" t="s">
        <v>726</v>
      </c>
      <c r="P7" s="91"/>
      <c r="Q7" s="87" t="s">
        <v>9</v>
      </c>
      <c r="R7" s="87" t="s">
        <v>10</v>
      </c>
    </row>
    <row r="8" spans="1:19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ht="15" customHeight="1" x14ac:dyDescent="0.25">
      <c r="A9" s="86" t="s">
        <v>11</v>
      </c>
      <c r="B9" s="85"/>
      <c r="C9" s="87">
        <v>153</v>
      </c>
      <c r="D9" s="85"/>
      <c r="E9" s="87">
        <v>153</v>
      </c>
      <c r="F9" s="85"/>
      <c r="G9" s="87">
        <v>153</v>
      </c>
      <c r="H9" s="85"/>
      <c r="I9" s="87">
        <v>153</v>
      </c>
      <c r="J9" s="85"/>
      <c r="K9" s="87">
        <v>156</v>
      </c>
      <c r="L9" s="85"/>
      <c r="M9" s="87">
        <v>156</v>
      </c>
      <c r="N9" s="85"/>
      <c r="O9" s="87">
        <v>156</v>
      </c>
      <c r="P9" s="85"/>
      <c r="Q9" s="100"/>
      <c r="R9" s="100"/>
    </row>
    <row r="10" spans="1:19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7.100000000000001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7.100000000000001" customHeight="1" x14ac:dyDescent="0.25">
      <c r="A12" s="59">
        <v>2</v>
      </c>
      <c r="B12" s="14">
        <v>110</v>
      </c>
      <c r="C12" s="58"/>
      <c r="D12" s="59"/>
      <c r="E12" s="59"/>
      <c r="F12" s="59"/>
      <c r="G12">
        <v>72</v>
      </c>
      <c r="H12" s="12" t="s">
        <v>727</v>
      </c>
      <c r="I12" s="59"/>
      <c r="J12" s="12"/>
      <c r="K12" s="58"/>
      <c r="L12" s="58"/>
      <c r="M12" s="58"/>
      <c r="N12" s="58"/>
      <c r="O12" s="58"/>
      <c r="P12" s="58"/>
      <c r="Q12" s="58">
        <f t="shared" si="0"/>
        <v>72</v>
      </c>
      <c r="R12" s="13">
        <f t="shared" si="1"/>
        <v>11016</v>
      </c>
    </row>
    <row r="13" spans="1:19" ht="17.100000000000001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7.100000000000001" customHeight="1" x14ac:dyDescent="0.25">
      <c r="A14" s="59">
        <v>4</v>
      </c>
      <c r="B14" s="14">
        <v>113</v>
      </c>
      <c r="C14" s="59"/>
      <c r="D14" s="59"/>
      <c r="E14" s="59"/>
      <c r="F14" s="59"/>
      <c r="G14" s="59"/>
      <c r="H14" s="12"/>
      <c r="I14" s="52"/>
      <c r="J14" s="59"/>
      <c r="K14" s="58"/>
      <c r="L14" s="58"/>
      <c r="M14" s="58"/>
      <c r="N14" s="58"/>
      <c r="O14" s="58"/>
      <c r="P14" s="58"/>
      <c r="Q14" s="58">
        <f t="shared" si="0"/>
        <v>0</v>
      </c>
      <c r="R14" s="13">
        <f t="shared" si="1"/>
        <v>0</v>
      </c>
    </row>
    <row r="15" spans="1:19" ht="17.100000000000001" customHeight="1" x14ac:dyDescent="0.25">
      <c r="A15" s="59">
        <v>6</v>
      </c>
      <c r="B15" s="14">
        <v>115</v>
      </c>
      <c r="C15" s="59"/>
      <c r="D15" s="59"/>
      <c r="E15" s="59">
        <v>122</v>
      </c>
      <c r="F15" s="59" t="s">
        <v>728</v>
      </c>
      <c r="G15" s="59"/>
      <c r="H15" s="12"/>
      <c r="I15" s="52"/>
      <c r="J15" s="59"/>
      <c r="K15" s="58"/>
      <c r="L15" s="58"/>
      <c r="M15" s="58">
        <v>124</v>
      </c>
      <c r="N15" s="58" t="s">
        <v>729</v>
      </c>
      <c r="O15" s="58"/>
      <c r="P15" s="58"/>
      <c r="Q15" s="58">
        <f t="shared" si="0"/>
        <v>246</v>
      </c>
      <c r="R15" s="13">
        <f t="shared" si="1"/>
        <v>38010</v>
      </c>
    </row>
    <row r="16" spans="1:19" ht="17.100000000000001" customHeight="1" x14ac:dyDescent="0.25">
      <c r="A16" s="59">
        <v>7</v>
      </c>
      <c r="B16" s="14">
        <v>116</v>
      </c>
      <c r="C16" s="59"/>
      <c r="D16" s="59"/>
      <c r="E16" s="59"/>
      <c r="F16" s="59"/>
      <c r="G16" s="59">
        <v>108</v>
      </c>
      <c r="H16" s="59" t="s">
        <v>730</v>
      </c>
      <c r="I16" s="59"/>
      <c r="J16" s="59"/>
      <c r="K16" s="58"/>
      <c r="L16" s="58"/>
      <c r="M16" s="58"/>
      <c r="N16" s="58"/>
      <c r="O16" s="58">
        <v>118</v>
      </c>
      <c r="P16" s="58" t="s">
        <v>731</v>
      </c>
      <c r="Q16" s="58">
        <f t="shared" si="0"/>
        <v>226</v>
      </c>
      <c r="R16" s="13">
        <f t="shared" si="1"/>
        <v>34932</v>
      </c>
    </row>
    <row r="17" spans="1:18" ht="17.100000000000001" customHeight="1" x14ac:dyDescent="0.25">
      <c r="A17" s="59">
        <v>8</v>
      </c>
      <c r="B17" s="14">
        <v>117</v>
      </c>
      <c r="C17" s="59"/>
      <c r="D17" s="59"/>
      <c r="E17" s="59"/>
      <c r="F17" s="59"/>
      <c r="G17" s="59"/>
      <c r="H17" s="12"/>
      <c r="I17" s="59"/>
      <c r="J17" s="59"/>
      <c r="K17" s="58"/>
      <c r="L17" s="58"/>
      <c r="M17" s="58"/>
      <c r="N17" s="58"/>
      <c r="O17" s="58"/>
      <c r="P17" s="58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59"/>
      <c r="D18" s="59"/>
      <c r="E18" s="59"/>
      <c r="F18" s="59"/>
      <c r="G18" s="59"/>
      <c r="H18" s="12"/>
      <c r="I18" s="59"/>
      <c r="J18" s="59"/>
      <c r="K18" s="58"/>
      <c r="L18" s="58"/>
      <c r="M18" s="58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7.100000000000001" customHeight="1" x14ac:dyDescent="0.25">
      <c r="A19" s="59">
        <v>10</v>
      </c>
      <c r="B19" s="14">
        <v>201</v>
      </c>
      <c r="C19" s="59"/>
      <c r="D19" s="59"/>
      <c r="E19" s="59"/>
      <c r="F19" s="59"/>
      <c r="G19" s="59"/>
      <c r="H19" s="59"/>
      <c r="I19" s="59"/>
      <c r="J19" s="59"/>
      <c r="K19" s="58"/>
      <c r="L19" s="58"/>
      <c r="M19" s="58"/>
      <c r="N19" s="58"/>
      <c r="O19" s="58"/>
      <c r="P19" s="58"/>
      <c r="Q19" s="58">
        <f t="shared" si="0"/>
        <v>0</v>
      </c>
      <c r="R19" s="13">
        <f t="shared" si="1"/>
        <v>0</v>
      </c>
    </row>
    <row r="20" spans="1:18" ht="17.100000000000001" customHeight="1" x14ac:dyDescent="0.25">
      <c r="A20" s="59">
        <v>11</v>
      </c>
      <c r="B20" s="14">
        <v>204</v>
      </c>
      <c r="C20" s="59"/>
      <c r="D20" s="59"/>
      <c r="E20" s="59"/>
      <c r="F20" s="59"/>
      <c r="G20" s="52"/>
      <c r="H20" s="52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7.100000000000001" customHeight="1" x14ac:dyDescent="0.25">
      <c r="A21" s="59">
        <v>12</v>
      </c>
      <c r="B21" s="14" t="s">
        <v>16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59"/>
      <c r="D22" s="59"/>
      <c r="E22" s="12"/>
      <c r="F22" s="12"/>
      <c r="G22" s="59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59">
        <v>26</v>
      </c>
      <c r="D23" s="59" t="s">
        <v>732</v>
      </c>
      <c r="E23" s="59"/>
      <c r="F23" s="59"/>
      <c r="G23" s="59">
        <v>37</v>
      </c>
      <c r="H23" s="52" t="s">
        <v>733</v>
      </c>
      <c r="I23" s="59"/>
      <c r="J23" s="59"/>
      <c r="K23" s="58"/>
      <c r="L23" s="58"/>
      <c r="M23" s="58">
        <v>29</v>
      </c>
      <c r="N23" s="58" t="s">
        <v>734</v>
      </c>
      <c r="O23" s="58"/>
      <c r="P23" s="58"/>
      <c r="Q23" s="58">
        <f t="shared" si="0"/>
        <v>92</v>
      </c>
      <c r="R23" s="13">
        <f t="shared" si="1"/>
        <v>14163</v>
      </c>
    </row>
    <row r="24" spans="1:18" ht="17.100000000000001" customHeight="1" x14ac:dyDescent="0.25">
      <c r="A24" s="59">
        <v>15</v>
      </c>
      <c r="B24" s="14">
        <v>329</v>
      </c>
      <c r="C24" s="59"/>
      <c r="D24" s="59"/>
      <c r="E24" s="59"/>
      <c r="F24" s="59"/>
      <c r="G24" s="59"/>
      <c r="H24" s="52"/>
      <c r="I24" s="59"/>
      <c r="J24" s="59"/>
      <c r="K24" s="58"/>
      <c r="L24" s="58"/>
      <c r="M24" s="58"/>
      <c r="N24" s="58"/>
      <c r="O24" s="58"/>
      <c r="P24" s="58"/>
      <c r="Q24" s="58">
        <f t="shared" si="0"/>
        <v>0</v>
      </c>
      <c r="R24" s="13">
        <f t="shared" si="1"/>
        <v>0</v>
      </c>
    </row>
    <row r="25" spans="1:18" ht="17.100000000000001" customHeight="1" x14ac:dyDescent="0.25">
      <c r="A25" s="59">
        <v>16</v>
      </c>
      <c r="B25" s="14">
        <v>330</v>
      </c>
      <c r="C25" s="59"/>
      <c r="D25" s="59"/>
      <c r="E25" s="59"/>
      <c r="F25" s="59"/>
      <c r="G25" s="59"/>
      <c r="H25" s="52"/>
      <c r="I25" s="59"/>
      <c r="J25" s="59"/>
      <c r="K25" s="58"/>
      <c r="L25" s="58"/>
      <c r="M25" s="58"/>
      <c r="N25" s="58"/>
      <c r="O25" s="58"/>
      <c r="P25" s="58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59"/>
      <c r="D26" s="59"/>
      <c r="E26" s="59"/>
      <c r="F26" s="59"/>
      <c r="G26" s="59"/>
      <c r="H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59"/>
      <c r="D27" s="59"/>
      <c r="E27" s="59"/>
      <c r="F27" s="59"/>
      <c r="G27" s="59"/>
      <c r="H27" s="52"/>
      <c r="I27" s="59"/>
      <c r="J27" s="59"/>
      <c r="K27" s="12"/>
      <c r="L27" s="12"/>
      <c r="M27" s="12"/>
      <c r="N27" s="12"/>
      <c r="O27" s="58"/>
      <c r="P27" s="58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59"/>
      <c r="D28" s="59"/>
      <c r="E28" s="59">
        <v>30</v>
      </c>
      <c r="F28" s="59" t="s">
        <v>735</v>
      </c>
      <c r="G28" s="59"/>
      <c r="H28" s="52"/>
      <c r="I28" s="59">
        <v>30</v>
      </c>
      <c r="J28" s="59" t="s">
        <v>736</v>
      </c>
      <c r="K28" s="58"/>
      <c r="L28" s="58"/>
      <c r="M28" s="58">
        <v>31</v>
      </c>
      <c r="N28" s="58">
        <v>7512</v>
      </c>
      <c r="O28" s="58"/>
      <c r="P28" s="58"/>
      <c r="Q28" s="58">
        <f t="shared" si="0"/>
        <v>91</v>
      </c>
      <c r="R28" s="13">
        <f t="shared" si="1"/>
        <v>14016</v>
      </c>
    </row>
    <row r="29" spans="1:18" ht="17.100000000000001" customHeight="1" x14ac:dyDescent="0.25">
      <c r="A29" s="59">
        <v>20</v>
      </c>
      <c r="B29" s="14">
        <v>334</v>
      </c>
      <c r="C29" s="59"/>
      <c r="D29" s="59"/>
      <c r="E29" s="59">
        <v>22</v>
      </c>
      <c r="F29" s="59" t="s">
        <v>737</v>
      </c>
      <c r="G29" s="59"/>
      <c r="H29" s="52"/>
      <c r="I29" s="59">
        <v>26</v>
      </c>
      <c r="J29" s="59" t="s">
        <v>738</v>
      </c>
      <c r="K29" s="58"/>
      <c r="L29" s="58"/>
      <c r="M29" s="58">
        <v>21</v>
      </c>
      <c r="N29" s="58" t="s">
        <v>739</v>
      </c>
      <c r="O29" s="58"/>
      <c r="P29" s="58"/>
      <c r="Q29" s="58">
        <f t="shared" si="0"/>
        <v>69</v>
      </c>
      <c r="R29" s="13">
        <f t="shared" si="1"/>
        <v>10620</v>
      </c>
    </row>
    <row r="30" spans="1:18" ht="17.100000000000001" customHeight="1" x14ac:dyDescent="0.25">
      <c r="A30" s="59">
        <v>22</v>
      </c>
      <c r="B30" s="14">
        <v>336</v>
      </c>
      <c r="C30" s="59"/>
      <c r="D30" s="59"/>
      <c r="E30" s="59"/>
      <c r="F30" s="59"/>
      <c r="G30" s="59"/>
      <c r="H30" s="52"/>
      <c r="I30" s="59"/>
      <c r="J30" s="59"/>
      <c r="K30" s="58"/>
      <c r="L30" s="58"/>
      <c r="M30" s="58"/>
      <c r="N30" s="58"/>
      <c r="O30" s="58"/>
      <c r="P30" s="58"/>
      <c r="Q30" s="58">
        <f t="shared" si="0"/>
        <v>0</v>
      </c>
      <c r="R30" s="13">
        <f t="shared" si="1"/>
        <v>0</v>
      </c>
    </row>
    <row r="31" spans="1:18" ht="17.100000000000001" customHeight="1" x14ac:dyDescent="0.25">
      <c r="A31" s="59">
        <v>24</v>
      </c>
      <c r="B31" s="14">
        <v>338</v>
      </c>
      <c r="C31" s="59">
        <v>36</v>
      </c>
      <c r="D31" s="59" t="s">
        <v>740</v>
      </c>
      <c r="E31" s="59"/>
      <c r="F31" s="59"/>
      <c r="G31" s="59">
        <v>34</v>
      </c>
      <c r="H31" s="52" t="s">
        <v>741</v>
      </c>
      <c r="I31" s="59"/>
      <c r="J31" s="59"/>
      <c r="K31" s="58">
        <v>47</v>
      </c>
      <c r="L31" s="58" t="s">
        <v>742</v>
      </c>
      <c r="M31" s="58"/>
      <c r="N31" s="58"/>
      <c r="O31" s="58">
        <v>36</v>
      </c>
      <c r="P31" s="58" t="s">
        <v>743</v>
      </c>
      <c r="Q31" s="58">
        <f t="shared" si="0"/>
        <v>153</v>
      </c>
      <c r="R31" s="13">
        <f t="shared" si="1"/>
        <v>23658</v>
      </c>
    </row>
    <row r="32" spans="1:18" ht="17.100000000000001" customHeight="1" x14ac:dyDescent="0.25">
      <c r="A32" s="59">
        <v>25</v>
      </c>
      <c r="B32" s="14">
        <v>339</v>
      </c>
      <c r="C32" s="14"/>
      <c r="D32" s="14"/>
      <c r="E32" s="14">
        <v>46</v>
      </c>
      <c r="F32" s="14" t="s">
        <v>744</v>
      </c>
      <c r="G32" s="14"/>
      <c r="H32" s="15"/>
      <c r="I32" s="12">
        <v>33</v>
      </c>
      <c r="J32" s="14" t="s">
        <v>745</v>
      </c>
      <c r="L32" s="16"/>
      <c r="M32">
        <v>38</v>
      </c>
      <c r="N32" s="16" t="s">
        <v>746</v>
      </c>
      <c r="O32" s="16"/>
      <c r="P32" s="16"/>
      <c r="Q32" s="58">
        <f t="shared" si="0"/>
        <v>117</v>
      </c>
      <c r="R32" s="13">
        <f t="shared" si="1"/>
        <v>18015</v>
      </c>
    </row>
    <row r="33" spans="1:18" ht="17.100000000000001" customHeight="1" x14ac:dyDescent="0.25">
      <c r="A33" s="59">
        <v>26</v>
      </c>
      <c r="B33" s="59">
        <v>340</v>
      </c>
      <c r="C33" s="59"/>
      <c r="D33" s="59"/>
      <c r="E33" s="59"/>
      <c r="F33" s="59"/>
      <c r="G33" s="59"/>
      <c r="H33" s="54"/>
      <c r="I33" s="12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59">
        <v>46</v>
      </c>
      <c r="D34" s="59" t="s">
        <v>747</v>
      </c>
      <c r="E34" s="59"/>
      <c r="F34" s="59"/>
      <c r="G34" s="59">
        <v>55</v>
      </c>
      <c r="H34" s="54" t="s">
        <v>748</v>
      </c>
      <c r="I34" s="12"/>
      <c r="J34" s="59"/>
      <c r="K34" s="58">
        <v>37</v>
      </c>
      <c r="L34" s="58" t="s">
        <v>749</v>
      </c>
      <c r="M34" s="58"/>
      <c r="N34" s="58"/>
      <c r="O34" s="58">
        <v>38</v>
      </c>
      <c r="P34" s="58" t="s">
        <v>750</v>
      </c>
      <c r="Q34" s="58">
        <f t="shared" si="0"/>
        <v>176</v>
      </c>
      <c r="R34" s="13">
        <f t="shared" si="1"/>
        <v>27153</v>
      </c>
    </row>
    <row r="35" spans="1:18" ht="17.100000000000001" customHeight="1" x14ac:dyDescent="0.25">
      <c r="A35" s="59">
        <v>28</v>
      </c>
      <c r="B35" s="17">
        <v>342</v>
      </c>
      <c r="C35" s="59"/>
      <c r="D35" s="12"/>
      <c r="E35" s="59"/>
      <c r="F35" s="59"/>
      <c r="G35" s="59"/>
      <c r="H35" s="54"/>
      <c r="I35" s="12"/>
      <c r="J35" s="59"/>
      <c r="K35" s="58"/>
      <c r="L35" s="58"/>
      <c r="M35" s="58"/>
      <c r="N35" s="58"/>
      <c r="O35" s="58"/>
      <c r="P35" s="58"/>
      <c r="Q35" s="58">
        <f t="shared" si="0"/>
        <v>0</v>
      </c>
      <c r="R35" s="13">
        <f t="shared" si="1"/>
        <v>0</v>
      </c>
    </row>
    <row r="36" spans="1:18" ht="17.100000000000001" customHeight="1" x14ac:dyDescent="0.25">
      <c r="A36" s="59">
        <v>29</v>
      </c>
      <c r="B36" s="59">
        <v>343</v>
      </c>
      <c r="C36" s="59">
        <v>32</v>
      </c>
      <c r="D36" s="59" t="s">
        <v>751</v>
      </c>
      <c r="E36" s="12"/>
      <c r="F36" s="59"/>
      <c r="G36" s="59">
        <v>44</v>
      </c>
      <c r="H36" s="54" t="s">
        <v>752</v>
      </c>
      <c r="I36" s="12"/>
      <c r="J36" s="59"/>
      <c r="K36" s="58">
        <v>43</v>
      </c>
      <c r="L36" s="58" t="s">
        <v>753</v>
      </c>
      <c r="M36" s="58"/>
      <c r="N36" s="58"/>
      <c r="O36" s="58">
        <v>48</v>
      </c>
      <c r="P36" s="58" t="s">
        <v>754</v>
      </c>
      <c r="Q36" s="58">
        <f t="shared" si="0"/>
        <v>167</v>
      </c>
      <c r="R36" s="13">
        <f t="shared" si="1"/>
        <v>25824</v>
      </c>
    </row>
    <row r="37" spans="1:18" ht="17.100000000000001" customHeight="1" x14ac:dyDescent="0.25">
      <c r="A37" s="59">
        <v>30</v>
      </c>
      <c r="B37" s="14" t="s">
        <v>17</v>
      </c>
      <c r="C37" s="59"/>
      <c r="D37" s="59"/>
      <c r="E37" s="12"/>
      <c r="F37" s="59"/>
      <c r="G37" s="59"/>
      <c r="H37" s="52"/>
      <c r="I37" s="12"/>
      <c r="J37" s="59"/>
      <c r="K37" s="58"/>
      <c r="L37" s="58"/>
      <c r="M37" s="58"/>
      <c r="N37" s="58"/>
      <c r="O37" s="58"/>
      <c r="P37" s="58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14" t="s">
        <v>18</v>
      </c>
      <c r="C38" s="59"/>
      <c r="D38" s="59"/>
      <c r="E38" s="12"/>
      <c r="F38" s="59"/>
      <c r="G38" s="59"/>
      <c r="H38" s="52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59"/>
      <c r="D39" s="59"/>
      <c r="E39" s="12"/>
      <c r="F39" s="59"/>
      <c r="G39" s="59"/>
      <c r="H39" s="52"/>
      <c r="I39" s="12"/>
      <c r="J39" s="59"/>
      <c r="K39" s="58"/>
      <c r="L39" s="58"/>
      <c r="M39" s="58"/>
      <c r="N39" s="58"/>
      <c r="O39" s="58"/>
      <c r="P39" s="58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59"/>
      <c r="D40" s="59"/>
      <c r="E40" s="59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59"/>
      <c r="D41" s="59"/>
      <c r="E41" s="59"/>
      <c r="F41" s="59"/>
      <c r="G41" s="59"/>
      <c r="H41" s="59"/>
      <c r="I41" s="59"/>
      <c r="J41" s="59"/>
      <c r="K41" s="12"/>
      <c r="L41" s="58"/>
      <c r="M41" s="12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7.100000000000001" customHeight="1" x14ac:dyDescent="0.25">
      <c r="A42" s="59">
        <v>37</v>
      </c>
      <c r="B42" s="14">
        <v>421</v>
      </c>
      <c r="C42" s="59"/>
      <c r="D42" s="59"/>
      <c r="E42" s="59"/>
      <c r="F42" s="59"/>
      <c r="G42" s="59"/>
      <c r="H42" s="52"/>
      <c r="I42" s="59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7.100000000000001" customHeight="1" x14ac:dyDescent="0.25">
      <c r="A43" s="59">
        <v>38</v>
      </c>
      <c r="B43" s="59">
        <v>422</v>
      </c>
      <c r="C43" s="59"/>
      <c r="D43" s="59"/>
      <c r="E43" s="59"/>
      <c r="F43" s="59"/>
      <c r="G43" s="59"/>
      <c r="H43" s="59"/>
      <c r="I43" s="14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7.100000000000001" customHeight="1" x14ac:dyDescent="0.25">
      <c r="A44" s="59">
        <v>39</v>
      </c>
      <c r="B44" s="58">
        <v>423</v>
      </c>
      <c r="C44" s="58"/>
      <c r="D44" s="58"/>
      <c r="E44" s="58"/>
      <c r="F44" s="58"/>
      <c r="G44" s="58">
        <v>57</v>
      </c>
      <c r="H44" s="58" t="s">
        <v>755</v>
      </c>
      <c r="I44" s="59"/>
      <c r="J44" s="58"/>
      <c r="K44" s="58"/>
      <c r="L44" s="58"/>
      <c r="M44" s="58"/>
      <c r="N44" s="58"/>
      <c r="O44" s="58"/>
      <c r="P44" s="58"/>
      <c r="Q44" s="58">
        <f t="shared" si="2"/>
        <v>57</v>
      </c>
      <c r="R44" s="13">
        <f t="shared" si="3"/>
        <v>8721</v>
      </c>
    </row>
    <row r="45" spans="1:18" ht="17.100000000000001" customHeight="1" x14ac:dyDescent="0.25">
      <c r="A45" s="59">
        <v>40</v>
      </c>
      <c r="B45" s="58">
        <v>424</v>
      </c>
      <c r="C45" s="58"/>
      <c r="D45" s="58"/>
      <c r="E45" s="58"/>
      <c r="F45" s="58"/>
      <c r="G45" s="58"/>
      <c r="H45" s="58"/>
      <c r="I45" s="59"/>
      <c r="J45" s="58"/>
      <c r="K45" s="58"/>
      <c r="L45" s="58"/>
      <c r="M45" s="58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7.100000000000001" customHeight="1" x14ac:dyDescent="0.25">
      <c r="A46" s="59">
        <v>41</v>
      </c>
      <c r="B46" s="58">
        <v>425</v>
      </c>
      <c r="C46" s="58"/>
      <c r="D46" s="58"/>
      <c r="E46" s="58"/>
      <c r="F46" s="58"/>
      <c r="G46" s="58"/>
      <c r="H46" s="58"/>
      <c r="I46" s="59"/>
      <c r="J46" s="58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7.100000000000001" customHeight="1" x14ac:dyDescent="0.25">
      <c r="A47" s="59">
        <v>42</v>
      </c>
      <c r="B47" s="58">
        <v>426</v>
      </c>
      <c r="C47" s="58"/>
      <c r="D47" s="58"/>
      <c r="E47" s="58"/>
      <c r="F47" s="58"/>
      <c r="G47" s="58"/>
      <c r="H47" s="58"/>
      <c r="I47" s="59"/>
      <c r="J47" s="58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7.100000000000001" customHeight="1" x14ac:dyDescent="0.25">
      <c r="A48" s="59">
        <v>43</v>
      </c>
      <c r="B48" s="58">
        <v>427</v>
      </c>
      <c r="C48" s="58"/>
      <c r="D48" s="58"/>
      <c r="E48" s="58"/>
      <c r="F48" s="58"/>
      <c r="G48" s="58"/>
      <c r="H48" s="58"/>
      <c r="I48" s="59"/>
      <c r="J48" s="58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7.100000000000001" customHeight="1" x14ac:dyDescent="0.25">
      <c r="A49" s="59">
        <v>44</v>
      </c>
      <c r="B49" s="58">
        <v>428</v>
      </c>
      <c r="C49" s="58"/>
      <c r="D49" s="58"/>
      <c r="E49" s="58"/>
      <c r="F49" s="58"/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7.100000000000001" customHeight="1" x14ac:dyDescent="0.25">
      <c r="A50" s="59">
        <v>45</v>
      </c>
      <c r="B50" s="58">
        <v>429</v>
      </c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7.100000000000001" customHeight="1" x14ac:dyDescent="0.25">
      <c r="A51" s="59">
        <v>46</v>
      </c>
      <c r="B51" s="58">
        <v>430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7.100000000000001" customHeight="1" x14ac:dyDescent="0.25">
      <c r="A52" s="59">
        <v>47</v>
      </c>
      <c r="B52" s="58">
        <v>431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7.100000000000001" customHeight="1" x14ac:dyDescent="0.25">
      <c r="A53" s="59">
        <v>48</v>
      </c>
      <c r="B53" s="58">
        <v>432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7.100000000000001" customHeight="1" x14ac:dyDescent="0.25">
      <c r="A54" s="59">
        <v>49</v>
      </c>
      <c r="B54" s="58">
        <v>433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>
        <v>38</v>
      </c>
      <c r="N54" s="58" t="s">
        <v>756</v>
      </c>
      <c r="O54" s="58"/>
      <c r="P54" s="58"/>
      <c r="Q54" s="58">
        <f t="shared" si="2"/>
        <v>38</v>
      </c>
      <c r="R54" s="13">
        <f t="shared" si="3"/>
        <v>5928</v>
      </c>
    </row>
    <row r="55" spans="1:18" ht="17.100000000000001" customHeight="1" x14ac:dyDescent="0.25">
      <c r="A55" s="59">
        <v>50</v>
      </c>
      <c r="B55" s="58">
        <v>434</v>
      </c>
      <c r="C55" s="58"/>
      <c r="D55" s="58"/>
      <c r="E55" s="58">
        <v>39</v>
      </c>
      <c r="F55" s="58" t="s">
        <v>285</v>
      </c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39</v>
      </c>
      <c r="R55" s="13">
        <f t="shared" si="3"/>
        <v>5967</v>
      </c>
    </row>
    <row r="56" spans="1:18" ht="17.100000000000001" customHeight="1" x14ac:dyDescent="0.25">
      <c r="A56" s="59">
        <v>51</v>
      </c>
      <c r="B56" s="58">
        <v>435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>
        <v>30</v>
      </c>
      <c r="P56" s="58" t="s">
        <v>757</v>
      </c>
      <c r="Q56" s="58">
        <f t="shared" si="2"/>
        <v>30</v>
      </c>
      <c r="R56" s="13">
        <f t="shared" si="3"/>
        <v>4680</v>
      </c>
    </row>
    <row r="57" spans="1:18" ht="17.100000000000001" customHeight="1" x14ac:dyDescent="0.25">
      <c r="A57" s="59">
        <v>52</v>
      </c>
      <c r="B57" s="58">
        <v>436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"/>
        <v>0</v>
      </c>
      <c r="R57" s="13">
        <f t="shared" si="3"/>
        <v>0</v>
      </c>
    </row>
    <row r="58" spans="1:18" ht="17.100000000000001" customHeight="1" x14ac:dyDescent="0.25">
      <c r="A58" s="59">
        <v>53</v>
      </c>
      <c r="B58" s="58">
        <v>437</v>
      </c>
      <c r="C58" s="58"/>
      <c r="D58" s="58"/>
      <c r="E58" s="58"/>
      <c r="F58" s="58"/>
      <c r="G58" s="58"/>
      <c r="H58" s="58"/>
      <c r="I58" s="58">
        <v>36</v>
      </c>
      <c r="J58" s="58" t="s">
        <v>548</v>
      </c>
      <c r="K58" s="58"/>
      <c r="L58" s="58"/>
      <c r="M58" s="58"/>
      <c r="N58" s="58"/>
      <c r="O58" s="58"/>
      <c r="P58" s="58"/>
      <c r="Q58" s="58">
        <f t="shared" si="2"/>
        <v>36</v>
      </c>
      <c r="R58" s="13">
        <f t="shared" si="3"/>
        <v>5508</v>
      </c>
    </row>
    <row r="59" spans="1:18" ht="17.100000000000001" customHeight="1" x14ac:dyDescent="0.25">
      <c r="A59" s="59">
        <v>54</v>
      </c>
      <c r="B59" s="58">
        <v>438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>
        <v>33</v>
      </c>
      <c r="N59" s="58" t="s">
        <v>758</v>
      </c>
      <c r="O59" s="58"/>
      <c r="P59" s="58"/>
      <c r="Q59" s="58">
        <f t="shared" si="2"/>
        <v>33</v>
      </c>
      <c r="R59" s="13">
        <f t="shared" si="3"/>
        <v>5148</v>
      </c>
    </row>
    <row r="60" spans="1:18" ht="17.100000000000001" customHeight="1" x14ac:dyDescent="0.25">
      <c r="A60" s="59">
        <v>55</v>
      </c>
      <c r="B60" s="58">
        <v>439</v>
      </c>
      <c r="C60" s="58"/>
      <c r="D60" s="58"/>
      <c r="E60" s="58"/>
      <c r="F60" s="58"/>
      <c r="G60" s="58"/>
      <c r="H60" s="58"/>
      <c r="I60" s="58"/>
      <c r="J60" s="58"/>
      <c r="K60" s="58">
        <v>35</v>
      </c>
      <c r="L60" s="58" t="s">
        <v>759</v>
      </c>
      <c r="M60" s="58"/>
      <c r="N60" s="58"/>
      <c r="O60" s="58"/>
      <c r="P60" s="58"/>
      <c r="Q60" s="58">
        <f t="shared" si="2"/>
        <v>35</v>
      </c>
      <c r="R60" s="13">
        <f t="shared" si="3"/>
        <v>5460</v>
      </c>
    </row>
    <row r="61" spans="1:18" ht="17.100000000000001" customHeight="1" x14ac:dyDescent="0.25">
      <c r="A61" s="59">
        <v>56</v>
      </c>
      <c r="B61" s="58">
        <v>440</v>
      </c>
      <c r="C61" s="58"/>
      <c r="D61" s="58"/>
      <c r="E61" s="58"/>
      <c r="F61" s="58"/>
      <c r="G61" s="58"/>
      <c r="H61" s="58"/>
      <c r="I61" s="58">
        <v>36</v>
      </c>
      <c r="J61" s="58" t="s">
        <v>760</v>
      </c>
      <c r="K61" s="58"/>
      <c r="L61" s="58"/>
      <c r="M61" s="58"/>
      <c r="N61" s="58"/>
      <c r="O61" s="58"/>
      <c r="P61" s="58"/>
      <c r="Q61" s="58">
        <f t="shared" si="2"/>
        <v>36</v>
      </c>
      <c r="R61" s="13">
        <f t="shared" si="3"/>
        <v>5508</v>
      </c>
    </row>
    <row r="62" spans="1:18" ht="17.100000000000001" customHeight="1" x14ac:dyDescent="0.25">
      <c r="A62" s="59">
        <v>57</v>
      </c>
      <c r="B62" s="58">
        <v>441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>
        <f t="shared" si="2"/>
        <v>0</v>
      </c>
      <c r="R62" s="13">
        <f t="shared" si="3"/>
        <v>0</v>
      </c>
    </row>
    <row r="63" spans="1:18" ht="17.100000000000001" customHeight="1" x14ac:dyDescent="0.25">
      <c r="A63" s="59">
        <v>58</v>
      </c>
      <c r="B63" s="58">
        <v>442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>
        <v>40</v>
      </c>
      <c r="N63" s="58" t="s">
        <v>761</v>
      </c>
      <c r="O63" s="58"/>
      <c r="P63" s="58"/>
      <c r="Q63" s="58">
        <f t="shared" si="2"/>
        <v>40</v>
      </c>
      <c r="R63" s="13">
        <f t="shared" si="3"/>
        <v>6240</v>
      </c>
    </row>
    <row r="64" spans="1:18" ht="17.100000000000001" customHeight="1" x14ac:dyDescent="0.25">
      <c r="A64" s="59">
        <v>60</v>
      </c>
      <c r="B64" s="58" t="s">
        <v>20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si="2"/>
        <v>0</v>
      </c>
      <c r="R67" s="13">
        <f t="shared" si="3"/>
        <v>0</v>
      </c>
    </row>
    <row r="68" spans="1:18" ht="17.100000000000001" customHeight="1" x14ac:dyDescent="0.25">
      <c r="A68" s="59">
        <v>64</v>
      </c>
      <c r="B68" s="58">
        <v>608</v>
      </c>
      <c r="C68" s="58">
        <v>31</v>
      </c>
      <c r="D68" s="58" t="s">
        <v>762</v>
      </c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"/>
        <v>31</v>
      </c>
      <c r="R68" s="13">
        <f t="shared" si="3"/>
        <v>4743</v>
      </c>
    </row>
    <row r="69" spans="1:18" ht="17.100000000000001" customHeight="1" x14ac:dyDescent="0.25">
      <c r="A69" s="59">
        <v>65</v>
      </c>
      <c r="B69" s="58">
        <v>609</v>
      </c>
      <c r="C69" s="58"/>
      <c r="D69" s="58"/>
      <c r="E69" s="58"/>
      <c r="F69" s="58"/>
      <c r="G69" s="58">
        <v>32</v>
      </c>
      <c r="H69" s="58" t="s">
        <v>763</v>
      </c>
      <c r="I69" s="58"/>
      <c r="J69" s="58"/>
      <c r="K69" s="58"/>
      <c r="L69" s="58"/>
      <c r="M69" s="58"/>
      <c r="N69" s="58"/>
      <c r="O69" s="58"/>
      <c r="P69" s="58"/>
      <c r="Q69" s="58">
        <f t="shared" si="2"/>
        <v>32</v>
      </c>
      <c r="R69" s="13">
        <f t="shared" si="3"/>
        <v>4896</v>
      </c>
    </row>
    <row r="70" spans="1:18" ht="17.100000000000001" customHeight="1" x14ac:dyDescent="0.25">
      <c r="A70" s="59">
        <v>66</v>
      </c>
      <c r="B70" s="58">
        <v>610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58"/>
      <c r="D71" s="58"/>
      <c r="E71" s="58"/>
      <c r="F71" s="58"/>
      <c r="G71" s="58">
        <v>29</v>
      </c>
      <c r="H71" s="58" t="s">
        <v>764</v>
      </c>
      <c r="I71" s="58"/>
      <c r="J71" s="58"/>
      <c r="K71" s="58"/>
      <c r="L71" s="58"/>
      <c r="M71" s="58"/>
      <c r="N71" s="58"/>
      <c r="O71" s="58"/>
      <c r="P71" s="58"/>
      <c r="Q71" s="58">
        <f t="shared" si="2"/>
        <v>29</v>
      </c>
      <c r="R71" s="13">
        <f t="shared" si="3"/>
        <v>4437</v>
      </c>
    </row>
    <row r="72" spans="1:18" ht="17.100000000000001" customHeight="1" x14ac:dyDescent="0.25">
      <c r="A72" s="59">
        <v>68</v>
      </c>
      <c r="B72" s="58">
        <v>612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7.100000000000001" customHeight="1" x14ac:dyDescent="0.25">
      <c r="A73" s="59">
        <v>69</v>
      </c>
      <c r="B73" s="58">
        <v>613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>
        <v>17</v>
      </c>
      <c r="N77" s="18" t="s">
        <v>765</v>
      </c>
      <c r="O77" s="18"/>
      <c r="P77" s="18"/>
      <c r="Q77" s="58">
        <f t="shared" si="4"/>
        <v>17</v>
      </c>
      <c r="R77" s="13">
        <f t="shared" si="5"/>
        <v>2652</v>
      </c>
    </row>
    <row r="78" spans="1:18" ht="17.100000000000001" customHeight="1" x14ac:dyDescent="0.25">
      <c r="A78" s="59">
        <v>75</v>
      </c>
      <c r="B78" s="58">
        <v>619</v>
      </c>
      <c r="C78" s="58">
        <v>26</v>
      </c>
      <c r="D78" s="58" t="s">
        <v>766</v>
      </c>
      <c r="E78" s="58"/>
      <c r="F78" s="58"/>
      <c r="G78" s="58"/>
      <c r="H78" s="58"/>
      <c r="I78" s="58">
        <v>18</v>
      </c>
      <c r="J78" s="58" t="s">
        <v>767</v>
      </c>
      <c r="K78" s="58"/>
      <c r="L78" s="58"/>
      <c r="M78" s="58"/>
      <c r="N78" s="58"/>
      <c r="O78" s="58"/>
      <c r="P78" s="58"/>
      <c r="Q78" s="58">
        <f t="shared" si="4"/>
        <v>44</v>
      </c>
      <c r="R78" s="13">
        <f t="shared" si="5"/>
        <v>6732</v>
      </c>
    </row>
    <row r="79" spans="1:18" ht="17.100000000000001" customHeight="1" x14ac:dyDescent="0.25">
      <c r="A79" s="59">
        <v>76</v>
      </c>
      <c r="B79" s="58">
        <v>620</v>
      </c>
      <c r="C79" s="58">
        <v>16</v>
      </c>
      <c r="D79" s="58" t="s">
        <v>768</v>
      </c>
      <c r="E79" s="58"/>
      <c r="F79" s="58"/>
      <c r="G79" s="58"/>
      <c r="H79" s="58"/>
      <c r="I79" s="58"/>
      <c r="J79" s="58"/>
      <c r="K79" s="58">
        <v>20</v>
      </c>
      <c r="L79" s="58" t="s">
        <v>569</v>
      </c>
      <c r="M79" s="58"/>
      <c r="N79" s="58"/>
      <c r="O79" s="58"/>
      <c r="P79" s="58"/>
      <c r="Q79" s="58">
        <f t="shared" si="4"/>
        <v>36</v>
      </c>
      <c r="R79" s="13">
        <f t="shared" si="5"/>
        <v>5568</v>
      </c>
    </row>
    <row r="80" spans="1:18" ht="17.100000000000001" customHeight="1" x14ac:dyDescent="0.25">
      <c r="A80" s="59">
        <v>79</v>
      </c>
      <c r="B80" s="58">
        <v>623</v>
      </c>
      <c r="C80" s="58"/>
      <c r="D80" s="58"/>
      <c r="E80" s="58"/>
      <c r="F80" s="58"/>
      <c r="G80" s="58">
        <v>22</v>
      </c>
      <c r="H80" s="58" t="s">
        <v>769</v>
      </c>
      <c r="I80" s="58"/>
      <c r="J80" s="58"/>
      <c r="K80" s="12"/>
      <c r="L80" s="58"/>
      <c r="M80" s="12"/>
      <c r="N80" s="58"/>
      <c r="O80" s="58"/>
      <c r="P80" s="58"/>
      <c r="Q80" s="58">
        <f t="shared" si="4"/>
        <v>22</v>
      </c>
      <c r="R80" s="13">
        <f t="shared" si="5"/>
        <v>3366</v>
      </c>
    </row>
    <row r="81" spans="1:18" ht="17.100000000000001" customHeight="1" x14ac:dyDescent="0.25">
      <c r="A81" s="59">
        <v>80</v>
      </c>
      <c r="B81" s="58">
        <v>624</v>
      </c>
      <c r="C81" s="58"/>
      <c r="D81" s="58"/>
      <c r="E81" s="58">
        <v>19</v>
      </c>
      <c r="F81" s="58" t="s">
        <v>770</v>
      </c>
      <c r="G81" s="58"/>
      <c r="H81" s="58"/>
      <c r="I81" s="58"/>
      <c r="J81" s="58"/>
      <c r="K81" s="12">
        <v>14</v>
      </c>
      <c r="L81" s="58" t="s">
        <v>771</v>
      </c>
      <c r="M81" s="12"/>
      <c r="N81" s="58"/>
      <c r="O81" s="58"/>
      <c r="P81" s="58"/>
      <c r="Q81" s="58">
        <f t="shared" si="4"/>
        <v>33</v>
      </c>
      <c r="R81" s="13">
        <f t="shared" si="5"/>
        <v>5091</v>
      </c>
    </row>
    <row r="82" spans="1:18" ht="17.100000000000001" customHeight="1" x14ac:dyDescent="0.25">
      <c r="A82" s="59">
        <v>81</v>
      </c>
      <c r="B82" s="58">
        <v>625</v>
      </c>
      <c r="C82" s="58">
        <v>25</v>
      </c>
      <c r="D82" s="58" t="s">
        <v>772</v>
      </c>
      <c r="E82" s="58"/>
      <c r="F82" s="58"/>
      <c r="G82" s="58"/>
      <c r="H82" s="58"/>
      <c r="I82" s="58">
        <v>15</v>
      </c>
      <c r="J82" s="58" t="s">
        <v>773</v>
      </c>
      <c r="K82" s="12"/>
      <c r="L82" s="58"/>
      <c r="M82" s="12"/>
      <c r="N82" s="58"/>
      <c r="O82" s="58"/>
      <c r="P82" s="58"/>
      <c r="Q82" s="58">
        <f t="shared" si="4"/>
        <v>40</v>
      </c>
      <c r="R82" s="13">
        <f t="shared" si="5"/>
        <v>6120</v>
      </c>
    </row>
    <row r="83" spans="1:18" ht="17.100000000000001" customHeight="1" x14ac:dyDescent="0.25">
      <c r="A83" s="59">
        <v>82</v>
      </c>
      <c r="B83" s="58">
        <v>626</v>
      </c>
      <c r="C83" s="58"/>
      <c r="D83" s="58"/>
      <c r="E83" s="58"/>
      <c r="F83" s="58"/>
      <c r="G83" s="58">
        <v>24</v>
      </c>
      <c r="H83" s="58" t="s">
        <v>774</v>
      </c>
      <c r="I83" s="58"/>
      <c r="J83" s="58"/>
      <c r="K83" s="20"/>
      <c r="L83" s="58"/>
      <c r="M83" s="20">
        <v>22</v>
      </c>
      <c r="N83" s="58" t="s">
        <v>775</v>
      </c>
      <c r="O83" s="58"/>
      <c r="P83" s="58"/>
      <c r="Q83" s="58">
        <f t="shared" si="4"/>
        <v>46</v>
      </c>
      <c r="R83" s="13">
        <f t="shared" si="5"/>
        <v>7104</v>
      </c>
    </row>
    <row r="84" spans="1:18" ht="17.100000000000001" customHeight="1" x14ac:dyDescent="0.25">
      <c r="A84" s="59">
        <v>83</v>
      </c>
      <c r="B84" s="58">
        <v>627</v>
      </c>
      <c r="C84" s="58"/>
      <c r="D84" s="58"/>
      <c r="E84" s="58"/>
      <c r="F84" s="58"/>
      <c r="G84" s="58">
        <v>25</v>
      </c>
      <c r="H84" s="58" t="s">
        <v>776</v>
      </c>
      <c r="I84" s="58"/>
      <c r="J84" s="58"/>
      <c r="K84" s="12">
        <v>15</v>
      </c>
      <c r="L84" s="58" t="s">
        <v>777</v>
      </c>
      <c r="M84" s="12"/>
      <c r="N84" s="58"/>
      <c r="O84" s="58"/>
      <c r="P84" s="58"/>
      <c r="Q84" s="58">
        <f t="shared" si="4"/>
        <v>40</v>
      </c>
      <c r="R84" s="13">
        <f t="shared" si="5"/>
        <v>6165</v>
      </c>
    </row>
    <row r="85" spans="1:18" ht="17.100000000000001" customHeight="1" x14ac:dyDescent="0.25">
      <c r="A85" s="59">
        <v>84</v>
      </c>
      <c r="B85" s="58">
        <v>628</v>
      </c>
      <c r="C85" s="58"/>
      <c r="D85" s="58"/>
      <c r="E85" s="58"/>
      <c r="F85" s="58"/>
      <c r="G85" s="58">
        <v>25</v>
      </c>
      <c r="H85" s="58" t="s">
        <v>778</v>
      </c>
      <c r="I85" s="58"/>
      <c r="J85" s="58"/>
      <c r="K85" s="12"/>
      <c r="L85" s="58"/>
      <c r="M85" s="12">
        <v>19</v>
      </c>
      <c r="N85" s="58" t="s">
        <v>779</v>
      </c>
      <c r="O85" s="58"/>
      <c r="P85" s="58"/>
      <c r="Q85" s="58">
        <f t="shared" si="4"/>
        <v>44</v>
      </c>
      <c r="R85" s="13">
        <f t="shared" si="5"/>
        <v>6789</v>
      </c>
    </row>
    <row r="86" spans="1:18" ht="17.100000000000001" customHeight="1" x14ac:dyDescent="0.25">
      <c r="A86" s="59">
        <v>85</v>
      </c>
      <c r="B86" s="58">
        <v>629</v>
      </c>
      <c r="C86" s="58"/>
      <c r="D86" s="58"/>
      <c r="E86" s="58"/>
      <c r="F86" s="58"/>
      <c r="G86" s="58"/>
      <c r="H86" s="58"/>
      <c r="I86" s="58"/>
      <c r="J86" s="58"/>
      <c r="K86" s="12"/>
      <c r="L86" s="58"/>
      <c r="M86" s="12"/>
      <c r="N86" s="58"/>
      <c r="O86" s="58"/>
      <c r="P86" s="58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58"/>
      <c r="D87" s="58"/>
      <c r="E87" s="58">
        <v>20</v>
      </c>
      <c r="F87" s="58" t="s">
        <v>780</v>
      </c>
      <c r="G87" s="58"/>
      <c r="H87" s="58"/>
      <c r="I87" s="58"/>
      <c r="J87" s="58"/>
      <c r="K87" s="58">
        <v>21</v>
      </c>
      <c r="L87" s="58" t="s">
        <v>781</v>
      </c>
      <c r="M87" s="58"/>
      <c r="N87" s="58"/>
      <c r="O87" s="58">
        <v>17</v>
      </c>
      <c r="P87" s="58" t="s">
        <v>782</v>
      </c>
      <c r="Q87" s="58">
        <f t="shared" si="4"/>
        <v>58</v>
      </c>
      <c r="R87" s="13">
        <f t="shared" si="5"/>
        <v>8988</v>
      </c>
    </row>
    <row r="88" spans="1:18" ht="17.100000000000001" customHeight="1" x14ac:dyDescent="0.25">
      <c r="A88" s="59">
        <v>87</v>
      </c>
      <c r="B88" s="58">
        <v>631</v>
      </c>
      <c r="C88" s="58">
        <v>18</v>
      </c>
      <c r="D88" s="58" t="s">
        <v>783</v>
      </c>
      <c r="E88" s="58"/>
      <c r="F88" s="58"/>
      <c r="G88" s="58"/>
      <c r="H88" s="58"/>
      <c r="I88" s="58">
        <v>22</v>
      </c>
      <c r="J88" s="58" t="s">
        <v>784</v>
      </c>
      <c r="K88" s="58"/>
      <c r="L88" s="58"/>
      <c r="M88" s="58"/>
      <c r="N88" s="58"/>
      <c r="O88" s="58">
        <v>22</v>
      </c>
      <c r="P88" s="58" t="s">
        <v>785</v>
      </c>
      <c r="Q88" s="58">
        <f t="shared" si="4"/>
        <v>62</v>
      </c>
      <c r="R88" s="13">
        <f t="shared" si="5"/>
        <v>9552</v>
      </c>
    </row>
    <row r="89" spans="1:18" ht="17.100000000000001" customHeight="1" x14ac:dyDescent="0.25">
      <c r="A89" s="59">
        <v>88</v>
      </c>
      <c r="B89" s="58">
        <v>632</v>
      </c>
      <c r="C89" s="58"/>
      <c r="D89" s="58"/>
      <c r="E89" s="58"/>
      <c r="F89" s="58"/>
      <c r="G89" s="58">
        <v>25</v>
      </c>
      <c r="H89" t="s">
        <v>681</v>
      </c>
      <c r="I89" s="58"/>
      <c r="J89" s="58"/>
      <c r="K89" s="58">
        <v>17</v>
      </c>
      <c r="L89" s="58">
        <v>5594</v>
      </c>
      <c r="M89" s="58"/>
      <c r="N89" s="58"/>
      <c r="O89" s="58"/>
      <c r="P89" s="58"/>
      <c r="Q89" s="58">
        <f t="shared" si="4"/>
        <v>42</v>
      </c>
      <c r="R89" s="13">
        <f t="shared" si="5"/>
        <v>6477</v>
      </c>
    </row>
    <row r="90" spans="1:18" ht="17.100000000000001" customHeight="1" x14ac:dyDescent="0.25">
      <c r="A90" s="59">
        <v>89</v>
      </c>
      <c r="B90" s="58">
        <v>633</v>
      </c>
      <c r="C90" s="58"/>
      <c r="D90" s="58"/>
      <c r="E90" s="58"/>
      <c r="F90" s="58"/>
      <c r="G90" s="58"/>
      <c r="H90" s="58"/>
      <c r="I90" s="58">
        <v>24</v>
      </c>
      <c r="J90" s="58" t="s">
        <v>786</v>
      </c>
      <c r="K90" s="58"/>
      <c r="L90" s="58"/>
      <c r="M90" s="58"/>
      <c r="N90" s="58"/>
      <c r="O90" s="58">
        <v>20</v>
      </c>
      <c r="P90" s="58" t="s">
        <v>787</v>
      </c>
      <c r="Q90" s="58">
        <f t="shared" si="4"/>
        <v>44</v>
      </c>
      <c r="R90" s="13">
        <f t="shared" si="5"/>
        <v>6792</v>
      </c>
    </row>
    <row r="91" spans="1:18" ht="17.100000000000001" customHeight="1" x14ac:dyDescent="0.25">
      <c r="A91" s="59">
        <v>90</v>
      </c>
      <c r="B91" s="58" t="s">
        <v>21</v>
      </c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>
        <f t="shared" si="4"/>
        <v>0</v>
      </c>
      <c r="R91" s="13">
        <f t="shared" si="5"/>
        <v>0</v>
      </c>
    </row>
    <row r="92" spans="1:18" ht="17.100000000000001" customHeight="1" x14ac:dyDescent="0.25">
      <c r="A92" s="59">
        <v>91</v>
      </c>
      <c r="B92" s="58">
        <v>702</v>
      </c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>
        <f t="shared" si="4"/>
        <v>0</v>
      </c>
      <c r="R92" s="13">
        <f t="shared" si="5"/>
        <v>0</v>
      </c>
    </row>
    <row r="93" spans="1:18" ht="17.100000000000001" customHeight="1" x14ac:dyDescent="0.25">
      <c r="A93" s="59">
        <v>92</v>
      </c>
      <c r="B93" s="58">
        <v>703</v>
      </c>
      <c r="C93" s="58"/>
      <c r="D93" s="58"/>
      <c r="E93" s="58"/>
      <c r="F93" s="58"/>
      <c r="G93" s="58"/>
      <c r="H93" s="58"/>
      <c r="I93" s="58"/>
      <c r="J93" s="58"/>
      <c r="K93" s="58">
        <v>191</v>
      </c>
      <c r="L93" s="58" t="s">
        <v>788</v>
      </c>
      <c r="M93" s="58"/>
      <c r="N93" s="58"/>
      <c r="O93" s="58"/>
      <c r="P93" s="58"/>
      <c r="Q93" s="58">
        <f t="shared" si="4"/>
        <v>191</v>
      </c>
      <c r="R93" s="13">
        <f t="shared" si="5"/>
        <v>29796</v>
      </c>
    </row>
    <row r="94" spans="1:18" ht="17.100000000000001" customHeight="1" x14ac:dyDescent="0.25">
      <c r="A94" s="59">
        <v>95</v>
      </c>
      <c r="B94" s="58">
        <v>1004</v>
      </c>
      <c r="C94" s="58"/>
      <c r="D94" s="58"/>
      <c r="E94" s="58"/>
      <c r="F94" s="58"/>
      <c r="G94" s="58"/>
      <c r="H94" s="58"/>
      <c r="I94" s="58">
        <v>84</v>
      </c>
      <c r="J94" s="58" t="s">
        <v>789</v>
      </c>
      <c r="K94" s="58"/>
      <c r="L94" s="58"/>
      <c r="M94" s="58"/>
      <c r="N94" s="58"/>
      <c r="O94" s="58"/>
      <c r="P94" s="58"/>
      <c r="Q94" s="58">
        <f t="shared" si="4"/>
        <v>84</v>
      </c>
      <c r="R94" s="13">
        <f t="shared" si="5"/>
        <v>12852</v>
      </c>
    </row>
    <row r="95" spans="1:18" ht="17.100000000000001" customHeight="1" x14ac:dyDescent="0.25">
      <c r="A95" s="59">
        <v>96</v>
      </c>
      <c r="B95" s="58">
        <v>1005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58"/>
      <c r="D96" s="58"/>
      <c r="E96" s="58"/>
      <c r="F96" s="58"/>
      <c r="G96" s="58">
        <v>53</v>
      </c>
      <c r="H96" s="58" t="s">
        <v>790</v>
      </c>
      <c r="I96" s="58"/>
      <c r="J96" s="58"/>
      <c r="K96" s="58"/>
      <c r="L96" s="58"/>
      <c r="M96" s="58"/>
      <c r="N96" s="58"/>
      <c r="O96" s="58"/>
      <c r="P96" s="58"/>
      <c r="Q96" s="58">
        <f t="shared" si="4"/>
        <v>53</v>
      </c>
      <c r="R96" s="13">
        <f t="shared" si="5"/>
        <v>8109</v>
      </c>
    </row>
    <row r="97" spans="1:18" ht="17.100000000000001" customHeight="1" x14ac:dyDescent="0.25">
      <c r="A97" s="59">
        <v>98</v>
      </c>
      <c r="B97" s="58">
        <v>1103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>
        <f t="shared" si="4"/>
        <v>0</v>
      </c>
      <c r="R98" s="13">
        <f t="shared" si="5"/>
        <v>0</v>
      </c>
    </row>
    <row r="99" spans="1:18" ht="17.100000000000001" customHeight="1" x14ac:dyDescent="0.25">
      <c r="A99" s="59">
        <v>101</v>
      </c>
      <c r="B99" s="58">
        <v>1106</v>
      </c>
      <c r="C99" s="58"/>
      <c r="D99" s="58"/>
      <c r="E99" s="58">
        <v>38</v>
      </c>
      <c r="F99" s="58">
        <v>8589</v>
      </c>
      <c r="G99" s="58"/>
      <c r="H99" s="58"/>
      <c r="I99" s="58"/>
      <c r="J99" s="58"/>
      <c r="K99" s="58"/>
      <c r="L99" s="58"/>
      <c r="M99" s="58">
        <v>47</v>
      </c>
      <c r="N99" s="58">
        <v>8599</v>
      </c>
      <c r="O99" s="58"/>
      <c r="P99" s="58"/>
      <c r="Q99" s="58">
        <f t="shared" si="4"/>
        <v>85</v>
      </c>
      <c r="R99" s="13">
        <f t="shared" si="5"/>
        <v>13146</v>
      </c>
    </row>
    <row r="100" spans="1:18" ht="17.100000000000001" customHeight="1" x14ac:dyDescent="0.25">
      <c r="A100" s="59">
        <v>102</v>
      </c>
      <c r="B100" s="58">
        <v>1107</v>
      </c>
      <c r="C100" s="58"/>
      <c r="D100" s="58"/>
      <c r="E100" s="58"/>
      <c r="F100" s="58"/>
      <c r="G100" s="58"/>
      <c r="H100" s="58"/>
      <c r="I100" s="58">
        <v>114</v>
      </c>
      <c r="J100" s="58" t="s">
        <v>791</v>
      </c>
      <c r="K100" s="58"/>
      <c r="L100" s="58"/>
      <c r="M100" s="58"/>
      <c r="N100" s="58"/>
      <c r="O100" s="58">
        <v>112</v>
      </c>
      <c r="P100" s="58" t="s">
        <v>792</v>
      </c>
      <c r="Q100" s="58">
        <f t="shared" si="4"/>
        <v>226</v>
      </c>
      <c r="R100" s="13">
        <f t="shared" si="5"/>
        <v>34914</v>
      </c>
    </row>
    <row r="101" spans="1:18" ht="17.100000000000001" customHeight="1" x14ac:dyDescent="0.25">
      <c r="A101" s="59">
        <v>103</v>
      </c>
      <c r="B101" s="58">
        <v>1111</v>
      </c>
      <c r="C101" s="58"/>
      <c r="D101" s="58"/>
      <c r="E101" s="58"/>
      <c r="F101" s="58"/>
      <c r="G101" s="58"/>
      <c r="H101" s="58"/>
      <c r="I101" s="58"/>
      <c r="J101" s="58"/>
      <c r="K101" s="58">
        <v>160</v>
      </c>
      <c r="L101" s="58" t="s">
        <v>793</v>
      </c>
      <c r="M101" s="58"/>
      <c r="N101" s="58"/>
      <c r="O101" s="58"/>
      <c r="P101" s="58"/>
      <c r="Q101" s="58">
        <f t="shared" si="4"/>
        <v>160</v>
      </c>
      <c r="R101" s="13">
        <f t="shared" si="5"/>
        <v>24960</v>
      </c>
    </row>
    <row r="102" spans="1:18" ht="17.100000000000001" customHeight="1" x14ac:dyDescent="0.25">
      <c r="A102" s="59">
        <v>104</v>
      </c>
      <c r="B102" s="58">
        <v>1222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58"/>
      <c r="D103" s="58"/>
      <c r="E103" s="58">
        <v>20</v>
      </c>
      <c r="F103" s="58" t="s">
        <v>588</v>
      </c>
      <c r="G103" s="58"/>
      <c r="H103" s="58"/>
      <c r="I103" s="58"/>
      <c r="J103" s="58"/>
      <c r="K103" s="58">
        <v>44</v>
      </c>
      <c r="L103" s="58" t="s">
        <v>794</v>
      </c>
      <c r="M103" s="58"/>
      <c r="N103" s="58"/>
      <c r="O103" s="58"/>
      <c r="P103" s="58"/>
      <c r="Q103" s="58">
        <f t="shared" si="4"/>
        <v>64</v>
      </c>
      <c r="R103" s="13">
        <f t="shared" si="5"/>
        <v>9924</v>
      </c>
    </row>
    <row r="104" spans="1:18" ht="17.100000000000001" customHeight="1" x14ac:dyDescent="0.25">
      <c r="A104" s="59">
        <v>106</v>
      </c>
      <c r="B104" s="58">
        <v>1229</v>
      </c>
      <c r="C104" s="58">
        <v>40</v>
      </c>
      <c r="D104" s="58" t="s">
        <v>795</v>
      </c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>
        <v>40</v>
      </c>
      <c r="P104" s="58" t="s">
        <v>796</v>
      </c>
      <c r="Q104" s="58">
        <f t="shared" si="4"/>
        <v>80</v>
      </c>
      <c r="R104" s="13">
        <f t="shared" si="5"/>
        <v>12360</v>
      </c>
    </row>
    <row r="105" spans="1:18" ht="17.100000000000001" customHeight="1" x14ac:dyDescent="0.25">
      <c r="A105" s="59">
        <v>107</v>
      </c>
      <c r="B105" s="58">
        <v>1230</v>
      </c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0</v>
      </c>
      <c r="R105" s="13">
        <f t="shared" si="5"/>
        <v>0</v>
      </c>
    </row>
    <row r="106" spans="1:18" ht="17.100000000000001" customHeight="1" x14ac:dyDescent="0.25">
      <c r="A106" s="59">
        <v>108</v>
      </c>
      <c r="B106" s="58">
        <v>1231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7.100000000000001" customHeight="1" x14ac:dyDescent="0.25">
      <c r="A107" s="59">
        <v>109</v>
      </c>
      <c r="B107" s="58">
        <v>1232</v>
      </c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7.100000000000001" customHeight="1" x14ac:dyDescent="0.25">
      <c r="A108" s="59">
        <v>110</v>
      </c>
      <c r="B108" s="58">
        <v>1233</v>
      </c>
      <c r="C108" s="58">
        <v>47</v>
      </c>
      <c r="D108" s="58" t="s">
        <v>797</v>
      </c>
      <c r="E108" s="58"/>
      <c r="F108" s="58"/>
      <c r="G108" s="58"/>
      <c r="H108" s="58"/>
      <c r="I108" s="58"/>
      <c r="J108" s="58"/>
      <c r="K108" s="58"/>
      <c r="L108" s="58"/>
      <c r="M108" s="58">
        <v>55</v>
      </c>
      <c r="N108" s="58" t="s">
        <v>798</v>
      </c>
      <c r="O108" s="58"/>
      <c r="P108" s="58"/>
      <c r="Q108" s="58">
        <f t="shared" si="6"/>
        <v>102</v>
      </c>
      <c r="R108" s="13">
        <f t="shared" si="7"/>
        <v>15771</v>
      </c>
    </row>
    <row r="109" spans="1:18" ht="17.100000000000001" customHeight="1" x14ac:dyDescent="0.25">
      <c r="A109" s="59">
        <v>111</v>
      </c>
      <c r="B109" s="58">
        <v>1234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6"/>
        <v>0</v>
      </c>
      <c r="R110" s="13">
        <f t="shared" si="7"/>
        <v>0</v>
      </c>
    </row>
    <row r="111" spans="1:18" ht="17.100000000000001" customHeight="1" x14ac:dyDescent="0.25">
      <c r="A111" s="59">
        <v>113</v>
      </c>
      <c r="B111" s="58">
        <v>1236</v>
      </c>
      <c r="C111" s="58"/>
      <c r="D111" s="58"/>
      <c r="E111" s="58"/>
      <c r="F111" s="58"/>
      <c r="G111" s="58"/>
      <c r="H111" s="58"/>
      <c r="I111" s="58">
        <v>45</v>
      </c>
      <c r="J111" s="58" t="s">
        <v>799</v>
      </c>
      <c r="K111" s="58"/>
      <c r="L111" s="58"/>
      <c r="M111" s="58"/>
      <c r="N111" s="58"/>
      <c r="O111" s="58"/>
      <c r="P111" s="58"/>
      <c r="Q111" s="58">
        <f t="shared" si="6"/>
        <v>45</v>
      </c>
      <c r="R111" s="13">
        <f t="shared" si="7"/>
        <v>6885</v>
      </c>
    </row>
    <row r="112" spans="1:18" ht="17.100000000000001" customHeight="1" x14ac:dyDescent="0.25">
      <c r="A112" s="59">
        <v>114</v>
      </c>
      <c r="B112" s="58">
        <v>1237</v>
      </c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58"/>
      <c r="D114" s="58"/>
      <c r="E114" s="58">
        <v>20</v>
      </c>
      <c r="F114" s="58" t="s">
        <v>800</v>
      </c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20</v>
      </c>
      <c r="R114" s="13">
        <f t="shared" si="7"/>
        <v>3060</v>
      </c>
    </row>
    <row r="115" spans="1:18" ht="17.100000000000001" customHeight="1" x14ac:dyDescent="0.25">
      <c r="A115" s="59">
        <v>118</v>
      </c>
      <c r="B115" s="58">
        <v>1405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7.100000000000001" customHeight="1" x14ac:dyDescent="0.25">
      <c r="A116" s="59">
        <v>119</v>
      </c>
      <c r="B116" s="58">
        <v>1504</v>
      </c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6"/>
        <v>0</v>
      </c>
      <c r="R116" s="13">
        <f t="shared" si="7"/>
        <v>0</v>
      </c>
    </row>
    <row r="117" spans="1:18" ht="17.100000000000001" customHeight="1" x14ac:dyDescent="0.25">
      <c r="A117" s="59">
        <v>120</v>
      </c>
      <c r="B117" s="58">
        <v>1505</v>
      </c>
      <c r="C117" s="58"/>
      <c r="D117" s="58"/>
      <c r="E117" s="58">
        <v>59</v>
      </c>
      <c r="F117" s="58" t="s">
        <v>801</v>
      </c>
      <c r="G117" s="58"/>
      <c r="H117" s="58"/>
      <c r="I117" s="58"/>
      <c r="J117" s="58"/>
      <c r="K117" s="58">
        <v>55</v>
      </c>
      <c r="L117" s="58">
        <v>1140</v>
      </c>
      <c r="M117" s="58"/>
      <c r="N117" s="58"/>
      <c r="O117" s="58"/>
      <c r="P117" s="58"/>
      <c r="Q117" s="58">
        <f t="shared" si="6"/>
        <v>114</v>
      </c>
      <c r="R117" s="13">
        <f t="shared" si="7"/>
        <v>17607</v>
      </c>
    </row>
    <row r="118" spans="1:18" ht="17.100000000000001" customHeight="1" x14ac:dyDescent="0.25">
      <c r="A118" s="59">
        <v>122</v>
      </c>
      <c r="B118" s="58">
        <v>1507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7.100000000000001" customHeight="1" x14ac:dyDescent="0.25">
      <c r="A119" s="59">
        <v>123</v>
      </c>
      <c r="B119" s="58">
        <v>1508</v>
      </c>
      <c r="C119" s="58"/>
      <c r="D119" s="58"/>
      <c r="E119" s="58"/>
      <c r="F119" s="58"/>
      <c r="G119" s="58"/>
      <c r="H119" s="58"/>
      <c r="I119" s="58"/>
      <c r="J119" s="58"/>
      <c r="K119" s="58">
        <v>60</v>
      </c>
      <c r="L119" s="58" t="s">
        <v>696</v>
      </c>
      <c r="M119" s="58"/>
      <c r="N119" s="58"/>
      <c r="O119" s="58"/>
      <c r="P119" s="58"/>
      <c r="Q119" s="58">
        <f t="shared" si="6"/>
        <v>60</v>
      </c>
      <c r="R119" s="13">
        <f t="shared" si="7"/>
        <v>9360</v>
      </c>
    </row>
    <row r="120" spans="1:18" ht="17.100000000000001" customHeight="1" x14ac:dyDescent="0.25">
      <c r="A120" s="59">
        <v>124</v>
      </c>
      <c r="B120" s="58">
        <v>1509</v>
      </c>
      <c r="C120" s="58"/>
      <c r="D120" s="58"/>
      <c r="E120" s="58">
        <v>50</v>
      </c>
      <c r="F120" s="58" t="s">
        <v>802</v>
      </c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6"/>
        <v>50</v>
      </c>
      <c r="R120" s="13">
        <f t="shared" si="7"/>
        <v>7650</v>
      </c>
    </row>
    <row r="121" spans="1:18" ht="17.100000000000001" customHeight="1" x14ac:dyDescent="0.25">
      <c r="A121" s="59">
        <v>125</v>
      </c>
      <c r="B121" s="58">
        <v>1510</v>
      </c>
      <c r="C121" s="58"/>
      <c r="D121" s="58"/>
      <c r="E121" s="58">
        <v>75</v>
      </c>
      <c r="F121" s="58" t="s">
        <v>389</v>
      </c>
      <c r="G121" s="58"/>
      <c r="H121" s="58"/>
      <c r="I121" s="58">
        <v>60</v>
      </c>
      <c r="J121" s="58" t="s">
        <v>803</v>
      </c>
      <c r="K121" s="58"/>
      <c r="L121" s="58"/>
      <c r="M121" s="58">
        <v>55</v>
      </c>
      <c r="N121" s="58" t="s">
        <v>804</v>
      </c>
      <c r="O121" s="58"/>
      <c r="P121" s="58"/>
      <c r="Q121" s="58">
        <f t="shared" si="6"/>
        <v>190</v>
      </c>
      <c r="R121" s="13">
        <f t="shared" si="7"/>
        <v>29235</v>
      </c>
    </row>
    <row r="122" spans="1:18" ht="17.100000000000001" customHeight="1" x14ac:dyDescent="0.25">
      <c r="A122" s="59">
        <v>126</v>
      </c>
      <c r="B122" s="58">
        <v>1511</v>
      </c>
      <c r="C122" s="58"/>
      <c r="D122" s="58"/>
      <c r="E122" s="58">
        <v>40</v>
      </c>
      <c r="F122" s="58" t="s">
        <v>805</v>
      </c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40</v>
      </c>
      <c r="R122" s="13">
        <f t="shared" si="7"/>
        <v>6120</v>
      </c>
    </row>
    <row r="123" spans="1:18" ht="17.100000000000001" customHeight="1" x14ac:dyDescent="0.25">
      <c r="A123" s="59">
        <v>127</v>
      </c>
      <c r="B123" s="58" t="s">
        <v>22</v>
      </c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>
        <v>25</v>
      </c>
      <c r="P124" s="58" t="s">
        <v>806</v>
      </c>
      <c r="Q124" s="58">
        <f t="shared" si="6"/>
        <v>25</v>
      </c>
      <c r="R124" s="13">
        <f t="shared" si="7"/>
        <v>3900</v>
      </c>
    </row>
    <row r="125" spans="1:18" ht="17.100000000000001" customHeight="1" x14ac:dyDescent="0.25">
      <c r="A125" s="59">
        <v>129</v>
      </c>
      <c r="B125" s="58">
        <v>1603</v>
      </c>
      <c r="C125" s="58"/>
      <c r="D125" s="58"/>
      <c r="E125" s="58">
        <v>51</v>
      </c>
      <c r="F125" s="58" t="s">
        <v>807</v>
      </c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51</v>
      </c>
      <c r="R125" s="13">
        <f t="shared" si="7"/>
        <v>7803</v>
      </c>
    </row>
    <row r="126" spans="1:18" ht="17.100000000000001" customHeight="1" x14ac:dyDescent="0.25">
      <c r="A126" s="59">
        <v>130</v>
      </c>
      <c r="B126" s="58">
        <v>1703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7.100000000000001" customHeight="1" x14ac:dyDescent="0.25">
      <c r="A127" s="59">
        <v>131</v>
      </c>
      <c r="B127" s="58">
        <v>1704</v>
      </c>
      <c r="C127" s="58">
        <v>29</v>
      </c>
      <c r="D127" s="58" t="s">
        <v>808</v>
      </c>
      <c r="E127" s="58"/>
      <c r="F127" s="58"/>
      <c r="G127" s="58">
        <v>24</v>
      </c>
      <c r="H127" s="58" t="s">
        <v>809</v>
      </c>
      <c r="I127" s="58"/>
      <c r="J127" s="58"/>
      <c r="K127" s="58">
        <v>23</v>
      </c>
      <c r="L127" s="58" t="s">
        <v>810</v>
      </c>
      <c r="M127" s="58"/>
      <c r="N127" s="58"/>
      <c r="O127" s="58"/>
      <c r="P127" s="58"/>
      <c r="Q127" s="58">
        <f t="shared" si="6"/>
        <v>76</v>
      </c>
      <c r="R127" s="13">
        <f t="shared" si="7"/>
        <v>11697</v>
      </c>
    </row>
    <row r="128" spans="1:18" ht="17.100000000000001" customHeight="1" x14ac:dyDescent="0.25">
      <c r="A128" s="59">
        <v>132</v>
      </c>
      <c r="B128" s="58">
        <v>1705</v>
      </c>
      <c r="C128" s="58">
        <v>40</v>
      </c>
      <c r="D128" s="58" t="s">
        <v>811</v>
      </c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>
        <v>32</v>
      </c>
      <c r="P128" s="58" t="s">
        <v>812</v>
      </c>
      <c r="Q128" s="58">
        <f t="shared" si="6"/>
        <v>72</v>
      </c>
      <c r="R128" s="13">
        <f t="shared" si="7"/>
        <v>11112</v>
      </c>
    </row>
    <row r="129" spans="1:18" ht="17.100000000000001" customHeight="1" x14ac:dyDescent="0.25">
      <c r="A129" s="59">
        <v>133</v>
      </c>
      <c r="B129" s="58">
        <v>1706</v>
      </c>
      <c r="C129" s="58"/>
      <c r="D129" s="58"/>
      <c r="E129" s="58"/>
      <c r="F129" s="58"/>
      <c r="G129" s="58">
        <v>44</v>
      </c>
      <c r="H129" s="58" t="s">
        <v>813</v>
      </c>
      <c r="I129" s="58"/>
      <c r="J129" s="58"/>
      <c r="K129" s="58"/>
      <c r="L129" s="58"/>
      <c r="M129" s="58"/>
      <c r="N129" s="58"/>
      <c r="O129" s="58"/>
      <c r="P129" s="58"/>
      <c r="Q129" s="58">
        <f t="shared" si="6"/>
        <v>44</v>
      </c>
      <c r="R129" s="13">
        <f t="shared" si="7"/>
        <v>6732</v>
      </c>
    </row>
    <row r="130" spans="1:18" ht="17.100000000000001" customHeight="1" x14ac:dyDescent="0.25">
      <c r="A130" s="59">
        <v>134</v>
      </c>
      <c r="B130" s="58">
        <v>1707</v>
      </c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7.100000000000001" customHeight="1" x14ac:dyDescent="0.25">
      <c r="A131" s="59">
        <v>135</v>
      </c>
      <c r="B131" s="58">
        <v>1708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7.100000000000001" customHeight="1" x14ac:dyDescent="0.25">
      <c r="A132" s="59">
        <v>136</v>
      </c>
      <c r="B132" s="58" t="s">
        <v>23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7.100000000000001" customHeight="1" x14ac:dyDescent="0.25">
      <c r="A134" s="59">
        <v>138</v>
      </c>
      <c r="B134" s="58">
        <v>2102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7.100000000000001" customHeight="1" x14ac:dyDescent="0.25">
      <c r="A135" s="59">
        <v>139</v>
      </c>
      <c r="B135" s="58">
        <v>2105</v>
      </c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>
        <v>24</v>
      </c>
      <c r="N137" s="58" t="s">
        <v>814</v>
      </c>
      <c r="O137" s="58"/>
      <c r="P137" s="58"/>
      <c r="Q137" s="58">
        <f t="shared" si="6"/>
        <v>24</v>
      </c>
      <c r="R137" s="13">
        <f t="shared" si="7"/>
        <v>3744</v>
      </c>
    </row>
    <row r="138" spans="1:18" ht="17.100000000000001" customHeight="1" x14ac:dyDescent="0.25">
      <c r="A138" s="59">
        <v>142</v>
      </c>
      <c r="B138" s="58">
        <v>2108</v>
      </c>
      <c r="C138" s="58"/>
      <c r="D138" s="58"/>
      <c r="E138" s="58"/>
      <c r="F138" s="58"/>
      <c r="G138" s="58">
        <v>117</v>
      </c>
      <c r="H138" s="58" t="s">
        <v>815</v>
      </c>
      <c r="I138" s="58"/>
      <c r="J138" s="58"/>
      <c r="K138" s="58"/>
      <c r="L138" s="58"/>
      <c r="M138" s="58"/>
      <c r="N138" s="58"/>
      <c r="O138" s="58">
        <v>107</v>
      </c>
      <c r="P138" s="58" t="s">
        <v>816</v>
      </c>
      <c r="Q138" s="58">
        <f t="shared" si="6"/>
        <v>224</v>
      </c>
      <c r="R138" s="13">
        <f t="shared" si="7"/>
        <v>34593</v>
      </c>
    </row>
    <row r="139" spans="1:18" ht="17.100000000000001" customHeight="1" x14ac:dyDescent="0.25">
      <c r="A139" s="59">
        <v>143</v>
      </c>
      <c r="B139" s="58">
        <v>2109</v>
      </c>
      <c r="C139" s="58"/>
      <c r="D139" s="58"/>
      <c r="E139" s="58"/>
      <c r="F139" s="58"/>
      <c r="G139" s="58">
        <v>86</v>
      </c>
      <c r="H139" s="58" t="s">
        <v>817</v>
      </c>
      <c r="I139" s="58"/>
      <c r="J139" s="58"/>
      <c r="K139" s="58"/>
      <c r="L139" s="58"/>
      <c r="M139" s="58">
        <v>86</v>
      </c>
      <c r="N139" s="58" t="s">
        <v>818</v>
      </c>
      <c r="O139" s="58"/>
      <c r="P139" s="58"/>
      <c r="Q139" s="58">
        <f t="shared" ref="Q139:Q152" si="8">C139+E139+G139+I139+K139+M139+O139</f>
        <v>172</v>
      </c>
      <c r="R139" s="13">
        <f t="shared" ref="R139:R152" si="9">SUM(C139*C$9,E139*E$9,G139*G$9,I139*I$9,K139*K$9,M139*M$9,O139*O$9)</f>
        <v>26574</v>
      </c>
    </row>
    <row r="140" spans="1:18" ht="17.100000000000001" customHeight="1" x14ac:dyDescent="0.25">
      <c r="A140" s="59">
        <v>144</v>
      </c>
      <c r="B140" s="58">
        <v>2110</v>
      </c>
      <c r="C140" s="58"/>
      <c r="D140" s="58"/>
      <c r="E140" s="58"/>
      <c r="F140" s="58"/>
      <c r="G140" s="58">
        <v>103</v>
      </c>
      <c r="H140" s="58" t="s">
        <v>819</v>
      </c>
      <c r="I140" s="58"/>
      <c r="J140" s="58"/>
      <c r="K140" s="58">
        <v>70</v>
      </c>
      <c r="L140" s="58" t="s">
        <v>820</v>
      </c>
      <c r="M140" s="58"/>
      <c r="N140" s="58"/>
      <c r="O140" s="58"/>
      <c r="P140" s="58"/>
      <c r="Q140" s="58">
        <f t="shared" si="8"/>
        <v>173</v>
      </c>
      <c r="R140" s="13">
        <f t="shared" si="9"/>
        <v>26679</v>
      </c>
    </row>
    <row r="141" spans="1:18" ht="17.100000000000001" customHeight="1" x14ac:dyDescent="0.25">
      <c r="A141" s="59">
        <v>145</v>
      </c>
      <c r="B141" s="58">
        <v>2111</v>
      </c>
      <c r="C141" s="58"/>
      <c r="D141" s="58"/>
      <c r="E141" s="58"/>
      <c r="F141" s="58"/>
      <c r="G141" s="58">
        <v>104</v>
      </c>
      <c r="H141" s="58" t="s">
        <v>821</v>
      </c>
      <c r="I141" s="58"/>
      <c r="J141" s="58"/>
      <c r="K141" s="58"/>
      <c r="L141" s="58"/>
      <c r="M141" s="58"/>
      <c r="N141" s="58"/>
      <c r="O141" s="58">
        <v>109</v>
      </c>
      <c r="P141" s="58" t="s">
        <v>822</v>
      </c>
      <c r="Q141" s="58">
        <f t="shared" si="8"/>
        <v>213</v>
      </c>
      <c r="R141" s="13">
        <f t="shared" si="9"/>
        <v>32916</v>
      </c>
    </row>
    <row r="142" spans="1:18" ht="17.100000000000001" customHeight="1" x14ac:dyDescent="0.25">
      <c r="A142" s="59">
        <v>146</v>
      </c>
      <c r="B142" s="58">
        <v>2112</v>
      </c>
      <c r="C142" s="58">
        <v>102</v>
      </c>
      <c r="D142" s="58" t="s">
        <v>823</v>
      </c>
      <c r="E142" s="58"/>
      <c r="F142" s="58"/>
      <c r="G142" s="58"/>
      <c r="H142" s="58"/>
      <c r="I142" s="58">
        <v>77</v>
      </c>
      <c r="J142" s="58" t="s">
        <v>824</v>
      </c>
      <c r="K142" s="58"/>
      <c r="L142" s="58"/>
      <c r="M142" s="58"/>
      <c r="N142" s="58"/>
      <c r="O142" s="58"/>
      <c r="P142" s="58"/>
      <c r="Q142" s="58">
        <f t="shared" si="8"/>
        <v>179</v>
      </c>
      <c r="R142" s="13">
        <f t="shared" si="9"/>
        <v>27387</v>
      </c>
    </row>
    <row r="143" spans="1:18" ht="17.100000000000001" customHeight="1" x14ac:dyDescent="0.25">
      <c r="A143" s="59">
        <v>147</v>
      </c>
      <c r="B143" s="58">
        <v>2113</v>
      </c>
      <c r="C143" s="58">
        <v>98</v>
      </c>
      <c r="D143" s="58" t="s">
        <v>825</v>
      </c>
      <c r="E143" s="58"/>
      <c r="F143" s="58"/>
      <c r="G143" s="58"/>
      <c r="H143" s="58"/>
      <c r="I143" s="58">
        <v>83</v>
      </c>
      <c r="J143" s="58" t="s">
        <v>826</v>
      </c>
      <c r="K143" s="58"/>
      <c r="L143" s="58"/>
      <c r="M143" s="58"/>
      <c r="N143" s="58"/>
      <c r="O143" s="58"/>
      <c r="P143" s="58"/>
      <c r="Q143" s="58">
        <f t="shared" si="8"/>
        <v>181</v>
      </c>
      <c r="R143" s="13">
        <f t="shared" si="9"/>
        <v>27693</v>
      </c>
    </row>
    <row r="144" spans="1:18" ht="17.100000000000001" customHeight="1" x14ac:dyDescent="0.25">
      <c r="A144" s="59">
        <v>148</v>
      </c>
      <c r="B144" s="58">
        <v>2114</v>
      </c>
      <c r="C144" s="58">
        <v>38</v>
      </c>
      <c r="D144" s="58" t="s">
        <v>827</v>
      </c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38</v>
      </c>
      <c r="R144" s="13">
        <f t="shared" si="9"/>
        <v>5814</v>
      </c>
    </row>
    <row r="145" spans="1:18" ht="17.100000000000001" customHeight="1" x14ac:dyDescent="0.25">
      <c r="A145" s="59">
        <v>149</v>
      </c>
      <c r="B145" s="58">
        <v>2115</v>
      </c>
      <c r="C145" s="58"/>
      <c r="D145" s="58"/>
      <c r="E145" s="58"/>
      <c r="F145" s="58"/>
      <c r="G145" s="58"/>
      <c r="H145" s="58"/>
      <c r="I145" s="58">
        <v>39</v>
      </c>
      <c r="J145" s="58" t="s">
        <v>828</v>
      </c>
      <c r="K145" s="58"/>
      <c r="L145" s="58"/>
      <c r="M145" s="58"/>
      <c r="N145" s="58"/>
      <c r="O145" s="58"/>
      <c r="P145" s="58"/>
      <c r="Q145" s="58">
        <f t="shared" si="8"/>
        <v>39</v>
      </c>
      <c r="R145" s="13">
        <f t="shared" si="9"/>
        <v>5967</v>
      </c>
    </row>
    <row r="146" spans="1:18" ht="17.100000000000001" customHeight="1" x14ac:dyDescent="0.25">
      <c r="A146" s="59">
        <v>151</v>
      </c>
      <c r="B146" s="58">
        <v>2302</v>
      </c>
      <c r="C146" s="58">
        <v>122</v>
      </c>
      <c r="D146" s="58" t="s">
        <v>829</v>
      </c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>
        <f t="shared" si="8"/>
        <v>122</v>
      </c>
      <c r="R146" s="13">
        <f t="shared" si="9"/>
        <v>18666</v>
      </c>
    </row>
    <row r="147" spans="1:18" ht="17.100000000000001" customHeight="1" x14ac:dyDescent="0.25">
      <c r="A147" s="59">
        <v>152</v>
      </c>
      <c r="B147" s="58">
        <v>2401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7.100000000000001" customHeight="1" x14ac:dyDescent="0.25">
      <c r="A148" s="59">
        <v>153</v>
      </c>
      <c r="B148" s="58">
        <v>2402</v>
      </c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7.100000000000001" customHeight="1" x14ac:dyDescent="0.25">
      <c r="A149" s="59">
        <v>154</v>
      </c>
      <c r="B149" s="58" t="s">
        <v>24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7.100000000000001" customHeight="1" x14ac:dyDescent="0.25">
      <c r="A152" s="59">
        <v>157</v>
      </c>
      <c r="B152" s="58" t="s">
        <v>27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>
        <f t="shared" si="8"/>
        <v>0</v>
      </c>
      <c r="R152" s="13">
        <f t="shared" si="9"/>
        <v>0</v>
      </c>
    </row>
    <row r="153" spans="1:18" ht="17.100000000000001" customHeight="1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5570</v>
      </c>
      <c r="R153" s="13">
        <f>SUM(R11:R152)</f>
        <v>859065</v>
      </c>
    </row>
    <row r="154" spans="1:18" ht="25.5" customHeight="1" x14ac:dyDescent="0.25">
      <c r="A154" s="87" t="s">
        <v>28</v>
      </c>
      <c r="B154" s="85"/>
      <c r="C154" s="59">
        <f>SUM(C11:C152)</f>
        <v>772</v>
      </c>
      <c r="D154" s="59"/>
      <c r="E154" s="59">
        <f>SUM(E11:E152)</f>
        <v>651</v>
      </c>
      <c r="F154" s="59"/>
      <c r="G154" s="59">
        <f>SUM(G11:G152)</f>
        <v>1120</v>
      </c>
      <c r="H154" s="59"/>
      <c r="I154" s="59">
        <f>SUM(I11:I152)</f>
        <v>742</v>
      </c>
      <c r="J154" s="59"/>
      <c r="K154" s="59">
        <f>SUM(K11:K152)</f>
        <v>852</v>
      </c>
      <c r="L154" s="59"/>
      <c r="M154" s="59">
        <f>SUM(M11:M152)</f>
        <v>679</v>
      </c>
      <c r="N154" s="59"/>
      <c r="O154" s="59">
        <f>SUM(O11:O152)</f>
        <v>754</v>
      </c>
      <c r="P154" s="59"/>
      <c r="Q154" s="21">
        <f>SUM(C154:P154)</f>
        <v>5570</v>
      </c>
      <c r="R154" s="22"/>
    </row>
    <row r="155" spans="1:18" ht="15" customHeight="1" x14ac:dyDescent="0.25">
      <c r="A155" s="87" t="s">
        <v>29</v>
      </c>
      <c r="B155" s="85"/>
      <c r="C155" s="59">
        <f>C154*C9</f>
        <v>118116</v>
      </c>
      <c r="D155" s="59"/>
      <c r="E155" s="59">
        <f>E154*E9</f>
        <v>99603</v>
      </c>
      <c r="F155" s="59"/>
      <c r="G155" s="59">
        <f>G154*G9</f>
        <v>171360</v>
      </c>
      <c r="H155" s="59"/>
      <c r="I155" s="59">
        <f>I154*I9</f>
        <v>113526</v>
      </c>
      <c r="J155" s="59"/>
      <c r="K155" s="59">
        <f>K154*K9</f>
        <v>132912</v>
      </c>
      <c r="L155" s="59"/>
      <c r="M155" s="59">
        <f>M154*M9</f>
        <v>105924</v>
      </c>
      <c r="N155" s="59"/>
      <c r="O155" s="59">
        <f>O154*O9</f>
        <v>117624</v>
      </c>
      <c r="P155" s="59"/>
      <c r="Q155" s="59" t="s">
        <v>30</v>
      </c>
      <c r="R155" s="23">
        <f>SUM(C155:P155)</f>
        <v>859065</v>
      </c>
    </row>
    <row r="156" spans="1:18" ht="15" customHeight="1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" customHeight="1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" customHeight="1" x14ac:dyDescent="0.25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" customHeight="1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ht="15" customHeight="1" x14ac:dyDescent="0.25">
      <c r="A160" s="57" t="s">
        <v>830</v>
      </c>
      <c r="E160" s="60"/>
      <c r="G160" s="60"/>
      <c r="I160" s="60"/>
      <c r="K160" s="60"/>
      <c r="M160" s="61"/>
      <c r="P160" s="26" t="s">
        <v>228</v>
      </c>
      <c r="Q160" s="26"/>
    </row>
    <row r="161" spans="1:19" ht="15" customHeight="1" x14ac:dyDescent="0.25">
      <c r="A161" s="57" t="s">
        <v>229</v>
      </c>
      <c r="E161" s="60"/>
      <c r="G161" s="60"/>
      <c r="I161" s="60"/>
      <c r="K161" s="60"/>
      <c r="M161" s="61"/>
      <c r="P161" s="57" t="s">
        <v>831</v>
      </c>
    </row>
    <row r="162" spans="1:19" ht="15" customHeight="1" x14ac:dyDescent="0.25">
      <c r="A162" s="24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24"/>
      <c r="S162" s="1"/>
    </row>
    <row r="163" spans="1:19" ht="15" customHeight="1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</row>
    <row r="164" spans="1:19" ht="15" customHeight="1" x14ac:dyDescent="0.25"/>
    <row r="165" spans="1:19" ht="15" customHeight="1" x14ac:dyDescent="0.25"/>
    <row r="166" spans="1:19" ht="15" customHeight="1" x14ac:dyDescent="0.25"/>
    <row r="167" spans="1:19" ht="15" customHeight="1" x14ac:dyDescent="0.25"/>
    <row r="168" spans="1:19" ht="15" customHeight="1" x14ac:dyDescent="0.25"/>
    <row r="169" spans="1:19" ht="15" customHeight="1" x14ac:dyDescent="0.25"/>
    <row r="170" spans="1:19" ht="15" customHeight="1" x14ac:dyDescent="0.25"/>
    <row r="171" spans="1:19" ht="15" customHeight="1" x14ac:dyDescent="0.25"/>
    <row r="172" spans="1:19" ht="15" customHeight="1" x14ac:dyDescent="0.25"/>
    <row r="173" spans="1:19" ht="15" customHeight="1" x14ac:dyDescent="0.25"/>
    <row r="174" spans="1:19" ht="15" customHeight="1" x14ac:dyDescent="0.25"/>
    <row r="175" spans="1:19" ht="15" customHeight="1" x14ac:dyDescent="0.25"/>
    <row r="176" spans="1:19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</sheetData>
  <mergeCells count="25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24" right="0.16" top="0.2" bottom="0.2" header="0.3" footer="0.3"/>
  <pageSetup paperSize="9" fitToWidth="0" fitToHeight="0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195"/>
  <sheetViews>
    <sheetView view="pageLayout" topLeftCell="A10" zoomScaleNormal="100"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ht="15" customHeight="1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ht="15" customHeight="1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ht="15" customHeight="1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28</v>
      </c>
      <c r="O4" s="1"/>
      <c r="P4" s="1"/>
      <c r="Q4" s="1"/>
      <c r="R4" s="1"/>
    </row>
    <row r="5" spans="1:19" ht="15" customHeight="1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832</v>
      </c>
      <c r="P5" s="1"/>
      <c r="Q5" s="1"/>
      <c r="R5" s="1"/>
    </row>
    <row r="6" spans="1:19" ht="15" customHeight="1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833</v>
      </c>
      <c r="P6" s="1"/>
      <c r="Q6" s="1"/>
      <c r="R6" s="1"/>
    </row>
    <row r="7" spans="1:19" ht="15" customHeight="1" x14ac:dyDescent="0.25">
      <c r="A7" s="86" t="s">
        <v>8</v>
      </c>
      <c r="B7" s="91"/>
      <c r="C7" s="87" t="s">
        <v>834</v>
      </c>
      <c r="D7" s="91"/>
      <c r="E7" s="87" t="s">
        <v>835</v>
      </c>
      <c r="F7" s="91"/>
      <c r="G7" s="87" t="s">
        <v>836</v>
      </c>
      <c r="H7" s="91"/>
      <c r="I7" s="87" t="s">
        <v>837</v>
      </c>
      <c r="J7" s="91"/>
      <c r="K7" s="87" t="s">
        <v>838</v>
      </c>
      <c r="L7" s="91"/>
      <c r="M7" s="87" t="s">
        <v>839</v>
      </c>
      <c r="N7" s="91"/>
      <c r="O7" s="87" t="s">
        <v>840</v>
      </c>
      <c r="P7" s="91"/>
      <c r="Q7" s="87" t="s">
        <v>9</v>
      </c>
      <c r="R7" s="87" t="s">
        <v>10</v>
      </c>
    </row>
    <row r="8" spans="1:19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ht="15" customHeight="1" x14ac:dyDescent="0.25">
      <c r="A9" s="86" t="s">
        <v>11</v>
      </c>
      <c r="B9" s="85"/>
      <c r="C9" s="87">
        <v>156</v>
      </c>
      <c r="D9" s="85"/>
      <c r="E9" s="87">
        <v>156</v>
      </c>
      <c r="F9" s="85"/>
      <c r="G9" s="87">
        <v>156</v>
      </c>
      <c r="H9" s="85"/>
      <c r="I9" s="87">
        <v>156</v>
      </c>
      <c r="J9" s="85"/>
      <c r="K9" s="87">
        <v>156</v>
      </c>
      <c r="L9" s="85"/>
      <c r="M9" s="87">
        <v>156</v>
      </c>
      <c r="N9" s="85"/>
      <c r="O9" s="87">
        <v>156</v>
      </c>
      <c r="P9" s="85"/>
      <c r="Q9" s="100"/>
      <c r="R9" s="100"/>
    </row>
    <row r="10" spans="1:19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5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5" customHeight="1" x14ac:dyDescent="0.25">
      <c r="A12" s="59">
        <v>2</v>
      </c>
      <c r="B12" s="14">
        <v>110</v>
      </c>
      <c r="C12" s="58"/>
      <c r="D12" s="59"/>
      <c r="E12" s="59">
        <v>77</v>
      </c>
      <c r="F12" s="59" t="s">
        <v>841</v>
      </c>
      <c r="H12" s="12"/>
      <c r="I12" s="59"/>
      <c r="J12" s="12"/>
      <c r="K12" s="58"/>
      <c r="L12" s="58"/>
      <c r="M12" s="58"/>
      <c r="N12" s="58"/>
      <c r="O12" s="58"/>
      <c r="P12" s="58"/>
      <c r="Q12" s="58">
        <f t="shared" si="0"/>
        <v>77</v>
      </c>
      <c r="R12" s="13">
        <f t="shared" si="1"/>
        <v>12012</v>
      </c>
    </row>
    <row r="13" spans="1:19" ht="15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5" customHeight="1" x14ac:dyDescent="0.25">
      <c r="A14" s="59">
        <v>4</v>
      </c>
      <c r="B14" s="14">
        <v>113</v>
      </c>
      <c r="C14" s="59"/>
      <c r="D14" s="59"/>
      <c r="E14" s="59"/>
      <c r="F14" s="59"/>
      <c r="G14" s="59"/>
      <c r="H14" s="12"/>
      <c r="I14" s="52"/>
      <c r="J14" s="59"/>
      <c r="K14" s="58"/>
      <c r="L14" s="58"/>
      <c r="M14" s="58"/>
      <c r="N14" s="58"/>
      <c r="O14" s="58">
        <v>32</v>
      </c>
      <c r="P14" s="58" t="s">
        <v>842</v>
      </c>
      <c r="Q14" s="58">
        <f t="shared" si="0"/>
        <v>32</v>
      </c>
      <c r="R14" s="13">
        <f t="shared" si="1"/>
        <v>4992</v>
      </c>
    </row>
    <row r="15" spans="1:19" ht="15" customHeight="1" x14ac:dyDescent="0.25">
      <c r="A15" s="59">
        <v>6</v>
      </c>
      <c r="B15" s="14">
        <v>115</v>
      </c>
      <c r="C15" s="59"/>
      <c r="D15" s="59"/>
      <c r="E15" s="59">
        <v>112</v>
      </c>
      <c r="F15" s="59" t="s">
        <v>843</v>
      </c>
      <c r="G15" s="59"/>
      <c r="H15" s="12"/>
      <c r="I15" s="52"/>
      <c r="J15" s="59"/>
      <c r="K15" s="58"/>
      <c r="L15" s="58"/>
      <c r="M15" s="58"/>
      <c r="N15" s="58"/>
      <c r="O15" s="58">
        <v>107</v>
      </c>
      <c r="P15" s="58" t="s">
        <v>844</v>
      </c>
      <c r="Q15" s="58">
        <f t="shared" si="0"/>
        <v>219</v>
      </c>
      <c r="R15" s="13">
        <f t="shared" si="1"/>
        <v>34164</v>
      </c>
    </row>
    <row r="16" spans="1:19" ht="15" customHeight="1" x14ac:dyDescent="0.25">
      <c r="A16" s="59">
        <v>7</v>
      </c>
      <c r="B16" s="14">
        <v>116</v>
      </c>
      <c r="C16" s="59">
        <v>2</v>
      </c>
      <c r="D16" s="59"/>
      <c r="E16" s="59"/>
      <c r="F16" s="59"/>
      <c r="G16" s="59"/>
      <c r="H16" s="59"/>
      <c r="I16" s="59">
        <v>138</v>
      </c>
      <c r="J16" s="59" t="s">
        <v>845</v>
      </c>
      <c r="K16" s="58"/>
      <c r="L16" s="58"/>
      <c r="M16" s="58"/>
      <c r="N16" s="58"/>
      <c r="O16" s="58">
        <v>98</v>
      </c>
      <c r="P16" s="58" t="s">
        <v>846</v>
      </c>
      <c r="Q16" s="58">
        <f t="shared" si="0"/>
        <v>238</v>
      </c>
      <c r="R16" s="13">
        <f t="shared" si="1"/>
        <v>37128</v>
      </c>
    </row>
    <row r="17" spans="1:18" ht="15" customHeight="1" x14ac:dyDescent="0.25">
      <c r="A17" s="59">
        <v>8</v>
      </c>
      <c r="B17" s="14">
        <v>117</v>
      </c>
      <c r="C17" s="59"/>
      <c r="D17" s="59"/>
      <c r="E17" s="59"/>
      <c r="F17" s="59"/>
      <c r="G17" s="59"/>
      <c r="H17" s="12"/>
      <c r="I17" s="59"/>
      <c r="J17" s="59"/>
      <c r="K17" s="58"/>
      <c r="L17" s="58"/>
      <c r="M17" s="58"/>
      <c r="N17" s="58"/>
      <c r="O17" s="58"/>
      <c r="P17" s="58"/>
      <c r="Q17" s="58">
        <f t="shared" si="0"/>
        <v>0</v>
      </c>
      <c r="R17" s="13">
        <f t="shared" si="1"/>
        <v>0</v>
      </c>
    </row>
    <row r="18" spans="1:18" ht="15" customHeight="1" x14ac:dyDescent="0.25">
      <c r="A18" s="59">
        <v>9</v>
      </c>
      <c r="B18" s="14">
        <v>118</v>
      </c>
      <c r="C18" s="59"/>
      <c r="D18" s="59"/>
      <c r="E18" s="59"/>
      <c r="F18" s="59"/>
      <c r="G18" s="59"/>
      <c r="H18" s="12"/>
      <c r="I18" s="59"/>
      <c r="J18" s="59"/>
      <c r="K18" s="58"/>
      <c r="L18" s="58"/>
      <c r="M18" s="58">
        <v>96</v>
      </c>
      <c r="N18" s="58" t="s">
        <v>847</v>
      </c>
      <c r="O18" s="58"/>
      <c r="P18" s="58"/>
      <c r="Q18" s="58">
        <f t="shared" si="0"/>
        <v>96</v>
      </c>
      <c r="R18" s="13">
        <f t="shared" si="1"/>
        <v>14976</v>
      </c>
    </row>
    <row r="19" spans="1:18" ht="15" customHeight="1" x14ac:dyDescent="0.25">
      <c r="A19" s="59">
        <v>10</v>
      </c>
      <c r="B19" s="14">
        <v>201</v>
      </c>
      <c r="C19" s="59"/>
      <c r="D19" s="59"/>
      <c r="E19" s="59"/>
      <c r="F19" s="59"/>
      <c r="G19" s="59"/>
      <c r="H19" s="59"/>
      <c r="I19" s="59"/>
      <c r="J19" s="59"/>
      <c r="K19" s="58"/>
      <c r="L19" s="58"/>
      <c r="M19" s="58"/>
      <c r="N19" s="58"/>
      <c r="O19" s="58"/>
      <c r="P19" s="58"/>
      <c r="Q19" s="58">
        <f t="shared" si="0"/>
        <v>0</v>
      </c>
      <c r="R19" s="13">
        <f t="shared" si="1"/>
        <v>0</v>
      </c>
    </row>
    <row r="20" spans="1:18" ht="15" customHeight="1" x14ac:dyDescent="0.25">
      <c r="A20" s="59">
        <v>11</v>
      </c>
      <c r="B20" s="14">
        <v>204</v>
      </c>
      <c r="C20" s="59"/>
      <c r="D20" s="59"/>
      <c r="E20" s="59"/>
      <c r="F20" s="59"/>
      <c r="G20" s="52"/>
      <c r="H20" s="52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12</v>
      </c>
      <c r="B21" s="14" t="s">
        <v>16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13</v>
      </c>
      <c r="B22" s="14">
        <v>327</v>
      </c>
      <c r="C22" s="59"/>
      <c r="D22" s="59"/>
      <c r="E22" s="12"/>
      <c r="F22" s="12"/>
      <c r="G22" s="59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14</v>
      </c>
      <c r="B23" s="14">
        <v>328</v>
      </c>
      <c r="C23" s="59"/>
      <c r="D23" s="59"/>
      <c r="E23" s="59">
        <v>36</v>
      </c>
      <c r="F23" s="59" t="s">
        <v>848</v>
      </c>
      <c r="G23" s="59"/>
      <c r="H23" s="52"/>
      <c r="I23" s="59">
        <v>27</v>
      </c>
      <c r="J23" s="59" t="s">
        <v>849</v>
      </c>
      <c r="K23" s="58"/>
      <c r="L23" s="58"/>
      <c r="M23" s="58">
        <v>29</v>
      </c>
      <c r="N23" s="58" t="s">
        <v>850</v>
      </c>
      <c r="O23" s="58"/>
      <c r="P23" s="58"/>
      <c r="Q23" s="58">
        <f t="shared" si="0"/>
        <v>92</v>
      </c>
      <c r="R23" s="13">
        <f t="shared" si="1"/>
        <v>14352</v>
      </c>
    </row>
    <row r="24" spans="1:18" ht="15" customHeight="1" x14ac:dyDescent="0.25">
      <c r="A24" s="59">
        <v>15</v>
      </c>
      <c r="B24" s="14">
        <v>329</v>
      </c>
      <c r="C24" s="59"/>
      <c r="D24" s="59"/>
      <c r="E24" s="59"/>
      <c r="F24" s="59"/>
      <c r="G24" s="59"/>
      <c r="H24" s="52"/>
      <c r="I24" s="59"/>
      <c r="J24" s="59"/>
      <c r="K24" s="58"/>
      <c r="L24" s="58"/>
      <c r="M24" s="58"/>
      <c r="N24" s="58"/>
      <c r="O24" s="58"/>
      <c r="P24" s="58"/>
      <c r="Q24" s="58">
        <f t="shared" si="0"/>
        <v>0</v>
      </c>
      <c r="R24" s="13">
        <f t="shared" si="1"/>
        <v>0</v>
      </c>
    </row>
    <row r="25" spans="1:18" ht="15" customHeight="1" x14ac:dyDescent="0.25">
      <c r="A25" s="59">
        <v>16</v>
      </c>
      <c r="B25" s="14">
        <v>330</v>
      </c>
      <c r="C25" s="59"/>
      <c r="D25" s="59"/>
      <c r="E25" s="59"/>
      <c r="F25" s="59"/>
      <c r="G25" s="59"/>
      <c r="H25" s="52"/>
      <c r="I25" s="59"/>
      <c r="J25" s="59"/>
      <c r="K25" s="58"/>
      <c r="L25" s="58"/>
      <c r="M25" s="58"/>
      <c r="N25" s="58"/>
      <c r="O25" s="58"/>
      <c r="P25" s="58"/>
      <c r="Q25" s="58">
        <f t="shared" si="0"/>
        <v>0</v>
      </c>
      <c r="R25" s="13">
        <f t="shared" si="1"/>
        <v>0</v>
      </c>
    </row>
    <row r="26" spans="1:18" ht="15" customHeight="1" x14ac:dyDescent="0.25">
      <c r="A26" s="59">
        <v>17</v>
      </c>
      <c r="B26" s="14">
        <v>331</v>
      </c>
      <c r="C26" s="59"/>
      <c r="D26" s="59"/>
      <c r="E26" s="59"/>
      <c r="F26" s="59"/>
      <c r="G26" s="59"/>
      <c r="H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18</v>
      </c>
      <c r="B27" s="14">
        <v>332</v>
      </c>
      <c r="C27" s="59"/>
      <c r="D27" s="59"/>
      <c r="E27" s="59"/>
      <c r="F27" s="59"/>
      <c r="G27" s="59"/>
      <c r="H27" s="52"/>
      <c r="I27" s="59"/>
      <c r="J27" s="59"/>
      <c r="K27" s="12"/>
      <c r="L27" s="12"/>
      <c r="M27" s="12"/>
      <c r="N27" s="12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19</v>
      </c>
      <c r="B28" s="14">
        <v>333</v>
      </c>
      <c r="C28" s="59">
        <v>33</v>
      </c>
      <c r="D28" s="59" t="s">
        <v>851</v>
      </c>
      <c r="E28" s="59">
        <v>29</v>
      </c>
      <c r="F28" s="59" t="s">
        <v>852</v>
      </c>
      <c r="G28" s="59"/>
      <c r="H28" s="52"/>
      <c r="I28" s="59">
        <v>31</v>
      </c>
      <c r="J28" s="59" t="s">
        <v>853</v>
      </c>
      <c r="K28" s="58">
        <v>23</v>
      </c>
      <c r="L28" s="58" t="s">
        <v>854</v>
      </c>
      <c r="M28" s="58">
        <v>11</v>
      </c>
      <c r="N28" s="58" t="s">
        <v>855</v>
      </c>
      <c r="O28" s="58">
        <v>29</v>
      </c>
      <c r="P28" s="58" t="s">
        <v>856</v>
      </c>
      <c r="Q28" s="58">
        <f t="shared" si="0"/>
        <v>156</v>
      </c>
      <c r="R28" s="13">
        <f t="shared" si="1"/>
        <v>24336</v>
      </c>
    </row>
    <row r="29" spans="1:18" ht="15" customHeight="1" x14ac:dyDescent="0.25">
      <c r="A29" s="59">
        <v>20</v>
      </c>
      <c r="B29" s="14">
        <v>334</v>
      </c>
      <c r="C29" s="59"/>
      <c r="D29" s="59"/>
      <c r="E29" s="59">
        <v>22</v>
      </c>
      <c r="F29" s="59" t="s">
        <v>857</v>
      </c>
      <c r="G29" s="59">
        <v>13</v>
      </c>
      <c r="H29" s="52" t="s">
        <v>858</v>
      </c>
      <c r="I29" s="59"/>
      <c r="J29" s="59"/>
      <c r="K29" s="58">
        <v>22</v>
      </c>
      <c r="L29" s="58">
        <v>2380</v>
      </c>
      <c r="M29" s="58"/>
      <c r="N29" s="58"/>
      <c r="O29" s="58">
        <v>30</v>
      </c>
      <c r="P29" s="58" t="s">
        <v>859</v>
      </c>
      <c r="Q29" s="58">
        <f t="shared" si="0"/>
        <v>87</v>
      </c>
      <c r="R29" s="13">
        <f t="shared" si="1"/>
        <v>13572</v>
      </c>
    </row>
    <row r="30" spans="1:18" ht="15" customHeight="1" x14ac:dyDescent="0.25">
      <c r="A30" s="59">
        <v>22</v>
      </c>
      <c r="B30" s="14">
        <v>336</v>
      </c>
      <c r="C30" s="59"/>
      <c r="D30" s="59"/>
      <c r="E30" s="59"/>
      <c r="F30" s="59"/>
      <c r="G30" s="59"/>
      <c r="H30" s="52"/>
      <c r="I30" s="59"/>
      <c r="J30" s="59"/>
      <c r="K30" s="58"/>
      <c r="L30" s="58"/>
      <c r="M30" s="58"/>
      <c r="N30" s="58"/>
      <c r="O30" s="58"/>
      <c r="P30" s="58"/>
      <c r="Q30" s="58">
        <f t="shared" si="0"/>
        <v>0</v>
      </c>
      <c r="R30" s="13">
        <f t="shared" si="1"/>
        <v>0</v>
      </c>
    </row>
    <row r="31" spans="1:18" ht="15" customHeight="1" x14ac:dyDescent="0.25">
      <c r="A31" s="59">
        <v>24</v>
      </c>
      <c r="B31" s="14">
        <v>338</v>
      </c>
      <c r="C31" s="59"/>
      <c r="D31" s="59"/>
      <c r="E31" s="59">
        <v>32</v>
      </c>
      <c r="F31" s="59" t="s">
        <v>860</v>
      </c>
      <c r="G31" s="59">
        <v>16</v>
      </c>
      <c r="H31" s="52">
        <v>3255</v>
      </c>
      <c r="I31" s="59"/>
      <c r="J31" s="59"/>
      <c r="K31" s="58">
        <v>33</v>
      </c>
      <c r="L31" s="58">
        <v>3267</v>
      </c>
      <c r="M31" s="58"/>
      <c r="N31" s="58"/>
      <c r="O31" s="58">
        <v>33</v>
      </c>
      <c r="P31" s="58" t="s">
        <v>861</v>
      </c>
      <c r="Q31" s="58">
        <f t="shared" si="0"/>
        <v>114</v>
      </c>
      <c r="R31" s="13">
        <f t="shared" si="1"/>
        <v>17784</v>
      </c>
    </row>
    <row r="32" spans="1:18" ht="15" customHeight="1" x14ac:dyDescent="0.25">
      <c r="A32" s="59">
        <v>25</v>
      </c>
      <c r="B32" s="14">
        <v>339</v>
      </c>
      <c r="C32" s="14">
        <v>42</v>
      </c>
      <c r="D32" s="14" t="s">
        <v>862</v>
      </c>
      <c r="E32" s="14">
        <v>19</v>
      </c>
      <c r="F32" s="14">
        <v>10491</v>
      </c>
      <c r="G32" s="14">
        <v>19</v>
      </c>
      <c r="H32" s="15" t="s">
        <v>863</v>
      </c>
      <c r="I32" s="12"/>
      <c r="J32" s="14"/>
      <c r="K32">
        <v>28</v>
      </c>
      <c r="L32" s="16" t="s">
        <v>864</v>
      </c>
      <c r="N32" s="16"/>
      <c r="O32" s="16">
        <v>42</v>
      </c>
      <c r="P32" s="16" t="s">
        <v>865</v>
      </c>
      <c r="Q32" s="58">
        <f t="shared" si="0"/>
        <v>150</v>
      </c>
      <c r="R32" s="13">
        <f t="shared" si="1"/>
        <v>23400</v>
      </c>
    </row>
    <row r="33" spans="1:18" ht="15" customHeight="1" x14ac:dyDescent="0.25">
      <c r="A33" s="59">
        <v>26</v>
      </c>
      <c r="B33" s="59">
        <v>340</v>
      </c>
      <c r="C33" s="59"/>
      <c r="D33" s="59"/>
      <c r="E33" s="59"/>
      <c r="F33" s="59"/>
      <c r="G33" s="59"/>
      <c r="H33" s="54"/>
      <c r="I33" s="12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5" customHeight="1" x14ac:dyDescent="0.25">
      <c r="A34" s="59">
        <v>27</v>
      </c>
      <c r="B34" s="59">
        <v>341</v>
      </c>
      <c r="C34" s="59"/>
      <c r="D34" s="59"/>
      <c r="E34" s="59">
        <v>64</v>
      </c>
      <c r="F34" s="59" t="s">
        <v>866</v>
      </c>
      <c r="G34" s="59"/>
      <c r="H34" s="54"/>
      <c r="I34" s="12">
        <v>44</v>
      </c>
      <c r="J34" s="59" t="s">
        <v>867</v>
      </c>
      <c r="K34" s="58">
        <v>37</v>
      </c>
      <c r="L34" s="58" t="s">
        <v>868</v>
      </c>
      <c r="M34" s="58">
        <v>28</v>
      </c>
      <c r="N34" s="58" t="s">
        <v>869</v>
      </c>
      <c r="O34" s="58"/>
      <c r="P34" s="58"/>
      <c r="Q34" s="58">
        <f t="shared" si="0"/>
        <v>173</v>
      </c>
      <c r="R34" s="13">
        <f t="shared" si="1"/>
        <v>26988</v>
      </c>
    </row>
    <row r="35" spans="1:18" ht="15" customHeight="1" x14ac:dyDescent="0.25">
      <c r="A35" s="59">
        <v>28</v>
      </c>
      <c r="B35" s="17">
        <v>342</v>
      </c>
      <c r="C35" s="59"/>
      <c r="D35" s="12"/>
      <c r="E35" s="59"/>
      <c r="F35" s="59"/>
      <c r="G35" s="59"/>
      <c r="H35" s="54"/>
      <c r="I35" s="12"/>
      <c r="J35" s="59"/>
      <c r="K35" s="58"/>
      <c r="L35" s="58"/>
      <c r="M35" s="58"/>
      <c r="N35" s="58"/>
      <c r="O35" s="58"/>
      <c r="P35" s="58"/>
      <c r="Q35" s="58">
        <f t="shared" si="0"/>
        <v>0</v>
      </c>
      <c r="R35" s="13">
        <f t="shared" si="1"/>
        <v>0</v>
      </c>
    </row>
    <row r="36" spans="1:18" ht="15" customHeight="1" x14ac:dyDescent="0.25">
      <c r="A36" s="59">
        <v>29</v>
      </c>
      <c r="B36" s="59">
        <v>343</v>
      </c>
      <c r="C36" s="59"/>
      <c r="D36" s="59"/>
      <c r="E36" s="12">
        <v>49</v>
      </c>
      <c r="F36" s="59" t="s">
        <v>870</v>
      </c>
      <c r="G36" s="59"/>
      <c r="H36" s="54"/>
      <c r="I36" s="12">
        <v>34</v>
      </c>
      <c r="J36" s="59" t="s">
        <v>871</v>
      </c>
      <c r="K36" s="58">
        <v>20</v>
      </c>
      <c r="L36" s="58" t="s">
        <v>872</v>
      </c>
      <c r="M36" s="58"/>
      <c r="N36" s="58"/>
      <c r="O36" s="58"/>
      <c r="P36" s="58"/>
      <c r="Q36" s="58">
        <f t="shared" si="0"/>
        <v>103</v>
      </c>
      <c r="R36" s="13">
        <f t="shared" si="1"/>
        <v>16068</v>
      </c>
    </row>
    <row r="37" spans="1:18" ht="15" customHeight="1" x14ac:dyDescent="0.25">
      <c r="A37" s="59">
        <v>30</v>
      </c>
      <c r="B37" s="14" t="s">
        <v>17</v>
      </c>
      <c r="C37" s="59"/>
      <c r="D37" s="59"/>
      <c r="E37" s="12"/>
      <c r="F37" s="59"/>
      <c r="G37" s="59"/>
      <c r="H37" s="52"/>
      <c r="I37" s="12"/>
      <c r="J37" s="59"/>
      <c r="K37" s="58"/>
      <c r="L37" s="58"/>
      <c r="M37" s="58"/>
      <c r="N37" s="58"/>
      <c r="O37" s="58"/>
      <c r="P37" s="58"/>
      <c r="Q37" s="58">
        <f t="shared" si="0"/>
        <v>0</v>
      </c>
      <c r="R37" s="13">
        <f t="shared" si="1"/>
        <v>0</v>
      </c>
    </row>
    <row r="38" spans="1:18" ht="15" customHeight="1" x14ac:dyDescent="0.25">
      <c r="A38" s="59">
        <v>31</v>
      </c>
      <c r="B38" s="14" t="s">
        <v>18</v>
      </c>
      <c r="C38" s="59"/>
      <c r="D38" s="59"/>
      <c r="E38" s="12"/>
      <c r="F38" s="59"/>
      <c r="G38" s="59"/>
      <c r="H38" s="52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32</v>
      </c>
      <c r="B39" s="14" t="s">
        <v>19</v>
      </c>
      <c r="C39" s="59"/>
      <c r="D39" s="59"/>
      <c r="E39" s="12"/>
      <c r="F39" s="59"/>
      <c r="G39" s="59"/>
      <c r="H39" s="52"/>
      <c r="I39" s="12"/>
      <c r="J39" s="59"/>
      <c r="K39" s="58"/>
      <c r="L39" s="58"/>
      <c r="M39" s="58"/>
      <c r="N39" s="58"/>
      <c r="O39" s="58"/>
      <c r="P39" s="58"/>
      <c r="Q39" s="58">
        <f t="shared" si="0"/>
        <v>0</v>
      </c>
      <c r="R39" s="13">
        <f t="shared" si="1"/>
        <v>0</v>
      </c>
    </row>
    <row r="40" spans="1:18" ht="15" customHeight="1" x14ac:dyDescent="0.25">
      <c r="A40" s="59">
        <v>33</v>
      </c>
      <c r="B40" s="14">
        <v>417</v>
      </c>
      <c r="C40" s="59"/>
      <c r="D40" s="59"/>
      <c r="E40" s="59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35</v>
      </c>
      <c r="B41" s="59">
        <v>419</v>
      </c>
      <c r="C41" s="59"/>
      <c r="D41" s="59"/>
      <c r="E41" s="59"/>
      <c r="F41" s="59"/>
      <c r="G41" s="59"/>
      <c r="H41" s="59"/>
      <c r="I41" s="59"/>
      <c r="J41" s="59"/>
      <c r="K41" s="12"/>
      <c r="L41" s="58"/>
      <c r="M41" s="12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37</v>
      </c>
      <c r="B42" s="14">
        <v>421</v>
      </c>
      <c r="C42" s="59"/>
      <c r="D42" s="59"/>
      <c r="E42" s="59"/>
      <c r="F42" s="59"/>
      <c r="G42" s="59"/>
      <c r="H42" s="52"/>
      <c r="I42" s="59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38</v>
      </c>
      <c r="B43" s="59">
        <v>422</v>
      </c>
      <c r="C43" s="59"/>
      <c r="D43" s="59"/>
      <c r="E43" s="59"/>
      <c r="F43" s="59"/>
      <c r="G43" s="59"/>
      <c r="H43" s="59"/>
      <c r="I43" s="14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39</v>
      </c>
      <c r="B44" s="58">
        <v>423</v>
      </c>
      <c r="C44" s="58"/>
      <c r="D44" s="58"/>
      <c r="E44" s="58"/>
      <c r="F44" s="58"/>
      <c r="G44" s="58"/>
      <c r="H44" s="58"/>
      <c r="I44" s="59"/>
      <c r="J44" s="58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40</v>
      </c>
      <c r="B45" s="58">
        <v>424</v>
      </c>
      <c r="C45" s="58"/>
      <c r="D45" s="58"/>
      <c r="E45" s="58"/>
      <c r="F45" s="58"/>
      <c r="G45" s="58"/>
      <c r="H45" s="58"/>
      <c r="I45" s="59"/>
      <c r="J45" s="58"/>
      <c r="K45" s="58"/>
      <c r="L45" s="58"/>
      <c r="M45" s="58">
        <v>21</v>
      </c>
      <c r="N45" s="58" t="s">
        <v>439</v>
      </c>
      <c r="O45" s="58"/>
      <c r="P45" s="58"/>
      <c r="Q45" s="58">
        <f t="shared" si="2"/>
        <v>21</v>
      </c>
      <c r="R45" s="13">
        <f t="shared" si="3"/>
        <v>3276</v>
      </c>
    </row>
    <row r="46" spans="1:18" ht="15" customHeight="1" x14ac:dyDescent="0.25">
      <c r="A46" s="59">
        <v>41</v>
      </c>
      <c r="B46" s="58">
        <v>425</v>
      </c>
      <c r="C46" s="58"/>
      <c r="D46" s="58"/>
      <c r="E46" s="58"/>
      <c r="F46" s="58"/>
      <c r="G46" s="58"/>
      <c r="H46" s="58"/>
      <c r="I46" s="59"/>
      <c r="J46" s="58"/>
      <c r="K46" s="58"/>
      <c r="L46" s="58"/>
      <c r="M46" s="58">
        <v>47</v>
      </c>
      <c r="N46" s="58" t="s">
        <v>873</v>
      </c>
      <c r="O46" s="58"/>
      <c r="P46" s="58"/>
      <c r="Q46" s="58">
        <f t="shared" si="2"/>
        <v>47</v>
      </c>
      <c r="R46" s="13">
        <f t="shared" si="3"/>
        <v>7332</v>
      </c>
    </row>
    <row r="47" spans="1:18" ht="15" customHeight="1" x14ac:dyDescent="0.25">
      <c r="A47" s="59">
        <v>42</v>
      </c>
      <c r="B47" s="58">
        <v>426</v>
      </c>
      <c r="C47" s="58"/>
      <c r="D47" s="58"/>
      <c r="E47" s="58"/>
      <c r="F47" s="58"/>
      <c r="G47" s="58"/>
      <c r="H47" s="58"/>
      <c r="I47" s="59"/>
      <c r="J47" s="58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43</v>
      </c>
      <c r="B48" s="58">
        <v>427</v>
      </c>
      <c r="C48" s="58">
        <v>37</v>
      </c>
      <c r="D48" s="58" t="s">
        <v>874</v>
      </c>
      <c r="E48" s="58"/>
      <c r="F48" s="58"/>
      <c r="G48" s="58"/>
      <c r="H48" s="58"/>
      <c r="I48" s="59"/>
      <c r="J48" s="58"/>
      <c r="K48" s="58"/>
      <c r="L48" s="58"/>
      <c r="M48" s="58"/>
      <c r="N48" s="58"/>
      <c r="O48" s="58"/>
      <c r="P48" s="58"/>
      <c r="Q48" s="58">
        <f t="shared" si="2"/>
        <v>37</v>
      </c>
      <c r="R48" s="13">
        <f t="shared" si="3"/>
        <v>5772</v>
      </c>
    </row>
    <row r="49" spans="1:18" ht="15" customHeight="1" x14ac:dyDescent="0.25">
      <c r="A49" s="59">
        <v>44</v>
      </c>
      <c r="B49" s="58">
        <v>428</v>
      </c>
      <c r="C49" s="58"/>
      <c r="D49" s="58"/>
      <c r="E49" s="58"/>
      <c r="F49" s="58"/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45</v>
      </c>
      <c r="B50" s="58">
        <v>429</v>
      </c>
      <c r="C50" s="58"/>
      <c r="D50" s="58"/>
      <c r="E50" s="58">
        <v>33</v>
      </c>
      <c r="F50" s="58" t="s">
        <v>875</v>
      </c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si="2"/>
        <v>33</v>
      </c>
      <c r="R50" s="13">
        <f t="shared" si="3"/>
        <v>5148</v>
      </c>
    </row>
    <row r="51" spans="1:18" ht="15" customHeight="1" x14ac:dyDescent="0.25">
      <c r="A51" s="59">
        <v>46</v>
      </c>
      <c r="B51" s="58">
        <v>430</v>
      </c>
      <c r="C51" s="58"/>
      <c r="D51" s="58"/>
      <c r="E51" s="58"/>
      <c r="F51" s="58"/>
      <c r="G51" s="58"/>
      <c r="H51" s="58"/>
      <c r="I51" s="58"/>
      <c r="J51" s="58"/>
      <c r="K51" s="58">
        <v>29</v>
      </c>
      <c r="L51" s="58" t="s">
        <v>876</v>
      </c>
      <c r="M51" s="58"/>
      <c r="N51" s="58"/>
      <c r="O51" s="58"/>
      <c r="P51" s="58"/>
      <c r="Q51" s="58">
        <f t="shared" si="2"/>
        <v>29</v>
      </c>
      <c r="R51" s="13">
        <f t="shared" si="3"/>
        <v>4524</v>
      </c>
    </row>
    <row r="52" spans="1:18" ht="15" customHeight="1" x14ac:dyDescent="0.25">
      <c r="A52" s="59">
        <v>47</v>
      </c>
      <c r="B52" s="58">
        <v>431</v>
      </c>
      <c r="C52" s="58"/>
      <c r="D52" s="58"/>
      <c r="E52" s="58"/>
      <c r="F52" s="58"/>
      <c r="G52" s="58"/>
      <c r="H52" s="58"/>
      <c r="I52" s="58">
        <v>35</v>
      </c>
      <c r="J52" s="58" t="s">
        <v>877</v>
      </c>
      <c r="K52" s="58"/>
      <c r="L52" s="58"/>
      <c r="M52" s="58"/>
      <c r="N52" s="58"/>
      <c r="O52" s="58"/>
      <c r="P52" s="58"/>
      <c r="Q52" s="58">
        <f t="shared" si="2"/>
        <v>35</v>
      </c>
      <c r="R52" s="13">
        <f t="shared" si="3"/>
        <v>5460</v>
      </c>
    </row>
    <row r="53" spans="1:18" ht="15" customHeight="1" x14ac:dyDescent="0.25">
      <c r="A53" s="59">
        <v>48</v>
      </c>
      <c r="B53" s="58">
        <v>432</v>
      </c>
      <c r="C53" s="58"/>
      <c r="D53" s="58"/>
      <c r="E53" s="58"/>
      <c r="F53" s="58"/>
      <c r="G53" s="58"/>
      <c r="H53" s="58"/>
      <c r="I53" s="58"/>
      <c r="J53" s="58"/>
      <c r="K53" s="58">
        <v>35</v>
      </c>
      <c r="L53" s="58" t="s">
        <v>878</v>
      </c>
      <c r="M53" s="58"/>
      <c r="N53" s="58"/>
      <c r="O53" s="58"/>
      <c r="P53" s="58"/>
      <c r="Q53" s="58">
        <f t="shared" si="2"/>
        <v>35</v>
      </c>
      <c r="R53" s="13">
        <f t="shared" si="3"/>
        <v>5460</v>
      </c>
    </row>
    <row r="54" spans="1:18" ht="15" customHeight="1" x14ac:dyDescent="0.25">
      <c r="A54" s="59">
        <v>49</v>
      </c>
      <c r="B54" s="58">
        <v>433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5" customHeight="1" x14ac:dyDescent="0.25">
      <c r="A55" s="59">
        <v>50</v>
      </c>
      <c r="B55" s="58">
        <v>434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51</v>
      </c>
      <c r="B56" s="58">
        <v>435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52</v>
      </c>
      <c r="B57" s="58">
        <v>436</v>
      </c>
      <c r="C57" s="58"/>
      <c r="D57" s="58"/>
      <c r="E57" s="58"/>
      <c r="F57" s="58"/>
      <c r="G57" s="58">
        <v>33</v>
      </c>
      <c r="H57" s="58" t="s">
        <v>879</v>
      </c>
      <c r="I57" s="58"/>
      <c r="J57" s="58"/>
      <c r="K57" s="58"/>
      <c r="L57" s="58"/>
      <c r="M57" s="58"/>
      <c r="N57" s="58"/>
      <c r="O57" s="58"/>
      <c r="P57" s="58"/>
      <c r="Q57" s="58">
        <f t="shared" si="2"/>
        <v>33</v>
      </c>
      <c r="R57" s="13">
        <f t="shared" si="3"/>
        <v>5148</v>
      </c>
    </row>
    <row r="58" spans="1:18" ht="15" customHeight="1" x14ac:dyDescent="0.25">
      <c r="A58" s="59">
        <v>53</v>
      </c>
      <c r="B58" s="58">
        <v>437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"/>
        <v>0</v>
      </c>
      <c r="R58" s="13">
        <f t="shared" si="3"/>
        <v>0</v>
      </c>
    </row>
    <row r="59" spans="1:18" ht="15" customHeight="1" x14ac:dyDescent="0.25">
      <c r="A59" s="59">
        <v>54</v>
      </c>
      <c r="B59" s="58">
        <v>438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"/>
        <v>0</v>
      </c>
      <c r="R59" s="13">
        <f t="shared" si="3"/>
        <v>0</v>
      </c>
    </row>
    <row r="60" spans="1:18" ht="15" customHeight="1" x14ac:dyDescent="0.25">
      <c r="A60" s="59">
        <v>55</v>
      </c>
      <c r="B60" s="58">
        <v>439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"/>
        <v>0</v>
      </c>
      <c r="R60" s="13">
        <f t="shared" si="3"/>
        <v>0</v>
      </c>
    </row>
    <row r="61" spans="1:18" ht="15" customHeight="1" x14ac:dyDescent="0.25">
      <c r="A61" s="59">
        <v>56</v>
      </c>
      <c r="B61" s="58">
        <v>440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>
        <v>30</v>
      </c>
      <c r="N61" s="58" t="s">
        <v>658</v>
      </c>
      <c r="O61" s="58"/>
      <c r="P61" s="58"/>
      <c r="Q61" s="58">
        <f t="shared" si="2"/>
        <v>30</v>
      </c>
      <c r="R61" s="13">
        <f t="shared" si="3"/>
        <v>4680</v>
      </c>
    </row>
    <row r="62" spans="1:18" ht="15" customHeight="1" x14ac:dyDescent="0.25">
      <c r="A62" s="59">
        <v>57</v>
      </c>
      <c r="B62" s="58">
        <v>441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>
        <v>39</v>
      </c>
      <c r="P62" s="58" t="s">
        <v>659</v>
      </c>
      <c r="Q62" s="58">
        <f t="shared" si="2"/>
        <v>39</v>
      </c>
      <c r="R62" s="13">
        <f t="shared" si="3"/>
        <v>6084</v>
      </c>
    </row>
    <row r="63" spans="1:18" ht="15" customHeight="1" x14ac:dyDescent="0.25">
      <c r="A63" s="59">
        <v>58</v>
      </c>
      <c r="B63" s="58">
        <v>442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2"/>
        <v>0</v>
      </c>
      <c r="R63" s="13">
        <f t="shared" si="3"/>
        <v>0</v>
      </c>
    </row>
    <row r="64" spans="1:18" ht="15" customHeight="1" x14ac:dyDescent="0.25">
      <c r="A64" s="59">
        <v>60</v>
      </c>
      <c r="B64" s="58" t="s">
        <v>20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5" customHeight="1" x14ac:dyDescent="0.25">
      <c r="A65" s="59">
        <v>61</v>
      </c>
      <c r="B65" s="58">
        <v>505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5" customHeight="1" x14ac:dyDescent="0.25">
      <c r="A66" s="59">
        <v>62</v>
      </c>
      <c r="B66" s="58">
        <v>506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5" customHeight="1" x14ac:dyDescent="0.25">
      <c r="A67" s="59">
        <v>63</v>
      </c>
      <c r="B67" s="58">
        <v>507</v>
      </c>
      <c r="C67" s="58">
        <v>181</v>
      </c>
      <c r="D67" s="58" t="s">
        <v>880</v>
      </c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si="2"/>
        <v>181</v>
      </c>
      <c r="R67" s="13">
        <f t="shared" si="3"/>
        <v>28236</v>
      </c>
    </row>
    <row r="68" spans="1:18" ht="15" customHeight="1" x14ac:dyDescent="0.25">
      <c r="A68" s="59">
        <v>64</v>
      </c>
      <c r="B68" s="58">
        <v>608</v>
      </c>
      <c r="C68" s="58"/>
      <c r="D68" s="58"/>
      <c r="E68" s="58"/>
      <c r="F68" s="58"/>
      <c r="G68" s="58"/>
      <c r="H68" s="58"/>
      <c r="I68" s="58">
        <v>11</v>
      </c>
      <c r="J68" s="58" t="s">
        <v>881</v>
      </c>
      <c r="K68" s="58"/>
      <c r="L68" s="58"/>
      <c r="M68" s="58"/>
      <c r="N68" s="58"/>
      <c r="O68" s="58"/>
      <c r="P68" s="58"/>
      <c r="Q68" s="58">
        <f t="shared" si="2"/>
        <v>11</v>
      </c>
      <c r="R68" s="13">
        <f t="shared" si="3"/>
        <v>1716</v>
      </c>
    </row>
    <row r="69" spans="1:18" ht="15" customHeight="1" x14ac:dyDescent="0.25">
      <c r="A69" s="59">
        <v>65</v>
      </c>
      <c r="B69" s="58">
        <v>609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66</v>
      </c>
      <c r="B70" s="58">
        <v>610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67</v>
      </c>
      <c r="B71" s="58">
        <v>611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68</v>
      </c>
      <c r="B72" s="58">
        <v>612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69</v>
      </c>
      <c r="B73" s="58">
        <v>613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5" customHeight="1" x14ac:dyDescent="0.25">
      <c r="A74" s="59">
        <v>71</v>
      </c>
      <c r="B74" s="58">
        <v>615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72</v>
      </c>
      <c r="B75" s="58">
        <v>616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73</v>
      </c>
      <c r="B76" s="58">
        <v>617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s="19" customFormat="1" ht="15" customHeight="1" x14ac:dyDescent="0.25">
      <c r="A77" s="59">
        <v>74</v>
      </c>
      <c r="B77" s="18">
        <v>618</v>
      </c>
      <c r="C77" s="18"/>
      <c r="D77" s="18"/>
      <c r="E77" s="18"/>
      <c r="F77" s="18"/>
      <c r="G77" s="18"/>
      <c r="H77" s="18"/>
      <c r="I77" s="18">
        <v>21</v>
      </c>
      <c r="J77" s="18" t="s">
        <v>882</v>
      </c>
      <c r="K77" s="18"/>
      <c r="L77" s="18"/>
      <c r="M77" s="18"/>
      <c r="N77" s="18"/>
      <c r="O77" s="18"/>
      <c r="P77" s="18"/>
      <c r="Q77" s="58">
        <f t="shared" si="4"/>
        <v>21</v>
      </c>
      <c r="R77" s="13">
        <f t="shared" si="5"/>
        <v>3276</v>
      </c>
    </row>
    <row r="78" spans="1:18" ht="15" customHeight="1" x14ac:dyDescent="0.25">
      <c r="A78" s="59">
        <v>75</v>
      </c>
      <c r="B78" s="58">
        <v>619</v>
      </c>
      <c r="C78" s="58"/>
      <c r="D78" s="58"/>
      <c r="E78" s="58"/>
      <c r="F78" s="58"/>
      <c r="G78" s="58">
        <v>25</v>
      </c>
      <c r="H78" s="58" t="s">
        <v>771</v>
      </c>
      <c r="I78" s="58"/>
      <c r="J78" s="58"/>
      <c r="K78" s="58"/>
      <c r="L78" s="58"/>
      <c r="M78" s="58">
        <v>15</v>
      </c>
      <c r="N78" s="58" t="s">
        <v>883</v>
      </c>
      <c r="O78" s="58"/>
      <c r="P78" s="58"/>
      <c r="Q78" s="58">
        <f t="shared" si="4"/>
        <v>40</v>
      </c>
      <c r="R78" s="13">
        <f t="shared" si="5"/>
        <v>6240</v>
      </c>
    </row>
    <row r="79" spans="1:18" ht="15" customHeight="1" x14ac:dyDescent="0.25">
      <c r="A79" s="59">
        <v>76</v>
      </c>
      <c r="B79" s="58">
        <v>620</v>
      </c>
      <c r="C79" s="58"/>
      <c r="D79" s="58"/>
      <c r="E79" s="58"/>
      <c r="F79" s="58"/>
      <c r="G79" s="58">
        <v>21</v>
      </c>
      <c r="H79" s="58" t="s">
        <v>884</v>
      </c>
      <c r="I79" s="58"/>
      <c r="J79" s="58"/>
      <c r="K79" s="58"/>
      <c r="L79" s="58"/>
      <c r="M79" s="58"/>
      <c r="N79" s="58"/>
      <c r="O79" s="58">
        <v>20</v>
      </c>
      <c r="P79" s="58" t="s">
        <v>885</v>
      </c>
      <c r="Q79" s="58">
        <f t="shared" si="4"/>
        <v>41</v>
      </c>
      <c r="R79" s="13">
        <f t="shared" si="5"/>
        <v>6396</v>
      </c>
    </row>
    <row r="80" spans="1:18" ht="15" customHeight="1" x14ac:dyDescent="0.25">
      <c r="A80" s="59">
        <v>79</v>
      </c>
      <c r="B80" s="58">
        <v>623</v>
      </c>
      <c r="C80" s="58">
        <v>21</v>
      </c>
      <c r="D80" s="58" t="s">
        <v>886</v>
      </c>
      <c r="E80" s="58"/>
      <c r="F80" s="58"/>
      <c r="G80" s="58"/>
      <c r="H80" s="58"/>
      <c r="I80" s="58"/>
      <c r="J80" s="58"/>
      <c r="K80" s="12">
        <v>22</v>
      </c>
      <c r="L80" s="58" t="s">
        <v>887</v>
      </c>
      <c r="M80" s="12"/>
      <c r="N80" s="58"/>
      <c r="O80" s="58"/>
      <c r="P80" s="58"/>
      <c r="Q80" s="58">
        <f t="shared" si="4"/>
        <v>43</v>
      </c>
      <c r="R80" s="13">
        <f t="shared" si="5"/>
        <v>6708</v>
      </c>
    </row>
    <row r="81" spans="1:18" ht="15" customHeight="1" x14ac:dyDescent="0.25">
      <c r="A81" s="59">
        <v>80</v>
      </c>
      <c r="B81" s="58">
        <v>624</v>
      </c>
      <c r="C81" s="58"/>
      <c r="D81" s="58"/>
      <c r="E81" s="58">
        <v>19</v>
      </c>
      <c r="F81" s="58" t="s">
        <v>888</v>
      </c>
      <c r="G81" s="58"/>
      <c r="H81" s="58"/>
      <c r="I81" s="58"/>
      <c r="J81" s="58"/>
      <c r="K81" s="12"/>
      <c r="L81" s="58"/>
      <c r="M81" s="12"/>
      <c r="N81" s="58"/>
      <c r="O81" s="58"/>
      <c r="P81" s="58"/>
      <c r="Q81" s="58">
        <f t="shared" si="4"/>
        <v>19</v>
      </c>
      <c r="R81" s="13">
        <f t="shared" si="5"/>
        <v>2964</v>
      </c>
    </row>
    <row r="82" spans="1:18" ht="15" customHeight="1" x14ac:dyDescent="0.25">
      <c r="A82" s="59">
        <v>81</v>
      </c>
      <c r="B82" s="58">
        <v>625</v>
      </c>
      <c r="C82" s="58"/>
      <c r="D82" s="58"/>
      <c r="E82" s="58"/>
      <c r="F82" s="58"/>
      <c r="G82" s="58">
        <v>22</v>
      </c>
      <c r="H82" s="58" t="s">
        <v>889</v>
      </c>
      <c r="I82" s="58"/>
      <c r="J82" s="58"/>
      <c r="K82" s="12"/>
      <c r="L82" s="58"/>
      <c r="M82" s="12"/>
      <c r="N82" s="58"/>
      <c r="O82" s="58">
        <v>17</v>
      </c>
      <c r="P82" s="58" t="s">
        <v>890</v>
      </c>
      <c r="Q82" s="58">
        <f t="shared" si="4"/>
        <v>39</v>
      </c>
      <c r="R82" s="13">
        <f t="shared" si="5"/>
        <v>6084</v>
      </c>
    </row>
    <row r="83" spans="1:18" ht="15" customHeight="1" x14ac:dyDescent="0.25">
      <c r="A83" s="59">
        <v>82</v>
      </c>
      <c r="B83" s="58">
        <v>626</v>
      </c>
      <c r="C83" s="58"/>
      <c r="D83" s="58"/>
      <c r="E83" s="58"/>
      <c r="F83" s="58"/>
      <c r="G83" s="58"/>
      <c r="H83" s="58"/>
      <c r="I83" s="58"/>
      <c r="J83" s="58"/>
      <c r="K83" s="20">
        <v>17</v>
      </c>
      <c r="L83" s="58" t="s">
        <v>891</v>
      </c>
      <c r="M83" s="20"/>
      <c r="N83" s="58"/>
      <c r="O83" s="58"/>
      <c r="P83" s="58"/>
      <c r="Q83" s="58">
        <f t="shared" si="4"/>
        <v>17</v>
      </c>
      <c r="R83" s="13">
        <f t="shared" si="5"/>
        <v>2652</v>
      </c>
    </row>
    <row r="84" spans="1:18" ht="15" customHeight="1" x14ac:dyDescent="0.25">
      <c r="A84" s="59">
        <v>83</v>
      </c>
      <c r="B84" s="58">
        <v>627</v>
      </c>
      <c r="C84" s="58">
        <v>20</v>
      </c>
      <c r="D84" s="58" t="s">
        <v>892</v>
      </c>
      <c r="E84" s="58"/>
      <c r="F84" s="58"/>
      <c r="G84" s="58"/>
      <c r="H84" s="58"/>
      <c r="I84" s="58">
        <v>21</v>
      </c>
      <c r="J84" s="58" t="s">
        <v>893</v>
      </c>
      <c r="K84" s="12"/>
      <c r="L84" s="58"/>
      <c r="M84" s="12">
        <v>15</v>
      </c>
      <c r="N84" s="58" t="s">
        <v>894</v>
      </c>
      <c r="O84" s="58"/>
      <c r="P84" s="58"/>
      <c r="Q84" s="58">
        <f t="shared" si="4"/>
        <v>56</v>
      </c>
      <c r="R84" s="13">
        <f t="shared" si="5"/>
        <v>8736</v>
      </c>
    </row>
    <row r="85" spans="1:18" ht="15" customHeight="1" x14ac:dyDescent="0.25">
      <c r="A85" s="59">
        <v>84</v>
      </c>
      <c r="B85" s="58">
        <v>628</v>
      </c>
      <c r="C85" s="58"/>
      <c r="D85" s="58"/>
      <c r="E85" s="58">
        <v>19</v>
      </c>
      <c r="F85" s="58" t="s">
        <v>895</v>
      </c>
      <c r="G85" s="58"/>
      <c r="H85" s="58"/>
      <c r="I85" s="58">
        <v>16</v>
      </c>
      <c r="J85" s="58" t="s">
        <v>896</v>
      </c>
      <c r="K85" s="12"/>
      <c r="L85" s="58"/>
      <c r="M85" s="12"/>
      <c r="N85" s="58"/>
      <c r="O85" s="58">
        <v>19</v>
      </c>
      <c r="P85" s="58" t="s">
        <v>897</v>
      </c>
      <c r="Q85" s="58">
        <f t="shared" si="4"/>
        <v>54</v>
      </c>
      <c r="R85" s="13">
        <f t="shared" si="5"/>
        <v>8424</v>
      </c>
    </row>
    <row r="86" spans="1:18" ht="15" customHeight="1" x14ac:dyDescent="0.25">
      <c r="A86" s="59">
        <v>85</v>
      </c>
      <c r="B86" s="58">
        <v>629</v>
      </c>
      <c r="C86" s="58"/>
      <c r="D86" s="58"/>
      <c r="E86" s="58">
        <v>24</v>
      </c>
      <c r="F86" s="58" t="s">
        <v>898</v>
      </c>
      <c r="G86" s="58"/>
      <c r="H86" s="58"/>
      <c r="I86" s="58"/>
      <c r="J86" s="58"/>
      <c r="K86" s="12"/>
      <c r="L86" s="58"/>
      <c r="M86" s="12"/>
      <c r="N86" s="58"/>
      <c r="O86" s="58"/>
      <c r="P86" s="58"/>
      <c r="Q86" s="58">
        <f t="shared" si="4"/>
        <v>24</v>
      </c>
      <c r="R86" s="13">
        <f t="shared" si="5"/>
        <v>3744</v>
      </c>
    </row>
    <row r="87" spans="1:18" ht="15" customHeight="1" x14ac:dyDescent="0.25">
      <c r="A87" s="59">
        <v>86</v>
      </c>
      <c r="B87" s="58">
        <v>630</v>
      </c>
      <c r="C87" s="58"/>
      <c r="D87" s="58"/>
      <c r="E87" s="58"/>
      <c r="F87" s="58"/>
      <c r="G87" s="58">
        <v>24</v>
      </c>
      <c r="H87" s="58" t="s">
        <v>899</v>
      </c>
      <c r="I87" s="58"/>
      <c r="J87" s="58"/>
      <c r="K87" s="58">
        <v>18</v>
      </c>
      <c r="L87" s="58" t="s">
        <v>900</v>
      </c>
      <c r="M87" s="58"/>
      <c r="N87" s="58"/>
      <c r="O87" s="58"/>
      <c r="P87" s="58"/>
      <c r="Q87" s="58">
        <f t="shared" si="4"/>
        <v>42</v>
      </c>
      <c r="R87" s="13">
        <f t="shared" si="5"/>
        <v>6552</v>
      </c>
    </row>
    <row r="88" spans="1:18" ht="15" customHeight="1" x14ac:dyDescent="0.25">
      <c r="A88" s="59">
        <v>87</v>
      </c>
      <c r="B88" s="58">
        <v>631</v>
      </c>
      <c r="C88" s="58"/>
      <c r="D88" s="58"/>
      <c r="E88" s="58"/>
      <c r="F88" s="58"/>
      <c r="G88" s="58">
        <v>22</v>
      </c>
      <c r="H88" s="58" t="s">
        <v>901</v>
      </c>
      <c r="I88" s="58"/>
      <c r="J88" s="58"/>
      <c r="K88" s="58"/>
      <c r="L88" s="58"/>
      <c r="M88" s="58">
        <v>22</v>
      </c>
      <c r="N88" s="58" t="s">
        <v>902</v>
      </c>
      <c r="O88" s="58"/>
      <c r="P88" s="58"/>
      <c r="Q88" s="58">
        <f t="shared" si="4"/>
        <v>44</v>
      </c>
      <c r="R88" s="13">
        <f t="shared" si="5"/>
        <v>6864</v>
      </c>
    </row>
    <row r="89" spans="1:18" ht="15" customHeight="1" x14ac:dyDescent="0.25">
      <c r="A89" s="59">
        <v>88</v>
      </c>
      <c r="B89" s="58">
        <v>632</v>
      </c>
      <c r="C89" s="58">
        <v>21</v>
      </c>
      <c r="D89" s="58" t="s">
        <v>903</v>
      </c>
      <c r="E89" s="58"/>
      <c r="F89" s="58"/>
      <c r="G89" s="58">
        <v>16</v>
      </c>
      <c r="H89" t="s">
        <v>904</v>
      </c>
      <c r="I89" s="58"/>
      <c r="J89" s="58"/>
      <c r="K89" s="58">
        <v>17</v>
      </c>
      <c r="L89" s="58" t="s">
        <v>562</v>
      </c>
      <c r="M89" s="58"/>
      <c r="N89" s="58"/>
      <c r="O89" s="58">
        <v>16</v>
      </c>
      <c r="P89" s="58" t="s">
        <v>905</v>
      </c>
      <c r="Q89" s="58">
        <f t="shared" si="4"/>
        <v>70</v>
      </c>
      <c r="R89" s="13">
        <f t="shared" si="5"/>
        <v>10920</v>
      </c>
    </row>
    <row r="90" spans="1:18" ht="15" customHeight="1" x14ac:dyDescent="0.25">
      <c r="A90" s="59">
        <v>89</v>
      </c>
      <c r="B90" s="58">
        <v>633</v>
      </c>
      <c r="C90" s="58"/>
      <c r="D90" s="58"/>
      <c r="E90" s="58"/>
      <c r="F90" s="58"/>
      <c r="G90" s="58">
        <v>23</v>
      </c>
      <c r="H90" s="58">
        <v>5262</v>
      </c>
      <c r="I90" s="58"/>
      <c r="J90" s="58"/>
      <c r="K90" s="58"/>
      <c r="L90" s="58"/>
      <c r="M90" s="58">
        <v>20</v>
      </c>
      <c r="N90" s="58" t="s">
        <v>906</v>
      </c>
      <c r="O90" s="58"/>
      <c r="P90" s="58"/>
      <c r="Q90" s="58">
        <f t="shared" si="4"/>
        <v>43</v>
      </c>
      <c r="R90" s="13">
        <f t="shared" si="5"/>
        <v>6708</v>
      </c>
    </row>
    <row r="91" spans="1:18" ht="15" customHeight="1" x14ac:dyDescent="0.25">
      <c r="A91" s="59">
        <v>90</v>
      </c>
      <c r="B91" s="58" t="s">
        <v>21</v>
      </c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>
        <f t="shared" si="4"/>
        <v>0</v>
      </c>
      <c r="R91" s="13">
        <f t="shared" si="5"/>
        <v>0</v>
      </c>
    </row>
    <row r="92" spans="1:18" ht="15" customHeight="1" x14ac:dyDescent="0.25">
      <c r="A92" s="59">
        <v>91</v>
      </c>
      <c r="B92" s="58">
        <v>702</v>
      </c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>
        <v>21</v>
      </c>
      <c r="N92" s="58" t="s">
        <v>907</v>
      </c>
      <c r="O92" s="58"/>
      <c r="P92" s="58"/>
      <c r="Q92" s="58">
        <f t="shared" si="4"/>
        <v>21</v>
      </c>
      <c r="R92" s="13">
        <f t="shared" si="5"/>
        <v>3276</v>
      </c>
    </row>
    <row r="93" spans="1:18" ht="15" customHeight="1" x14ac:dyDescent="0.25">
      <c r="A93" s="59">
        <v>92</v>
      </c>
      <c r="B93" s="58">
        <v>703</v>
      </c>
      <c r="C93" s="58"/>
      <c r="D93" s="58"/>
      <c r="E93" s="58"/>
      <c r="F93" s="58"/>
      <c r="G93" s="58">
        <v>175</v>
      </c>
      <c r="H93" s="58" t="s">
        <v>908</v>
      </c>
      <c r="I93" s="58"/>
      <c r="J93" s="58"/>
      <c r="K93" s="58"/>
      <c r="L93" s="58"/>
      <c r="M93" s="58">
        <v>51</v>
      </c>
      <c r="N93" s="58" t="s">
        <v>909</v>
      </c>
      <c r="O93" s="58"/>
      <c r="P93" s="58"/>
      <c r="Q93" s="58">
        <f t="shared" si="4"/>
        <v>226</v>
      </c>
      <c r="R93" s="13">
        <f t="shared" si="5"/>
        <v>35256</v>
      </c>
    </row>
    <row r="94" spans="1:18" ht="15" customHeight="1" x14ac:dyDescent="0.25">
      <c r="A94" s="59">
        <v>95</v>
      </c>
      <c r="B94" s="58">
        <v>1004</v>
      </c>
      <c r="C94" s="58"/>
      <c r="D94" s="58"/>
      <c r="E94" s="58"/>
      <c r="F94" s="58"/>
      <c r="G94" s="58"/>
      <c r="H94" s="58"/>
      <c r="I94" s="58">
        <v>57</v>
      </c>
      <c r="J94" s="58" t="s">
        <v>910</v>
      </c>
      <c r="K94" s="58"/>
      <c r="L94" s="58"/>
      <c r="M94" s="58"/>
      <c r="N94" s="58"/>
      <c r="O94" s="58"/>
      <c r="P94" s="58"/>
      <c r="Q94" s="58">
        <f t="shared" si="4"/>
        <v>57</v>
      </c>
      <c r="R94" s="13">
        <f t="shared" si="5"/>
        <v>8892</v>
      </c>
    </row>
    <row r="95" spans="1:18" ht="15" customHeight="1" x14ac:dyDescent="0.25">
      <c r="A95" s="59">
        <v>96</v>
      </c>
      <c r="B95" s="58">
        <v>1005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>
        <f t="shared" si="4"/>
        <v>0</v>
      </c>
      <c r="R95" s="13">
        <f t="shared" si="5"/>
        <v>0</v>
      </c>
    </row>
    <row r="96" spans="1:18" ht="15" customHeight="1" x14ac:dyDescent="0.25">
      <c r="A96" s="59">
        <v>97</v>
      </c>
      <c r="B96" s="58">
        <v>1102</v>
      </c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>
        <f t="shared" si="4"/>
        <v>0</v>
      </c>
      <c r="R96" s="13">
        <f t="shared" si="5"/>
        <v>0</v>
      </c>
    </row>
    <row r="97" spans="1:18" ht="15" customHeight="1" x14ac:dyDescent="0.25">
      <c r="A97" s="59">
        <v>98</v>
      </c>
      <c r="B97" s="58">
        <v>1103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si="4"/>
        <v>0</v>
      </c>
      <c r="R97" s="13">
        <f t="shared" si="5"/>
        <v>0</v>
      </c>
    </row>
    <row r="98" spans="1:18" ht="15" customHeight="1" x14ac:dyDescent="0.25">
      <c r="A98" s="59">
        <v>100</v>
      </c>
      <c r="B98" s="58">
        <v>1105</v>
      </c>
      <c r="C98" s="58">
        <v>3</v>
      </c>
      <c r="D98" s="58"/>
      <c r="E98" s="58">
        <v>47</v>
      </c>
      <c r="F98" s="58" t="s">
        <v>911</v>
      </c>
      <c r="G98" s="58"/>
      <c r="H98" s="58"/>
      <c r="I98" s="58"/>
      <c r="J98" s="58"/>
      <c r="K98" s="58">
        <v>30</v>
      </c>
      <c r="L98" s="58" t="s">
        <v>912</v>
      </c>
      <c r="M98" s="58"/>
      <c r="N98" s="58"/>
      <c r="O98" s="58"/>
      <c r="P98" s="58"/>
      <c r="Q98" s="58">
        <f t="shared" si="4"/>
        <v>80</v>
      </c>
      <c r="R98" s="13">
        <f t="shared" si="5"/>
        <v>12480</v>
      </c>
    </row>
    <row r="99" spans="1:18" ht="15" customHeight="1" x14ac:dyDescent="0.25">
      <c r="A99" s="59">
        <v>101</v>
      </c>
      <c r="B99" s="58">
        <v>1106</v>
      </c>
      <c r="C99" s="58"/>
      <c r="D99" s="58"/>
      <c r="E99" s="58"/>
      <c r="F99" s="58"/>
      <c r="G99" s="58">
        <v>38</v>
      </c>
      <c r="H99" s="58" t="s">
        <v>913</v>
      </c>
      <c r="I99" s="58"/>
      <c r="J99" s="58"/>
      <c r="K99" s="58">
        <v>24</v>
      </c>
      <c r="L99" s="58" t="s">
        <v>914</v>
      </c>
      <c r="M99" s="58"/>
      <c r="N99" s="58"/>
      <c r="O99" s="58"/>
      <c r="P99" s="58"/>
      <c r="Q99" s="58">
        <f t="shared" si="4"/>
        <v>62</v>
      </c>
      <c r="R99" s="13">
        <f t="shared" si="5"/>
        <v>9672</v>
      </c>
    </row>
    <row r="100" spans="1:18" ht="15" customHeight="1" x14ac:dyDescent="0.25">
      <c r="A100" s="59">
        <v>102</v>
      </c>
      <c r="B100" s="58">
        <v>1107</v>
      </c>
      <c r="C100" s="58"/>
      <c r="D100" s="58"/>
      <c r="E100" s="58"/>
      <c r="F100" s="58"/>
      <c r="G100" s="58"/>
      <c r="H100" s="58"/>
      <c r="I100" s="58">
        <v>106</v>
      </c>
      <c r="J100" s="58" t="s">
        <v>915</v>
      </c>
      <c r="K100" s="58"/>
      <c r="L100" s="58"/>
      <c r="M100" s="58"/>
      <c r="N100" s="58"/>
      <c r="O100" s="58">
        <v>101</v>
      </c>
      <c r="P100" s="58" t="s">
        <v>916</v>
      </c>
      <c r="Q100" s="58">
        <f t="shared" si="4"/>
        <v>207</v>
      </c>
      <c r="R100" s="13">
        <f t="shared" si="5"/>
        <v>32292</v>
      </c>
    </row>
    <row r="101" spans="1:18" ht="15" customHeight="1" x14ac:dyDescent="0.25">
      <c r="A101" s="59">
        <v>103</v>
      </c>
      <c r="B101" s="58">
        <v>1111</v>
      </c>
      <c r="C101" s="58"/>
      <c r="D101" s="58"/>
      <c r="E101" s="58"/>
      <c r="F101" s="58"/>
      <c r="G101" s="58"/>
      <c r="H101" s="58"/>
      <c r="I101" s="58">
        <v>135</v>
      </c>
      <c r="J101" s="58" t="s">
        <v>917</v>
      </c>
      <c r="K101" s="58"/>
      <c r="L101" s="58"/>
      <c r="M101" s="58"/>
      <c r="N101" s="58"/>
      <c r="O101" s="58"/>
      <c r="P101" s="58"/>
      <c r="Q101" s="58">
        <f t="shared" si="4"/>
        <v>135</v>
      </c>
      <c r="R101" s="13">
        <f t="shared" si="5"/>
        <v>21060</v>
      </c>
    </row>
    <row r="102" spans="1:18" ht="15" customHeight="1" x14ac:dyDescent="0.25">
      <c r="A102" s="59">
        <v>104</v>
      </c>
      <c r="B102" s="58">
        <v>1222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105</v>
      </c>
      <c r="B103" s="58">
        <v>1224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4"/>
        <v>0</v>
      </c>
      <c r="R103" s="13">
        <f t="shared" si="5"/>
        <v>0</v>
      </c>
    </row>
    <row r="104" spans="1:18" ht="15" customHeight="1" x14ac:dyDescent="0.25">
      <c r="A104" s="59">
        <v>106</v>
      </c>
      <c r="B104" s="58">
        <v>1229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>
        <v>40</v>
      </c>
      <c r="N104" s="58" t="s">
        <v>918</v>
      </c>
      <c r="O104" s="58"/>
      <c r="P104" s="58"/>
      <c r="Q104" s="58">
        <f t="shared" si="4"/>
        <v>40</v>
      </c>
      <c r="R104" s="13">
        <f t="shared" si="5"/>
        <v>6240</v>
      </c>
    </row>
    <row r="105" spans="1:18" ht="15" customHeight="1" x14ac:dyDescent="0.25">
      <c r="A105" s="59">
        <v>107</v>
      </c>
      <c r="B105" s="58">
        <v>1230</v>
      </c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0</v>
      </c>
      <c r="R105" s="13">
        <f t="shared" si="5"/>
        <v>0</v>
      </c>
    </row>
    <row r="106" spans="1:18" ht="15" customHeight="1" x14ac:dyDescent="0.25">
      <c r="A106" s="59">
        <v>108</v>
      </c>
      <c r="B106" s="58">
        <v>1231</v>
      </c>
      <c r="C106" s="58">
        <v>75</v>
      </c>
      <c r="D106" s="58" t="s">
        <v>919</v>
      </c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75</v>
      </c>
      <c r="R106" s="13">
        <f t="shared" si="5"/>
        <v>11700</v>
      </c>
    </row>
    <row r="107" spans="1:18" ht="15" customHeight="1" x14ac:dyDescent="0.25">
      <c r="A107" s="59">
        <v>109</v>
      </c>
      <c r="B107" s="58">
        <v>1232</v>
      </c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5" customHeight="1" x14ac:dyDescent="0.25">
      <c r="A108" s="59">
        <v>110</v>
      </c>
      <c r="B108" s="58">
        <v>1233</v>
      </c>
      <c r="C108" s="58"/>
      <c r="D108" s="58"/>
      <c r="E108" s="58"/>
      <c r="F108" s="58"/>
      <c r="G108" s="58"/>
      <c r="H108" s="58"/>
      <c r="I108" s="58">
        <v>53</v>
      </c>
      <c r="J108" s="58" t="s">
        <v>920</v>
      </c>
      <c r="K108" s="58"/>
      <c r="L108" s="58"/>
      <c r="M108" s="58"/>
      <c r="N108" s="58"/>
      <c r="O108" s="58"/>
      <c r="P108" s="58"/>
      <c r="Q108" s="58">
        <f t="shared" si="6"/>
        <v>53</v>
      </c>
      <c r="R108" s="13">
        <f t="shared" si="7"/>
        <v>8268</v>
      </c>
    </row>
    <row r="109" spans="1:18" ht="15" customHeight="1" x14ac:dyDescent="0.25">
      <c r="A109" s="59">
        <v>111</v>
      </c>
      <c r="B109" s="58">
        <v>1234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112</v>
      </c>
      <c r="B110" s="58">
        <v>1235</v>
      </c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6"/>
        <v>0</v>
      </c>
      <c r="R110" s="13">
        <f t="shared" si="7"/>
        <v>0</v>
      </c>
    </row>
    <row r="111" spans="1:18" ht="15" customHeight="1" x14ac:dyDescent="0.25">
      <c r="A111" s="59">
        <v>113</v>
      </c>
      <c r="B111" s="58">
        <v>1236</v>
      </c>
      <c r="C111" s="58"/>
      <c r="D111" s="58"/>
      <c r="E111" s="58">
        <v>54</v>
      </c>
      <c r="F111" s="58" t="s">
        <v>921</v>
      </c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>
        <f t="shared" si="6"/>
        <v>54</v>
      </c>
      <c r="R111" s="13">
        <f t="shared" si="7"/>
        <v>8424</v>
      </c>
    </row>
    <row r="112" spans="1:18" ht="15" customHeight="1" x14ac:dyDescent="0.25">
      <c r="A112" s="59">
        <v>114</v>
      </c>
      <c r="B112" s="58">
        <v>1237</v>
      </c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5" customHeight="1" x14ac:dyDescent="0.25">
      <c r="A113" s="59">
        <v>116</v>
      </c>
      <c r="B113" s="58">
        <v>1403</v>
      </c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6"/>
        <v>0</v>
      </c>
      <c r="R113" s="13">
        <f t="shared" si="7"/>
        <v>0</v>
      </c>
    </row>
    <row r="114" spans="1:18" ht="15" customHeight="1" x14ac:dyDescent="0.25">
      <c r="A114" s="59">
        <v>117</v>
      </c>
      <c r="B114" s="58">
        <v>1404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118</v>
      </c>
      <c r="B115" s="58">
        <v>1405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119</v>
      </c>
      <c r="B116" s="58">
        <v>1504</v>
      </c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6"/>
        <v>0</v>
      </c>
      <c r="R116" s="13">
        <f t="shared" si="7"/>
        <v>0</v>
      </c>
    </row>
    <row r="117" spans="1:18" ht="15" customHeight="1" x14ac:dyDescent="0.25">
      <c r="A117" s="59">
        <v>120</v>
      </c>
      <c r="B117" s="58">
        <v>1505</v>
      </c>
      <c r="C117" s="58"/>
      <c r="D117" s="58"/>
      <c r="E117" s="58"/>
      <c r="F117" s="58"/>
      <c r="G117" s="58"/>
      <c r="H117" s="58"/>
      <c r="I117" s="58">
        <v>56</v>
      </c>
      <c r="J117" s="58" t="s">
        <v>922</v>
      </c>
      <c r="K117" s="58"/>
      <c r="L117" s="58"/>
      <c r="M117" s="58">
        <v>64</v>
      </c>
      <c r="N117" s="58">
        <v>1225</v>
      </c>
      <c r="O117" s="58"/>
      <c r="P117" s="58"/>
      <c r="Q117" s="58">
        <f t="shared" si="6"/>
        <v>120</v>
      </c>
      <c r="R117" s="13">
        <f t="shared" si="7"/>
        <v>18720</v>
      </c>
    </row>
    <row r="118" spans="1:18" ht="15" customHeight="1" x14ac:dyDescent="0.25">
      <c r="A118" s="59">
        <v>122</v>
      </c>
      <c r="B118" s="58">
        <v>1507</v>
      </c>
      <c r="C118" s="58">
        <v>62</v>
      </c>
      <c r="D118" s="58" t="s">
        <v>923</v>
      </c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62</v>
      </c>
      <c r="R118" s="13">
        <f t="shared" si="7"/>
        <v>9672</v>
      </c>
    </row>
    <row r="119" spans="1:18" ht="15" customHeight="1" x14ac:dyDescent="0.25">
      <c r="A119" s="59">
        <v>123</v>
      </c>
      <c r="B119" s="58">
        <v>1508</v>
      </c>
      <c r="C119" s="58"/>
      <c r="D119" s="58"/>
      <c r="E119" s="58">
        <v>63</v>
      </c>
      <c r="F119" s="58" t="s">
        <v>924</v>
      </c>
      <c r="G119" s="58"/>
      <c r="H119" s="58"/>
      <c r="I119" s="58"/>
      <c r="J119" s="58"/>
      <c r="K119" s="58"/>
      <c r="L119" s="58"/>
      <c r="M119" s="58"/>
      <c r="N119" s="58"/>
      <c r="O119" s="58">
        <v>40</v>
      </c>
      <c r="P119" s="58" t="s">
        <v>925</v>
      </c>
      <c r="Q119" s="58">
        <f t="shared" si="6"/>
        <v>103</v>
      </c>
      <c r="R119" s="13">
        <f t="shared" si="7"/>
        <v>16068</v>
      </c>
    </row>
    <row r="120" spans="1:18" ht="15" customHeight="1" x14ac:dyDescent="0.25">
      <c r="A120" s="59">
        <v>124</v>
      </c>
      <c r="B120" s="58">
        <v>1509</v>
      </c>
      <c r="C120" s="58"/>
      <c r="D120" s="58"/>
      <c r="E120" s="58"/>
      <c r="F120" s="58"/>
      <c r="G120" s="58">
        <v>50</v>
      </c>
      <c r="H120" s="58" t="s">
        <v>926</v>
      </c>
      <c r="I120" s="58"/>
      <c r="J120" s="58"/>
      <c r="K120" s="58"/>
      <c r="L120" s="58"/>
      <c r="M120" s="58"/>
      <c r="N120" s="58"/>
      <c r="O120" s="58">
        <v>57</v>
      </c>
      <c r="P120" s="58" t="s">
        <v>927</v>
      </c>
      <c r="Q120" s="58">
        <f t="shared" si="6"/>
        <v>107</v>
      </c>
      <c r="R120" s="13">
        <f t="shared" si="7"/>
        <v>16692</v>
      </c>
    </row>
    <row r="121" spans="1:18" ht="15" customHeight="1" x14ac:dyDescent="0.25">
      <c r="A121" s="59">
        <v>125</v>
      </c>
      <c r="B121" s="58">
        <v>1510</v>
      </c>
      <c r="C121" s="58">
        <v>64</v>
      </c>
      <c r="D121" s="58" t="s">
        <v>636</v>
      </c>
      <c r="E121" s="58"/>
      <c r="F121" s="58"/>
      <c r="G121" s="58">
        <v>54</v>
      </c>
      <c r="H121" s="58" t="s">
        <v>928</v>
      </c>
      <c r="I121" s="58"/>
      <c r="J121" s="58"/>
      <c r="K121" s="58">
        <v>70</v>
      </c>
      <c r="L121" s="58" t="s">
        <v>929</v>
      </c>
      <c r="M121" s="58"/>
      <c r="N121" s="58"/>
      <c r="O121" s="58">
        <v>74</v>
      </c>
      <c r="P121" s="58" t="s">
        <v>930</v>
      </c>
      <c r="Q121" s="58">
        <f t="shared" si="6"/>
        <v>262</v>
      </c>
      <c r="R121" s="13">
        <f t="shared" si="7"/>
        <v>40872</v>
      </c>
    </row>
    <row r="122" spans="1:18" ht="15" customHeight="1" x14ac:dyDescent="0.25">
      <c r="A122" s="59">
        <v>126</v>
      </c>
      <c r="B122" s="58">
        <v>1511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127</v>
      </c>
      <c r="B123" s="58" t="s">
        <v>22</v>
      </c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 t="shared" si="6"/>
        <v>0</v>
      </c>
      <c r="R123" s="13">
        <f t="shared" si="7"/>
        <v>0</v>
      </c>
    </row>
    <row r="124" spans="1:18" ht="15" customHeight="1" x14ac:dyDescent="0.25">
      <c r="A124" s="59">
        <v>128</v>
      </c>
      <c r="B124" s="58">
        <v>1602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>
        <v>30</v>
      </c>
      <c r="P124" s="58" t="s">
        <v>931</v>
      </c>
      <c r="Q124" s="58">
        <f t="shared" si="6"/>
        <v>30</v>
      </c>
      <c r="R124" s="13">
        <f t="shared" si="7"/>
        <v>4680</v>
      </c>
    </row>
    <row r="125" spans="1:18" ht="15" customHeight="1" x14ac:dyDescent="0.25">
      <c r="A125" s="59">
        <v>129</v>
      </c>
      <c r="B125" s="58">
        <v>1603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130</v>
      </c>
      <c r="B126" s="58">
        <v>1703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131</v>
      </c>
      <c r="B127" s="58">
        <v>1704</v>
      </c>
      <c r="C127" s="58">
        <v>33</v>
      </c>
      <c r="D127" s="58" t="s">
        <v>932</v>
      </c>
      <c r="E127" s="58"/>
      <c r="F127" s="58"/>
      <c r="G127" s="58"/>
      <c r="H127" s="58"/>
      <c r="I127" s="58">
        <v>33</v>
      </c>
      <c r="J127" s="58" t="s">
        <v>933</v>
      </c>
      <c r="K127" s="58"/>
      <c r="L127" s="58"/>
      <c r="M127" s="58">
        <v>30</v>
      </c>
      <c r="N127" s="58" t="s">
        <v>934</v>
      </c>
      <c r="O127" s="58"/>
      <c r="P127" s="58"/>
      <c r="Q127" s="58">
        <f t="shared" si="6"/>
        <v>96</v>
      </c>
      <c r="R127" s="13">
        <f t="shared" si="7"/>
        <v>14976</v>
      </c>
    </row>
    <row r="128" spans="1:18" ht="15" customHeight="1" x14ac:dyDescent="0.25">
      <c r="A128" s="59">
        <v>132</v>
      </c>
      <c r="B128" s="58">
        <v>1705</v>
      </c>
      <c r="C128" s="58"/>
      <c r="D128" s="58"/>
      <c r="E128" s="58"/>
      <c r="F128" s="58"/>
      <c r="G128" s="58"/>
      <c r="H128" s="58"/>
      <c r="I128" s="58"/>
      <c r="J128" s="58"/>
      <c r="K128" s="58">
        <v>37</v>
      </c>
      <c r="L128" s="58" t="s">
        <v>935</v>
      </c>
      <c r="M128" s="58"/>
      <c r="N128" s="58"/>
      <c r="O128" s="58"/>
      <c r="P128" s="58"/>
      <c r="Q128" s="58">
        <f t="shared" si="6"/>
        <v>37</v>
      </c>
      <c r="R128" s="13">
        <f t="shared" si="7"/>
        <v>5772</v>
      </c>
    </row>
    <row r="129" spans="1:18" ht="15" customHeight="1" x14ac:dyDescent="0.25">
      <c r="A129" s="59">
        <v>133</v>
      </c>
      <c r="B129" s="58">
        <v>1706</v>
      </c>
      <c r="C129" s="58"/>
      <c r="D129" s="58"/>
      <c r="E129" s="58">
        <v>33</v>
      </c>
      <c r="F129" s="58" t="s">
        <v>936</v>
      </c>
      <c r="G129" s="58"/>
      <c r="H129" s="58"/>
      <c r="I129" s="58"/>
      <c r="J129" s="58"/>
      <c r="K129" s="58"/>
      <c r="L129" s="58"/>
      <c r="M129" s="58">
        <v>29</v>
      </c>
      <c r="N129" s="58" t="s">
        <v>937</v>
      </c>
      <c r="O129" s="58"/>
      <c r="P129" s="58"/>
      <c r="Q129" s="58">
        <f t="shared" si="6"/>
        <v>62</v>
      </c>
      <c r="R129" s="13">
        <f t="shared" si="7"/>
        <v>9672</v>
      </c>
    </row>
    <row r="130" spans="1:18" ht="15" customHeight="1" x14ac:dyDescent="0.25">
      <c r="A130" s="59">
        <v>134</v>
      </c>
      <c r="B130" s="58">
        <v>1707</v>
      </c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5" customHeight="1" x14ac:dyDescent="0.25">
      <c r="A131" s="59">
        <v>135</v>
      </c>
      <c r="B131" s="58">
        <v>1708</v>
      </c>
      <c r="C131" s="58"/>
      <c r="D131" s="58"/>
      <c r="E131" s="58"/>
      <c r="F131" s="58"/>
      <c r="G131" s="58">
        <v>32</v>
      </c>
      <c r="H131" s="58" t="s">
        <v>425</v>
      </c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32</v>
      </c>
      <c r="R131" s="13">
        <f t="shared" si="7"/>
        <v>4992</v>
      </c>
    </row>
    <row r="132" spans="1:18" ht="15" customHeight="1" x14ac:dyDescent="0.25">
      <c r="A132" s="59">
        <v>136</v>
      </c>
      <c r="B132" s="58" t="s">
        <v>23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 t="shared" si="6"/>
        <v>0</v>
      </c>
      <c r="R132" s="13">
        <f t="shared" si="7"/>
        <v>0</v>
      </c>
    </row>
    <row r="133" spans="1:18" ht="15" customHeight="1" x14ac:dyDescent="0.25">
      <c r="A133" s="59">
        <v>137</v>
      </c>
      <c r="B133" s="58">
        <v>2101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5" customHeight="1" x14ac:dyDescent="0.25">
      <c r="A134" s="59">
        <v>138</v>
      </c>
      <c r="B134" s="58">
        <v>2102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139</v>
      </c>
      <c r="B135" s="58">
        <v>2105</v>
      </c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>
        <f t="shared" si="6"/>
        <v>0</v>
      </c>
      <c r="R135" s="13">
        <f t="shared" si="7"/>
        <v>0</v>
      </c>
    </row>
    <row r="136" spans="1:18" ht="15" customHeight="1" x14ac:dyDescent="0.25">
      <c r="A136" s="59">
        <v>140</v>
      </c>
      <c r="B136" s="58">
        <v>2106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0</v>
      </c>
      <c r="R136" s="13">
        <f t="shared" si="7"/>
        <v>0</v>
      </c>
    </row>
    <row r="137" spans="1:18" ht="15" customHeight="1" x14ac:dyDescent="0.25">
      <c r="A137" s="59">
        <v>141</v>
      </c>
      <c r="B137" s="58">
        <v>2107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142</v>
      </c>
      <c r="B138" s="58">
        <v>2108</v>
      </c>
      <c r="C138" s="58">
        <v>40</v>
      </c>
      <c r="D138" s="58" t="s">
        <v>938</v>
      </c>
      <c r="E138" s="58"/>
      <c r="F138" s="58"/>
      <c r="G138" s="58"/>
      <c r="H138" s="58"/>
      <c r="I138" s="58"/>
      <c r="J138" s="58"/>
      <c r="K138" s="58"/>
      <c r="L138" s="58"/>
      <c r="M138" s="58">
        <v>112</v>
      </c>
      <c r="N138" s="58" t="s">
        <v>939</v>
      </c>
      <c r="O138" s="58"/>
      <c r="P138" s="58"/>
      <c r="Q138" s="58">
        <f t="shared" si="6"/>
        <v>152</v>
      </c>
      <c r="R138" s="13">
        <f t="shared" si="7"/>
        <v>23712</v>
      </c>
    </row>
    <row r="139" spans="1:18" ht="15" customHeight="1" x14ac:dyDescent="0.25">
      <c r="A139" s="59">
        <v>143</v>
      </c>
      <c r="B139" s="58">
        <v>2109</v>
      </c>
      <c r="C139" s="58"/>
      <c r="D139" s="58"/>
      <c r="E139" s="58">
        <v>88</v>
      </c>
      <c r="F139" s="58">
        <v>22286</v>
      </c>
      <c r="G139" s="58"/>
      <c r="H139" s="58"/>
      <c r="I139" s="58"/>
      <c r="J139" s="58"/>
      <c r="K139" s="58">
        <v>103</v>
      </c>
      <c r="L139" s="58" t="s">
        <v>940</v>
      </c>
      <c r="M139" s="58"/>
      <c r="N139" s="58"/>
      <c r="O139" s="58"/>
      <c r="P139" s="58"/>
      <c r="Q139" s="58">
        <f t="shared" ref="Q139:Q152" si="8">C139+E139+G139+I139+K139+M139+O139</f>
        <v>191</v>
      </c>
      <c r="R139" s="13">
        <f t="shared" ref="R139:R152" si="9">SUM(C139*C$9,E139*E$9,G139*G$9,I139*I$9,K139*K$9,M139*M$9,O139*O$9)</f>
        <v>29796</v>
      </c>
    </row>
    <row r="140" spans="1:18" ht="15" customHeight="1" x14ac:dyDescent="0.25">
      <c r="A140" s="59">
        <v>144</v>
      </c>
      <c r="B140" s="58">
        <v>2110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145</v>
      </c>
      <c r="B141" s="58">
        <v>2111</v>
      </c>
      <c r="C141" s="58"/>
      <c r="D141" s="58"/>
      <c r="E141" s="58"/>
      <c r="F141" s="58"/>
      <c r="G141" s="58">
        <v>87</v>
      </c>
      <c r="H141" s="58" t="s">
        <v>941</v>
      </c>
      <c r="I141" s="58"/>
      <c r="J141" s="58"/>
      <c r="K141" s="58"/>
      <c r="L141" s="58"/>
      <c r="M141" s="58">
        <v>89</v>
      </c>
      <c r="N141" s="58" t="s">
        <v>942</v>
      </c>
      <c r="O141" s="58"/>
      <c r="P141" s="58"/>
      <c r="Q141" s="58">
        <f t="shared" si="8"/>
        <v>176</v>
      </c>
      <c r="R141" s="13">
        <f t="shared" si="9"/>
        <v>27456</v>
      </c>
    </row>
    <row r="142" spans="1:18" ht="15" customHeight="1" x14ac:dyDescent="0.25">
      <c r="A142" s="59">
        <v>146</v>
      </c>
      <c r="B142" s="58">
        <v>2112</v>
      </c>
      <c r="C142" s="58">
        <v>109</v>
      </c>
      <c r="D142" s="58" t="s">
        <v>943</v>
      </c>
      <c r="E142" s="58"/>
      <c r="F142" s="58"/>
      <c r="G142" s="58"/>
      <c r="H142" s="58"/>
      <c r="I142" s="58">
        <v>85</v>
      </c>
      <c r="J142" s="58" t="s">
        <v>944</v>
      </c>
      <c r="K142" s="58"/>
      <c r="L142" s="58"/>
      <c r="M142" s="58"/>
      <c r="N142" s="58"/>
      <c r="O142" s="58">
        <v>84</v>
      </c>
      <c r="P142" s="58" t="s">
        <v>945</v>
      </c>
      <c r="Q142" s="58">
        <f t="shared" si="8"/>
        <v>278</v>
      </c>
      <c r="R142" s="13">
        <f t="shared" si="9"/>
        <v>43368</v>
      </c>
    </row>
    <row r="143" spans="1:18" ht="15" customHeight="1" x14ac:dyDescent="0.25">
      <c r="A143" s="59">
        <v>147</v>
      </c>
      <c r="B143" s="58">
        <v>2113</v>
      </c>
      <c r="C143" s="58">
        <v>103</v>
      </c>
      <c r="D143" s="58" t="s">
        <v>946</v>
      </c>
      <c r="E143" s="58"/>
      <c r="F143" s="58"/>
      <c r="G143" s="58"/>
      <c r="H143" s="58"/>
      <c r="I143" s="58">
        <v>93</v>
      </c>
      <c r="J143" s="58" t="s">
        <v>947</v>
      </c>
      <c r="K143" s="58"/>
      <c r="L143" s="58"/>
      <c r="M143" s="58"/>
      <c r="N143" s="58"/>
      <c r="O143" s="58">
        <v>85</v>
      </c>
      <c r="P143" s="58" t="s">
        <v>948</v>
      </c>
      <c r="Q143" s="58">
        <f t="shared" si="8"/>
        <v>281</v>
      </c>
      <c r="R143" s="13">
        <f t="shared" si="9"/>
        <v>43836</v>
      </c>
    </row>
    <row r="144" spans="1:18" ht="15" customHeight="1" x14ac:dyDescent="0.25">
      <c r="A144" s="59">
        <v>148</v>
      </c>
      <c r="B144" s="58">
        <v>2114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>
        <v>35</v>
      </c>
      <c r="P144" s="58" t="s">
        <v>949</v>
      </c>
      <c r="Q144" s="58">
        <f t="shared" si="8"/>
        <v>35</v>
      </c>
      <c r="R144" s="13">
        <f t="shared" si="9"/>
        <v>5460</v>
      </c>
    </row>
    <row r="145" spans="1:18" ht="15" customHeight="1" x14ac:dyDescent="0.25">
      <c r="A145" s="59">
        <v>149</v>
      </c>
      <c r="B145" s="58">
        <v>2115</v>
      </c>
      <c r="C145" s="58"/>
      <c r="D145" s="58"/>
      <c r="E145" s="58"/>
      <c r="F145" s="58"/>
      <c r="G145" s="58"/>
      <c r="H145" s="58"/>
      <c r="I145" s="58">
        <v>41</v>
      </c>
      <c r="J145" s="58" t="s">
        <v>950</v>
      </c>
      <c r="K145" s="58"/>
      <c r="L145" s="58"/>
      <c r="M145" s="58"/>
      <c r="N145" s="58"/>
      <c r="O145" s="58"/>
      <c r="P145" s="58"/>
      <c r="Q145" s="58">
        <f t="shared" si="8"/>
        <v>41</v>
      </c>
      <c r="R145" s="13">
        <f t="shared" si="9"/>
        <v>6396</v>
      </c>
    </row>
    <row r="146" spans="1:18" ht="15" customHeight="1" x14ac:dyDescent="0.25">
      <c r="A146" s="59">
        <v>151</v>
      </c>
      <c r="B146" s="58">
        <v>2302</v>
      </c>
      <c r="C146" s="58"/>
      <c r="D146" s="58"/>
      <c r="E146" s="58"/>
      <c r="F146" s="58"/>
      <c r="G146" s="58">
        <v>95</v>
      </c>
      <c r="H146" s="58" t="s">
        <v>951</v>
      </c>
      <c r="I146" s="58"/>
      <c r="J146" s="58"/>
      <c r="K146" s="58"/>
      <c r="L146" s="58"/>
      <c r="M146" s="58"/>
      <c r="N146" s="58"/>
      <c r="O146" s="58"/>
      <c r="P146" s="58"/>
      <c r="Q146" s="58">
        <f t="shared" si="8"/>
        <v>95</v>
      </c>
      <c r="R146" s="13">
        <f t="shared" si="9"/>
        <v>14820</v>
      </c>
    </row>
    <row r="147" spans="1:18" ht="15" customHeight="1" x14ac:dyDescent="0.25">
      <c r="A147" s="59">
        <v>152</v>
      </c>
      <c r="B147" s="58">
        <v>2401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153</v>
      </c>
      <c r="B148" s="58">
        <v>2402</v>
      </c>
      <c r="C148" s="58"/>
      <c r="D148" s="58"/>
      <c r="E148" s="58">
        <v>185</v>
      </c>
      <c r="F148" s="58" t="s">
        <v>952</v>
      </c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185</v>
      </c>
      <c r="R148" s="13">
        <f t="shared" si="9"/>
        <v>28860</v>
      </c>
    </row>
    <row r="149" spans="1:18" ht="15" customHeight="1" x14ac:dyDescent="0.25">
      <c r="A149" s="59">
        <v>154</v>
      </c>
      <c r="B149" s="58" t="s">
        <v>24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155</v>
      </c>
      <c r="B150" s="58" t="s">
        <v>25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156</v>
      </c>
      <c r="B151" s="58" t="s">
        <v>26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5" customHeight="1" x14ac:dyDescent="0.25">
      <c r="A152" s="59">
        <v>157</v>
      </c>
      <c r="B152" s="58" t="s">
        <v>27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>
        <f t="shared" si="8"/>
        <v>0</v>
      </c>
      <c r="R152" s="13">
        <f t="shared" si="9"/>
        <v>0</v>
      </c>
    </row>
    <row r="153" spans="1:18" ht="15" customHeight="1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5976</v>
      </c>
      <c r="R153" s="13">
        <f>SUM(R11:R152)</f>
        <v>932256</v>
      </c>
    </row>
    <row r="154" spans="1:18" ht="25.5" customHeight="1" x14ac:dyDescent="0.25">
      <c r="A154" s="87" t="s">
        <v>28</v>
      </c>
      <c r="B154" s="85"/>
      <c r="C154" s="59">
        <f>SUM(C11:C152)</f>
        <v>846</v>
      </c>
      <c r="D154" s="59"/>
      <c r="E154" s="59">
        <f>SUM(E11:E152)</f>
        <v>1005</v>
      </c>
      <c r="F154" s="59"/>
      <c r="G154" s="59">
        <f>SUM(G11:G152)</f>
        <v>765</v>
      </c>
      <c r="H154" s="59"/>
      <c r="I154" s="59">
        <f>SUM(I11:I152)</f>
        <v>1037</v>
      </c>
      <c r="J154" s="59"/>
      <c r="K154" s="59">
        <f>SUM(K11:K152)</f>
        <v>565</v>
      </c>
      <c r="L154" s="59"/>
      <c r="M154" s="59">
        <f>SUM(M11:M152)</f>
        <v>770</v>
      </c>
      <c r="N154" s="59"/>
      <c r="O154" s="59">
        <f>SUM(O11:O152)</f>
        <v>988</v>
      </c>
      <c r="P154" s="59"/>
      <c r="Q154" s="21">
        <f>SUM(C154:P154)</f>
        <v>5976</v>
      </c>
      <c r="R154" s="22"/>
    </row>
    <row r="155" spans="1:18" ht="15" customHeight="1" x14ac:dyDescent="0.25">
      <c r="A155" s="87" t="s">
        <v>29</v>
      </c>
      <c r="B155" s="85"/>
      <c r="C155" s="59">
        <f>C154*C9</f>
        <v>131976</v>
      </c>
      <c r="D155" s="59"/>
      <c r="E155" s="59">
        <f>E154*E9</f>
        <v>156780</v>
      </c>
      <c r="F155" s="59"/>
      <c r="G155" s="59">
        <f>G154*G9</f>
        <v>119340</v>
      </c>
      <c r="H155" s="59"/>
      <c r="I155" s="59">
        <f>I154*I9</f>
        <v>161772</v>
      </c>
      <c r="J155" s="59"/>
      <c r="K155" s="59">
        <f>K154*K9</f>
        <v>88140</v>
      </c>
      <c r="L155" s="59"/>
      <c r="M155" s="59">
        <f>M154*M9</f>
        <v>120120</v>
      </c>
      <c r="N155" s="59"/>
      <c r="O155" s="59">
        <f>O154*O9</f>
        <v>154128</v>
      </c>
      <c r="P155" s="59"/>
      <c r="Q155" s="59" t="s">
        <v>30</v>
      </c>
      <c r="R155" s="23">
        <f>SUM(C155:P155)</f>
        <v>932256</v>
      </c>
    </row>
    <row r="156" spans="1:18" ht="15" customHeight="1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" customHeight="1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" customHeight="1" x14ac:dyDescent="0.25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" customHeight="1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ht="15" customHeight="1" x14ac:dyDescent="0.25">
      <c r="A160" s="57" t="s">
        <v>953</v>
      </c>
      <c r="E160" s="60"/>
      <c r="G160" s="60"/>
      <c r="I160" s="60"/>
      <c r="K160" s="60"/>
      <c r="M160" s="61"/>
      <c r="P160" s="57" t="s">
        <v>228</v>
      </c>
      <c r="Q160" s="56"/>
    </row>
    <row r="161" spans="1:19" ht="15" customHeight="1" x14ac:dyDescent="0.25">
      <c r="A161" s="57" t="s">
        <v>54</v>
      </c>
      <c r="E161" s="60"/>
      <c r="G161" s="60"/>
      <c r="I161" s="60"/>
      <c r="K161" s="60"/>
      <c r="M161" s="61"/>
      <c r="P161" s="57" t="s">
        <v>83</v>
      </c>
      <c r="Q161" s="56"/>
    </row>
    <row r="162" spans="1:19" ht="15" customHeight="1" x14ac:dyDescent="0.25">
      <c r="A162" s="24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24"/>
      <c r="S162" s="1"/>
    </row>
    <row r="163" spans="1:19" ht="15" customHeight="1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</row>
    <row r="164" spans="1:19" ht="15" customHeight="1" x14ac:dyDescent="0.25"/>
    <row r="165" spans="1:19" ht="15" customHeight="1" x14ac:dyDescent="0.25"/>
    <row r="166" spans="1:19" ht="15" customHeight="1" x14ac:dyDescent="0.25"/>
    <row r="167" spans="1:19" ht="15" customHeight="1" x14ac:dyDescent="0.25"/>
    <row r="168" spans="1:19" ht="15" customHeight="1" x14ac:dyDescent="0.25"/>
    <row r="169" spans="1:19" ht="15" customHeight="1" x14ac:dyDescent="0.25"/>
    <row r="170" spans="1:19" ht="15" customHeight="1" x14ac:dyDescent="0.25"/>
    <row r="171" spans="1:19" ht="15" customHeight="1" x14ac:dyDescent="0.25"/>
    <row r="172" spans="1:19" ht="15" customHeight="1" x14ac:dyDescent="0.25"/>
    <row r="173" spans="1:19" ht="15" customHeight="1" x14ac:dyDescent="0.25"/>
    <row r="174" spans="1:19" ht="15" customHeight="1" x14ac:dyDescent="0.25"/>
    <row r="175" spans="1:19" ht="15" customHeight="1" x14ac:dyDescent="0.25"/>
    <row r="176" spans="1:19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</sheetData>
  <mergeCells count="25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24" right="0.16" top="0.2" bottom="0.2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195"/>
  <sheetViews>
    <sheetView topLeftCell="A79"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ht="15" customHeight="1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ht="15" customHeight="1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ht="15" customHeight="1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29</v>
      </c>
      <c r="O4" s="1"/>
      <c r="P4" s="1"/>
      <c r="Q4" s="1"/>
      <c r="R4" s="1"/>
    </row>
    <row r="5" spans="1:19" ht="15" customHeight="1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954</v>
      </c>
      <c r="P5" s="1"/>
      <c r="Q5" s="1"/>
      <c r="R5" s="1"/>
    </row>
    <row r="6" spans="1:19" ht="15" customHeight="1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955</v>
      </c>
      <c r="P6" s="1"/>
      <c r="Q6" s="1"/>
      <c r="R6" s="1"/>
    </row>
    <row r="7" spans="1:19" ht="15" customHeight="1" x14ac:dyDescent="0.25">
      <c r="A7" s="86" t="s">
        <v>8</v>
      </c>
      <c r="B7" s="91"/>
      <c r="C7" s="87" t="s">
        <v>956</v>
      </c>
      <c r="D7" s="91"/>
      <c r="E7" s="87" t="s">
        <v>957</v>
      </c>
      <c r="F7" s="91"/>
      <c r="G7" s="87" t="s">
        <v>958</v>
      </c>
      <c r="H7" s="91"/>
      <c r="I7" s="87" t="s">
        <v>959</v>
      </c>
      <c r="J7" s="91"/>
      <c r="K7" s="87" t="s">
        <v>960</v>
      </c>
      <c r="L7" s="91"/>
      <c r="M7" s="87" t="s">
        <v>961</v>
      </c>
      <c r="N7" s="91"/>
      <c r="O7" s="87" t="s">
        <v>962</v>
      </c>
      <c r="P7" s="91"/>
      <c r="Q7" s="87" t="s">
        <v>9</v>
      </c>
      <c r="R7" s="87" t="s">
        <v>10</v>
      </c>
    </row>
    <row r="8" spans="1:19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ht="15" customHeight="1" x14ac:dyDescent="0.25">
      <c r="A9" s="86" t="s">
        <v>11</v>
      </c>
      <c r="B9" s="85"/>
      <c r="C9" s="87">
        <v>156</v>
      </c>
      <c r="D9" s="85"/>
      <c r="E9" s="87">
        <v>156</v>
      </c>
      <c r="F9" s="85"/>
      <c r="G9" s="87">
        <v>156</v>
      </c>
      <c r="H9" s="85"/>
      <c r="I9" s="87">
        <v>156</v>
      </c>
      <c r="J9" s="85"/>
      <c r="K9" s="87">
        <v>156</v>
      </c>
      <c r="L9" s="85"/>
      <c r="M9" s="87">
        <v>156</v>
      </c>
      <c r="N9" s="85"/>
      <c r="O9" s="87">
        <v>156</v>
      </c>
      <c r="P9" s="85"/>
      <c r="Q9" s="100"/>
      <c r="R9" s="100"/>
    </row>
    <row r="10" spans="1:19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7.100000000000001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7.100000000000001" customHeight="1" x14ac:dyDescent="0.25">
      <c r="A12" s="59">
        <v>2</v>
      </c>
      <c r="B12" s="14">
        <v>110</v>
      </c>
      <c r="C12" s="58"/>
      <c r="D12" s="59"/>
      <c r="E12" s="59"/>
      <c r="F12" s="59"/>
      <c r="H12" s="12"/>
      <c r="I12" s="59"/>
      <c r="J12" s="12"/>
      <c r="K12" s="58"/>
      <c r="L12" s="58"/>
      <c r="M12" s="58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9" ht="17.100000000000001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7.100000000000001" customHeight="1" x14ac:dyDescent="0.25">
      <c r="A14" s="59">
        <v>4</v>
      </c>
      <c r="B14" s="14">
        <v>113</v>
      </c>
      <c r="C14" s="59"/>
      <c r="D14" s="59"/>
      <c r="E14" s="59"/>
      <c r="F14" s="59"/>
      <c r="G14" s="59"/>
      <c r="H14" s="12"/>
      <c r="I14" s="52"/>
      <c r="J14" s="59"/>
      <c r="K14" s="58"/>
      <c r="L14" s="58"/>
      <c r="M14" s="58"/>
      <c r="N14" s="58"/>
      <c r="O14" s="58"/>
      <c r="P14" s="58"/>
      <c r="Q14" s="58">
        <f t="shared" si="0"/>
        <v>0</v>
      </c>
      <c r="R14" s="13">
        <f t="shared" si="1"/>
        <v>0</v>
      </c>
    </row>
    <row r="15" spans="1:19" ht="17.100000000000001" customHeight="1" x14ac:dyDescent="0.25">
      <c r="A15" s="59">
        <v>6</v>
      </c>
      <c r="B15" s="14">
        <v>115</v>
      </c>
      <c r="C15" s="59"/>
      <c r="D15" s="59"/>
      <c r="E15" s="59"/>
      <c r="F15" s="59"/>
      <c r="G15" s="59"/>
      <c r="H15" s="12"/>
      <c r="I15" s="52">
        <v>110</v>
      </c>
      <c r="J15" s="59" t="s">
        <v>963</v>
      </c>
      <c r="K15" s="58"/>
      <c r="L15" s="58"/>
      <c r="M15" s="58"/>
      <c r="N15" s="58"/>
      <c r="O15" s="58"/>
      <c r="P15" s="58"/>
      <c r="Q15" s="58">
        <f t="shared" si="0"/>
        <v>110</v>
      </c>
      <c r="R15" s="13">
        <f t="shared" si="1"/>
        <v>17160</v>
      </c>
    </row>
    <row r="16" spans="1:19" ht="17.100000000000001" customHeight="1" x14ac:dyDescent="0.25">
      <c r="A16" s="59">
        <v>7</v>
      </c>
      <c r="B16" s="14">
        <v>116</v>
      </c>
      <c r="C16" s="59"/>
      <c r="D16" s="59"/>
      <c r="E16" s="59">
        <v>77</v>
      </c>
      <c r="F16" s="59" t="s">
        <v>964</v>
      </c>
      <c r="G16" s="59"/>
      <c r="H16" s="59"/>
      <c r="I16" s="59"/>
      <c r="J16" s="59"/>
      <c r="K16" s="58">
        <v>95</v>
      </c>
      <c r="L16" s="58" t="s">
        <v>965</v>
      </c>
      <c r="M16" s="58"/>
      <c r="N16" s="58"/>
      <c r="O16" s="58">
        <v>76</v>
      </c>
      <c r="P16" s="58" t="s">
        <v>966</v>
      </c>
      <c r="Q16" s="58">
        <f t="shared" si="0"/>
        <v>248</v>
      </c>
      <c r="R16" s="13">
        <f t="shared" si="1"/>
        <v>38688</v>
      </c>
    </row>
    <row r="17" spans="1:18" ht="17.100000000000001" customHeight="1" x14ac:dyDescent="0.25">
      <c r="A17" s="59">
        <v>8</v>
      </c>
      <c r="B17" s="14">
        <v>117</v>
      </c>
      <c r="C17" s="59"/>
      <c r="D17" s="59"/>
      <c r="E17" s="59"/>
      <c r="F17" s="59"/>
      <c r="G17" s="59"/>
      <c r="H17" s="12"/>
      <c r="I17" s="59"/>
      <c r="J17" s="59"/>
      <c r="K17" s="58"/>
      <c r="L17" s="58"/>
      <c r="M17" s="58"/>
      <c r="N17" s="58"/>
      <c r="O17" s="58"/>
      <c r="P17" s="58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59">
        <v>96</v>
      </c>
      <c r="D18" s="59" t="s">
        <v>967</v>
      </c>
      <c r="E18" s="59"/>
      <c r="F18" s="59"/>
      <c r="G18" s="59"/>
      <c r="H18" s="12"/>
      <c r="I18" s="59"/>
      <c r="J18" s="59"/>
      <c r="K18" s="58">
        <v>111</v>
      </c>
      <c r="L18" s="58" t="s">
        <v>968</v>
      </c>
      <c r="M18" s="58"/>
      <c r="N18" s="58"/>
      <c r="O18" s="58"/>
      <c r="P18" s="58"/>
      <c r="Q18" s="58">
        <f t="shared" si="0"/>
        <v>207</v>
      </c>
      <c r="R18" s="13">
        <f t="shared" si="1"/>
        <v>32292</v>
      </c>
    </row>
    <row r="19" spans="1:18" ht="17.100000000000001" customHeight="1" x14ac:dyDescent="0.25">
      <c r="A19" s="59">
        <v>10</v>
      </c>
      <c r="B19" s="14">
        <v>201</v>
      </c>
      <c r="C19" s="59">
        <v>30</v>
      </c>
      <c r="D19" s="59">
        <v>4685</v>
      </c>
      <c r="E19" s="59"/>
      <c r="F19" s="59"/>
      <c r="G19" s="59"/>
      <c r="H19" s="59"/>
      <c r="I19" s="59"/>
      <c r="J19" s="59"/>
      <c r="K19" s="58"/>
      <c r="L19" s="58"/>
      <c r="M19" s="58"/>
      <c r="N19" s="58"/>
      <c r="O19" s="58">
        <v>40</v>
      </c>
      <c r="P19" s="58" t="s">
        <v>666</v>
      </c>
      <c r="Q19" s="58">
        <f t="shared" si="0"/>
        <v>70</v>
      </c>
      <c r="R19" s="13">
        <f t="shared" si="1"/>
        <v>10920</v>
      </c>
    </row>
    <row r="20" spans="1:18" ht="17.100000000000001" customHeight="1" x14ac:dyDescent="0.25">
      <c r="A20" s="59">
        <v>11</v>
      </c>
      <c r="B20" s="14">
        <v>204</v>
      </c>
      <c r="C20" s="59"/>
      <c r="D20" s="59"/>
      <c r="E20" s="59"/>
      <c r="F20" s="59"/>
      <c r="G20" s="52"/>
      <c r="H20" s="52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7.100000000000001" customHeight="1" x14ac:dyDescent="0.25">
      <c r="A21" s="59">
        <v>12</v>
      </c>
      <c r="B21" s="14" t="s">
        <v>16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59"/>
      <c r="D22" s="59"/>
      <c r="E22" s="12"/>
      <c r="F22" s="12"/>
      <c r="G22" s="59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59">
        <v>28</v>
      </c>
      <c r="D23" s="59" t="s">
        <v>969</v>
      </c>
      <c r="E23" s="59"/>
      <c r="F23" s="59"/>
      <c r="G23" s="59">
        <v>27</v>
      </c>
      <c r="H23" s="52" t="s">
        <v>970</v>
      </c>
      <c r="I23" s="59"/>
      <c r="J23" s="59"/>
      <c r="K23" s="58">
        <v>24</v>
      </c>
      <c r="L23" s="58" t="s">
        <v>971</v>
      </c>
      <c r="M23" s="58"/>
      <c r="N23" s="58"/>
      <c r="O23" s="58">
        <v>25</v>
      </c>
      <c r="P23" s="58" t="s">
        <v>972</v>
      </c>
      <c r="Q23" s="58">
        <f t="shared" si="0"/>
        <v>104</v>
      </c>
      <c r="R23" s="13">
        <f t="shared" si="1"/>
        <v>16224</v>
      </c>
    </row>
    <row r="24" spans="1:18" ht="17.100000000000001" customHeight="1" x14ac:dyDescent="0.25">
      <c r="A24" s="59">
        <v>15</v>
      </c>
      <c r="B24" s="14">
        <v>329</v>
      </c>
      <c r="C24" s="59"/>
      <c r="D24" s="59"/>
      <c r="E24" s="59"/>
      <c r="F24" s="59"/>
      <c r="G24" s="59"/>
      <c r="H24" s="52"/>
      <c r="I24" s="59"/>
      <c r="J24" s="59"/>
      <c r="K24" s="58"/>
      <c r="L24" s="58"/>
      <c r="M24" s="58"/>
      <c r="N24" s="58"/>
      <c r="O24" s="58"/>
      <c r="P24" s="58"/>
      <c r="Q24" s="58">
        <f t="shared" si="0"/>
        <v>0</v>
      </c>
      <c r="R24" s="13">
        <f t="shared" si="1"/>
        <v>0</v>
      </c>
    </row>
    <row r="25" spans="1:18" ht="17.100000000000001" customHeight="1" x14ac:dyDescent="0.25">
      <c r="A25" s="59">
        <v>16</v>
      </c>
      <c r="B25" s="14">
        <v>330</v>
      </c>
      <c r="C25" s="59"/>
      <c r="D25" s="59"/>
      <c r="E25" s="59"/>
      <c r="F25" s="59"/>
      <c r="G25" s="59"/>
      <c r="H25" s="52"/>
      <c r="I25" s="59"/>
      <c r="J25" s="59"/>
      <c r="K25" s="58"/>
      <c r="L25" s="58"/>
      <c r="M25" s="58"/>
      <c r="N25" s="58"/>
      <c r="O25" s="58"/>
      <c r="P25" s="58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59"/>
      <c r="D26" s="59"/>
      <c r="E26" s="59"/>
      <c r="F26" s="59"/>
      <c r="G26" s="59"/>
      <c r="H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59"/>
      <c r="D27" s="59"/>
      <c r="E27" s="59"/>
      <c r="F27" s="59"/>
      <c r="G27" s="59"/>
      <c r="H27" s="52"/>
      <c r="I27" s="59"/>
      <c r="J27" s="59"/>
      <c r="K27" s="12"/>
      <c r="L27" s="12"/>
      <c r="M27" s="12"/>
      <c r="N27" s="12"/>
      <c r="O27" s="58"/>
      <c r="P27" s="58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59">
        <v>44</v>
      </c>
      <c r="D28" s="59" t="s">
        <v>973</v>
      </c>
      <c r="E28" s="59"/>
      <c r="F28" s="59"/>
      <c r="G28" s="59">
        <v>34</v>
      </c>
      <c r="H28" s="52" t="s">
        <v>974</v>
      </c>
      <c r="I28" s="59"/>
      <c r="J28" s="59"/>
      <c r="K28" s="58">
        <v>43</v>
      </c>
      <c r="L28" s="58" t="s">
        <v>975</v>
      </c>
      <c r="M28" s="58"/>
      <c r="N28" s="58"/>
      <c r="O28" s="58"/>
      <c r="P28" s="58"/>
      <c r="Q28" s="58">
        <f t="shared" si="0"/>
        <v>121</v>
      </c>
      <c r="R28" s="13">
        <f t="shared" si="1"/>
        <v>18876</v>
      </c>
    </row>
    <row r="29" spans="1:18" ht="17.100000000000001" customHeight="1" x14ac:dyDescent="0.25">
      <c r="A29" s="59">
        <v>20</v>
      </c>
      <c r="B29" s="14">
        <v>334</v>
      </c>
      <c r="C29" s="59"/>
      <c r="D29" s="59"/>
      <c r="E29" s="59">
        <v>29</v>
      </c>
      <c r="F29" s="59" t="s">
        <v>976</v>
      </c>
      <c r="G29" s="59"/>
      <c r="H29" s="52"/>
      <c r="I29" s="59">
        <v>31</v>
      </c>
      <c r="J29" s="59" t="s">
        <v>977</v>
      </c>
      <c r="K29" s="58"/>
      <c r="L29" s="58"/>
      <c r="M29" s="58">
        <v>23</v>
      </c>
      <c r="N29" s="58" t="s">
        <v>978</v>
      </c>
      <c r="O29" s="58"/>
      <c r="P29" s="58"/>
      <c r="Q29" s="58">
        <f t="shared" si="0"/>
        <v>83</v>
      </c>
      <c r="R29" s="13">
        <f t="shared" si="1"/>
        <v>12948</v>
      </c>
    </row>
    <row r="30" spans="1:18" ht="17.100000000000001" customHeight="1" x14ac:dyDescent="0.25">
      <c r="A30" s="59">
        <v>22</v>
      </c>
      <c r="B30" s="14">
        <v>336</v>
      </c>
      <c r="C30" s="59"/>
      <c r="D30" s="59"/>
      <c r="E30" s="59"/>
      <c r="F30" s="59"/>
      <c r="G30" s="59"/>
      <c r="H30" s="52"/>
      <c r="I30" s="59"/>
      <c r="J30" s="59"/>
      <c r="K30" s="58"/>
      <c r="L30" s="58"/>
      <c r="M30" s="58"/>
      <c r="N30" s="58"/>
      <c r="O30" s="58"/>
      <c r="P30" s="58"/>
      <c r="Q30" s="58">
        <f t="shared" si="0"/>
        <v>0</v>
      </c>
      <c r="R30" s="13">
        <f t="shared" si="1"/>
        <v>0</v>
      </c>
    </row>
    <row r="31" spans="1:18" ht="17.100000000000001" customHeight="1" x14ac:dyDescent="0.25">
      <c r="A31" s="59">
        <v>24</v>
      </c>
      <c r="B31" s="14">
        <v>338</v>
      </c>
      <c r="C31" s="59"/>
      <c r="D31" s="59"/>
      <c r="E31" s="59">
        <v>38</v>
      </c>
      <c r="F31" s="59" t="s">
        <v>979</v>
      </c>
      <c r="G31" s="59"/>
      <c r="H31" s="52"/>
      <c r="I31" s="59">
        <v>39</v>
      </c>
      <c r="J31" s="59" t="s">
        <v>980</v>
      </c>
      <c r="K31" s="58"/>
      <c r="L31" s="58"/>
      <c r="M31" s="58">
        <v>42</v>
      </c>
      <c r="N31" s="58" t="s">
        <v>981</v>
      </c>
      <c r="O31" s="58"/>
      <c r="P31" s="58"/>
      <c r="Q31" s="58">
        <f t="shared" si="0"/>
        <v>119</v>
      </c>
      <c r="R31" s="13">
        <f t="shared" si="1"/>
        <v>18564</v>
      </c>
    </row>
    <row r="32" spans="1:18" ht="17.100000000000001" customHeight="1" x14ac:dyDescent="0.25">
      <c r="A32" s="59">
        <v>25</v>
      </c>
      <c r="B32" s="14">
        <v>339</v>
      </c>
      <c r="C32" s="14"/>
      <c r="D32" s="14"/>
      <c r="E32" s="14">
        <v>43</v>
      </c>
      <c r="F32" s="14" t="s">
        <v>982</v>
      </c>
      <c r="G32" s="14">
        <v>23</v>
      </c>
      <c r="H32" s="15" t="s">
        <v>983</v>
      </c>
      <c r="I32" s="12"/>
      <c r="J32" s="14"/>
      <c r="K32">
        <v>48</v>
      </c>
      <c r="L32" s="16" t="s">
        <v>984</v>
      </c>
      <c r="N32" s="16"/>
      <c r="O32" s="16">
        <v>43</v>
      </c>
      <c r="P32" s="16" t="s">
        <v>985</v>
      </c>
      <c r="Q32" s="58">
        <f t="shared" si="0"/>
        <v>157</v>
      </c>
      <c r="R32" s="13">
        <f t="shared" si="1"/>
        <v>24492</v>
      </c>
    </row>
    <row r="33" spans="1:18" ht="17.100000000000001" customHeight="1" x14ac:dyDescent="0.25">
      <c r="A33" s="59">
        <v>26</v>
      </c>
      <c r="B33" s="59">
        <v>340</v>
      </c>
      <c r="C33" s="59"/>
      <c r="D33" s="59"/>
      <c r="E33" s="59"/>
      <c r="F33" s="59"/>
      <c r="G33" s="59"/>
      <c r="H33" s="54"/>
      <c r="I33" s="12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59">
        <v>66</v>
      </c>
      <c r="D34" s="59" t="s">
        <v>986</v>
      </c>
      <c r="E34" s="59">
        <v>27</v>
      </c>
      <c r="F34" s="59" t="s">
        <v>987</v>
      </c>
      <c r="G34" s="59"/>
      <c r="H34" s="54"/>
      <c r="I34" s="12">
        <v>51</v>
      </c>
      <c r="J34" s="59" t="s">
        <v>988</v>
      </c>
      <c r="K34" s="58"/>
      <c r="L34" s="58"/>
      <c r="M34" s="58">
        <v>46</v>
      </c>
      <c r="N34" s="58" t="s">
        <v>989</v>
      </c>
      <c r="O34" s="58"/>
      <c r="P34" s="58"/>
      <c r="Q34" s="58">
        <f t="shared" si="0"/>
        <v>190</v>
      </c>
      <c r="R34" s="13">
        <f t="shared" si="1"/>
        <v>29640</v>
      </c>
    </row>
    <row r="35" spans="1:18" ht="17.100000000000001" customHeight="1" x14ac:dyDescent="0.25">
      <c r="A35" s="59">
        <v>28</v>
      </c>
      <c r="B35" s="17">
        <v>342</v>
      </c>
      <c r="C35" s="59"/>
      <c r="D35" s="12"/>
      <c r="E35" s="59">
        <v>2</v>
      </c>
      <c r="F35" s="59" t="s">
        <v>501</v>
      </c>
      <c r="G35" s="59"/>
      <c r="H35" s="54"/>
      <c r="I35" s="12"/>
      <c r="J35" s="59"/>
      <c r="K35" s="58"/>
      <c r="L35" s="58"/>
      <c r="M35" s="58"/>
      <c r="N35" s="58"/>
      <c r="O35" s="58"/>
      <c r="P35" s="58"/>
      <c r="Q35" s="58">
        <f t="shared" si="0"/>
        <v>2</v>
      </c>
      <c r="R35" s="13">
        <f t="shared" si="1"/>
        <v>312</v>
      </c>
    </row>
    <row r="36" spans="1:18" ht="17.100000000000001" customHeight="1" x14ac:dyDescent="0.25">
      <c r="A36" s="59">
        <v>29</v>
      </c>
      <c r="B36" s="59">
        <v>343</v>
      </c>
      <c r="C36" s="59"/>
      <c r="D36" s="59"/>
      <c r="E36" s="12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7.100000000000001" customHeight="1" x14ac:dyDescent="0.25">
      <c r="A37" s="59">
        <v>30</v>
      </c>
      <c r="B37" s="14" t="s">
        <v>17</v>
      </c>
      <c r="C37" s="59"/>
      <c r="D37" s="59"/>
      <c r="E37" s="12"/>
      <c r="F37" s="59"/>
      <c r="G37" s="59"/>
      <c r="H37" s="52"/>
      <c r="I37" s="12"/>
      <c r="J37" s="59"/>
      <c r="K37" s="58"/>
      <c r="L37" s="58"/>
      <c r="M37" s="58"/>
      <c r="N37" s="58"/>
      <c r="O37" s="58"/>
      <c r="P37" s="58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59" t="s">
        <v>18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>
        <f t="shared" si="0"/>
        <v>0</v>
      </c>
      <c r="R38" s="59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59"/>
      <c r="D39" s="59"/>
      <c r="E39" s="12"/>
      <c r="F39" s="59"/>
      <c r="G39" s="59"/>
      <c r="H39" s="52"/>
      <c r="I39" s="12"/>
      <c r="J39" s="59"/>
      <c r="K39" s="58"/>
      <c r="L39" s="58"/>
      <c r="M39" s="58"/>
      <c r="N39" s="58"/>
      <c r="O39" s="58"/>
      <c r="P39" s="58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59"/>
      <c r="D40" s="59"/>
      <c r="E40" s="59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59"/>
      <c r="D41" s="59"/>
      <c r="E41" s="59"/>
      <c r="F41" s="59"/>
      <c r="G41" s="59"/>
      <c r="H41" s="59"/>
      <c r="I41" s="59"/>
      <c r="J41" s="59"/>
      <c r="K41" s="12"/>
      <c r="L41" s="58"/>
      <c r="M41" s="12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7.100000000000001" customHeight="1" x14ac:dyDescent="0.25">
      <c r="A42" s="59">
        <v>37</v>
      </c>
      <c r="B42" s="14">
        <v>421</v>
      </c>
      <c r="C42" s="59"/>
      <c r="D42" s="59"/>
      <c r="E42" s="59"/>
      <c r="F42" s="59"/>
      <c r="G42" s="59"/>
      <c r="H42" s="52"/>
      <c r="I42" s="59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7.100000000000001" customHeight="1" x14ac:dyDescent="0.25">
      <c r="A43" s="59">
        <v>38</v>
      </c>
      <c r="B43" s="59">
        <v>422</v>
      </c>
      <c r="C43" s="59"/>
      <c r="D43" s="59"/>
      <c r="E43" s="59"/>
      <c r="F43" s="59"/>
      <c r="G43" s="59"/>
      <c r="H43" s="59"/>
      <c r="I43" s="14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7.100000000000001" customHeight="1" x14ac:dyDescent="0.25">
      <c r="A44" s="59">
        <v>39</v>
      </c>
      <c r="B44" s="58">
        <v>423</v>
      </c>
      <c r="C44" s="58"/>
      <c r="D44" s="58"/>
      <c r="E44" s="58"/>
      <c r="F44" s="58"/>
      <c r="G44" s="58"/>
      <c r="H44" s="58"/>
      <c r="I44" s="59"/>
      <c r="J44" s="58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7.100000000000001" customHeight="1" x14ac:dyDescent="0.25">
      <c r="A45" s="59">
        <v>40</v>
      </c>
      <c r="B45" s="58">
        <v>424</v>
      </c>
      <c r="C45" s="58"/>
      <c r="D45" s="58"/>
      <c r="E45" s="58"/>
      <c r="F45" s="58"/>
      <c r="G45" s="58"/>
      <c r="H45" s="58"/>
      <c r="I45" s="59"/>
      <c r="J45" s="58"/>
      <c r="K45" s="58"/>
      <c r="L45" s="58"/>
      <c r="M45" s="58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7.100000000000001" customHeight="1" x14ac:dyDescent="0.25">
      <c r="A46" s="59">
        <v>41</v>
      </c>
      <c r="B46" s="58">
        <v>425</v>
      </c>
      <c r="C46" s="58"/>
      <c r="D46" s="58"/>
      <c r="E46" s="58"/>
      <c r="F46" s="58"/>
      <c r="G46" s="58"/>
      <c r="H46" s="58"/>
      <c r="I46" s="59"/>
      <c r="J46" s="58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7.100000000000001" customHeight="1" x14ac:dyDescent="0.25">
      <c r="A47" s="59">
        <v>42</v>
      </c>
      <c r="B47" s="58">
        <v>426</v>
      </c>
      <c r="C47" s="58"/>
      <c r="D47" s="58"/>
      <c r="E47" s="58"/>
      <c r="F47" s="58"/>
      <c r="G47" s="58"/>
      <c r="H47" s="58"/>
      <c r="I47" s="59"/>
      <c r="J47" s="58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7.100000000000001" customHeight="1" x14ac:dyDescent="0.25">
      <c r="A48" s="59">
        <v>43</v>
      </c>
      <c r="B48" s="58">
        <v>427</v>
      </c>
      <c r="C48" s="58"/>
      <c r="D48" s="58"/>
      <c r="E48" s="58"/>
      <c r="F48" s="58"/>
      <c r="G48" s="58"/>
      <c r="H48" s="58"/>
      <c r="I48" s="59"/>
      <c r="J48" s="58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7.100000000000001" customHeight="1" x14ac:dyDescent="0.25">
      <c r="A49" s="59">
        <v>44</v>
      </c>
      <c r="B49" s="58">
        <v>428</v>
      </c>
      <c r="C49" s="58"/>
      <c r="D49" s="58"/>
      <c r="E49" s="58"/>
      <c r="F49" s="58"/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7.100000000000001" customHeight="1" x14ac:dyDescent="0.25">
      <c r="A50" s="59">
        <v>45</v>
      </c>
      <c r="B50" s="58">
        <v>429</v>
      </c>
      <c r="C50" s="58"/>
      <c r="D50" s="58"/>
      <c r="E50" s="58"/>
      <c r="F50" s="58"/>
      <c r="G50" s="58"/>
      <c r="H50" s="58"/>
      <c r="I50" s="58"/>
      <c r="J50" s="58"/>
      <c r="K50" s="58">
        <v>34</v>
      </c>
      <c r="L50" s="58" t="s">
        <v>990</v>
      </c>
      <c r="M50" s="58"/>
      <c r="N50" s="58"/>
      <c r="O50" s="58"/>
      <c r="P50" s="58"/>
      <c r="Q50" s="58">
        <f t="shared" si="2"/>
        <v>34</v>
      </c>
      <c r="R50" s="13">
        <f t="shared" si="3"/>
        <v>5304</v>
      </c>
    </row>
    <row r="51" spans="1:18" ht="17.100000000000001" customHeight="1" x14ac:dyDescent="0.25">
      <c r="A51" s="59">
        <v>46</v>
      </c>
      <c r="B51" s="58">
        <v>430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7.100000000000001" customHeight="1" x14ac:dyDescent="0.25">
      <c r="A52" s="59">
        <v>47</v>
      </c>
      <c r="B52" s="58">
        <v>431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7.100000000000001" customHeight="1" x14ac:dyDescent="0.25">
      <c r="A53" s="59">
        <v>48</v>
      </c>
      <c r="B53" s="58">
        <v>432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7.100000000000001" customHeight="1" x14ac:dyDescent="0.25">
      <c r="A54" s="59">
        <v>49</v>
      </c>
      <c r="B54" s="58">
        <v>433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>
        <v>48</v>
      </c>
      <c r="N54" s="58" t="s">
        <v>991</v>
      </c>
      <c r="O54" s="58"/>
      <c r="P54" s="58"/>
      <c r="Q54" s="58">
        <f t="shared" si="2"/>
        <v>48</v>
      </c>
      <c r="R54" s="13">
        <f t="shared" si="3"/>
        <v>7488</v>
      </c>
    </row>
    <row r="55" spans="1:18" ht="17.100000000000001" customHeight="1" x14ac:dyDescent="0.25">
      <c r="A55" s="59">
        <v>50</v>
      </c>
      <c r="B55" s="58">
        <v>434</v>
      </c>
      <c r="C55" s="58">
        <v>31</v>
      </c>
      <c r="D55" s="58" t="s">
        <v>992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31</v>
      </c>
      <c r="R55" s="13">
        <f t="shared" si="3"/>
        <v>4836</v>
      </c>
    </row>
    <row r="56" spans="1:18" ht="17.100000000000001" customHeight="1" x14ac:dyDescent="0.25">
      <c r="A56" s="59">
        <v>51</v>
      </c>
      <c r="B56" s="58">
        <v>435</v>
      </c>
      <c r="C56" s="58"/>
      <c r="D56" s="58"/>
      <c r="E56" s="58"/>
      <c r="F56" s="58"/>
      <c r="G56" s="58"/>
      <c r="H56" s="58"/>
      <c r="I56" s="58">
        <v>31</v>
      </c>
      <c r="J56" s="58" t="s">
        <v>993</v>
      </c>
      <c r="K56" s="58"/>
      <c r="L56" s="58"/>
      <c r="M56" s="58"/>
      <c r="N56" s="58"/>
      <c r="O56" s="58"/>
      <c r="P56" s="58"/>
      <c r="Q56" s="58">
        <f t="shared" si="2"/>
        <v>31</v>
      </c>
      <c r="R56" s="13">
        <f t="shared" si="3"/>
        <v>4836</v>
      </c>
    </row>
    <row r="57" spans="1:18" ht="17.100000000000001" customHeight="1" x14ac:dyDescent="0.25">
      <c r="A57" s="59">
        <v>52</v>
      </c>
      <c r="B57" s="58">
        <v>436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"/>
        <v>0</v>
      </c>
      <c r="R57" s="13">
        <f t="shared" si="3"/>
        <v>0</v>
      </c>
    </row>
    <row r="58" spans="1:18" ht="17.100000000000001" customHeight="1" x14ac:dyDescent="0.25">
      <c r="A58" s="59">
        <v>53</v>
      </c>
      <c r="B58" s="58">
        <v>437</v>
      </c>
      <c r="C58" s="58"/>
      <c r="D58" s="58"/>
      <c r="E58" s="58">
        <v>29</v>
      </c>
      <c r="F58" s="58" t="s">
        <v>994</v>
      </c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"/>
        <v>29</v>
      </c>
      <c r="R58" s="13">
        <f t="shared" si="3"/>
        <v>4524</v>
      </c>
    </row>
    <row r="59" spans="1:18" ht="17.100000000000001" customHeight="1" x14ac:dyDescent="0.25">
      <c r="A59" s="59">
        <v>54</v>
      </c>
      <c r="B59" s="58">
        <v>438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>
        <v>37</v>
      </c>
      <c r="P59" s="58" t="s">
        <v>995</v>
      </c>
      <c r="Q59" s="58">
        <f t="shared" si="2"/>
        <v>37</v>
      </c>
      <c r="R59" s="13">
        <f t="shared" si="3"/>
        <v>5772</v>
      </c>
    </row>
    <row r="60" spans="1:18" ht="17.100000000000001" customHeight="1" x14ac:dyDescent="0.25">
      <c r="A60" s="59">
        <v>55</v>
      </c>
      <c r="B60" s="58">
        <v>439</v>
      </c>
      <c r="C60" s="58"/>
      <c r="D60" s="58"/>
      <c r="E60" s="58">
        <v>30</v>
      </c>
      <c r="F60" s="58" t="s">
        <v>761</v>
      </c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"/>
        <v>30</v>
      </c>
      <c r="R60" s="13">
        <f t="shared" si="3"/>
        <v>4680</v>
      </c>
    </row>
    <row r="61" spans="1:18" ht="17.100000000000001" customHeight="1" x14ac:dyDescent="0.25">
      <c r="A61" s="59">
        <v>56</v>
      </c>
      <c r="B61" s="58">
        <v>440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"/>
        <v>0</v>
      </c>
      <c r="R61" s="13">
        <f t="shared" si="3"/>
        <v>0</v>
      </c>
    </row>
    <row r="62" spans="1:18" ht="17.100000000000001" customHeight="1" x14ac:dyDescent="0.25">
      <c r="A62" s="59">
        <v>57</v>
      </c>
      <c r="B62" s="58">
        <v>441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>
        <f t="shared" si="2"/>
        <v>0</v>
      </c>
      <c r="R62" s="13">
        <f t="shared" si="3"/>
        <v>0</v>
      </c>
    </row>
    <row r="63" spans="1:18" ht="17.100000000000001" customHeight="1" x14ac:dyDescent="0.25">
      <c r="A63" s="59">
        <v>58</v>
      </c>
      <c r="B63" s="58">
        <v>442</v>
      </c>
      <c r="C63" s="58"/>
      <c r="D63" s="58"/>
      <c r="E63" s="58"/>
      <c r="F63" s="58"/>
      <c r="G63" s="58"/>
      <c r="H63" s="58"/>
      <c r="I63" s="58">
        <v>32</v>
      </c>
      <c r="J63" s="58" t="s">
        <v>413</v>
      </c>
      <c r="K63" s="58"/>
      <c r="L63" s="58"/>
      <c r="M63" s="58"/>
      <c r="N63" s="58"/>
      <c r="O63" s="58"/>
      <c r="P63" s="58"/>
      <c r="Q63" s="58">
        <f t="shared" si="2"/>
        <v>32</v>
      </c>
      <c r="R63" s="13">
        <f t="shared" si="3"/>
        <v>4992</v>
      </c>
    </row>
    <row r="64" spans="1:18" ht="17.100000000000001" customHeight="1" x14ac:dyDescent="0.25">
      <c r="A64" s="59">
        <v>60</v>
      </c>
      <c r="B64" s="58" t="s">
        <v>20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si="2"/>
        <v>0</v>
      </c>
      <c r="R67" s="13">
        <f t="shared" si="3"/>
        <v>0</v>
      </c>
    </row>
    <row r="68" spans="1:18" ht="17.100000000000001" customHeight="1" x14ac:dyDescent="0.25">
      <c r="A68" s="59">
        <v>64</v>
      </c>
      <c r="B68" s="58">
        <v>608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7.100000000000001" customHeight="1" x14ac:dyDescent="0.25">
      <c r="A69" s="59">
        <v>65</v>
      </c>
      <c r="B69" s="58">
        <v>609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7.100000000000001" customHeight="1" x14ac:dyDescent="0.25">
      <c r="A70" s="59">
        <v>66</v>
      </c>
      <c r="B70" s="58">
        <v>610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7.100000000000001" customHeight="1" x14ac:dyDescent="0.25">
      <c r="A72" s="59">
        <v>68</v>
      </c>
      <c r="B72" s="58">
        <v>612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7.100000000000001" customHeight="1" x14ac:dyDescent="0.25">
      <c r="A73" s="59">
        <v>69</v>
      </c>
      <c r="B73" s="58">
        <v>613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18">
        <v>19</v>
      </c>
      <c r="D77" s="18" t="s">
        <v>996</v>
      </c>
      <c r="E77" s="18"/>
      <c r="F77" s="18"/>
      <c r="G77" s="18"/>
      <c r="H77" s="18"/>
      <c r="I77" s="18"/>
      <c r="J77" s="18"/>
      <c r="K77" s="18">
        <v>18</v>
      </c>
      <c r="L77" s="18" t="s">
        <v>997</v>
      </c>
      <c r="M77" s="18"/>
      <c r="N77" s="18"/>
      <c r="O77" s="18"/>
      <c r="P77" s="18"/>
      <c r="Q77" s="58">
        <f t="shared" si="4"/>
        <v>37</v>
      </c>
      <c r="R77" s="13">
        <f t="shared" si="5"/>
        <v>5772</v>
      </c>
    </row>
    <row r="78" spans="1:18" ht="17.100000000000001" customHeight="1" x14ac:dyDescent="0.25">
      <c r="A78" s="59">
        <v>75</v>
      </c>
      <c r="B78" s="58">
        <v>619</v>
      </c>
      <c r="C78" s="58"/>
      <c r="D78" s="58"/>
      <c r="E78" s="58"/>
      <c r="F78" s="58"/>
      <c r="G78" s="58"/>
      <c r="H78" s="58"/>
      <c r="I78" s="58">
        <v>17</v>
      </c>
      <c r="J78" s="58" t="s">
        <v>998</v>
      </c>
      <c r="K78" s="58"/>
      <c r="L78" s="58"/>
      <c r="M78" s="58">
        <v>12</v>
      </c>
      <c r="N78" s="58" t="s">
        <v>999</v>
      </c>
      <c r="O78" s="58"/>
      <c r="P78" s="58"/>
      <c r="Q78" s="58">
        <f t="shared" si="4"/>
        <v>29</v>
      </c>
      <c r="R78" s="13">
        <f t="shared" si="5"/>
        <v>4524</v>
      </c>
    </row>
    <row r="79" spans="1:18" ht="17.100000000000001" customHeight="1" x14ac:dyDescent="0.25">
      <c r="A79" s="59">
        <v>76</v>
      </c>
      <c r="B79" s="58">
        <v>620</v>
      </c>
      <c r="C79" s="58"/>
      <c r="D79" s="58"/>
      <c r="E79" s="58"/>
      <c r="F79" s="58"/>
      <c r="G79" s="58"/>
      <c r="H79" s="58"/>
      <c r="I79" s="58"/>
      <c r="J79" s="58"/>
      <c r="K79" s="58">
        <v>18</v>
      </c>
      <c r="L79" s="58" t="s">
        <v>1000</v>
      </c>
      <c r="M79" s="58"/>
      <c r="N79" s="58"/>
      <c r="O79" s="58"/>
      <c r="P79" s="58"/>
      <c r="Q79" s="58">
        <f t="shared" si="4"/>
        <v>18</v>
      </c>
      <c r="R79" s="13">
        <f t="shared" si="5"/>
        <v>2808</v>
      </c>
    </row>
    <row r="80" spans="1:18" ht="17.100000000000001" customHeight="1" x14ac:dyDescent="0.25">
      <c r="A80" s="59">
        <v>79</v>
      </c>
      <c r="B80" s="58">
        <v>623</v>
      </c>
      <c r="C80" s="58"/>
      <c r="D80" s="58"/>
      <c r="E80" s="58">
        <v>15</v>
      </c>
      <c r="F80" s="58" t="s">
        <v>553</v>
      </c>
      <c r="G80" s="58"/>
      <c r="H80" s="58"/>
      <c r="I80" s="58"/>
      <c r="J80" s="58"/>
      <c r="K80" s="12"/>
      <c r="L80" s="58"/>
      <c r="M80" s="12">
        <v>22</v>
      </c>
      <c r="N80" s="58" t="s">
        <v>1001</v>
      </c>
      <c r="O80" s="58"/>
      <c r="P80" s="58"/>
      <c r="Q80" s="58">
        <f t="shared" si="4"/>
        <v>37</v>
      </c>
      <c r="R80" s="13">
        <f t="shared" si="5"/>
        <v>5772</v>
      </c>
    </row>
    <row r="81" spans="1:18" ht="17.100000000000001" customHeight="1" x14ac:dyDescent="0.25">
      <c r="A81" s="59">
        <v>80</v>
      </c>
      <c r="B81" s="58">
        <v>624</v>
      </c>
      <c r="C81" s="58"/>
      <c r="D81" s="58"/>
      <c r="E81" s="58">
        <v>22</v>
      </c>
      <c r="F81" s="58" t="s">
        <v>1002</v>
      </c>
      <c r="G81" s="58"/>
      <c r="H81" s="58"/>
      <c r="I81" s="58"/>
      <c r="J81" s="58"/>
      <c r="K81" s="12">
        <v>19</v>
      </c>
      <c r="L81" s="58" t="s">
        <v>306</v>
      </c>
      <c r="M81" s="12"/>
      <c r="N81" s="58"/>
      <c r="O81" s="58"/>
      <c r="P81" s="58"/>
      <c r="Q81" s="58">
        <f t="shared" si="4"/>
        <v>41</v>
      </c>
      <c r="R81" s="13">
        <f t="shared" si="5"/>
        <v>6396</v>
      </c>
    </row>
    <row r="82" spans="1:18" ht="17.100000000000001" customHeight="1" x14ac:dyDescent="0.25">
      <c r="A82" s="59">
        <v>81</v>
      </c>
      <c r="B82" s="58">
        <v>625</v>
      </c>
      <c r="C82" s="58"/>
      <c r="D82" s="58"/>
      <c r="E82" s="58"/>
      <c r="F82" s="58"/>
      <c r="G82" s="58">
        <v>23</v>
      </c>
      <c r="H82" s="58" t="s">
        <v>565</v>
      </c>
      <c r="I82" s="58"/>
      <c r="J82" s="58"/>
      <c r="K82" s="12"/>
      <c r="L82" s="58"/>
      <c r="M82" s="12">
        <v>18</v>
      </c>
      <c r="N82" s="58" t="s">
        <v>1003</v>
      </c>
      <c r="O82" s="58"/>
      <c r="P82" s="58"/>
      <c r="Q82" s="58">
        <f t="shared" si="4"/>
        <v>41</v>
      </c>
      <c r="R82" s="13">
        <f t="shared" si="5"/>
        <v>6396</v>
      </c>
    </row>
    <row r="83" spans="1:18" ht="17.100000000000001" customHeight="1" x14ac:dyDescent="0.25">
      <c r="A83" s="59">
        <v>82</v>
      </c>
      <c r="B83" s="58">
        <v>626</v>
      </c>
      <c r="C83" s="58">
        <v>18</v>
      </c>
      <c r="D83" s="58" t="s">
        <v>1004</v>
      </c>
      <c r="E83" s="58"/>
      <c r="F83" s="58"/>
      <c r="G83" s="58"/>
      <c r="H83" s="58"/>
      <c r="I83" s="58"/>
      <c r="J83" s="58"/>
      <c r="K83" s="20">
        <v>19</v>
      </c>
      <c r="L83" s="58" t="s">
        <v>1005</v>
      </c>
      <c r="M83" s="20"/>
      <c r="N83" s="58"/>
      <c r="O83" s="58"/>
      <c r="P83" s="58"/>
      <c r="Q83" s="58">
        <f t="shared" si="4"/>
        <v>37</v>
      </c>
      <c r="R83" s="13">
        <f t="shared" si="5"/>
        <v>5772</v>
      </c>
    </row>
    <row r="84" spans="1:18" ht="17.100000000000001" customHeight="1" x14ac:dyDescent="0.25">
      <c r="A84" s="59">
        <v>83</v>
      </c>
      <c r="B84" s="58">
        <v>627</v>
      </c>
      <c r="C84" s="58"/>
      <c r="D84" s="58"/>
      <c r="E84" s="58">
        <v>16</v>
      </c>
      <c r="F84" s="58" t="s">
        <v>1006</v>
      </c>
      <c r="G84" s="58"/>
      <c r="H84" s="58"/>
      <c r="I84" s="58">
        <v>18</v>
      </c>
      <c r="J84" s="58">
        <v>5777</v>
      </c>
      <c r="K84" s="12"/>
      <c r="L84" s="58"/>
      <c r="M84" s="12"/>
      <c r="N84" s="58"/>
      <c r="O84" s="58">
        <v>19</v>
      </c>
      <c r="P84" s="58" t="s">
        <v>1007</v>
      </c>
      <c r="Q84" s="58">
        <f t="shared" si="4"/>
        <v>53</v>
      </c>
      <c r="R84" s="13">
        <f t="shared" si="5"/>
        <v>8268</v>
      </c>
    </row>
    <row r="85" spans="1:18" ht="17.100000000000001" customHeight="1" x14ac:dyDescent="0.25">
      <c r="A85" s="59">
        <v>84</v>
      </c>
      <c r="B85" s="58">
        <v>628</v>
      </c>
      <c r="C85" s="58"/>
      <c r="D85" s="58"/>
      <c r="E85" s="58"/>
      <c r="F85" s="58"/>
      <c r="G85" s="58"/>
      <c r="H85" s="58"/>
      <c r="I85" s="58">
        <v>23</v>
      </c>
      <c r="J85" s="58" t="s">
        <v>1008</v>
      </c>
      <c r="K85" s="12"/>
      <c r="L85" s="58"/>
      <c r="M85" s="12">
        <v>17</v>
      </c>
      <c r="N85" s="58" t="s">
        <v>1009</v>
      </c>
      <c r="O85" s="58"/>
      <c r="P85" s="58"/>
      <c r="Q85" s="58">
        <f t="shared" si="4"/>
        <v>40</v>
      </c>
      <c r="R85" s="13">
        <f t="shared" si="5"/>
        <v>6240</v>
      </c>
    </row>
    <row r="86" spans="1:18" ht="17.100000000000001" customHeight="1" x14ac:dyDescent="0.25">
      <c r="A86" s="59">
        <v>85</v>
      </c>
      <c r="B86" s="58">
        <v>629</v>
      </c>
      <c r="C86" s="58"/>
      <c r="D86" s="58"/>
      <c r="E86" s="58"/>
      <c r="F86" s="58"/>
      <c r="G86" s="58"/>
      <c r="H86" s="58"/>
      <c r="I86" s="58"/>
      <c r="J86" s="58"/>
      <c r="K86" s="12"/>
      <c r="L86" s="58"/>
      <c r="M86" s="12"/>
      <c r="N86" s="58"/>
      <c r="O86" s="58"/>
      <c r="P86" s="58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58">
        <v>22</v>
      </c>
      <c r="D87" s="58" t="s">
        <v>1010</v>
      </c>
      <c r="E87" s="58"/>
      <c r="F87" s="58"/>
      <c r="G87" s="58">
        <v>16</v>
      </c>
      <c r="H87" s="58" t="s">
        <v>1011</v>
      </c>
      <c r="I87" s="58"/>
      <c r="J87" s="58"/>
      <c r="K87" s="58"/>
      <c r="L87" s="58"/>
      <c r="M87" s="58"/>
      <c r="N87" s="58"/>
      <c r="O87" s="58">
        <v>21</v>
      </c>
      <c r="P87" s="58" t="s">
        <v>1012</v>
      </c>
      <c r="Q87" s="58">
        <f t="shared" si="4"/>
        <v>59</v>
      </c>
      <c r="R87" s="13">
        <f t="shared" si="5"/>
        <v>9204</v>
      </c>
    </row>
    <row r="88" spans="1:18" ht="17.100000000000001" customHeight="1" x14ac:dyDescent="0.25">
      <c r="A88" s="59">
        <v>87</v>
      </c>
      <c r="B88" s="58">
        <v>631</v>
      </c>
      <c r="C88" s="58"/>
      <c r="D88" s="58"/>
      <c r="E88" s="58">
        <v>23</v>
      </c>
      <c r="F88" s="58" t="s">
        <v>1013</v>
      </c>
      <c r="G88" s="58"/>
      <c r="H88" s="58"/>
      <c r="I88" s="58"/>
      <c r="J88" s="58"/>
      <c r="K88" s="58">
        <v>21</v>
      </c>
      <c r="L88" s="58" t="s">
        <v>1014</v>
      </c>
      <c r="M88" s="58"/>
      <c r="N88" s="58"/>
      <c r="O88" s="58">
        <v>16</v>
      </c>
      <c r="P88" s="58" t="s">
        <v>1015</v>
      </c>
      <c r="Q88" s="58">
        <f t="shared" si="4"/>
        <v>60</v>
      </c>
      <c r="R88" s="13">
        <f t="shared" si="5"/>
        <v>9360</v>
      </c>
    </row>
    <row r="89" spans="1:18" ht="17.100000000000001" customHeight="1" x14ac:dyDescent="0.25">
      <c r="A89" s="59">
        <v>88</v>
      </c>
      <c r="B89" s="58">
        <v>632</v>
      </c>
      <c r="C89" s="58"/>
      <c r="D89" s="58"/>
      <c r="E89" s="58"/>
      <c r="F89" s="58"/>
      <c r="G89" s="58"/>
      <c r="I89" s="58">
        <v>22</v>
      </c>
      <c r="J89" s="58" t="s">
        <v>428</v>
      </c>
      <c r="K89" s="58"/>
      <c r="L89" s="58"/>
      <c r="M89" s="58"/>
      <c r="N89" s="58"/>
      <c r="O89" s="58">
        <v>20</v>
      </c>
      <c r="P89" s="58" t="s">
        <v>1016</v>
      </c>
      <c r="Q89" s="58">
        <f t="shared" si="4"/>
        <v>42</v>
      </c>
      <c r="R89" s="13">
        <f t="shared" si="5"/>
        <v>6552</v>
      </c>
    </row>
    <row r="90" spans="1:18" ht="17.100000000000001" customHeight="1" x14ac:dyDescent="0.25">
      <c r="A90" s="59">
        <v>89</v>
      </c>
      <c r="B90" s="58">
        <v>633</v>
      </c>
      <c r="C90" s="58">
        <v>19</v>
      </c>
      <c r="D90" s="58" t="s">
        <v>1017</v>
      </c>
      <c r="E90" s="58"/>
      <c r="F90" s="58"/>
      <c r="G90" s="58"/>
      <c r="H90" s="58"/>
      <c r="I90" s="58">
        <v>21</v>
      </c>
      <c r="J90" s="58" t="s">
        <v>1018</v>
      </c>
      <c r="K90" s="58"/>
      <c r="L90" s="58"/>
      <c r="M90" s="58">
        <v>16</v>
      </c>
      <c r="N90" s="58" t="s">
        <v>1019</v>
      </c>
      <c r="O90" s="58"/>
      <c r="P90" s="58"/>
      <c r="Q90" s="58">
        <f t="shared" si="4"/>
        <v>56</v>
      </c>
      <c r="R90" s="13">
        <f t="shared" si="5"/>
        <v>8736</v>
      </c>
    </row>
    <row r="91" spans="1:18" ht="17.100000000000001" customHeight="1" x14ac:dyDescent="0.25">
      <c r="A91" s="59">
        <v>90</v>
      </c>
      <c r="B91" s="58" t="s">
        <v>21</v>
      </c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>
        <f t="shared" si="4"/>
        <v>0</v>
      </c>
      <c r="R91" s="13">
        <f t="shared" si="5"/>
        <v>0</v>
      </c>
    </row>
    <row r="92" spans="1:18" ht="17.100000000000001" customHeight="1" x14ac:dyDescent="0.25">
      <c r="A92" s="59">
        <v>91</v>
      </c>
      <c r="B92" s="58">
        <v>702</v>
      </c>
      <c r="C92" s="58">
        <v>100</v>
      </c>
      <c r="D92" s="58" t="s">
        <v>351</v>
      </c>
      <c r="E92" s="58"/>
      <c r="F92" s="58"/>
      <c r="G92" s="58"/>
      <c r="H92" s="58"/>
      <c r="I92" s="58">
        <v>13</v>
      </c>
      <c r="J92" s="58" t="s">
        <v>1020</v>
      </c>
      <c r="K92" s="58"/>
      <c r="L92" s="58"/>
      <c r="M92" s="58"/>
      <c r="N92" s="58"/>
      <c r="O92" s="58">
        <v>57</v>
      </c>
      <c r="P92" s="58" t="s">
        <v>1021</v>
      </c>
      <c r="Q92" s="58">
        <f t="shared" si="4"/>
        <v>170</v>
      </c>
      <c r="R92" s="13">
        <f t="shared" si="5"/>
        <v>26520</v>
      </c>
    </row>
    <row r="93" spans="1:18" ht="17.100000000000001" customHeight="1" x14ac:dyDescent="0.25">
      <c r="A93" s="59">
        <v>92</v>
      </c>
      <c r="B93" s="58">
        <v>703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>
        <v>147</v>
      </c>
      <c r="N93" s="58">
        <v>589</v>
      </c>
      <c r="O93" s="58"/>
      <c r="P93" s="58"/>
      <c r="Q93" s="58">
        <f t="shared" si="4"/>
        <v>147</v>
      </c>
      <c r="R93" s="13">
        <f t="shared" si="5"/>
        <v>22932</v>
      </c>
    </row>
    <row r="94" spans="1:18" ht="17.100000000000001" customHeight="1" x14ac:dyDescent="0.25">
      <c r="A94" s="59">
        <v>95</v>
      </c>
      <c r="B94" s="58">
        <v>1004</v>
      </c>
      <c r="C94" s="58"/>
      <c r="D94" s="58"/>
      <c r="E94" s="58"/>
      <c r="F94" s="58"/>
      <c r="G94" s="58">
        <v>53</v>
      </c>
      <c r="H94" s="58" t="s">
        <v>1022</v>
      </c>
      <c r="I94" s="58"/>
      <c r="J94" s="58"/>
      <c r="K94" s="58"/>
      <c r="L94" s="58"/>
      <c r="M94" s="58"/>
      <c r="N94" s="58"/>
      <c r="O94" s="58"/>
      <c r="P94" s="58"/>
      <c r="Q94" s="58">
        <f t="shared" si="4"/>
        <v>53</v>
      </c>
      <c r="R94" s="13">
        <f t="shared" si="5"/>
        <v>8268</v>
      </c>
    </row>
    <row r="95" spans="1:18" ht="17.100000000000001" customHeight="1" x14ac:dyDescent="0.25">
      <c r="A95" s="59">
        <v>96</v>
      </c>
      <c r="B95" s="58">
        <v>1005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58"/>
      <c r="D96" s="58"/>
      <c r="E96" s="58">
        <v>44</v>
      </c>
      <c r="F96" s="58" t="s">
        <v>1023</v>
      </c>
      <c r="G96" s="58"/>
      <c r="H96" s="58"/>
      <c r="I96" s="58">
        <v>15</v>
      </c>
      <c r="J96" s="58" t="s">
        <v>1024</v>
      </c>
      <c r="K96" s="58"/>
      <c r="L96" s="58"/>
      <c r="M96" s="58"/>
      <c r="N96" s="58"/>
      <c r="O96" s="58"/>
      <c r="P96" s="58"/>
      <c r="Q96" s="58">
        <f t="shared" si="4"/>
        <v>59</v>
      </c>
      <c r="R96" s="13">
        <f t="shared" si="5"/>
        <v>9204</v>
      </c>
    </row>
    <row r="97" spans="1:18" ht="17.100000000000001" customHeight="1" x14ac:dyDescent="0.25">
      <c r="A97" s="59">
        <v>98</v>
      </c>
      <c r="B97" s="58">
        <v>1103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>
        <f t="shared" si="4"/>
        <v>0</v>
      </c>
      <c r="R98" s="13">
        <f t="shared" si="5"/>
        <v>0</v>
      </c>
    </row>
    <row r="99" spans="1:18" ht="17.100000000000001" customHeight="1" x14ac:dyDescent="0.25">
      <c r="A99" s="59">
        <v>101</v>
      </c>
      <c r="B99" s="58">
        <v>1106</v>
      </c>
      <c r="C99" s="58">
        <v>40</v>
      </c>
      <c r="D99" s="58" t="s">
        <v>1025</v>
      </c>
      <c r="E99" s="58"/>
      <c r="F99" s="58"/>
      <c r="G99" s="58">
        <v>31</v>
      </c>
      <c r="H99" s="58" t="s">
        <v>1026</v>
      </c>
      <c r="I99" s="58"/>
      <c r="J99" s="58"/>
      <c r="K99" s="58">
        <v>26</v>
      </c>
      <c r="L99" s="58" t="s">
        <v>1027</v>
      </c>
      <c r="M99" s="58"/>
      <c r="N99" s="58"/>
      <c r="O99" s="58">
        <v>36</v>
      </c>
      <c r="P99" s="58" t="s">
        <v>1028</v>
      </c>
      <c r="Q99" s="58">
        <f t="shared" si="4"/>
        <v>133</v>
      </c>
      <c r="R99" s="13">
        <f t="shared" si="5"/>
        <v>20748</v>
      </c>
    </row>
    <row r="100" spans="1:18" ht="17.100000000000001" customHeight="1" x14ac:dyDescent="0.25">
      <c r="A100" s="59">
        <v>102</v>
      </c>
      <c r="B100" s="58">
        <v>1107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7.100000000000001" customHeight="1" x14ac:dyDescent="0.25">
      <c r="A101" s="59">
        <v>103</v>
      </c>
      <c r="B101" s="58">
        <v>1111</v>
      </c>
      <c r="C101" s="58">
        <v>112</v>
      </c>
      <c r="D101" s="58" t="s">
        <v>1029</v>
      </c>
      <c r="E101" s="58"/>
      <c r="F101" s="58"/>
      <c r="G101" s="58"/>
      <c r="H101" s="58"/>
      <c r="I101" s="58"/>
      <c r="J101" s="58"/>
      <c r="K101" s="58"/>
      <c r="L101" s="58"/>
      <c r="M101" s="58">
        <v>151</v>
      </c>
      <c r="N101" s="58" t="s">
        <v>1030</v>
      </c>
      <c r="O101" s="58"/>
      <c r="P101" s="58"/>
      <c r="Q101" s="58">
        <f t="shared" si="4"/>
        <v>263</v>
      </c>
      <c r="R101" s="13">
        <f t="shared" si="5"/>
        <v>41028</v>
      </c>
    </row>
    <row r="102" spans="1:18" ht="17.100000000000001" customHeight="1" x14ac:dyDescent="0.25">
      <c r="A102" s="59">
        <v>104</v>
      </c>
      <c r="B102" s="58">
        <v>1222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58">
        <v>37</v>
      </c>
      <c r="D103" s="58" t="s">
        <v>1031</v>
      </c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4"/>
        <v>37</v>
      </c>
      <c r="R103" s="13">
        <f t="shared" si="5"/>
        <v>5772</v>
      </c>
    </row>
    <row r="104" spans="1:18" ht="17.100000000000001" customHeight="1" x14ac:dyDescent="0.25">
      <c r="A104" s="59">
        <v>106</v>
      </c>
      <c r="B104" s="58">
        <v>1229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>
        <v>42</v>
      </c>
      <c r="N104" s="58" t="s">
        <v>1032</v>
      </c>
      <c r="O104" s="58"/>
      <c r="P104" s="58"/>
      <c r="Q104" s="58">
        <f t="shared" si="4"/>
        <v>42</v>
      </c>
      <c r="R104" s="13">
        <f t="shared" si="5"/>
        <v>6552</v>
      </c>
    </row>
    <row r="105" spans="1:18" ht="17.100000000000001" customHeight="1" x14ac:dyDescent="0.25">
      <c r="A105" s="59">
        <v>107</v>
      </c>
      <c r="B105" s="58">
        <v>1230</v>
      </c>
      <c r="C105" s="58"/>
      <c r="D105" s="58"/>
      <c r="E105" s="58">
        <v>71</v>
      </c>
      <c r="F105" s="58" t="s">
        <v>1033</v>
      </c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71</v>
      </c>
      <c r="R105" s="13">
        <f t="shared" si="5"/>
        <v>11076</v>
      </c>
    </row>
    <row r="106" spans="1:18" ht="17.100000000000001" customHeight="1" x14ac:dyDescent="0.25">
      <c r="A106" s="59">
        <v>108</v>
      </c>
      <c r="B106" s="58">
        <v>1231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7.100000000000001" customHeight="1" x14ac:dyDescent="0.25">
      <c r="A107" s="59">
        <v>109</v>
      </c>
      <c r="B107" s="58">
        <v>1232</v>
      </c>
      <c r="C107" s="58"/>
      <c r="D107" s="58"/>
      <c r="E107" s="58">
        <v>64</v>
      </c>
      <c r="F107" s="58" t="s">
        <v>1034</v>
      </c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64</v>
      </c>
      <c r="R107" s="13">
        <f t="shared" ref="R107:R138" si="7">SUM(C107*C$9,E107*E$9,G107*G$9,I107*I$9,K107*K$9,M107*M$9,O107*O$9)</f>
        <v>9984</v>
      </c>
    </row>
    <row r="108" spans="1:18" ht="17.100000000000001" customHeight="1" x14ac:dyDescent="0.25">
      <c r="A108" s="59">
        <v>110</v>
      </c>
      <c r="B108" s="58">
        <v>1233</v>
      </c>
      <c r="C108" s="58"/>
      <c r="D108" s="58"/>
      <c r="E108" s="58">
        <v>50</v>
      </c>
      <c r="F108" s="58" t="s">
        <v>1035</v>
      </c>
      <c r="G108" s="58"/>
      <c r="H108" s="58"/>
      <c r="I108" s="58"/>
      <c r="J108" s="58"/>
      <c r="K108" s="58">
        <v>32</v>
      </c>
      <c r="L108" s="58" t="s">
        <v>1036</v>
      </c>
      <c r="M108" s="58"/>
      <c r="N108" s="58"/>
      <c r="O108" s="58"/>
      <c r="P108" s="58"/>
      <c r="Q108" s="58">
        <f t="shared" si="6"/>
        <v>82</v>
      </c>
      <c r="R108" s="13">
        <f t="shared" si="7"/>
        <v>12792</v>
      </c>
    </row>
    <row r="109" spans="1:18" ht="17.100000000000001" customHeight="1" x14ac:dyDescent="0.25">
      <c r="A109" s="59">
        <v>111</v>
      </c>
      <c r="B109" s="58">
        <v>1234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6"/>
        <v>0</v>
      </c>
      <c r="R110" s="13">
        <f t="shared" si="7"/>
        <v>0</v>
      </c>
    </row>
    <row r="111" spans="1:18" ht="17.100000000000001" customHeight="1" x14ac:dyDescent="0.25">
      <c r="A111" s="59">
        <v>113</v>
      </c>
      <c r="B111" s="58">
        <v>1236</v>
      </c>
      <c r="C111" s="58">
        <v>70</v>
      </c>
      <c r="D111" s="58" t="s">
        <v>1037</v>
      </c>
      <c r="E111" s="58"/>
      <c r="F111" s="58"/>
      <c r="G111" s="58"/>
      <c r="H111" s="58"/>
      <c r="I111" s="58"/>
      <c r="J111" s="58"/>
      <c r="K111" s="58"/>
      <c r="L111" s="58"/>
      <c r="M111" s="58">
        <v>55</v>
      </c>
      <c r="N111" s="58" t="s">
        <v>1038</v>
      </c>
      <c r="O111" s="58"/>
      <c r="P111" s="58"/>
      <c r="Q111" s="58">
        <f t="shared" si="6"/>
        <v>125</v>
      </c>
      <c r="R111" s="13">
        <f t="shared" si="7"/>
        <v>19500</v>
      </c>
    </row>
    <row r="112" spans="1:18" ht="17.100000000000001" customHeight="1" x14ac:dyDescent="0.25">
      <c r="A112" s="59">
        <v>114</v>
      </c>
      <c r="B112" s="58">
        <v>1237</v>
      </c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7.100000000000001" customHeight="1" x14ac:dyDescent="0.25">
      <c r="A115" s="59">
        <v>118</v>
      </c>
      <c r="B115" s="58">
        <v>1405</v>
      </c>
      <c r="C115" s="58">
        <v>20</v>
      </c>
      <c r="D115" s="58" t="s">
        <v>1039</v>
      </c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20</v>
      </c>
      <c r="R115" s="13">
        <f t="shared" si="7"/>
        <v>3120</v>
      </c>
    </row>
    <row r="116" spans="1:18" ht="17.100000000000001" customHeight="1" x14ac:dyDescent="0.25">
      <c r="A116" s="59">
        <v>119</v>
      </c>
      <c r="B116" s="58">
        <v>1504</v>
      </c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6"/>
        <v>0</v>
      </c>
      <c r="R116" s="13">
        <f t="shared" si="7"/>
        <v>0</v>
      </c>
    </row>
    <row r="117" spans="1:18" ht="17.100000000000001" customHeight="1" x14ac:dyDescent="0.25">
      <c r="A117" s="59">
        <v>120</v>
      </c>
      <c r="B117" s="58">
        <v>1505</v>
      </c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6"/>
        <v>0</v>
      </c>
      <c r="R117" s="13">
        <f t="shared" si="7"/>
        <v>0</v>
      </c>
    </row>
    <row r="118" spans="1:18" ht="17.100000000000001" customHeight="1" x14ac:dyDescent="0.25">
      <c r="A118" s="59">
        <v>122</v>
      </c>
      <c r="B118" s="58">
        <v>1507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7.100000000000001" customHeight="1" x14ac:dyDescent="0.25">
      <c r="A119" s="59">
        <v>123</v>
      </c>
      <c r="B119" s="58">
        <v>1508</v>
      </c>
      <c r="C119" s="58">
        <v>30</v>
      </c>
      <c r="D119" s="58" t="s">
        <v>1040</v>
      </c>
      <c r="E119" s="58">
        <v>20</v>
      </c>
      <c r="F119" s="58" t="s">
        <v>1041</v>
      </c>
      <c r="G119" s="58">
        <v>30</v>
      </c>
      <c r="H119" s="58" t="s">
        <v>1042</v>
      </c>
      <c r="I119" s="58">
        <v>30</v>
      </c>
      <c r="J119" s="58">
        <v>3252</v>
      </c>
      <c r="K119" s="58"/>
      <c r="L119" s="58"/>
      <c r="M119" s="58">
        <v>35</v>
      </c>
      <c r="N119" s="58" t="s">
        <v>1043</v>
      </c>
      <c r="O119" s="58"/>
      <c r="P119" s="58"/>
      <c r="Q119" s="58">
        <f t="shared" si="6"/>
        <v>145</v>
      </c>
      <c r="R119" s="13">
        <f t="shared" si="7"/>
        <v>22620</v>
      </c>
    </row>
    <row r="120" spans="1:18" ht="17.100000000000001" customHeight="1" x14ac:dyDescent="0.25">
      <c r="A120" s="59">
        <v>124</v>
      </c>
      <c r="B120" s="58">
        <v>1509</v>
      </c>
      <c r="C120" s="58">
        <v>10</v>
      </c>
      <c r="D120" s="58" t="s">
        <v>1044</v>
      </c>
      <c r="E120" s="58">
        <v>20</v>
      </c>
      <c r="F120" s="58" t="s">
        <v>1045</v>
      </c>
      <c r="G120" s="58"/>
      <c r="H120" s="58"/>
      <c r="I120" s="58"/>
      <c r="J120" s="58"/>
      <c r="K120" s="58"/>
      <c r="L120" s="58"/>
      <c r="M120" s="58"/>
      <c r="N120" s="58"/>
      <c r="O120" s="58">
        <v>20</v>
      </c>
      <c r="P120" s="58" t="s">
        <v>1046</v>
      </c>
      <c r="Q120" s="58">
        <f t="shared" si="6"/>
        <v>50</v>
      </c>
      <c r="R120" s="13">
        <f t="shared" si="7"/>
        <v>7800</v>
      </c>
    </row>
    <row r="121" spans="1:18" ht="17.100000000000001" customHeight="1" x14ac:dyDescent="0.25">
      <c r="A121" s="59">
        <v>125</v>
      </c>
      <c r="B121" s="58">
        <v>1510</v>
      </c>
      <c r="C121" s="58">
        <v>42</v>
      </c>
      <c r="D121" s="58" t="s">
        <v>603</v>
      </c>
      <c r="E121" s="58"/>
      <c r="F121" s="58"/>
      <c r="G121" s="58">
        <v>55</v>
      </c>
      <c r="H121" s="58" t="s">
        <v>1047</v>
      </c>
      <c r="I121" s="58"/>
      <c r="J121" s="58"/>
      <c r="K121" s="58">
        <v>81</v>
      </c>
      <c r="L121" s="58" t="s">
        <v>807</v>
      </c>
      <c r="M121" s="58"/>
      <c r="N121" s="58"/>
      <c r="O121" s="58">
        <v>65</v>
      </c>
      <c r="P121" s="58" t="s">
        <v>1048</v>
      </c>
      <c r="Q121" s="58">
        <f t="shared" si="6"/>
        <v>243</v>
      </c>
      <c r="R121" s="13">
        <f t="shared" si="7"/>
        <v>37908</v>
      </c>
    </row>
    <row r="122" spans="1:18" ht="17.100000000000001" customHeight="1" x14ac:dyDescent="0.25">
      <c r="A122" s="59">
        <v>126</v>
      </c>
      <c r="B122" s="58">
        <v>1511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>
        <v>99</v>
      </c>
      <c r="P122" s="58" t="s">
        <v>1049</v>
      </c>
      <c r="Q122" s="58">
        <f t="shared" si="6"/>
        <v>99</v>
      </c>
      <c r="R122" s="13">
        <f t="shared" si="7"/>
        <v>15444</v>
      </c>
    </row>
    <row r="123" spans="1:18" ht="17.100000000000001" customHeight="1" x14ac:dyDescent="0.25">
      <c r="A123" s="59">
        <v>127</v>
      </c>
      <c r="B123" s="58" t="s">
        <v>22</v>
      </c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58"/>
      <c r="D124" s="58"/>
      <c r="E124" s="58"/>
      <c r="F124" s="58"/>
      <c r="G124" s="58"/>
      <c r="H124" s="58"/>
      <c r="I124" s="58">
        <v>19</v>
      </c>
      <c r="J124" s="58" t="s">
        <v>1050</v>
      </c>
      <c r="K124" s="58"/>
      <c r="L124" s="58"/>
      <c r="M124" s="58"/>
      <c r="N124" s="58"/>
      <c r="O124" s="58"/>
      <c r="P124" s="58"/>
      <c r="Q124" s="58">
        <f t="shared" si="6"/>
        <v>19</v>
      </c>
      <c r="R124" s="13">
        <f t="shared" si="7"/>
        <v>2964</v>
      </c>
    </row>
    <row r="125" spans="1:18" ht="17.100000000000001" customHeight="1" x14ac:dyDescent="0.25">
      <c r="A125" s="59">
        <v>129</v>
      </c>
      <c r="B125" s="58">
        <v>1603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7.100000000000001" customHeight="1" x14ac:dyDescent="0.25">
      <c r="A126" s="59">
        <v>130</v>
      </c>
      <c r="B126" s="58">
        <v>1703</v>
      </c>
      <c r="C126" s="58"/>
      <c r="D126" s="58"/>
      <c r="E126" s="58"/>
      <c r="F126" s="58"/>
      <c r="G126" s="58">
        <v>91</v>
      </c>
      <c r="H126" s="58" t="s">
        <v>1051</v>
      </c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91</v>
      </c>
      <c r="R126" s="13">
        <f t="shared" si="7"/>
        <v>14196</v>
      </c>
    </row>
    <row r="127" spans="1:18" ht="17.100000000000001" customHeight="1" x14ac:dyDescent="0.25">
      <c r="A127" s="59">
        <v>131</v>
      </c>
      <c r="B127" s="58">
        <v>1704</v>
      </c>
      <c r="C127" s="58"/>
      <c r="D127" s="58"/>
      <c r="E127" s="58">
        <v>29</v>
      </c>
      <c r="F127" s="58" t="s">
        <v>1052</v>
      </c>
      <c r="G127" s="58"/>
      <c r="H127" s="58"/>
      <c r="I127" s="58">
        <v>24</v>
      </c>
      <c r="J127" s="58" t="s">
        <v>1053</v>
      </c>
      <c r="K127" s="58"/>
      <c r="L127" s="58"/>
      <c r="M127" s="58"/>
      <c r="N127" s="58"/>
      <c r="O127" s="58">
        <v>29</v>
      </c>
      <c r="P127" s="58" t="s">
        <v>1054</v>
      </c>
      <c r="Q127" s="58">
        <f t="shared" si="6"/>
        <v>82</v>
      </c>
      <c r="R127" s="13">
        <f t="shared" si="7"/>
        <v>12792</v>
      </c>
    </row>
    <row r="128" spans="1:18" ht="17.100000000000001" customHeight="1" x14ac:dyDescent="0.25">
      <c r="A128" s="59">
        <v>132</v>
      </c>
      <c r="B128" s="58">
        <v>1705</v>
      </c>
      <c r="C128" s="58">
        <v>25</v>
      </c>
      <c r="D128" s="58" t="s">
        <v>1055</v>
      </c>
      <c r="E128" s="58"/>
      <c r="F128" s="58"/>
      <c r="G128" s="58"/>
      <c r="H128" s="58"/>
      <c r="I128" s="58"/>
      <c r="J128" s="58"/>
      <c r="K128" s="58"/>
      <c r="L128" s="58"/>
      <c r="M128" s="58">
        <v>28</v>
      </c>
      <c r="N128" s="58" t="s">
        <v>1056</v>
      </c>
      <c r="O128" s="58"/>
      <c r="P128" s="58"/>
      <c r="Q128" s="58">
        <f t="shared" si="6"/>
        <v>53</v>
      </c>
      <c r="R128" s="13">
        <f t="shared" si="7"/>
        <v>8268</v>
      </c>
    </row>
    <row r="129" spans="1:18" ht="17.100000000000001" customHeight="1" x14ac:dyDescent="0.25">
      <c r="A129" s="59">
        <v>133</v>
      </c>
      <c r="B129" s="58">
        <v>1706</v>
      </c>
      <c r="C129" s="58"/>
      <c r="D129" s="58"/>
      <c r="E129" s="58"/>
      <c r="F129" s="58"/>
      <c r="G129" s="58"/>
      <c r="H129" s="58"/>
      <c r="I129" s="58">
        <v>29</v>
      </c>
      <c r="J129" s="58" t="s">
        <v>1057</v>
      </c>
      <c r="K129" s="58"/>
      <c r="L129" s="58"/>
      <c r="M129" s="58"/>
      <c r="N129" s="58"/>
      <c r="O129" s="58">
        <v>23</v>
      </c>
      <c r="P129" s="58" t="s">
        <v>1058</v>
      </c>
      <c r="Q129" s="58">
        <f t="shared" si="6"/>
        <v>52</v>
      </c>
      <c r="R129" s="13">
        <f t="shared" si="7"/>
        <v>8112</v>
      </c>
    </row>
    <row r="130" spans="1:18" ht="17.100000000000001" customHeight="1" x14ac:dyDescent="0.25">
      <c r="A130" s="59">
        <v>134</v>
      </c>
      <c r="B130" s="58">
        <v>1707</v>
      </c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7.100000000000001" customHeight="1" x14ac:dyDescent="0.25">
      <c r="A131" s="59">
        <v>135</v>
      </c>
      <c r="B131" s="58">
        <v>1708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>
        <v>30</v>
      </c>
      <c r="N131" s="58" t="s">
        <v>1059</v>
      </c>
      <c r="O131" s="58"/>
      <c r="P131" s="58"/>
      <c r="Q131" s="58">
        <f t="shared" si="6"/>
        <v>30</v>
      </c>
      <c r="R131" s="13">
        <f t="shared" si="7"/>
        <v>4680</v>
      </c>
    </row>
    <row r="132" spans="1:18" ht="17.100000000000001" customHeight="1" x14ac:dyDescent="0.25">
      <c r="A132" s="59">
        <v>136</v>
      </c>
      <c r="B132" s="58" t="s">
        <v>23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7.100000000000001" customHeight="1" x14ac:dyDescent="0.25">
      <c r="A134" s="59">
        <v>138</v>
      </c>
      <c r="B134" s="58">
        <v>2102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7.100000000000001" customHeight="1" x14ac:dyDescent="0.25">
      <c r="A135" s="59">
        <v>139</v>
      </c>
      <c r="B135" s="58">
        <v>2105</v>
      </c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7.100000000000001" customHeight="1" x14ac:dyDescent="0.25">
      <c r="A138" s="59">
        <v>142</v>
      </c>
      <c r="B138" s="58">
        <v>2108</v>
      </c>
      <c r="C138" s="58"/>
      <c r="D138" s="58"/>
      <c r="E138" s="58">
        <v>99</v>
      </c>
      <c r="F138" s="58" t="s">
        <v>1060</v>
      </c>
      <c r="G138" s="58"/>
      <c r="H138" s="58"/>
      <c r="I138" s="58"/>
      <c r="J138" s="58"/>
      <c r="K138" s="58"/>
      <c r="L138" s="58"/>
      <c r="M138" s="58"/>
      <c r="N138" s="58"/>
      <c r="O138" s="58">
        <v>89</v>
      </c>
      <c r="P138" s="58" t="s">
        <v>1061</v>
      </c>
      <c r="Q138" s="58">
        <f t="shared" si="6"/>
        <v>188</v>
      </c>
      <c r="R138" s="13">
        <f t="shared" si="7"/>
        <v>29328</v>
      </c>
    </row>
    <row r="139" spans="1:18" ht="17.100000000000001" customHeight="1" x14ac:dyDescent="0.25">
      <c r="A139" s="59">
        <v>143</v>
      </c>
      <c r="B139" s="58">
        <v>2109</v>
      </c>
      <c r="C139" s="58">
        <v>115</v>
      </c>
      <c r="D139" s="58" t="s">
        <v>1062</v>
      </c>
      <c r="E139" s="58"/>
      <c r="F139" s="58"/>
      <c r="G139" s="58"/>
      <c r="H139" s="58"/>
      <c r="I139" s="58">
        <v>104</v>
      </c>
      <c r="J139" s="58" t="s">
        <v>1063</v>
      </c>
      <c r="K139" s="58"/>
      <c r="L139" s="58"/>
      <c r="M139" s="58"/>
      <c r="N139" s="58"/>
      <c r="O139" s="58">
        <v>99</v>
      </c>
      <c r="P139" s="58" t="s">
        <v>1064</v>
      </c>
      <c r="Q139" s="58">
        <f t="shared" ref="Q139:Q152" si="8">C139+E139+G139+I139+K139+M139+O139</f>
        <v>318</v>
      </c>
      <c r="R139" s="13">
        <f t="shared" ref="R139:R152" si="9">SUM(C139*C$9,E139*E$9,G139*G$9,I139*I$9,K139*K$9,M139*M$9,O139*O$9)</f>
        <v>49608</v>
      </c>
    </row>
    <row r="140" spans="1:18" ht="17.100000000000001" customHeight="1" x14ac:dyDescent="0.25">
      <c r="A140" s="59">
        <v>144</v>
      </c>
      <c r="B140" s="58">
        <v>2110</v>
      </c>
      <c r="C140" s="58"/>
      <c r="D140" s="58"/>
      <c r="E140" s="58"/>
      <c r="F140" s="58"/>
      <c r="G140" s="58">
        <v>88</v>
      </c>
      <c r="H140" s="58" t="s">
        <v>1065</v>
      </c>
      <c r="I140" s="58"/>
      <c r="J140" s="58"/>
      <c r="K140" s="58"/>
      <c r="L140" s="58"/>
      <c r="M140" s="58">
        <v>85</v>
      </c>
      <c r="N140" s="58" t="s">
        <v>1066</v>
      </c>
      <c r="O140" s="58"/>
      <c r="P140" s="58"/>
      <c r="Q140" s="58">
        <f t="shared" si="8"/>
        <v>173</v>
      </c>
      <c r="R140" s="13">
        <f t="shared" si="9"/>
        <v>26988</v>
      </c>
    </row>
    <row r="141" spans="1:18" ht="17.100000000000001" customHeight="1" x14ac:dyDescent="0.25">
      <c r="A141" s="59">
        <v>145</v>
      </c>
      <c r="B141" s="58">
        <v>2111</v>
      </c>
      <c r="C141" s="58"/>
      <c r="D141" s="58"/>
      <c r="E141" s="58">
        <v>88</v>
      </c>
      <c r="F141" s="58" t="s">
        <v>1067</v>
      </c>
      <c r="G141" s="58"/>
      <c r="H141" s="58"/>
      <c r="I141" s="58"/>
      <c r="J141" s="58"/>
      <c r="K141" s="58">
        <v>88</v>
      </c>
      <c r="L141" s="58" t="s">
        <v>1068</v>
      </c>
      <c r="M141" s="58"/>
      <c r="N141" s="58"/>
      <c r="O141" s="58"/>
      <c r="P141" s="58"/>
      <c r="Q141" s="58">
        <f t="shared" si="8"/>
        <v>176</v>
      </c>
      <c r="R141" s="13">
        <f t="shared" si="9"/>
        <v>27456</v>
      </c>
    </row>
    <row r="142" spans="1:18" ht="17.100000000000001" customHeight="1" x14ac:dyDescent="0.25">
      <c r="A142" s="59">
        <v>146</v>
      </c>
      <c r="B142" s="58">
        <v>2112</v>
      </c>
      <c r="C142" s="58"/>
      <c r="D142" s="58"/>
      <c r="E142" s="58"/>
      <c r="F142" s="58"/>
      <c r="G142" s="58"/>
      <c r="H142" s="58"/>
      <c r="I142" s="58">
        <v>99</v>
      </c>
      <c r="J142" s="58" t="s">
        <v>1069</v>
      </c>
      <c r="K142" s="58"/>
      <c r="L142" s="58"/>
      <c r="M142" s="58"/>
      <c r="N142" s="58"/>
      <c r="O142" s="58">
        <v>77</v>
      </c>
      <c r="P142" s="58" t="s">
        <v>1070</v>
      </c>
      <c r="Q142" s="58">
        <f t="shared" si="8"/>
        <v>176</v>
      </c>
      <c r="R142" s="13">
        <f t="shared" si="9"/>
        <v>27456</v>
      </c>
    </row>
    <row r="143" spans="1:18" ht="17.100000000000001" customHeight="1" x14ac:dyDescent="0.25">
      <c r="A143" s="59">
        <v>147</v>
      </c>
      <c r="B143" s="58">
        <v>2113</v>
      </c>
      <c r="C143" s="58"/>
      <c r="D143" s="58"/>
      <c r="E143" s="58"/>
      <c r="F143" s="58"/>
      <c r="G143" s="58">
        <v>84</v>
      </c>
      <c r="H143" s="58" t="s">
        <v>1071</v>
      </c>
      <c r="I143" s="58"/>
      <c r="J143" s="58"/>
      <c r="K143" s="58"/>
      <c r="L143" s="58"/>
      <c r="M143" s="58">
        <v>87</v>
      </c>
      <c r="N143" s="58" t="s">
        <v>1072</v>
      </c>
      <c r="O143" s="58"/>
      <c r="P143" s="58"/>
      <c r="Q143" s="58">
        <f t="shared" si="8"/>
        <v>171</v>
      </c>
      <c r="R143" s="13">
        <f t="shared" si="9"/>
        <v>26676</v>
      </c>
    </row>
    <row r="144" spans="1:18" ht="17.100000000000001" customHeight="1" x14ac:dyDescent="0.25">
      <c r="A144" s="59">
        <v>148</v>
      </c>
      <c r="B144" s="58">
        <v>2114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7.100000000000001" customHeight="1" x14ac:dyDescent="0.25">
      <c r="A145" s="59">
        <v>149</v>
      </c>
      <c r="B145" s="58">
        <v>2115</v>
      </c>
      <c r="C145" s="58"/>
      <c r="D145" s="58"/>
      <c r="E145" s="58"/>
      <c r="F145" s="58"/>
      <c r="G145" s="58"/>
      <c r="H145" s="58"/>
      <c r="I145" s="58">
        <v>34</v>
      </c>
      <c r="J145" s="58" t="s">
        <v>1073</v>
      </c>
      <c r="K145" s="58"/>
      <c r="L145" s="58"/>
      <c r="M145" s="58"/>
      <c r="N145" s="58"/>
      <c r="O145" s="58"/>
      <c r="P145" s="58"/>
      <c r="Q145" s="58">
        <f t="shared" si="8"/>
        <v>34</v>
      </c>
      <c r="R145" s="13">
        <f t="shared" si="9"/>
        <v>5304</v>
      </c>
    </row>
    <row r="146" spans="1:18" ht="17.100000000000001" customHeight="1" x14ac:dyDescent="0.25">
      <c r="A146" s="59">
        <v>151</v>
      </c>
      <c r="B146" s="58">
        <v>2302</v>
      </c>
      <c r="C146" s="58">
        <v>86</v>
      </c>
      <c r="D146" s="58" t="s">
        <v>1074</v>
      </c>
      <c r="E146" s="58"/>
      <c r="F146" s="58"/>
      <c r="G146" s="58">
        <v>48</v>
      </c>
      <c r="H146" s="58" t="s">
        <v>1075</v>
      </c>
      <c r="I146" s="58"/>
      <c r="J146" s="58"/>
      <c r="K146" s="58"/>
      <c r="L146" s="58"/>
      <c r="M146" s="58">
        <v>56</v>
      </c>
      <c r="N146" s="58" t="s">
        <v>1076</v>
      </c>
      <c r="O146" s="58"/>
      <c r="P146" s="58"/>
      <c r="Q146" s="58">
        <f t="shared" si="8"/>
        <v>190</v>
      </c>
      <c r="R146" s="13">
        <f t="shared" si="9"/>
        <v>29640</v>
      </c>
    </row>
    <row r="147" spans="1:18" ht="17.100000000000001" customHeight="1" x14ac:dyDescent="0.25">
      <c r="A147" s="59">
        <v>152</v>
      </c>
      <c r="B147" s="58">
        <v>2401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7.100000000000001" customHeight="1" x14ac:dyDescent="0.25">
      <c r="A148" s="59">
        <v>153</v>
      </c>
      <c r="B148" s="58">
        <v>2402</v>
      </c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7.100000000000001" customHeight="1" x14ac:dyDescent="0.25">
      <c r="A149" s="59">
        <v>154</v>
      </c>
      <c r="B149" s="58" t="s">
        <v>24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58"/>
      <c r="D151" s="58"/>
      <c r="E151" s="58"/>
      <c r="F151" s="58"/>
      <c r="G151" s="58"/>
      <c r="H151" s="58"/>
      <c r="I151" s="58"/>
      <c r="J151" s="58"/>
      <c r="K151" s="58">
        <v>15</v>
      </c>
      <c r="L151" s="58"/>
      <c r="M151" s="58"/>
      <c r="N151" s="58"/>
      <c r="O151" s="58"/>
      <c r="P151" s="58"/>
      <c r="Q151" s="58">
        <f t="shared" si="8"/>
        <v>15</v>
      </c>
      <c r="R151" s="13">
        <f t="shared" si="9"/>
        <v>2340</v>
      </c>
    </row>
    <row r="152" spans="1:18" ht="17.100000000000001" customHeight="1" x14ac:dyDescent="0.25">
      <c r="A152" s="59">
        <v>157</v>
      </c>
      <c r="B152" s="58" t="s">
        <v>27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>
        <f t="shared" si="8"/>
        <v>0</v>
      </c>
      <c r="R152" s="13">
        <f t="shared" si="9"/>
        <v>0</v>
      </c>
    </row>
    <row r="153" spans="1:18" ht="15" customHeight="1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5804</v>
      </c>
      <c r="R153" s="13">
        <f>SUM(R11:R152)</f>
        <v>905424</v>
      </c>
    </row>
    <row r="154" spans="1:18" ht="25.5" customHeight="1" x14ac:dyDescent="0.25">
      <c r="A154" s="87" t="s">
        <v>28</v>
      </c>
      <c r="B154" s="85"/>
      <c r="C154" s="59">
        <f>SUM(C11:C152)</f>
        <v>1060</v>
      </c>
      <c r="D154" s="59"/>
      <c r="E154" s="59">
        <f>SUM(E11:E152)</f>
        <v>836</v>
      </c>
      <c r="F154" s="59"/>
      <c r="G154" s="59">
        <f>SUM(G11:G152)</f>
        <v>603</v>
      </c>
      <c r="H154" s="59"/>
      <c r="I154" s="59">
        <f>SUM(I11:I152)</f>
        <v>762</v>
      </c>
      <c r="J154" s="59"/>
      <c r="K154" s="59">
        <f>SUM(K11:K152)</f>
        <v>692</v>
      </c>
      <c r="L154" s="59"/>
      <c r="M154" s="59">
        <f>SUM(M11:M152)</f>
        <v>960</v>
      </c>
      <c r="N154" s="59"/>
      <c r="O154" s="59">
        <f>SUM(O11:O152)</f>
        <v>891</v>
      </c>
      <c r="P154" s="59"/>
      <c r="Q154" s="21">
        <f>SUM(C154:P154)</f>
        <v>5804</v>
      </c>
      <c r="R154" s="22"/>
    </row>
    <row r="155" spans="1:18" ht="15" customHeight="1" x14ac:dyDescent="0.25">
      <c r="A155" s="87" t="s">
        <v>29</v>
      </c>
      <c r="B155" s="85"/>
      <c r="C155" s="59">
        <f>C154*C9</f>
        <v>165360</v>
      </c>
      <c r="D155" s="59"/>
      <c r="E155" s="59">
        <f>E154*E9</f>
        <v>130416</v>
      </c>
      <c r="F155" s="59"/>
      <c r="G155" s="59">
        <f>G154*G9</f>
        <v>94068</v>
      </c>
      <c r="H155" s="59"/>
      <c r="I155" s="59">
        <f>I154*I9</f>
        <v>118872</v>
      </c>
      <c r="J155" s="59"/>
      <c r="K155" s="59">
        <f>K154*K9</f>
        <v>107952</v>
      </c>
      <c r="L155" s="59"/>
      <c r="M155" s="59">
        <f>M154*M9</f>
        <v>149760</v>
      </c>
      <c r="N155" s="59"/>
      <c r="O155" s="59">
        <f>O154*O9</f>
        <v>138996</v>
      </c>
      <c r="P155" s="59"/>
      <c r="Q155" s="59" t="s">
        <v>30</v>
      </c>
      <c r="R155" s="23">
        <f>SUM(C155:P155)</f>
        <v>905424</v>
      </c>
    </row>
    <row r="156" spans="1:18" ht="15" customHeight="1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" customHeight="1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" customHeight="1" x14ac:dyDescent="0.25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" customHeight="1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ht="15" customHeight="1" x14ac:dyDescent="0.25">
      <c r="A160" s="57" t="s">
        <v>82</v>
      </c>
      <c r="E160" s="60"/>
      <c r="G160" s="60"/>
      <c r="I160" s="60"/>
      <c r="K160" s="60"/>
      <c r="M160" s="61"/>
      <c r="P160" s="26" t="s">
        <v>53</v>
      </c>
      <c r="Q160" s="26"/>
    </row>
    <row r="161" spans="1:19" ht="15" customHeight="1" x14ac:dyDescent="0.25">
      <c r="A161" s="57" t="s">
        <v>83</v>
      </c>
      <c r="E161" s="60"/>
      <c r="G161" s="60"/>
      <c r="I161" s="60"/>
      <c r="K161" s="60"/>
      <c r="M161" s="61"/>
      <c r="P161" s="57" t="s">
        <v>56</v>
      </c>
    </row>
    <row r="162" spans="1:19" ht="15" customHeight="1" x14ac:dyDescent="0.25">
      <c r="A162" s="24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24"/>
      <c r="S162" s="1"/>
    </row>
    <row r="163" spans="1:19" ht="15" customHeight="1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</row>
    <row r="164" spans="1:19" ht="15" customHeight="1" x14ac:dyDescent="0.25"/>
    <row r="165" spans="1:19" ht="15" customHeight="1" x14ac:dyDescent="0.25"/>
    <row r="166" spans="1:19" ht="15" customHeight="1" x14ac:dyDescent="0.25"/>
    <row r="167" spans="1:19" ht="15" customHeight="1" x14ac:dyDescent="0.25"/>
    <row r="168" spans="1:19" ht="15" customHeight="1" x14ac:dyDescent="0.25"/>
    <row r="169" spans="1:19" ht="15" customHeight="1" x14ac:dyDescent="0.25"/>
    <row r="170" spans="1:19" ht="15" customHeight="1" x14ac:dyDescent="0.25"/>
    <row r="171" spans="1:19" ht="15" customHeight="1" x14ac:dyDescent="0.25"/>
    <row r="172" spans="1:19" ht="15" customHeight="1" x14ac:dyDescent="0.25"/>
    <row r="173" spans="1:19" ht="15" customHeight="1" x14ac:dyDescent="0.25"/>
    <row r="174" spans="1:19" ht="15" customHeight="1" x14ac:dyDescent="0.25"/>
    <row r="175" spans="1:19" ht="15" customHeight="1" x14ac:dyDescent="0.25"/>
    <row r="176" spans="1:19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</sheetData>
  <mergeCells count="25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24" right="0.16" top="0.2" bottom="0.2" header="0.3" footer="0.3"/>
  <pageSetup paperSize="9"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195"/>
  <sheetViews>
    <sheetView topLeftCell="A106"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ht="15" customHeight="1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ht="15" customHeight="1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ht="15" customHeight="1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30</v>
      </c>
      <c r="O4" s="1"/>
      <c r="P4" s="1"/>
      <c r="Q4" s="1"/>
      <c r="R4" s="1"/>
    </row>
    <row r="5" spans="1:19" ht="15" customHeight="1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1077</v>
      </c>
      <c r="P5" s="1"/>
      <c r="Q5" s="1"/>
      <c r="R5" s="1"/>
    </row>
    <row r="6" spans="1:19" ht="15" customHeight="1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1078</v>
      </c>
      <c r="P6" s="1"/>
      <c r="Q6" s="1"/>
      <c r="R6" s="1"/>
    </row>
    <row r="7" spans="1:19" ht="15" customHeight="1" x14ac:dyDescent="0.25">
      <c r="A7" s="86" t="s">
        <v>8</v>
      </c>
      <c r="B7" s="91"/>
      <c r="C7" s="87" t="s">
        <v>1079</v>
      </c>
      <c r="D7" s="91"/>
      <c r="E7" s="87" t="s">
        <v>1080</v>
      </c>
      <c r="F7" s="91"/>
      <c r="G7" s="87" t="s">
        <v>1081</v>
      </c>
      <c r="H7" s="91"/>
      <c r="I7" s="87" t="s">
        <v>1082</v>
      </c>
      <c r="J7" s="91"/>
      <c r="K7" s="87" t="s">
        <v>1083</v>
      </c>
      <c r="L7" s="91"/>
      <c r="M7" s="87" t="s">
        <v>1084</v>
      </c>
      <c r="N7" s="91"/>
      <c r="O7" s="87" t="s">
        <v>1085</v>
      </c>
      <c r="P7" s="91"/>
      <c r="Q7" s="87" t="s">
        <v>9</v>
      </c>
      <c r="R7" s="87" t="s">
        <v>10</v>
      </c>
    </row>
    <row r="8" spans="1:19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ht="15" customHeight="1" x14ac:dyDescent="0.25">
      <c r="A9" s="86" t="s">
        <v>11</v>
      </c>
      <c r="B9" s="85"/>
      <c r="C9" s="87">
        <v>156</v>
      </c>
      <c r="D9" s="85"/>
      <c r="E9" s="87">
        <v>156</v>
      </c>
      <c r="F9" s="85"/>
      <c r="G9" s="87">
        <v>160</v>
      </c>
      <c r="H9" s="85"/>
      <c r="I9" s="87">
        <v>160</v>
      </c>
      <c r="J9" s="85"/>
      <c r="K9" s="87">
        <v>160</v>
      </c>
      <c r="L9" s="85"/>
      <c r="M9" s="87">
        <v>160</v>
      </c>
      <c r="N9" s="85"/>
      <c r="O9" s="87">
        <v>160</v>
      </c>
      <c r="P9" s="85"/>
      <c r="Q9" s="100"/>
      <c r="R9" s="100"/>
    </row>
    <row r="10" spans="1:19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7.100000000000001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7.100000000000001" customHeight="1" x14ac:dyDescent="0.25">
      <c r="A12" s="59">
        <v>2</v>
      </c>
      <c r="B12" s="14">
        <v>110</v>
      </c>
      <c r="C12" s="58"/>
      <c r="D12" s="59"/>
      <c r="E12" s="59"/>
      <c r="F12" s="59"/>
      <c r="H12" s="12"/>
      <c r="I12" s="59"/>
      <c r="J12" s="12"/>
      <c r="K12" s="58"/>
      <c r="L12" s="58"/>
      <c r="M12" s="58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9" ht="17.100000000000001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7.100000000000001" customHeight="1" x14ac:dyDescent="0.25">
      <c r="A14" s="59">
        <v>4</v>
      </c>
      <c r="B14" s="14">
        <v>113</v>
      </c>
      <c r="C14" s="59"/>
      <c r="D14" s="59"/>
      <c r="E14" s="59"/>
      <c r="F14" s="59"/>
      <c r="G14" s="59"/>
      <c r="H14" s="12"/>
      <c r="I14" s="52"/>
      <c r="J14" s="59"/>
      <c r="K14" s="58"/>
      <c r="L14" s="58"/>
      <c r="M14" s="58"/>
      <c r="N14" s="58"/>
      <c r="O14" s="58"/>
      <c r="P14" s="58"/>
      <c r="Q14" s="58">
        <f t="shared" si="0"/>
        <v>0</v>
      </c>
      <c r="R14" s="13">
        <f t="shared" si="1"/>
        <v>0</v>
      </c>
    </row>
    <row r="15" spans="1:19" ht="17.100000000000001" customHeight="1" x14ac:dyDescent="0.25">
      <c r="A15" s="59">
        <v>6</v>
      </c>
      <c r="B15" s="14">
        <v>115</v>
      </c>
      <c r="C15" s="59"/>
      <c r="D15" s="59"/>
      <c r="E15" s="59"/>
      <c r="F15" s="59"/>
      <c r="G15" s="59"/>
      <c r="H15" s="12"/>
      <c r="I15" s="52"/>
      <c r="J15" s="59"/>
      <c r="K15" s="58">
        <v>86</v>
      </c>
      <c r="L15" s="58" t="s">
        <v>1086</v>
      </c>
      <c r="M15" s="58"/>
      <c r="N15" s="58"/>
      <c r="O15" s="58"/>
      <c r="P15" s="58"/>
      <c r="Q15" s="58">
        <f t="shared" si="0"/>
        <v>86</v>
      </c>
      <c r="R15" s="13">
        <f t="shared" si="1"/>
        <v>13760</v>
      </c>
    </row>
    <row r="16" spans="1:19" ht="17.100000000000001" customHeight="1" x14ac:dyDescent="0.25">
      <c r="A16" s="59">
        <v>7</v>
      </c>
      <c r="B16" s="14">
        <v>116</v>
      </c>
      <c r="C16" s="59"/>
      <c r="D16" s="59"/>
      <c r="E16" s="59"/>
      <c r="F16" s="59"/>
      <c r="G16" s="59">
        <v>113</v>
      </c>
      <c r="H16" s="59" t="s">
        <v>1087</v>
      </c>
      <c r="I16" s="59"/>
      <c r="J16" s="59"/>
      <c r="K16" s="58"/>
      <c r="L16" s="58"/>
      <c r="M16" s="58"/>
      <c r="N16" s="58"/>
      <c r="O16" s="58"/>
      <c r="P16" s="58"/>
      <c r="Q16" s="58">
        <f t="shared" si="0"/>
        <v>113</v>
      </c>
      <c r="R16" s="13">
        <f t="shared" si="1"/>
        <v>18080</v>
      </c>
    </row>
    <row r="17" spans="1:18" ht="17.100000000000001" customHeight="1" x14ac:dyDescent="0.25">
      <c r="A17" s="59">
        <v>8</v>
      </c>
      <c r="B17" s="14">
        <v>117</v>
      </c>
      <c r="C17" s="59"/>
      <c r="D17" s="59"/>
      <c r="E17" s="59"/>
      <c r="F17" s="59"/>
      <c r="G17" s="59"/>
      <c r="H17" s="12"/>
      <c r="I17" s="59"/>
      <c r="J17" s="59"/>
      <c r="K17" s="58"/>
      <c r="L17" s="58"/>
      <c r="M17" s="58"/>
      <c r="N17" s="58"/>
      <c r="O17" s="58"/>
      <c r="P17" s="58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59"/>
      <c r="D18" s="59"/>
      <c r="E18" s="59">
        <v>102</v>
      </c>
      <c r="F18" s="59" t="s">
        <v>1088</v>
      </c>
      <c r="G18" s="59"/>
      <c r="H18" s="12"/>
      <c r="I18" s="59"/>
      <c r="J18" s="59"/>
      <c r="K18" s="58">
        <v>74</v>
      </c>
      <c r="L18" s="58" t="s">
        <v>734</v>
      </c>
      <c r="M18" s="58"/>
      <c r="N18" s="58"/>
      <c r="O18" s="58">
        <v>105</v>
      </c>
      <c r="P18" s="58" t="s">
        <v>1089</v>
      </c>
      <c r="Q18" s="58">
        <f t="shared" si="0"/>
        <v>281</v>
      </c>
      <c r="R18" s="13">
        <f t="shared" si="1"/>
        <v>44552</v>
      </c>
    </row>
    <row r="19" spans="1:18" ht="17.100000000000001" customHeight="1" x14ac:dyDescent="0.25">
      <c r="A19" s="59">
        <v>10</v>
      </c>
      <c r="B19" s="14">
        <v>201</v>
      </c>
      <c r="C19" s="59"/>
      <c r="D19" s="59"/>
      <c r="E19" s="59"/>
      <c r="F19" s="59"/>
      <c r="G19" s="59"/>
      <c r="H19" s="59"/>
      <c r="I19" s="59"/>
      <c r="J19" s="59"/>
      <c r="K19" s="58"/>
      <c r="L19" s="58"/>
      <c r="M19" s="58"/>
      <c r="N19" s="58"/>
      <c r="O19" s="58"/>
      <c r="P19" s="58"/>
      <c r="Q19" s="58">
        <f t="shared" si="0"/>
        <v>0</v>
      </c>
      <c r="R19" s="13">
        <f t="shared" si="1"/>
        <v>0</v>
      </c>
    </row>
    <row r="20" spans="1:18" ht="17.100000000000001" customHeight="1" x14ac:dyDescent="0.25">
      <c r="A20" s="59">
        <v>11</v>
      </c>
      <c r="B20" s="14">
        <v>204</v>
      </c>
      <c r="C20" s="59"/>
      <c r="D20" s="59"/>
      <c r="E20" s="59"/>
      <c r="F20" s="59"/>
      <c r="G20" s="52"/>
      <c r="H20" s="52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7.100000000000001" customHeight="1" x14ac:dyDescent="0.25">
      <c r="A21" s="59">
        <v>12</v>
      </c>
      <c r="B21" s="14" t="s">
        <v>16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59"/>
      <c r="D22" s="59"/>
      <c r="E22" s="12"/>
      <c r="F22" s="12"/>
      <c r="G22" s="59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59"/>
      <c r="D23" s="59"/>
      <c r="E23" s="59">
        <v>26</v>
      </c>
      <c r="F23" s="59" t="s">
        <v>1090</v>
      </c>
      <c r="G23" s="59"/>
      <c r="H23" s="52"/>
      <c r="I23" s="59">
        <v>27</v>
      </c>
      <c r="J23" s="59" t="s">
        <v>1091</v>
      </c>
      <c r="K23" s="58"/>
      <c r="L23" s="58"/>
      <c r="M23" s="58">
        <v>24</v>
      </c>
      <c r="N23" s="58" t="s">
        <v>1092</v>
      </c>
      <c r="O23" s="58"/>
      <c r="P23" s="58"/>
      <c r="Q23" s="58">
        <f t="shared" si="0"/>
        <v>77</v>
      </c>
      <c r="R23" s="13">
        <f t="shared" si="1"/>
        <v>12216</v>
      </c>
    </row>
    <row r="24" spans="1:18" ht="17.100000000000001" customHeight="1" x14ac:dyDescent="0.25">
      <c r="A24" s="59">
        <v>15</v>
      </c>
      <c r="B24" s="14">
        <v>329</v>
      </c>
      <c r="C24" s="59"/>
      <c r="D24" s="59"/>
      <c r="E24" s="59">
        <v>30</v>
      </c>
      <c r="F24" s="59" t="s">
        <v>1093</v>
      </c>
      <c r="G24" s="59"/>
      <c r="H24" s="52"/>
      <c r="I24" s="59"/>
      <c r="J24" s="59"/>
      <c r="K24" s="58"/>
      <c r="L24" s="58"/>
      <c r="M24" s="58"/>
      <c r="N24" s="58"/>
      <c r="O24" s="58"/>
      <c r="P24" s="58"/>
      <c r="Q24" s="58">
        <f t="shared" si="0"/>
        <v>30</v>
      </c>
      <c r="R24" s="13">
        <f t="shared" si="1"/>
        <v>4680</v>
      </c>
    </row>
    <row r="25" spans="1:18" ht="17.100000000000001" customHeight="1" x14ac:dyDescent="0.25">
      <c r="A25" s="59">
        <v>16</v>
      </c>
      <c r="B25" s="14">
        <v>330</v>
      </c>
      <c r="C25" s="59"/>
      <c r="D25" s="59"/>
      <c r="E25" s="59"/>
      <c r="F25" s="59"/>
      <c r="G25" s="59"/>
      <c r="H25" s="52"/>
      <c r="I25" s="59"/>
      <c r="J25" s="59"/>
      <c r="K25" s="58"/>
      <c r="L25" s="58"/>
      <c r="M25" s="58"/>
      <c r="N25" s="58"/>
      <c r="O25" s="58"/>
      <c r="P25" s="58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59"/>
      <c r="D26" s="59"/>
      <c r="E26" s="59"/>
      <c r="F26" s="59"/>
      <c r="G26" s="59"/>
      <c r="H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59"/>
      <c r="D27" s="59"/>
      <c r="E27" s="59"/>
      <c r="F27" s="59"/>
      <c r="G27" s="59"/>
      <c r="H27" s="52"/>
      <c r="I27" s="59"/>
      <c r="J27" s="59"/>
      <c r="K27" s="12"/>
      <c r="L27" s="12"/>
      <c r="M27" s="12"/>
      <c r="N27" s="12"/>
      <c r="O27" s="58"/>
      <c r="P27" s="58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59">
        <v>42</v>
      </c>
      <c r="D28" s="59">
        <v>1698</v>
      </c>
      <c r="E28" s="59"/>
      <c r="F28" s="59"/>
      <c r="G28" s="59">
        <v>31</v>
      </c>
      <c r="H28" s="52" t="s">
        <v>1094</v>
      </c>
      <c r="I28" s="59"/>
      <c r="J28" s="59"/>
      <c r="K28" s="58">
        <v>40</v>
      </c>
      <c r="L28" s="58" t="s">
        <v>1095</v>
      </c>
      <c r="M28" s="58"/>
      <c r="N28" s="58"/>
      <c r="O28" s="58">
        <v>35</v>
      </c>
      <c r="P28" s="58" t="s">
        <v>1096</v>
      </c>
      <c r="Q28" s="58">
        <f t="shared" si="0"/>
        <v>148</v>
      </c>
      <c r="R28" s="13">
        <f t="shared" si="1"/>
        <v>23512</v>
      </c>
    </row>
    <row r="29" spans="1:18" ht="17.100000000000001" customHeight="1" x14ac:dyDescent="0.25">
      <c r="A29" s="59">
        <v>20</v>
      </c>
      <c r="B29" s="14">
        <v>334</v>
      </c>
      <c r="C29" s="59">
        <v>27</v>
      </c>
      <c r="D29" s="59" t="s">
        <v>1097</v>
      </c>
      <c r="E29" s="59">
        <v>17</v>
      </c>
      <c r="F29" s="59" t="s">
        <v>1098</v>
      </c>
      <c r="G29" s="59"/>
      <c r="H29" s="52"/>
      <c r="I29" s="59">
        <v>26</v>
      </c>
      <c r="J29" s="59">
        <v>2501</v>
      </c>
      <c r="K29" s="58"/>
      <c r="L29" s="58"/>
      <c r="M29" s="58">
        <v>25</v>
      </c>
      <c r="N29" s="58" t="s">
        <v>1099</v>
      </c>
      <c r="O29" s="58"/>
      <c r="P29" s="58"/>
      <c r="Q29" s="58">
        <f t="shared" si="0"/>
        <v>95</v>
      </c>
      <c r="R29" s="13">
        <f t="shared" si="1"/>
        <v>15024</v>
      </c>
    </row>
    <row r="30" spans="1:18" ht="17.100000000000001" customHeight="1" x14ac:dyDescent="0.25">
      <c r="A30" s="59">
        <v>22</v>
      </c>
      <c r="B30" s="14">
        <v>336</v>
      </c>
      <c r="C30" s="59"/>
      <c r="D30" s="59"/>
      <c r="E30" s="59"/>
      <c r="F30" s="59"/>
      <c r="G30" s="59"/>
      <c r="H30" s="52"/>
      <c r="I30" s="59"/>
      <c r="J30" s="59"/>
      <c r="K30" s="58"/>
      <c r="L30" s="58"/>
      <c r="M30" s="58"/>
      <c r="N30" s="58"/>
      <c r="O30" s="58"/>
      <c r="P30" s="58"/>
      <c r="Q30" s="58">
        <f t="shared" si="0"/>
        <v>0</v>
      </c>
      <c r="R30" s="13">
        <f t="shared" si="1"/>
        <v>0</v>
      </c>
    </row>
    <row r="31" spans="1:18" ht="17.100000000000001" customHeight="1" x14ac:dyDescent="0.25">
      <c r="A31" s="59">
        <v>24</v>
      </c>
      <c r="B31" s="14">
        <v>338</v>
      </c>
      <c r="C31" s="59">
        <v>32</v>
      </c>
      <c r="D31" s="59" t="s">
        <v>1100</v>
      </c>
      <c r="E31" s="59"/>
      <c r="F31" s="59"/>
      <c r="G31" s="59">
        <v>40</v>
      </c>
      <c r="H31" s="52" t="s">
        <v>1101</v>
      </c>
      <c r="I31" s="59"/>
      <c r="J31" s="59"/>
      <c r="K31" s="58">
        <v>41</v>
      </c>
      <c r="L31" s="58" t="s">
        <v>1102</v>
      </c>
      <c r="M31" s="58"/>
      <c r="N31" s="58"/>
      <c r="O31" s="58">
        <v>35</v>
      </c>
      <c r="P31" s="58" t="s">
        <v>1103</v>
      </c>
      <c r="Q31" s="58">
        <f t="shared" si="0"/>
        <v>148</v>
      </c>
      <c r="R31" s="13">
        <f t="shared" si="1"/>
        <v>23552</v>
      </c>
    </row>
    <row r="32" spans="1:18" ht="17.100000000000001" customHeight="1" x14ac:dyDescent="0.25">
      <c r="A32" s="59">
        <v>25</v>
      </c>
      <c r="B32" s="14">
        <v>339</v>
      </c>
      <c r="C32" s="14"/>
      <c r="D32" s="14"/>
      <c r="E32" s="14"/>
      <c r="F32" s="14"/>
      <c r="G32" s="14"/>
      <c r="H32" s="15"/>
      <c r="I32" s="12">
        <v>51</v>
      </c>
      <c r="J32" s="14" t="s">
        <v>1104</v>
      </c>
      <c r="K32">
        <v>23</v>
      </c>
      <c r="L32" s="16" t="s">
        <v>1105</v>
      </c>
      <c r="N32" s="16"/>
      <c r="O32" s="16">
        <v>43</v>
      </c>
      <c r="P32" s="16" t="s">
        <v>1106</v>
      </c>
      <c r="Q32" s="58">
        <f t="shared" si="0"/>
        <v>117</v>
      </c>
      <c r="R32" s="13">
        <f t="shared" si="1"/>
        <v>18720</v>
      </c>
    </row>
    <row r="33" spans="1:18" ht="17.100000000000001" customHeight="1" x14ac:dyDescent="0.25">
      <c r="A33" s="59">
        <v>26</v>
      </c>
      <c r="B33" s="59">
        <v>340</v>
      </c>
      <c r="C33" s="59"/>
      <c r="D33" s="59"/>
      <c r="E33" s="59"/>
      <c r="F33" s="59"/>
      <c r="G33" s="59"/>
      <c r="H33" s="54"/>
      <c r="I33" s="12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59">
        <v>38</v>
      </c>
      <c r="D34" s="59" t="s">
        <v>1107</v>
      </c>
      <c r="E34" s="59"/>
      <c r="F34" s="59"/>
      <c r="G34" s="59">
        <v>63</v>
      </c>
      <c r="H34" s="54" t="s">
        <v>1108</v>
      </c>
      <c r="I34" s="12"/>
      <c r="J34" s="59"/>
      <c r="K34" s="58">
        <v>45</v>
      </c>
      <c r="L34" s="58">
        <v>11876</v>
      </c>
      <c r="M34" s="58"/>
      <c r="N34" s="58"/>
      <c r="O34" s="58">
        <v>48</v>
      </c>
      <c r="P34" s="58">
        <v>11896</v>
      </c>
      <c r="Q34" s="58">
        <f t="shared" si="0"/>
        <v>194</v>
      </c>
      <c r="R34" s="13">
        <f t="shared" si="1"/>
        <v>30888</v>
      </c>
    </row>
    <row r="35" spans="1:18" ht="17.100000000000001" customHeight="1" x14ac:dyDescent="0.25">
      <c r="A35" s="59">
        <v>28</v>
      </c>
      <c r="B35" s="17">
        <v>342</v>
      </c>
      <c r="C35" s="59"/>
      <c r="D35" s="12"/>
      <c r="E35" s="59"/>
      <c r="F35" s="59"/>
      <c r="G35" s="59"/>
      <c r="H35" s="54"/>
      <c r="I35" s="12"/>
      <c r="J35" s="59"/>
      <c r="K35" s="58"/>
      <c r="L35" s="58"/>
      <c r="M35" s="58"/>
      <c r="N35" s="58"/>
      <c r="O35" s="58"/>
      <c r="P35" s="58"/>
      <c r="Q35" s="58">
        <f t="shared" si="0"/>
        <v>0</v>
      </c>
      <c r="R35" s="13">
        <f t="shared" si="1"/>
        <v>0</v>
      </c>
    </row>
    <row r="36" spans="1:18" ht="17.100000000000001" customHeight="1" x14ac:dyDescent="0.25">
      <c r="A36" s="59">
        <v>29</v>
      </c>
      <c r="B36" s="59">
        <v>343</v>
      </c>
      <c r="C36" s="59"/>
      <c r="D36" s="59"/>
      <c r="E36" s="12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7.100000000000001" customHeight="1" x14ac:dyDescent="0.25">
      <c r="A37" s="59">
        <v>30</v>
      </c>
      <c r="B37" s="14" t="s">
        <v>17</v>
      </c>
      <c r="C37" s="59"/>
      <c r="D37" s="59"/>
      <c r="E37" s="12"/>
      <c r="F37" s="59"/>
      <c r="G37" s="59"/>
      <c r="H37" s="52"/>
      <c r="I37" s="12"/>
      <c r="J37" s="59"/>
      <c r="K37" s="58"/>
      <c r="L37" s="58"/>
      <c r="M37" s="58"/>
      <c r="N37" s="58"/>
      <c r="O37" s="58"/>
      <c r="P37" s="58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14" t="s">
        <v>18</v>
      </c>
      <c r="C38" s="59"/>
      <c r="D38" s="59"/>
      <c r="E38" s="12"/>
      <c r="F38" s="59"/>
      <c r="G38" s="59"/>
      <c r="H38" s="52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59"/>
      <c r="D39" s="59"/>
      <c r="E39" s="12"/>
      <c r="F39" s="59"/>
      <c r="G39" s="59"/>
      <c r="H39" s="52"/>
      <c r="I39" s="12"/>
      <c r="J39" s="59"/>
      <c r="K39" s="58"/>
      <c r="L39" s="58"/>
      <c r="M39" s="58"/>
      <c r="N39" s="58"/>
      <c r="O39" s="58"/>
      <c r="P39" s="58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59"/>
      <c r="D40" s="59"/>
      <c r="E40" s="59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59"/>
      <c r="D41" s="59"/>
      <c r="E41" s="59"/>
      <c r="F41" s="59"/>
      <c r="G41" s="59"/>
      <c r="H41" s="59"/>
      <c r="I41" s="59"/>
      <c r="J41" s="59"/>
      <c r="K41" s="12"/>
      <c r="L41" s="58"/>
      <c r="M41" s="12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7.100000000000001" customHeight="1" x14ac:dyDescent="0.25">
      <c r="A42" s="59">
        <v>37</v>
      </c>
      <c r="B42" s="14">
        <v>421</v>
      </c>
      <c r="C42" s="59"/>
      <c r="D42" s="59"/>
      <c r="E42" s="59"/>
      <c r="F42" s="59"/>
      <c r="G42" s="59"/>
      <c r="H42" s="52"/>
      <c r="I42" s="59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7.100000000000001" customHeight="1" x14ac:dyDescent="0.25">
      <c r="A43" s="59">
        <v>38</v>
      </c>
      <c r="B43" s="59">
        <v>422</v>
      </c>
      <c r="C43" s="59"/>
      <c r="D43" s="59"/>
      <c r="E43" s="59"/>
      <c r="F43" s="59"/>
      <c r="G43" s="59"/>
      <c r="H43" s="59"/>
      <c r="I43" s="14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7.100000000000001" customHeight="1" x14ac:dyDescent="0.25">
      <c r="A44" s="59">
        <v>39</v>
      </c>
      <c r="B44" s="58">
        <v>423</v>
      </c>
      <c r="C44" s="58"/>
      <c r="D44" s="58"/>
      <c r="E44" s="58"/>
      <c r="F44" s="58"/>
      <c r="G44" s="58"/>
      <c r="H44" s="58"/>
      <c r="I44" s="59"/>
      <c r="J44" s="58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7.100000000000001" customHeight="1" x14ac:dyDescent="0.25">
      <c r="A45" s="59">
        <v>40</v>
      </c>
      <c r="B45" s="58">
        <v>424</v>
      </c>
      <c r="C45" s="58"/>
      <c r="D45" s="58"/>
      <c r="E45" s="58"/>
      <c r="F45" s="58"/>
      <c r="G45" s="58"/>
      <c r="H45" s="58"/>
      <c r="I45" s="59"/>
      <c r="J45" s="58"/>
      <c r="K45" s="58"/>
      <c r="L45" s="58"/>
      <c r="M45" s="58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7.100000000000001" customHeight="1" x14ac:dyDescent="0.25">
      <c r="A46" s="59">
        <v>41</v>
      </c>
      <c r="B46" s="58">
        <v>425</v>
      </c>
      <c r="C46" s="58"/>
      <c r="D46" s="58"/>
      <c r="E46" s="58"/>
      <c r="F46" s="58"/>
      <c r="G46" s="58"/>
      <c r="H46" s="58"/>
      <c r="I46" s="59"/>
      <c r="J46" s="58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7.100000000000001" customHeight="1" x14ac:dyDescent="0.25">
      <c r="A47" s="59">
        <v>42</v>
      </c>
      <c r="B47" s="58">
        <v>426</v>
      </c>
      <c r="C47" s="58"/>
      <c r="D47" s="58"/>
      <c r="E47" s="58"/>
      <c r="F47" s="58"/>
      <c r="G47" s="58"/>
      <c r="H47" s="58"/>
      <c r="I47" s="59"/>
      <c r="J47" s="58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7.100000000000001" customHeight="1" x14ac:dyDescent="0.25">
      <c r="A48" s="59">
        <v>43</v>
      </c>
      <c r="B48" s="58">
        <v>427</v>
      </c>
      <c r="C48" s="58"/>
      <c r="D48" s="58"/>
      <c r="E48" s="58"/>
      <c r="F48" s="58"/>
      <c r="G48" s="58"/>
      <c r="H48" s="58"/>
      <c r="I48" s="59"/>
      <c r="J48" s="58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7.100000000000001" customHeight="1" x14ac:dyDescent="0.25">
      <c r="A49" s="59">
        <v>44</v>
      </c>
      <c r="B49" s="58">
        <v>428</v>
      </c>
      <c r="C49" s="58"/>
      <c r="D49" s="58"/>
      <c r="E49" s="58"/>
      <c r="F49" s="58"/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7.100000000000001" customHeight="1" x14ac:dyDescent="0.25">
      <c r="A50" s="59">
        <v>45</v>
      </c>
      <c r="B50" s="58">
        <v>429</v>
      </c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7.100000000000001" customHeight="1" x14ac:dyDescent="0.25">
      <c r="A51" s="59">
        <v>46</v>
      </c>
      <c r="B51" s="58">
        <v>430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7.100000000000001" customHeight="1" x14ac:dyDescent="0.25">
      <c r="A52" s="59">
        <v>47</v>
      </c>
      <c r="B52" s="58">
        <v>431</v>
      </c>
      <c r="C52" s="58"/>
      <c r="D52" s="58"/>
      <c r="E52" s="58"/>
      <c r="F52" s="58"/>
      <c r="G52" s="58"/>
      <c r="H52" s="58"/>
      <c r="I52" s="58"/>
      <c r="J52" s="58"/>
      <c r="K52" s="58">
        <v>29</v>
      </c>
      <c r="L52" s="58" t="s">
        <v>1109</v>
      </c>
      <c r="M52" s="58"/>
      <c r="N52" s="58"/>
      <c r="O52" s="58"/>
      <c r="P52" s="58"/>
      <c r="Q52" s="58">
        <f t="shared" si="2"/>
        <v>29</v>
      </c>
      <c r="R52" s="13">
        <f t="shared" si="3"/>
        <v>4640</v>
      </c>
    </row>
    <row r="53" spans="1:18" ht="17.100000000000001" customHeight="1" x14ac:dyDescent="0.25">
      <c r="A53" s="59">
        <v>48</v>
      </c>
      <c r="B53" s="58">
        <v>432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7.100000000000001" customHeight="1" x14ac:dyDescent="0.25">
      <c r="A54" s="59">
        <v>49</v>
      </c>
      <c r="B54" s="58">
        <v>433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7.100000000000001" customHeight="1" x14ac:dyDescent="0.25">
      <c r="A55" s="59">
        <v>50</v>
      </c>
      <c r="B55" s="58">
        <v>434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7.100000000000001" customHeight="1" x14ac:dyDescent="0.25">
      <c r="A56" s="59">
        <v>51</v>
      </c>
      <c r="B56" s="58">
        <v>435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7.100000000000001" customHeight="1" x14ac:dyDescent="0.25">
      <c r="A57" s="59">
        <v>52</v>
      </c>
      <c r="B57" s="58">
        <v>436</v>
      </c>
      <c r="C57" s="58"/>
      <c r="D57" s="58"/>
      <c r="E57" s="58"/>
      <c r="F57" s="58"/>
      <c r="G57" s="58"/>
      <c r="H57" s="58"/>
      <c r="I57" s="58"/>
      <c r="J57" s="58"/>
      <c r="K57" s="58">
        <v>39</v>
      </c>
      <c r="L57" s="58" t="s">
        <v>1110</v>
      </c>
      <c r="M57" s="58"/>
      <c r="N57" s="58"/>
      <c r="O57" s="58"/>
      <c r="P57" s="58"/>
      <c r="Q57" s="58">
        <f t="shared" si="2"/>
        <v>39</v>
      </c>
      <c r="R57" s="13">
        <f t="shared" si="3"/>
        <v>6240</v>
      </c>
    </row>
    <row r="58" spans="1:18" ht="17.100000000000001" customHeight="1" x14ac:dyDescent="0.25">
      <c r="A58" s="59">
        <v>53</v>
      </c>
      <c r="B58" s="58">
        <v>437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"/>
        <v>0</v>
      </c>
      <c r="R58" s="13">
        <f t="shared" si="3"/>
        <v>0</v>
      </c>
    </row>
    <row r="59" spans="1:18" ht="17.100000000000001" customHeight="1" x14ac:dyDescent="0.25">
      <c r="A59" s="59">
        <v>54</v>
      </c>
      <c r="B59" s="58">
        <v>438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"/>
        <v>0</v>
      </c>
      <c r="R59" s="13">
        <f t="shared" si="3"/>
        <v>0</v>
      </c>
    </row>
    <row r="60" spans="1:18" ht="17.100000000000001" customHeight="1" x14ac:dyDescent="0.25">
      <c r="A60" s="59">
        <v>55</v>
      </c>
      <c r="B60" s="58">
        <v>439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"/>
        <v>0</v>
      </c>
      <c r="R60" s="13">
        <f t="shared" si="3"/>
        <v>0</v>
      </c>
    </row>
    <row r="61" spans="1:18" ht="17.100000000000001" customHeight="1" x14ac:dyDescent="0.25">
      <c r="A61" s="59">
        <v>56</v>
      </c>
      <c r="B61" s="58">
        <v>440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"/>
        <v>0</v>
      </c>
      <c r="R61" s="13">
        <f t="shared" si="3"/>
        <v>0</v>
      </c>
    </row>
    <row r="62" spans="1:18" ht="17.100000000000001" customHeight="1" x14ac:dyDescent="0.25">
      <c r="A62" s="59">
        <v>57</v>
      </c>
      <c r="B62" s="58">
        <v>441</v>
      </c>
      <c r="C62" s="58"/>
      <c r="D62" s="58"/>
      <c r="E62" s="58"/>
      <c r="F62" s="58"/>
      <c r="G62" s="58">
        <v>24</v>
      </c>
      <c r="H62" s="58" t="s">
        <v>1111</v>
      </c>
      <c r="I62" s="58"/>
      <c r="J62" s="58"/>
      <c r="K62" s="58"/>
      <c r="L62" s="58"/>
      <c r="M62" s="58"/>
      <c r="N62" s="58"/>
      <c r="O62" s="58"/>
      <c r="P62" s="58"/>
      <c r="Q62" s="58">
        <f t="shared" si="2"/>
        <v>24</v>
      </c>
      <c r="R62" s="13">
        <f t="shared" si="3"/>
        <v>3840</v>
      </c>
    </row>
    <row r="63" spans="1:18" ht="17.100000000000001" customHeight="1" x14ac:dyDescent="0.25">
      <c r="A63" s="59">
        <v>58</v>
      </c>
      <c r="B63" s="58">
        <v>442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2"/>
        <v>0</v>
      </c>
      <c r="R63" s="13">
        <f t="shared" si="3"/>
        <v>0</v>
      </c>
    </row>
    <row r="64" spans="1:18" ht="17.100000000000001" customHeight="1" x14ac:dyDescent="0.25">
      <c r="A64" s="59">
        <v>60</v>
      </c>
      <c r="B64" s="58" t="s">
        <v>20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58"/>
      <c r="D67" s="58"/>
      <c r="E67" s="58">
        <v>231</v>
      </c>
      <c r="F67" s="58" t="s">
        <v>1112</v>
      </c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si="2"/>
        <v>231</v>
      </c>
      <c r="R67" s="13">
        <f t="shared" si="3"/>
        <v>36036</v>
      </c>
    </row>
    <row r="68" spans="1:18" ht="17.100000000000001" customHeight="1" x14ac:dyDescent="0.25">
      <c r="A68" s="59">
        <v>64</v>
      </c>
      <c r="B68" s="58">
        <v>608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7.100000000000001" customHeight="1" x14ac:dyDescent="0.25">
      <c r="A69" s="59">
        <v>65</v>
      </c>
      <c r="B69" s="58">
        <v>609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7.100000000000001" customHeight="1" x14ac:dyDescent="0.25">
      <c r="A70" s="59">
        <v>66</v>
      </c>
      <c r="B70" s="58">
        <v>610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7.100000000000001" customHeight="1" x14ac:dyDescent="0.25">
      <c r="A72" s="59">
        <v>68</v>
      </c>
      <c r="B72" s="58">
        <v>612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7.100000000000001" customHeight="1" x14ac:dyDescent="0.25">
      <c r="A73" s="59">
        <v>69</v>
      </c>
      <c r="B73" s="58">
        <v>613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18"/>
      <c r="D77" s="18"/>
      <c r="E77" s="18"/>
      <c r="F77" s="18"/>
      <c r="G77" s="18">
        <v>24</v>
      </c>
      <c r="H77" s="18" t="s">
        <v>1113</v>
      </c>
      <c r="I77" s="18"/>
      <c r="J77" s="18"/>
      <c r="K77" s="18">
        <v>18</v>
      </c>
      <c r="L77" s="18" t="s">
        <v>1114</v>
      </c>
      <c r="M77" s="18"/>
      <c r="N77" s="18"/>
      <c r="O77" s="18"/>
      <c r="P77" s="18"/>
      <c r="Q77" s="58">
        <f t="shared" si="4"/>
        <v>42</v>
      </c>
      <c r="R77" s="13">
        <f t="shared" si="5"/>
        <v>6720</v>
      </c>
    </row>
    <row r="78" spans="1:18" ht="17.100000000000001" customHeight="1" x14ac:dyDescent="0.25">
      <c r="A78" s="59">
        <v>75</v>
      </c>
      <c r="B78" s="58">
        <v>619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>
        <v>21</v>
      </c>
      <c r="N78" s="58" t="s">
        <v>1002</v>
      </c>
      <c r="O78" s="58"/>
      <c r="P78" s="58"/>
      <c r="Q78" s="58">
        <f t="shared" si="4"/>
        <v>21</v>
      </c>
      <c r="R78" s="13">
        <f t="shared" si="5"/>
        <v>3360</v>
      </c>
    </row>
    <row r="79" spans="1:18" ht="17.100000000000001" customHeight="1" x14ac:dyDescent="0.25">
      <c r="A79" s="59">
        <v>76</v>
      </c>
      <c r="B79" s="58">
        <v>620</v>
      </c>
      <c r="C79" s="58"/>
      <c r="D79" s="58"/>
      <c r="E79" s="58"/>
      <c r="F79" s="58"/>
      <c r="G79" s="58">
        <v>16</v>
      </c>
      <c r="H79" s="58" t="s">
        <v>1115</v>
      </c>
      <c r="I79" s="58"/>
      <c r="J79" s="58"/>
      <c r="K79" s="58">
        <v>21</v>
      </c>
      <c r="L79" s="58" t="s">
        <v>437</v>
      </c>
      <c r="M79" s="58"/>
      <c r="N79" s="58"/>
      <c r="O79" s="58"/>
      <c r="P79" s="58"/>
      <c r="Q79" s="58">
        <f t="shared" si="4"/>
        <v>37</v>
      </c>
      <c r="R79" s="13">
        <f t="shared" si="5"/>
        <v>5920</v>
      </c>
    </row>
    <row r="80" spans="1:18" ht="17.100000000000001" customHeight="1" x14ac:dyDescent="0.25">
      <c r="A80" s="59">
        <v>79</v>
      </c>
      <c r="B80" s="58">
        <v>623</v>
      </c>
      <c r="C80" s="58"/>
      <c r="D80" s="58"/>
      <c r="E80" s="58">
        <v>19</v>
      </c>
      <c r="F80" s="58" t="s">
        <v>1116</v>
      </c>
      <c r="G80" s="58"/>
      <c r="H80" s="58"/>
      <c r="I80" s="58"/>
      <c r="J80" s="58"/>
      <c r="K80" s="12"/>
      <c r="L80" s="58"/>
      <c r="M80" s="12"/>
      <c r="N80" s="58"/>
      <c r="O80" s="58"/>
      <c r="P80" s="58"/>
      <c r="Q80" s="58">
        <f t="shared" si="4"/>
        <v>19</v>
      </c>
      <c r="R80" s="13">
        <f t="shared" si="5"/>
        <v>2964</v>
      </c>
    </row>
    <row r="81" spans="1:18" ht="17.100000000000001" customHeight="1" x14ac:dyDescent="0.25">
      <c r="A81" s="59">
        <v>80</v>
      </c>
      <c r="B81" s="58">
        <v>624</v>
      </c>
      <c r="C81" s="58"/>
      <c r="D81" s="58"/>
      <c r="E81" s="58"/>
      <c r="F81" s="58"/>
      <c r="G81" s="58"/>
      <c r="H81" s="58"/>
      <c r="I81" s="58">
        <v>23</v>
      </c>
      <c r="J81" s="58" t="s">
        <v>1117</v>
      </c>
      <c r="K81" s="12"/>
      <c r="L81" s="58"/>
      <c r="M81" s="12"/>
      <c r="N81" s="58"/>
      <c r="O81" s="58"/>
      <c r="P81" s="58"/>
      <c r="Q81" s="58">
        <f t="shared" si="4"/>
        <v>23</v>
      </c>
      <c r="R81" s="13">
        <f t="shared" si="5"/>
        <v>3680</v>
      </c>
    </row>
    <row r="82" spans="1:18" ht="17.100000000000001" customHeight="1" x14ac:dyDescent="0.25">
      <c r="A82" s="59">
        <v>81</v>
      </c>
      <c r="B82" s="58">
        <v>625</v>
      </c>
      <c r="C82" s="58"/>
      <c r="D82" s="58"/>
      <c r="E82" s="58">
        <v>17</v>
      </c>
      <c r="F82" s="58" t="s">
        <v>1118</v>
      </c>
      <c r="G82" s="58"/>
      <c r="H82" s="58"/>
      <c r="I82" s="58"/>
      <c r="J82" s="58"/>
      <c r="K82" s="12"/>
      <c r="L82" s="58"/>
      <c r="M82" s="12"/>
      <c r="N82" s="58"/>
      <c r="O82" s="58">
        <v>17</v>
      </c>
      <c r="P82" s="58" t="s">
        <v>267</v>
      </c>
      <c r="Q82" s="58">
        <f t="shared" si="4"/>
        <v>34</v>
      </c>
      <c r="R82" s="13">
        <f t="shared" si="5"/>
        <v>5372</v>
      </c>
    </row>
    <row r="83" spans="1:18" ht="17.100000000000001" customHeight="1" x14ac:dyDescent="0.25">
      <c r="A83" s="59">
        <v>82</v>
      </c>
      <c r="B83" s="58">
        <v>626</v>
      </c>
      <c r="C83" s="58">
        <v>16</v>
      </c>
      <c r="D83" s="58" t="s">
        <v>1119</v>
      </c>
      <c r="E83" s="58"/>
      <c r="F83" s="58"/>
      <c r="G83" s="58"/>
      <c r="H83" s="58"/>
      <c r="I83" s="58">
        <v>20</v>
      </c>
      <c r="J83" s="58">
        <v>5235</v>
      </c>
      <c r="K83" s="20"/>
      <c r="L83" s="58"/>
      <c r="M83" s="20"/>
      <c r="N83" s="58"/>
      <c r="O83" s="58">
        <v>18</v>
      </c>
      <c r="P83" s="58" t="s">
        <v>1120</v>
      </c>
      <c r="Q83" s="58">
        <f t="shared" si="4"/>
        <v>54</v>
      </c>
      <c r="R83" s="13">
        <f t="shared" si="5"/>
        <v>8576</v>
      </c>
    </row>
    <row r="84" spans="1:18" ht="17.100000000000001" customHeight="1" x14ac:dyDescent="0.25">
      <c r="A84" s="59">
        <v>83</v>
      </c>
      <c r="B84" s="58">
        <v>627</v>
      </c>
      <c r="C84" s="58"/>
      <c r="D84" s="58"/>
      <c r="E84" s="58"/>
      <c r="F84" s="58"/>
      <c r="G84" s="58"/>
      <c r="H84" s="58"/>
      <c r="I84" s="58">
        <v>21</v>
      </c>
      <c r="J84" s="58" t="s">
        <v>1011</v>
      </c>
      <c r="K84" s="12"/>
      <c r="L84" s="58"/>
      <c r="M84" s="12">
        <v>20</v>
      </c>
      <c r="N84" s="58" t="s">
        <v>1121</v>
      </c>
      <c r="O84" s="58"/>
      <c r="P84" s="58"/>
      <c r="Q84" s="58">
        <f t="shared" si="4"/>
        <v>41</v>
      </c>
      <c r="R84" s="13">
        <f t="shared" si="5"/>
        <v>6560</v>
      </c>
    </row>
    <row r="85" spans="1:18" ht="17.100000000000001" customHeight="1" x14ac:dyDescent="0.25">
      <c r="A85" s="59">
        <v>84</v>
      </c>
      <c r="B85" s="58">
        <v>628</v>
      </c>
      <c r="C85" s="58"/>
      <c r="D85" s="58"/>
      <c r="E85" s="58">
        <v>16</v>
      </c>
      <c r="F85" s="58" t="s">
        <v>1122</v>
      </c>
      <c r="G85" s="58"/>
      <c r="H85" s="58"/>
      <c r="I85" s="58"/>
      <c r="J85" s="58"/>
      <c r="K85" s="12"/>
      <c r="L85" s="58"/>
      <c r="M85" s="12"/>
      <c r="N85" s="58"/>
      <c r="O85" s="58">
        <v>16</v>
      </c>
      <c r="P85" s="58" t="s">
        <v>1123</v>
      </c>
      <c r="Q85" s="58">
        <f t="shared" si="4"/>
        <v>32</v>
      </c>
      <c r="R85" s="13">
        <f t="shared" si="5"/>
        <v>5056</v>
      </c>
    </row>
    <row r="86" spans="1:18" ht="17.100000000000001" customHeight="1" x14ac:dyDescent="0.25">
      <c r="A86" s="59">
        <v>85</v>
      </c>
      <c r="B86" s="58">
        <v>629</v>
      </c>
      <c r="C86" s="58"/>
      <c r="D86" s="58"/>
      <c r="E86" s="58"/>
      <c r="F86" s="58"/>
      <c r="G86" s="58"/>
      <c r="H86" s="58"/>
      <c r="I86" s="58"/>
      <c r="J86" s="58"/>
      <c r="K86" s="12"/>
      <c r="L86" s="58"/>
      <c r="M86" s="12"/>
      <c r="N86" s="58"/>
      <c r="O86" s="58"/>
      <c r="P86" s="58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58"/>
      <c r="D87" s="58"/>
      <c r="E87" s="58"/>
      <c r="F87" s="58"/>
      <c r="G87" s="58">
        <v>22</v>
      </c>
      <c r="H87" s="58" t="s">
        <v>1124</v>
      </c>
      <c r="I87" s="58"/>
      <c r="J87" s="58"/>
      <c r="K87" s="58">
        <v>19</v>
      </c>
      <c r="L87" s="58" t="s">
        <v>1125</v>
      </c>
      <c r="M87" s="58"/>
      <c r="N87" s="58"/>
      <c r="O87" s="58"/>
      <c r="P87" s="58"/>
      <c r="Q87" s="58">
        <f t="shared" si="4"/>
        <v>41</v>
      </c>
      <c r="R87" s="13">
        <f t="shared" si="5"/>
        <v>6560</v>
      </c>
    </row>
    <row r="88" spans="1:18" ht="17.100000000000001" customHeight="1" x14ac:dyDescent="0.25">
      <c r="A88" s="59">
        <v>87</v>
      </c>
      <c r="B88" s="58">
        <v>631</v>
      </c>
      <c r="C88" s="58"/>
      <c r="D88" s="58"/>
      <c r="E88" s="58"/>
      <c r="F88" s="58"/>
      <c r="G88" s="58">
        <v>25</v>
      </c>
      <c r="H88" s="58" t="s">
        <v>1126</v>
      </c>
      <c r="I88" s="58"/>
      <c r="J88" s="58"/>
      <c r="K88" s="58">
        <v>22</v>
      </c>
      <c r="L88" s="58" t="s">
        <v>1127</v>
      </c>
      <c r="M88" s="58"/>
      <c r="N88" s="58"/>
      <c r="O88" s="58">
        <v>20</v>
      </c>
      <c r="P88" s="58" t="s">
        <v>1128</v>
      </c>
      <c r="Q88" s="58">
        <f t="shared" si="4"/>
        <v>67</v>
      </c>
      <c r="R88" s="13">
        <f t="shared" si="5"/>
        <v>10720</v>
      </c>
    </row>
    <row r="89" spans="1:18" ht="17.100000000000001" customHeight="1" x14ac:dyDescent="0.25">
      <c r="A89" s="59">
        <v>88</v>
      </c>
      <c r="B89" s="58">
        <v>632</v>
      </c>
      <c r="C89" s="58">
        <v>9</v>
      </c>
      <c r="D89" s="58" t="s">
        <v>671</v>
      </c>
      <c r="E89" s="58"/>
      <c r="F89" s="58"/>
      <c r="G89" s="58"/>
      <c r="I89" s="58">
        <v>21</v>
      </c>
      <c r="J89" s="58" t="s">
        <v>1129</v>
      </c>
      <c r="K89" s="58"/>
      <c r="L89" s="58"/>
      <c r="M89" s="58">
        <v>22</v>
      </c>
      <c r="N89" s="58" t="s">
        <v>1130</v>
      </c>
      <c r="O89" s="58"/>
      <c r="P89" s="58"/>
      <c r="Q89" s="58">
        <f t="shared" si="4"/>
        <v>52</v>
      </c>
      <c r="R89" s="13">
        <f t="shared" si="5"/>
        <v>8284</v>
      </c>
    </row>
    <row r="90" spans="1:18" ht="17.100000000000001" customHeight="1" x14ac:dyDescent="0.25">
      <c r="A90" s="59">
        <v>89</v>
      </c>
      <c r="B90" s="58">
        <v>633</v>
      </c>
      <c r="C90" s="58">
        <v>21</v>
      </c>
      <c r="D90" s="58" t="s">
        <v>1131</v>
      </c>
      <c r="E90" s="58"/>
      <c r="F90" s="58"/>
      <c r="G90" s="58"/>
      <c r="H90" s="58"/>
      <c r="I90" s="58"/>
      <c r="J90" s="58"/>
      <c r="K90" s="58">
        <v>26</v>
      </c>
      <c r="L90" s="58" t="s">
        <v>1132</v>
      </c>
      <c r="M90" s="58"/>
      <c r="N90" s="58"/>
      <c r="O90" s="58"/>
      <c r="P90" s="58"/>
      <c r="Q90" s="58">
        <f t="shared" si="4"/>
        <v>47</v>
      </c>
      <c r="R90" s="13">
        <f t="shared" si="5"/>
        <v>7436</v>
      </c>
    </row>
    <row r="91" spans="1:18" ht="17.100000000000001" customHeight="1" x14ac:dyDescent="0.25">
      <c r="A91" s="59">
        <v>90</v>
      </c>
      <c r="B91" s="58" t="s">
        <v>21</v>
      </c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>
        <f t="shared" si="4"/>
        <v>0</v>
      </c>
      <c r="R91" s="13">
        <f t="shared" si="5"/>
        <v>0</v>
      </c>
    </row>
    <row r="92" spans="1:18" ht="17.100000000000001" customHeight="1" x14ac:dyDescent="0.25">
      <c r="A92" s="59">
        <v>91</v>
      </c>
      <c r="B92" s="58">
        <v>702</v>
      </c>
      <c r="C92" s="58"/>
      <c r="D92" s="58"/>
      <c r="E92" s="58">
        <v>102</v>
      </c>
      <c r="F92" s="58" t="s">
        <v>1133</v>
      </c>
      <c r="G92" s="58"/>
      <c r="H92" s="58"/>
      <c r="I92" s="58">
        <v>83</v>
      </c>
      <c r="J92" s="58" t="s">
        <v>1134</v>
      </c>
      <c r="K92" s="58"/>
      <c r="L92" s="58"/>
      <c r="M92" s="58">
        <v>85</v>
      </c>
      <c r="N92" s="58" t="s">
        <v>1135</v>
      </c>
      <c r="O92" s="58"/>
      <c r="P92" s="58"/>
      <c r="Q92" s="58">
        <f t="shared" si="4"/>
        <v>270</v>
      </c>
      <c r="R92" s="13">
        <f t="shared" si="5"/>
        <v>42792</v>
      </c>
    </row>
    <row r="93" spans="1:18" ht="17.100000000000001" customHeight="1" x14ac:dyDescent="0.25">
      <c r="A93" s="59">
        <v>92</v>
      </c>
      <c r="B93" s="58">
        <v>703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>
        <f t="shared" si="4"/>
        <v>0</v>
      </c>
      <c r="R93" s="13">
        <f t="shared" si="5"/>
        <v>0</v>
      </c>
    </row>
    <row r="94" spans="1:18" ht="17.100000000000001" customHeight="1" x14ac:dyDescent="0.25">
      <c r="A94" s="59">
        <v>95</v>
      </c>
      <c r="B94" s="58">
        <v>1004</v>
      </c>
      <c r="C94" s="58"/>
      <c r="D94" s="58"/>
      <c r="E94" s="58"/>
      <c r="F94" s="58"/>
      <c r="G94" s="58"/>
      <c r="H94" s="58"/>
      <c r="I94" s="58"/>
      <c r="J94" s="58"/>
      <c r="K94" s="58">
        <v>70</v>
      </c>
      <c r="L94" s="58" t="s">
        <v>1136</v>
      </c>
      <c r="M94" s="58"/>
      <c r="N94" s="58"/>
      <c r="O94" s="58"/>
      <c r="P94" s="58"/>
      <c r="Q94" s="58">
        <f t="shared" si="4"/>
        <v>70</v>
      </c>
      <c r="R94" s="13">
        <f t="shared" si="5"/>
        <v>11200</v>
      </c>
    </row>
    <row r="95" spans="1:18" ht="17.100000000000001" customHeight="1" x14ac:dyDescent="0.25">
      <c r="A95" s="59">
        <v>96</v>
      </c>
      <c r="B95" s="58">
        <v>1005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58">
        <v>34</v>
      </c>
      <c r="D96" s="58" t="s">
        <v>1137</v>
      </c>
      <c r="E96" s="58"/>
      <c r="F96" s="58"/>
      <c r="G96" s="58"/>
      <c r="H96" s="58"/>
      <c r="I96" s="58">
        <v>36</v>
      </c>
      <c r="J96" s="58" t="s">
        <v>1138</v>
      </c>
      <c r="K96" s="58"/>
      <c r="L96" s="58"/>
      <c r="M96" s="58"/>
      <c r="N96" s="58"/>
      <c r="O96" s="58"/>
      <c r="P96" s="58"/>
      <c r="Q96" s="58">
        <f t="shared" si="4"/>
        <v>70</v>
      </c>
      <c r="R96" s="13">
        <f t="shared" si="5"/>
        <v>11064</v>
      </c>
    </row>
    <row r="97" spans="1:18" ht="17.100000000000001" customHeight="1" x14ac:dyDescent="0.25">
      <c r="A97" s="59">
        <v>98</v>
      </c>
      <c r="B97" s="58">
        <v>1103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58"/>
      <c r="D98" s="58"/>
      <c r="E98" s="58"/>
      <c r="F98" s="58"/>
      <c r="G98" s="58"/>
      <c r="H98" s="58"/>
      <c r="I98" s="58">
        <v>26</v>
      </c>
      <c r="J98" s="58" t="s">
        <v>1139</v>
      </c>
      <c r="K98" s="58"/>
      <c r="L98" s="58"/>
      <c r="M98" s="58">
        <v>33</v>
      </c>
      <c r="N98" s="58" t="s">
        <v>1140</v>
      </c>
      <c r="O98" s="58"/>
      <c r="P98" s="58"/>
      <c r="Q98" s="58">
        <f t="shared" si="4"/>
        <v>59</v>
      </c>
      <c r="R98" s="13">
        <f t="shared" si="5"/>
        <v>9440</v>
      </c>
    </row>
    <row r="99" spans="1:18" ht="17.100000000000001" customHeight="1" x14ac:dyDescent="0.25">
      <c r="A99" s="59">
        <v>101</v>
      </c>
      <c r="B99" s="58">
        <v>1106</v>
      </c>
      <c r="C99" s="58"/>
      <c r="D99" s="58"/>
      <c r="E99" s="58"/>
      <c r="F99" s="58"/>
      <c r="G99" s="58">
        <v>59</v>
      </c>
      <c r="H99" s="58" t="s">
        <v>1141</v>
      </c>
      <c r="I99" s="58"/>
      <c r="J99" s="58"/>
      <c r="K99" s="58"/>
      <c r="L99" s="58"/>
      <c r="M99" s="58"/>
      <c r="N99" s="58"/>
      <c r="O99" s="58"/>
      <c r="P99" s="58"/>
      <c r="Q99" s="58">
        <f t="shared" si="4"/>
        <v>59</v>
      </c>
      <c r="R99" s="13">
        <f t="shared" si="5"/>
        <v>9440</v>
      </c>
    </row>
    <row r="100" spans="1:18" ht="17.100000000000001" customHeight="1" x14ac:dyDescent="0.25">
      <c r="A100" s="59">
        <v>102</v>
      </c>
      <c r="B100" s="58">
        <v>1107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7.100000000000001" customHeight="1" x14ac:dyDescent="0.25">
      <c r="A101" s="59">
        <v>103</v>
      </c>
      <c r="B101" s="58">
        <v>1111</v>
      </c>
      <c r="C101" s="58"/>
      <c r="D101" s="58"/>
      <c r="E101" s="58"/>
      <c r="F101" s="58"/>
      <c r="G101" s="58">
        <v>142</v>
      </c>
      <c r="H101" s="58" t="s">
        <v>1142</v>
      </c>
      <c r="I101" s="58"/>
      <c r="J101" s="58"/>
      <c r="K101" s="58"/>
      <c r="L101" s="58"/>
      <c r="M101" s="58"/>
      <c r="N101" s="58"/>
      <c r="O101" s="58"/>
      <c r="P101" s="58"/>
      <c r="Q101" s="58">
        <f t="shared" si="4"/>
        <v>142</v>
      </c>
      <c r="R101" s="13">
        <f t="shared" si="5"/>
        <v>22720</v>
      </c>
    </row>
    <row r="102" spans="1:18" ht="17.100000000000001" customHeight="1" x14ac:dyDescent="0.25">
      <c r="A102" s="59">
        <v>104</v>
      </c>
      <c r="B102" s="58">
        <v>1222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58"/>
      <c r="D103" s="58"/>
      <c r="E103" s="58">
        <v>39</v>
      </c>
      <c r="F103" s="58" t="s">
        <v>1143</v>
      </c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4"/>
        <v>39</v>
      </c>
      <c r="R103" s="13">
        <f t="shared" si="5"/>
        <v>6084</v>
      </c>
    </row>
    <row r="104" spans="1:18" ht="17.100000000000001" customHeight="1" x14ac:dyDescent="0.25">
      <c r="A104" s="59">
        <v>106</v>
      </c>
      <c r="B104" s="58">
        <v>1229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>
        <v>44</v>
      </c>
      <c r="N104" s="58" t="s">
        <v>1144</v>
      </c>
      <c r="O104" s="58"/>
      <c r="P104" s="58"/>
      <c r="Q104" s="58">
        <f t="shared" si="4"/>
        <v>44</v>
      </c>
      <c r="R104" s="13">
        <f t="shared" si="5"/>
        <v>7040</v>
      </c>
    </row>
    <row r="105" spans="1:18" ht="17.100000000000001" customHeight="1" x14ac:dyDescent="0.25">
      <c r="A105" s="59">
        <v>107</v>
      </c>
      <c r="B105" s="58">
        <v>1230</v>
      </c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0</v>
      </c>
      <c r="R105" s="13">
        <f t="shared" si="5"/>
        <v>0</v>
      </c>
    </row>
    <row r="106" spans="1:18" ht="17.100000000000001" customHeight="1" x14ac:dyDescent="0.25">
      <c r="A106" s="59">
        <v>108</v>
      </c>
      <c r="B106" s="58">
        <v>1231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7.100000000000001" customHeight="1" x14ac:dyDescent="0.25">
      <c r="A107" s="59">
        <v>109</v>
      </c>
      <c r="B107" s="58">
        <v>1232</v>
      </c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7.100000000000001" customHeight="1" x14ac:dyDescent="0.25">
      <c r="A108" s="59">
        <v>110</v>
      </c>
      <c r="B108" s="58">
        <v>1233</v>
      </c>
      <c r="C108" s="58"/>
      <c r="D108" s="58"/>
      <c r="E108" s="58">
        <v>48</v>
      </c>
      <c r="F108" s="58" t="s">
        <v>1145</v>
      </c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6"/>
        <v>48</v>
      </c>
      <c r="R108" s="13">
        <f t="shared" si="7"/>
        <v>7488</v>
      </c>
    </row>
    <row r="109" spans="1:18" ht="17.100000000000001" customHeight="1" x14ac:dyDescent="0.25">
      <c r="A109" s="59">
        <v>111</v>
      </c>
      <c r="B109" s="58">
        <v>1234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6"/>
        <v>0</v>
      </c>
      <c r="R110" s="13">
        <f t="shared" si="7"/>
        <v>0</v>
      </c>
    </row>
    <row r="111" spans="1:18" ht="17.100000000000001" customHeight="1" x14ac:dyDescent="0.25">
      <c r="A111" s="59">
        <v>113</v>
      </c>
      <c r="B111" s="58">
        <v>1236</v>
      </c>
      <c r="C111" s="58"/>
      <c r="D111" s="58"/>
      <c r="E111" s="58"/>
      <c r="F111" s="58"/>
      <c r="G111" s="58"/>
      <c r="H111" s="58"/>
      <c r="I111" s="58">
        <v>59</v>
      </c>
      <c r="J111" s="58" t="s">
        <v>1146</v>
      </c>
      <c r="K111" s="58"/>
      <c r="L111" s="58"/>
      <c r="M111" s="58"/>
      <c r="N111" s="58"/>
      <c r="O111" s="58"/>
      <c r="P111" s="58"/>
      <c r="Q111" s="58">
        <f t="shared" si="6"/>
        <v>59</v>
      </c>
      <c r="R111" s="13">
        <f t="shared" si="7"/>
        <v>9440</v>
      </c>
    </row>
    <row r="112" spans="1:18" ht="17.100000000000001" customHeight="1" x14ac:dyDescent="0.25">
      <c r="A112" s="59">
        <v>114</v>
      </c>
      <c r="B112" s="58">
        <v>1237</v>
      </c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58">
        <v>10</v>
      </c>
      <c r="D114" s="58" t="s">
        <v>1147</v>
      </c>
      <c r="E114" s="58"/>
      <c r="F114" s="58"/>
      <c r="G114" s="58"/>
      <c r="H114" s="58"/>
      <c r="I114" s="58"/>
      <c r="J114" s="58"/>
      <c r="K114" s="58"/>
      <c r="L114" s="58"/>
      <c r="M114" s="58">
        <v>30</v>
      </c>
      <c r="N114" s="58" t="s">
        <v>922</v>
      </c>
      <c r="O114" s="58"/>
      <c r="P114" s="58"/>
      <c r="Q114" s="58">
        <f t="shared" si="6"/>
        <v>40</v>
      </c>
      <c r="R114" s="13">
        <f t="shared" si="7"/>
        <v>6360</v>
      </c>
    </row>
    <row r="115" spans="1:18" ht="17.100000000000001" customHeight="1" x14ac:dyDescent="0.25">
      <c r="A115" s="59">
        <v>118</v>
      </c>
      <c r="B115" s="58">
        <v>1405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7.100000000000001" customHeight="1" x14ac:dyDescent="0.25">
      <c r="A116" s="59">
        <v>119</v>
      </c>
      <c r="B116" s="58">
        <v>1504</v>
      </c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6"/>
        <v>0</v>
      </c>
      <c r="R116" s="13">
        <f t="shared" si="7"/>
        <v>0</v>
      </c>
    </row>
    <row r="117" spans="1:18" ht="17.100000000000001" customHeight="1" x14ac:dyDescent="0.25">
      <c r="A117" s="59">
        <v>120</v>
      </c>
      <c r="B117" s="58">
        <v>1505</v>
      </c>
      <c r="C117" s="58"/>
      <c r="D117" s="58"/>
      <c r="E117" s="58"/>
      <c r="F117" s="58"/>
      <c r="G117" s="58"/>
      <c r="H117" s="58"/>
      <c r="I117" s="58"/>
      <c r="J117" s="58"/>
      <c r="K117" s="58">
        <v>45</v>
      </c>
      <c r="L117" s="58" t="s">
        <v>1148</v>
      </c>
      <c r="M117" s="58"/>
      <c r="N117" s="58"/>
      <c r="O117" s="58">
        <v>56</v>
      </c>
      <c r="P117" s="58" t="s">
        <v>1149</v>
      </c>
      <c r="Q117" s="58">
        <f t="shared" si="6"/>
        <v>101</v>
      </c>
      <c r="R117" s="13">
        <f t="shared" si="7"/>
        <v>16160</v>
      </c>
    </row>
    <row r="118" spans="1:18" ht="17.100000000000001" customHeight="1" x14ac:dyDescent="0.25">
      <c r="A118" s="59">
        <v>122</v>
      </c>
      <c r="B118" s="58">
        <v>1507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7.100000000000001" customHeight="1" x14ac:dyDescent="0.25">
      <c r="A119" s="59">
        <v>123</v>
      </c>
      <c r="B119" s="58">
        <v>1508</v>
      </c>
      <c r="C119" s="58">
        <v>20</v>
      </c>
      <c r="D119" s="58" t="s">
        <v>1150</v>
      </c>
      <c r="E119" s="58"/>
      <c r="F119" s="58"/>
      <c r="G119" s="58"/>
      <c r="H119" s="58"/>
      <c r="I119" s="58">
        <v>49</v>
      </c>
      <c r="J119" s="58" t="s">
        <v>1151</v>
      </c>
      <c r="K119" s="58"/>
      <c r="L119" s="58"/>
      <c r="M119" s="58"/>
      <c r="N119" s="58"/>
      <c r="O119" s="58"/>
      <c r="P119" s="58"/>
      <c r="Q119" s="58">
        <f t="shared" si="6"/>
        <v>69</v>
      </c>
      <c r="R119" s="13">
        <f t="shared" si="7"/>
        <v>10960</v>
      </c>
    </row>
    <row r="120" spans="1:18" ht="17.100000000000001" customHeight="1" x14ac:dyDescent="0.25">
      <c r="A120" s="59">
        <v>124</v>
      </c>
      <c r="B120" s="58">
        <v>1509</v>
      </c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6"/>
        <v>0</v>
      </c>
      <c r="R120" s="13">
        <f t="shared" si="7"/>
        <v>0</v>
      </c>
    </row>
    <row r="121" spans="1:18" ht="17.100000000000001" customHeight="1" x14ac:dyDescent="0.25">
      <c r="A121" s="59">
        <v>125</v>
      </c>
      <c r="B121" s="58">
        <v>1510</v>
      </c>
      <c r="C121" s="58"/>
      <c r="D121" s="58"/>
      <c r="E121" s="58">
        <v>68</v>
      </c>
      <c r="F121" s="58" t="s">
        <v>1152</v>
      </c>
      <c r="G121" s="58"/>
      <c r="H121" s="58"/>
      <c r="I121" s="58">
        <v>68</v>
      </c>
      <c r="J121" s="58" t="s">
        <v>1153</v>
      </c>
      <c r="K121" s="58"/>
      <c r="L121" s="58"/>
      <c r="M121" s="58">
        <v>74</v>
      </c>
      <c r="N121" s="58" t="s">
        <v>1154</v>
      </c>
      <c r="O121" s="58"/>
      <c r="P121" s="58"/>
      <c r="Q121" s="58">
        <f t="shared" si="6"/>
        <v>210</v>
      </c>
      <c r="R121" s="13">
        <f t="shared" si="7"/>
        <v>33328</v>
      </c>
    </row>
    <row r="122" spans="1:18" ht="17.100000000000001" customHeight="1" x14ac:dyDescent="0.25">
      <c r="A122" s="59">
        <v>126</v>
      </c>
      <c r="B122" s="58">
        <v>1511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7.100000000000001" customHeight="1" x14ac:dyDescent="0.25">
      <c r="A123" s="59">
        <v>127</v>
      </c>
      <c r="B123" s="58" t="s">
        <v>22</v>
      </c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58"/>
      <c r="D124" s="58"/>
      <c r="E124" s="58"/>
      <c r="F124" s="58"/>
      <c r="G124" s="58">
        <v>31</v>
      </c>
      <c r="H124" s="58" t="s">
        <v>1155</v>
      </c>
      <c r="I124" s="58"/>
      <c r="J124" s="58"/>
      <c r="K124" s="58"/>
      <c r="L124" s="58"/>
      <c r="M124" s="58"/>
      <c r="N124" s="58"/>
      <c r="O124" s="58"/>
      <c r="P124" s="58"/>
      <c r="Q124" s="58">
        <f t="shared" si="6"/>
        <v>31</v>
      </c>
      <c r="R124" s="13">
        <f t="shared" si="7"/>
        <v>4960</v>
      </c>
    </row>
    <row r="125" spans="1:18" ht="17.100000000000001" customHeight="1" x14ac:dyDescent="0.25">
      <c r="A125" s="59">
        <v>129</v>
      </c>
      <c r="B125" s="58">
        <v>1603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7.100000000000001" customHeight="1" x14ac:dyDescent="0.25">
      <c r="A126" s="59">
        <v>130</v>
      </c>
      <c r="B126" s="58">
        <v>1703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7.100000000000001" customHeight="1" x14ac:dyDescent="0.25">
      <c r="A127" s="59">
        <v>131</v>
      </c>
      <c r="B127" s="58">
        <v>1704</v>
      </c>
      <c r="C127" s="58"/>
      <c r="D127" s="58"/>
      <c r="E127" s="58"/>
      <c r="F127" s="58"/>
      <c r="G127" s="58">
        <v>36</v>
      </c>
      <c r="H127" s="58" t="s">
        <v>1156</v>
      </c>
      <c r="I127" s="58"/>
      <c r="J127" s="58"/>
      <c r="K127" s="58"/>
      <c r="L127" s="58"/>
      <c r="M127" s="58">
        <v>30</v>
      </c>
      <c r="N127" s="58" t="s">
        <v>1157</v>
      </c>
      <c r="O127" s="58"/>
      <c r="P127" s="58"/>
      <c r="Q127" s="58">
        <f t="shared" si="6"/>
        <v>66</v>
      </c>
      <c r="R127" s="13">
        <f t="shared" si="7"/>
        <v>10560</v>
      </c>
    </row>
    <row r="128" spans="1:18" ht="17.100000000000001" customHeight="1" x14ac:dyDescent="0.25">
      <c r="A128" s="59">
        <v>132</v>
      </c>
      <c r="B128" s="58">
        <v>1705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>
        <v>38</v>
      </c>
      <c r="N128" s="58" t="s">
        <v>1158</v>
      </c>
      <c r="O128" s="58"/>
      <c r="P128" s="58"/>
      <c r="Q128" s="58">
        <f t="shared" si="6"/>
        <v>38</v>
      </c>
      <c r="R128" s="13">
        <f t="shared" si="7"/>
        <v>6080</v>
      </c>
    </row>
    <row r="129" spans="1:18" ht="17.100000000000001" customHeight="1" x14ac:dyDescent="0.25">
      <c r="A129" s="59">
        <v>133</v>
      </c>
      <c r="B129" s="58">
        <v>1706</v>
      </c>
      <c r="C129" s="58"/>
      <c r="D129" s="58"/>
      <c r="E129" s="58"/>
      <c r="F129" s="58"/>
      <c r="G129" s="58"/>
      <c r="H129" s="58"/>
      <c r="I129" s="58"/>
      <c r="J129" s="58"/>
      <c r="K129" s="58">
        <v>29</v>
      </c>
      <c r="L129" s="58" t="s">
        <v>1159</v>
      </c>
      <c r="M129" s="58"/>
      <c r="N129" s="58"/>
      <c r="O129" s="58"/>
      <c r="P129" s="58"/>
      <c r="Q129" s="58">
        <f t="shared" si="6"/>
        <v>29</v>
      </c>
      <c r="R129" s="13">
        <f t="shared" si="7"/>
        <v>4640</v>
      </c>
    </row>
    <row r="130" spans="1:18" ht="17.100000000000001" customHeight="1" x14ac:dyDescent="0.25">
      <c r="A130" s="59">
        <v>134</v>
      </c>
      <c r="B130" s="58">
        <v>1707</v>
      </c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7.100000000000001" customHeight="1" x14ac:dyDescent="0.25">
      <c r="A131" s="59">
        <v>135</v>
      </c>
      <c r="B131" s="58">
        <v>1708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7.100000000000001" customHeight="1" x14ac:dyDescent="0.25">
      <c r="A132" s="59">
        <v>136</v>
      </c>
      <c r="B132" s="58" t="s">
        <v>23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7.100000000000001" customHeight="1" x14ac:dyDescent="0.25">
      <c r="A134" s="59">
        <v>138</v>
      </c>
      <c r="B134" s="58">
        <v>2102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7.100000000000001" customHeight="1" x14ac:dyDescent="0.25">
      <c r="A135" s="59">
        <v>139</v>
      </c>
      <c r="B135" s="58">
        <v>2105</v>
      </c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7.100000000000001" customHeight="1" x14ac:dyDescent="0.25">
      <c r="A138" s="59">
        <v>142</v>
      </c>
      <c r="B138" s="58">
        <v>2108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7.100000000000001" customHeight="1" x14ac:dyDescent="0.25">
      <c r="A139" s="59">
        <v>143</v>
      </c>
      <c r="B139" s="58">
        <v>2109</v>
      </c>
      <c r="C139" s="58"/>
      <c r="D139" s="58"/>
      <c r="E139" s="58"/>
      <c r="F139" s="58"/>
      <c r="G139" s="58">
        <v>112</v>
      </c>
      <c r="H139" s="58" t="s">
        <v>1160</v>
      </c>
      <c r="I139" s="58"/>
      <c r="J139" s="58"/>
      <c r="K139" s="58"/>
      <c r="L139" s="58"/>
      <c r="M139" s="58">
        <v>112</v>
      </c>
      <c r="N139" s="58" t="s">
        <v>1161</v>
      </c>
      <c r="O139" s="58"/>
      <c r="P139" s="58"/>
      <c r="Q139" s="58">
        <f t="shared" ref="Q139:Q152" si="8">C139+E139+G139+I139+K139+M139+O139</f>
        <v>224</v>
      </c>
      <c r="R139" s="13">
        <f t="shared" ref="R139:R152" si="9">SUM(C139*C$9,E139*E$9,G139*G$9,I139*I$9,K139*K$9,M139*M$9,O139*O$9)</f>
        <v>35840</v>
      </c>
    </row>
    <row r="140" spans="1:18" ht="17.100000000000001" customHeight="1" x14ac:dyDescent="0.25">
      <c r="A140" s="59">
        <v>144</v>
      </c>
      <c r="B140" s="58">
        <v>2110</v>
      </c>
      <c r="C140" s="58"/>
      <c r="D140" s="58"/>
      <c r="E140" s="58">
        <v>87</v>
      </c>
      <c r="F140" s="58" t="s">
        <v>942</v>
      </c>
      <c r="G140" s="58"/>
      <c r="H140" s="58"/>
      <c r="I140" s="58"/>
      <c r="J140" s="58"/>
      <c r="K140" s="58">
        <v>105</v>
      </c>
      <c r="L140" s="58" t="s">
        <v>1162</v>
      </c>
      <c r="M140" s="58"/>
      <c r="N140" s="58"/>
      <c r="O140" s="58"/>
      <c r="P140" s="58"/>
      <c r="Q140" s="58">
        <f t="shared" si="8"/>
        <v>192</v>
      </c>
      <c r="R140" s="13">
        <f t="shared" si="9"/>
        <v>30372</v>
      </c>
    </row>
    <row r="141" spans="1:18" ht="17.100000000000001" customHeight="1" x14ac:dyDescent="0.25">
      <c r="A141" s="59">
        <v>145</v>
      </c>
      <c r="B141" s="58">
        <v>2111</v>
      </c>
      <c r="C141" s="58">
        <v>84</v>
      </c>
      <c r="D141" s="58" t="s">
        <v>1163</v>
      </c>
      <c r="E141" s="58"/>
      <c r="F141" s="58"/>
      <c r="G141" s="58"/>
      <c r="H141" s="58"/>
      <c r="I141" s="58">
        <v>92</v>
      </c>
      <c r="J141" s="58" t="s">
        <v>1164</v>
      </c>
      <c r="K141" s="58"/>
      <c r="L141" s="58"/>
      <c r="M141" s="58"/>
      <c r="N141" s="58"/>
      <c r="O141" s="58">
        <v>89</v>
      </c>
      <c r="P141" s="58" t="s">
        <v>1165</v>
      </c>
      <c r="Q141" s="58">
        <f t="shared" si="8"/>
        <v>265</v>
      </c>
      <c r="R141" s="13">
        <f t="shared" si="9"/>
        <v>42064</v>
      </c>
    </row>
    <row r="142" spans="1:18" ht="17.100000000000001" customHeight="1" x14ac:dyDescent="0.25">
      <c r="A142" s="59">
        <v>146</v>
      </c>
      <c r="B142" s="58">
        <v>2112</v>
      </c>
      <c r="C142" s="58"/>
      <c r="D142" s="58"/>
      <c r="E142" s="58"/>
      <c r="F142" s="58"/>
      <c r="G142" s="58"/>
      <c r="H142" s="58"/>
      <c r="I142" s="58">
        <v>108</v>
      </c>
      <c r="J142" s="58">
        <v>15503</v>
      </c>
      <c r="K142" s="58"/>
      <c r="L142" s="58"/>
      <c r="M142" s="58"/>
      <c r="N142" s="58"/>
      <c r="O142" s="58">
        <v>83</v>
      </c>
      <c r="P142" s="58" t="s">
        <v>1166</v>
      </c>
      <c r="Q142" s="58">
        <f t="shared" si="8"/>
        <v>191</v>
      </c>
      <c r="R142" s="13">
        <f t="shared" si="9"/>
        <v>30560</v>
      </c>
    </row>
    <row r="143" spans="1:18" ht="17.100000000000001" customHeight="1" x14ac:dyDescent="0.25">
      <c r="A143" s="59">
        <v>147</v>
      </c>
      <c r="B143" s="58">
        <v>2113</v>
      </c>
      <c r="C143" s="58"/>
      <c r="D143" s="58"/>
      <c r="E143" s="58"/>
      <c r="F143" s="58"/>
      <c r="G143" s="58">
        <v>121</v>
      </c>
      <c r="H143" s="58" t="s">
        <v>1167</v>
      </c>
      <c r="I143" s="58"/>
      <c r="J143" s="58"/>
      <c r="K143" s="58"/>
      <c r="L143" s="58"/>
      <c r="M143" s="58">
        <v>95</v>
      </c>
      <c r="N143" s="58" t="s">
        <v>1168</v>
      </c>
      <c r="O143" s="58"/>
      <c r="P143" s="58"/>
      <c r="Q143" s="58">
        <f t="shared" si="8"/>
        <v>216</v>
      </c>
      <c r="R143" s="13">
        <f t="shared" si="9"/>
        <v>34560</v>
      </c>
    </row>
    <row r="144" spans="1:18" ht="17.100000000000001" customHeight="1" x14ac:dyDescent="0.25">
      <c r="A144" s="59">
        <v>148</v>
      </c>
      <c r="B144" s="58">
        <v>2114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7.100000000000001" customHeight="1" x14ac:dyDescent="0.25">
      <c r="A145" s="59">
        <v>149</v>
      </c>
      <c r="B145" s="58">
        <v>2115</v>
      </c>
      <c r="C145" s="58"/>
      <c r="D145" s="58"/>
      <c r="E145" s="58"/>
      <c r="F145" s="58"/>
      <c r="G145" s="58">
        <v>113</v>
      </c>
      <c r="H145" s="58" t="s">
        <v>1169</v>
      </c>
      <c r="I145" s="58"/>
      <c r="J145" s="58"/>
      <c r="K145" s="58"/>
      <c r="L145" s="58"/>
      <c r="M145" s="58"/>
      <c r="N145" s="58"/>
      <c r="O145" s="58"/>
      <c r="P145" s="58"/>
      <c r="Q145" s="58">
        <f t="shared" si="8"/>
        <v>113</v>
      </c>
      <c r="R145" s="13">
        <f t="shared" si="9"/>
        <v>18080</v>
      </c>
    </row>
    <row r="146" spans="1:18" ht="17.100000000000001" customHeight="1" x14ac:dyDescent="0.25">
      <c r="A146" s="59">
        <v>151</v>
      </c>
      <c r="B146" s="58">
        <v>2302</v>
      </c>
      <c r="C146" s="58">
        <v>58</v>
      </c>
      <c r="D146" s="58" t="s">
        <v>1170</v>
      </c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>
        <v>69</v>
      </c>
      <c r="P146" s="58" t="s">
        <v>1171</v>
      </c>
      <c r="Q146" s="58">
        <f t="shared" si="8"/>
        <v>127</v>
      </c>
      <c r="R146" s="13">
        <f t="shared" si="9"/>
        <v>20088</v>
      </c>
    </row>
    <row r="147" spans="1:18" ht="17.100000000000001" customHeight="1" x14ac:dyDescent="0.25">
      <c r="A147" s="59">
        <v>152</v>
      </c>
      <c r="B147" s="58">
        <v>2401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7.100000000000001" customHeight="1" x14ac:dyDescent="0.25">
      <c r="A148" s="59">
        <v>153</v>
      </c>
      <c r="B148" s="58">
        <v>2402</v>
      </c>
      <c r="C148" s="58">
        <v>231</v>
      </c>
      <c r="D148" s="58" t="s">
        <v>1172</v>
      </c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231</v>
      </c>
      <c r="R148" s="13">
        <f t="shared" si="9"/>
        <v>36036</v>
      </c>
    </row>
    <row r="149" spans="1:18" ht="17.100000000000001" customHeight="1" x14ac:dyDescent="0.25">
      <c r="A149" s="59">
        <v>154</v>
      </c>
      <c r="B149" s="58" t="s">
        <v>24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7.100000000000001" customHeight="1" x14ac:dyDescent="0.25">
      <c r="A152" s="59">
        <v>157</v>
      </c>
      <c r="B152" s="58" t="s">
        <v>27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>
        <f t="shared" si="8"/>
        <v>0</v>
      </c>
      <c r="R152" s="13">
        <f t="shared" si="9"/>
        <v>0</v>
      </c>
    </row>
    <row r="153" spans="1:18" ht="15" customHeight="1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5125</v>
      </c>
      <c r="R153" s="13">
        <f>SUM(R11:R152)</f>
        <v>814304</v>
      </c>
    </row>
    <row r="154" spans="1:18" ht="25.5" customHeight="1" x14ac:dyDescent="0.25">
      <c r="A154" s="87" t="s">
        <v>28</v>
      </c>
      <c r="B154" s="85"/>
      <c r="C154" s="59">
        <f>SUM(C11:C152)</f>
        <v>622</v>
      </c>
      <c r="D154" s="59"/>
      <c r="E154" s="59">
        <f>SUM(E11:E152)</f>
        <v>802</v>
      </c>
      <c r="F154" s="59"/>
      <c r="G154" s="59">
        <f>SUM(G11:G152)</f>
        <v>972</v>
      </c>
      <c r="H154" s="59"/>
      <c r="I154" s="59">
        <f>SUM(I11:I152)</f>
        <v>710</v>
      </c>
      <c r="J154" s="59"/>
      <c r="K154" s="59">
        <f>SUM(K11:K152)</f>
        <v>732</v>
      </c>
      <c r="L154" s="59"/>
      <c r="M154" s="59">
        <f>SUM(M11:M152)</f>
        <v>653</v>
      </c>
      <c r="N154" s="59"/>
      <c r="O154" s="59">
        <f>SUM(O11:O152)</f>
        <v>634</v>
      </c>
      <c r="P154" s="59"/>
      <c r="Q154" s="21">
        <f>SUM(C154:P154)</f>
        <v>5125</v>
      </c>
      <c r="R154" s="22"/>
    </row>
    <row r="155" spans="1:18" ht="15" customHeight="1" x14ac:dyDescent="0.25">
      <c r="A155" s="87" t="s">
        <v>29</v>
      </c>
      <c r="B155" s="85"/>
      <c r="C155" s="59">
        <f>C154*C9</f>
        <v>97032</v>
      </c>
      <c r="D155" s="59"/>
      <c r="E155" s="59">
        <f>E154*E9</f>
        <v>125112</v>
      </c>
      <c r="F155" s="59"/>
      <c r="G155" s="59">
        <f>G154*G9</f>
        <v>155520</v>
      </c>
      <c r="H155" s="59"/>
      <c r="I155" s="59">
        <f>I154*I9</f>
        <v>113600</v>
      </c>
      <c r="J155" s="59"/>
      <c r="K155" s="59">
        <f>K154*K9</f>
        <v>117120</v>
      </c>
      <c r="L155" s="59"/>
      <c r="M155" s="59">
        <f>M154*M9</f>
        <v>104480</v>
      </c>
      <c r="N155" s="59"/>
      <c r="O155" s="59">
        <f>O154*O9</f>
        <v>101440</v>
      </c>
      <c r="P155" s="59"/>
      <c r="Q155" s="59" t="s">
        <v>30</v>
      </c>
      <c r="R155" s="23">
        <f>SUM(C155:P155)</f>
        <v>814304</v>
      </c>
    </row>
    <row r="156" spans="1:18" ht="15" customHeight="1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" customHeight="1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" customHeight="1" x14ac:dyDescent="0.25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" customHeight="1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ht="15" customHeight="1" x14ac:dyDescent="0.25">
      <c r="A160" s="57" t="s">
        <v>82</v>
      </c>
      <c r="E160" s="60"/>
      <c r="G160" s="60"/>
      <c r="I160" s="60"/>
      <c r="K160" s="60"/>
      <c r="M160" s="61"/>
      <c r="P160" s="26" t="s">
        <v>53</v>
      </c>
      <c r="Q160" s="26"/>
    </row>
    <row r="161" spans="1:19" ht="15" customHeight="1" x14ac:dyDescent="0.25">
      <c r="A161" s="57" t="s">
        <v>83</v>
      </c>
      <c r="E161" s="60"/>
      <c r="G161" s="60"/>
      <c r="I161" s="60"/>
      <c r="K161" s="60"/>
      <c r="M161" s="61"/>
      <c r="P161" s="57" t="s">
        <v>56</v>
      </c>
    </row>
    <row r="162" spans="1:19" ht="15" customHeight="1" x14ac:dyDescent="0.25">
      <c r="A162" s="24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24"/>
      <c r="S162" s="1"/>
    </row>
    <row r="163" spans="1:19" ht="15" customHeight="1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</row>
    <row r="164" spans="1:19" ht="15" customHeight="1" x14ac:dyDescent="0.25"/>
    <row r="165" spans="1:19" ht="15" customHeight="1" x14ac:dyDescent="0.25"/>
    <row r="166" spans="1:19" ht="15" customHeight="1" x14ac:dyDescent="0.25"/>
    <row r="167" spans="1:19" ht="15" customHeight="1" x14ac:dyDescent="0.25"/>
    <row r="168" spans="1:19" ht="15" customHeight="1" x14ac:dyDescent="0.25"/>
    <row r="169" spans="1:19" ht="15" customHeight="1" x14ac:dyDescent="0.25"/>
    <row r="170" spans="1:19" ht="15" customHeight="1" x14ac:dyDescent="0.25"/>
    <row r="171" spans="1:19" ht="15" customHeight="1" x14ac:dyDescent="0.25"/>
    <row r="172" spans="1:19" ht="15" customHeight="1" x14ac:dyDescent="0.25"/>
    <row r="173" spans="1:19" ht="15" customHeight="1" x14ac:dyDescent="0.25"/>
    <row r="174" spans="1:19" ht="15" customHeight="1" x14ac:dyDescent="0.25"/>
    <row r="175" spans="1:19" ht="15" customHeight="1" x14ac:dyDescent="0.25"/>
    <row r="176" spans="1:19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</sheetData>
  <mergeCells count="25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24" right="0.16" top="0.2" bottom="0.2" header="0.3" footer="0.3"/>
  <pageSetup paperSize="9" orientation="landscape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5"/>
  <sheetViews>
    <sheetView topLeftCell="A163"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ht="15" customHeight="1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ht="15" customHeight="1" x14ac:dyDescent="0.25">
      <c r="A2" s="81" t="s">
        <v>70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ht="15" customHeight="1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 t="s">
        <v>71</v>
      </c>
      <c r="O4" s="1"/>
      <c r="P4" s="1"/>
      <c r="Q4" s="1"/>
      <c r="R4" s="1"/>
    </row>
    <row r="5" spans="1:19" ht="15" customHeight="1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72</v>
      </c>
      <c r="P5" s="1"/>
      <c r="Q5" s="1"/>
      <c r="R5" s="1"/>
    </row>
    <row r="6" spans="1:19" ht="15" customHeight="1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73</v>
      </c>
      <c r="P6" s="1"/>
      <c r="Q6" s="1"/>
      <c r="R6" s="1"/>
    </row>
    <row r="7" spans="1:19" ht="15" customHeight="1" x14ac:dyDescent="0.25">
      <c r="A7" s="86" t="s">
        <v>8</v>
      </c>
      <c r="B7" s="91"/>
      <c r="C7" s="87" t="s">
        <v>74</v>
      </c>
      <c r="D7" s="91"/>
      <c r="E7" s="87" t="s">
        <v>75</v>
      </c>
      <c r="F7" s="91"/>
      <c r="G7" s="87" t="s">
        <v>76</v>
      </c>
      <c r="H7" s="91"/>
      <c r="I7" s="87" t="s">
        <v>77</v>
      </c>
      <c r="J7" s="91"/>
      <c r="K7" s="87" t="s">
        <v>78</v>
      </c>
      <c r="L7" s="91"/>
      <c r="M7" s="87" t="s">
        <v>79</v>
      </c>
      <c r="N7" s="91"/>
      <c r="O7" s="87" t="s">
        <v>80</v>
      </c>
      <c r="P7" s="91"/>
      <c r="Q7" s="87" t="s">
        <v>9</v>
      </c>
      <c r="R7" s="87" t="s">
        <v>10</v>
      </c>
    </row>
    <row r="8" spans="1:19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ht="15" customHeight="1" x14ac:dyDescent="0.25">
      <c r="A9" s="86" t="s">
        <v>11</v>
      </c>
      <c r="B9" s="85"/>
      <c r="C9" s="87">
        <v>160</v>
      </c>
      <c r="D9" s="85"/>
      <c r="E9" s="87">
        <v>160</v>
      </c>
      <c r="F9" s="85"/>
      <c r="G9" s="87">
        <v>160</v>
      </c>
      <c r="H9" s="85"/>
      <c r="I9" s="87">
        <v>160</v>
      </c>
      <c r="J9" s="85"/>
      <c r="K9" s="87">
        <v>160</v>
      </c>
      <c r="L9" s="85"/>
      <c r="M9" s="87">
        <v>160</v>
      </c>
      <c r="N9" s="85"/>
      <c r="O9" s="87">
        <v>160</v>
      </c>
      <c r="P9" s="85"/>
      <c r="Q9" s="100"/>
      <c r="R9" s="100"/>
    </row>
    <row r="10" spans="1:19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5" customHeight="1" x14ac:dyDescent="0.25">
      <c r="A11" s="59">
        <v>1</v>
      </c>
      <c r="B11" s="11">
        <v>109</v>
      </c>
      <c r="C11" s="59"/>
      <c r="D11" s="59"/>
      <c r="E11" s="59"/>
      <c r="F11" s="59"/>
      <c r="G11" s="12"/>
      <c r="H11" s="59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5" customHeight="1" x14ac:dyDescent="0.25">
      <c r="A12" s="59">
        <v>2</v>
      </c>
      <c r="B12" s="14">
        <v>110</v>
      </c>
      <c r="C12" s="58"/>
      <c r="D12" s="59"/>
      <c r="E12" s="59"/>
      <c r="F12" s="59"/>
      <c r="G12" s="12"/>
      <c r="H12" s="59"/>
      <c r="I12" s="59"/>
      <c r="J12" s="12"/>
      <c r="K12" s="58"/>
      <c r="L12" s="58"/>
      <c r="M12" s="58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9" ht="15" customHeight="1" x14ac:dyDescent="0.25">
      <c r="A13" s="59">
        <v>3</v>
      </c>
      <c r="B13" s="14">
        <v>112</v>
      </c>
      <c r="C13" s="59"/>
      <c r="D13" s="59"/>
      <c r="E13" s="59"/>
      <c r="F13" s="59"/>
      <c r="G13" s="12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5" customHeight="1" x14ac:dyDescent="0.25">
      <c r="A14" s="59">
        <v>4</v>
      </c>
      <c r="B14" s="14">
        <v>113</v>
      </c>
      <c r="C14" s="59"/>
      <c r="D14" s="59"/>
      <c r="E14" s="59"/>
      <c r="F14" s="59"/>
      <c r="G14" s="12"/>
      <c r="H14" s="52"/>
      <c r="I14" s="52"/>
      <c r="J14" s="59"/>
      <c r="K14" s="58"/>
      <c r="L14" s="58"/>
      <c r="M14" s="58"/>
      <c r="N14" s="58"/>
      <c r="O14" s="58"/>
      <c r="P14" s="58"/>
      <c r="Q14" s="58">
        <f t="shared" si="0"/>
        <v>0</v>
      </c>
      <c r="R14" s="13">
        <f t="shared" si="1"/>
        <v>0</v>
      </c>
    </row>
    <row r="15" spans="1:19" ht="15" customHeight="1" x14ac:dyDescent="0.25">
      <c r="A15" s="59">
        <v>5</v>
      </c>
      <c r="B15" s="14">
        <v>114</v>
      </c>
      <c r="C15" s="59"/>
      <c r="D15" s="59"/>
      <c r="E15" s="59"/>
      <c r="F15" s="59"/>
      <c r="G15" s="12"/>
      <c r="H15" s="52"/>
      <c r="I15" s="52"/>
      <c r="J15" s="59"/>
      <c r="K15" s="58"/>
      <c r="L15" s="58"/>
      <c r="M15" s="58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9" ht="15" customHeight="1" x14ac:dyDescent="0.25">
      <c r="A16" s="59">
        <v>6</v>
      </c>
      <c r="B16" s="14">
        <v>115</v>
      </c>
      <c r="C16" s="59"/>
      <c r="D16" s="59"/>
      <c r="E16" s="59">
        <v>165</v>
      </c>
      <c r="F16" s="59">
        <v>4010</v>
      </c>
      <c r="G16" s="12"/>
      <c r="H16" s="52"/>
      <c r="I16" s="52"/>
      <c r="J16" s="59"/>
      <c r="K16" s="58"/>
      <c r="L16" s="58"/>
      <c r="M16" s="58">
        <v>150</v>
      </c>
      <c r="N16" s="58">
        <v>4029</v>
      </c>
      <c r="O16" s="58"/>
      <c r="P16" s="58"/>
      <c r="Q16" s="58">
        <f t="shared" si="0"/>
        <v>315</v>
      </c>
      <c r="R16" s="13">
        <f t="shared" si="1"/>
        <v>50400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59"/>
      <c r="F17" s="59"/>
      <c r="G17" s="59">
        <v>154</v>
      </c>
      <c r="H17" s="59">
        <v>2909</v>
      </c>
      <c r="I17" s="59"/>
      <c r="J17" s="59"/>
      <c r="K17" s="58"/>
      <c r="L17" s="58"/>
      <c r="M17" s="58"/>
      <c r="N17" s="58"/>
      <c r="O17" s="58">
        <v>89</v>
      </c>
      <c r="P17" s="58">
        <v>2934</v>
      </c>
      <c r="Q17" s="58">
        <f t="shared" si="0"/>
        <v>243</v>
      </c>
      <c r="R17" s="13">
        <f t="shared" si="1"/>
        <v>38880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59"/>
      <c r="F18" s="59"/>
      <c r="G18" s="12"/>
      <c r="H18" s="59"/>
      <c r="I18" s="59"/>
      <c r="J18" s="59"/>
      <c r="K18" s="58"/>
      <c r="L18" s="58"/>
      <c r="M18" s="58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59"/>
      <c r="F19" s="59"/>
      <c r="G19" s="12"/>
      <c r="H19" s="59"/>
      <c r="I19" s="59"/>
      <c r="J19" s="59"/>
      <c r="K19" s="58"/>
      <c r="L19" s="58"/>
      <c r="M19" s="58"/>
      <c r="N19" s="58"/>
      <c r="O19" s="58"/>
      <c r="P19" s="58"/>
      <c r="Q19" s="58">
        <f t="shared" si="0"/>
        <v>0</v>
      </c>
      <c r="R19" s="13">
        <f t="shared" si="1"/>
        <v>0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59"/>
      <c r="F20" s="59"/>
      <c r="G20" s="59"/>
      <c r="H20" s="59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59"/>
      <c r="F21" s="59"/>
      <c r="G21" s="52"/>
      <c r="H21" s="59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59"/>
      <c r="F22" s="59"/>
      <c r="G22" s="52"/>
      <c r="H22" s="59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12"/>
      <c r="F23" s="12"/>
      <c r="G23" s="52"/>
      <c r="H23" s="59"/>
      <c r="I23" s="59"/>
      <c r="J23" s="59"/>
      <c r="K23" s="58"/>
      <c r="L23" s="58"/>
      <c r="M23" s="58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/>
      <c r="D24" s="59"/>
      <c r="E24" s="59"/>
      <c r="F24" s="59"/>
      <c r="G24" s="52"/>
      <c r="H24" s="59"/>
      <c r="I24" s="59">
        <v>27</v>
      </c>
      <c r="J24" s="59">
        <v>1368</v>
      </c>
      <c r="K24" s="58"/>
      <c r="L24" s="58"/>
      <c r="M24" s="58"/>
      <c r="N24" s="58"/>
      <c r="O24" s="58"/>
      <c r="P24" s="58"/>
      <c r="Q24" s="58">
        <f t="shared" si="0"/>
        <v>27</v>
      </c>
      <c r="R24" s="13">
        <f t="shared" si="1"/>
        <v>4320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59"/>
      <c r="F25" s="59"/>
      <c r="G25" s="52"/>
      <c r="H25" s="59"/>
      <c r="I25" s="59">
        <v>29</v>
      </c>
      <c r="J25" s="59">
        <v>3259</v>
      </c>
      <c r="K25" s="58"/>
      <c r="L25" s="58"/>
      <c r="M25" s="58"/>
      <c r="N25" s="58"/>
      <c r="O25" s="58"/>
      <c r="P25" s="58"/>
      <c r="Q25" s="58">
        <f t="shared" si="0"/>
        <v>29</v>
      </c>
      <c r="R25" s="13">
        <f t="shared" si="1"/>
        <v>4640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59"/>
      <c r="F26" s="59"/>
      <c r="G26" s="52"/>
      <c r="H26" s="59"/>
      <c r="I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59"/>
      <c r="F27" s="59"/>
      <c r="G27" s="59"/>
      <c r="J27" s="59"/>
      <c r="K27" s="58"/>
      <c r="L27" s="58"/>
      <c r="M27" s="58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59"/>
      <c r="F28" s="59"/>
      <c r="G28" s="52"/>
      <c r="H28" s="59"/>
      <c r="I28" s="59"/>
      <c r="J28" s="59"/>
      <c r="K28" s="12"/>
      <c r="L28" s="12"/>
      <c r="M28" s="12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>
        <v>29</v>
      </c>
      <c r="D29" s="59">
        <v>111</v>
      </c>
      <c r="E29" s="59"/>
      <c r="F29" s="59"/>
      <c r="G29" s="52">
        <v>39</v>
      </c>
      <c r="H29" s="59">
        <v>133</v>
      </c>
      <c r="I29" s="59"/>
      <c r="J29" s="59"/>
      <c r="K29" s="58">
        <v>26</v>
      </c>
      <c r="L29" s="58">
        <v>152</v>
      </c>
      <c r="M29" s="58"/>
      <c r="N29" s="58"/>
      <c r="O29" s="58">
        <v>41</v>
      </c>
      <c r="P29" s="58">
        <v>175</v>
      </c>
      <c r="Q29" s="58">
        <f t="shared" si="0"/>
        <v>135</v>
      </c>
      <c r="R29" s="13">
        <f t="shared" si="1"/>
        <v>21600</v>
      </c>
    </row>
    <row r="30" spans="1:18" ht="15" customHeight="1" x14ac:dyDescent="0.25">
      <c r="A30" s="59">
        <v>20</v>
      </c>
      <c r="B30" s="14">
        <v>334</v>
      </c>
      <c r="C30" s="59"/>
      <c r="D30" s="59"/>
      <c r="E30" s="59">
        <v>28</v>
      </c>
      <c r="F30" s="59">
        <v>641</v>
      </c>
      <c r="G30" s="52"/>
      <c r="H30" s="59"/>
      <c r="I30" s="59">
        <v>30</v>
      </c>
      <c r="J30" s="59">
        <v>664</v>
      </c>
      <c r="K30" s="58"/>
      <c r="L30" s="58"/>
      <c r="M30" s="58">
        <v>26</v>
      </c>
      <c r="N30" s="58">
        <v>684</v>
      </c>
      <c r="O30" s="58"/>
      <c r="P30" s="58"/>
      <c r="Q30" s="58">
        <f t="shared" si="0"/>
        <v>84</v>
      </c>
      <c r="R30" s="13">
        <f t="shared" si="1"/>
        <v>13440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59"/>
      <c r="F31" s="59"/>
      <c r="G31" s="52"/>
      <c r="H31" s="59"/>
      <c r="I31" s="59"/>
      <c r="J31" s="59"/>
      <c r="K31" s="58"/>
      <c r="L31" s="58"/>
      <c r="M31" s="58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>
        <v>30</v>
      </c>
      <c r="D32" s="59">
        <v>5072</v>
      </c>
      <c r="E32" s="59"/>
      <c r="F32" s="59"/>
      <c r="G32" s="52"/>
      <c r="H32" s="59"/>
      <c r="I32" s="59"/>
      <c r="J32" s="59"/>
      <c r="K32" s="58"/>
      <c r="L32" s="58"/>
      <c r="M32" s="58"/>
      <c r="N32" s="58"/>
      <c r="O32" s="58"/>
      <c r="P32" s="58"/>
      <c r="Q32" s="58">
        <f t="shared" si="0"/>
        <v>30</v>
      </c>
      <c r="R32" s="13">
        <f t="shared" si="1"/>
        <v>4800</v>
      </c>
    </row>
    <row r="33" spans="1:18" ht="15" customHeight="1" x14ac:dyDescent="0.25">
      <c r="A33" s="59">
        <v>23</v>
      </c>
      <c r="B33" s="14">
        <v>337</v>
      </c>
      <c r="C33" s="59">
        <v>32</v>
      </c>
      <c r="D33" s="59">
        <v>5319</v>
      </c>
      <c r="E33" s="59"/>
      <c r="F33" s="59"/>
      <c r="G33" s="52">
        <v>30</v>
      </c>
      <c r="H33" s="59">
        <v>5336</v>
      </c>
      <c r="I33" s="59"/>
      <c r="J33" s="59"/>
      <c r="K33" s="58">
        <v>24</v>
      </c>
      <c r="L33" s="58">
        <v>5344</v>
      </c>
      <c r="M33" s="58"/>
      <c r="N33" s="58"/>
      <c r="O33" s="58">
        <v>30</v>
      </c>
      <c r="P33" s="58">
        <v>5353</v>
      </c>
      <c r="Q33" s="58">
        <f t="shared" si="0"/>
        <v>116</v>
      </c>
      <c r="R33" s="13">
        <f t="shared" si="1"/>
        <v>18560</v>
      </c>
    </row>
    <row r="34" spans="1:18" ht="15" customHeight="1" x14ac:dyDescent="0.25">
      <c r="A34" s="59">
        <v>24</v>
      </c>
      <c r="B34" s="14">
        <v>338</v>
      </c>
      <c r="C34" s="59"/>
      <c r="D34" s="59"/>
      <c r="E34" s="59">
        <v>24</v>
      </c>
      <c r="F34" s="59">
        <v>1661</v>
      </c>
      <c r="G34" s="52"/>
      <c r="H34" s="59"/>
      <c r="I34" s="59">
        <v>30</v>
      </c>
      <c r="J34" s="59">
        <v>1673</v>
      </c>
      <c r="K34" s="58"/>
      <c r="L34" s="58"/>
      <c r="M34" s="58"/>
      <c r="N34" s="58"/>
      <c r="O34" s="58">
        <v>45</v>
      </c>
      <c r="P34" s="58">
        <v>1702</v>
      </c>
      <c r="Q34" s="58">
        <f t="shared" si="0"/>
        <v>99</v>
      </c>
      <c r="R34" s="13">
        <f t="shared" si="1"/>
        <v>15840</v>
      </c>
    </row>
    <row r="35" spans="1:18" ht="15" customHeight="1" x14ac:dyDescent="0.25">
      <c r="A35" s="59">
        <v>25</v>
      </c>
      <c r="B35" s="14">
        <v>339</v>
      </c>
      <c r="C35" s="14">
        <v>28</v>
      </c>
      <c r="D35" s="14">
        <v>9223</v>
      </c>
      <c r="E35" s="14"/>
      <c r="F35" s="14"/>
      <c r="G35" s="15">
        <v>28</v>
      </c>
      <c r="H35" s="12">
        <v>9236</v>
      </c>
      <c r="I35" s="12"/>
      <c r="J35" s="14"/>
      <c r="K35" s="57">
        <v>43</v>
      </c>
      <c r="L35" s="16">
        <v>9244</v>
      </c>
      <c r="N35" s="16"/>
      <c r="O35" s="16"/>
      <c r="P35" s="16"/>
      <c r="Q35" s="58">
        <f t="shared" si="0"/>
        <v>99</v>
      </c>
      <c r="R35" s="13">
        <f t="shared" si="1"/>
        <v>15840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59"/>
      <c r="F36" s="59"/>
      <c r="G36" s="54"/>
      <c r="H36" s="12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/>
      <c r="D37" s="59"/>
      <c r="E37" s="59">
        <v>12</v>
      </c>
      <c r="F37" s="59">
        <v>10924</v>
      </c>
      <c r="G37" s="54"/>
      <c r="H37" s="12"/>
      <c r="I37" s="12"/>
      <c r="J37" s="59"/>
      <c r="K37" s="58"/>
      <c r="L37" s="58"/>
      <c r="M37" s="58">
        <v>5</v>
      </c>
      <c r="N37" s="58">
        <v>10944</v>
      </c>
      <c r="O37" s="58"/>
      <c r="P37" s="58"/>
      <c r="Q37" s="58">
        <f t="shared" si="0"/>
        <v>17</v>
      </c>
      <c r="R37" s="13">
        <f t="shared" si="1"/>
        <v>2720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59"/>
      <c r="F38" s="59"/>
      <c r="G38" s="54"/>
      <c r="H38" s="12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>
        <v>38</v>
      </c>
      <c r="D39" s="59">
        <v>13390</v>
      </c>
      <c r="E39" s="12"/>
      <c r="F39" s="59"/>
      <c r="G39" s="54">
        <v>36</v>
      </c>
      <c r="H39" s="12">
        <v>13407</v>
      </c>
      <c r="I39" s="12">
        <v>20</v>
      </c>
      <c r="J39" s="59">
        <v>13415</v>
      </c>
      <c r="K39" s="58"/>
      <c r="L39" s="58"/>
      <c r="M39" s="58">
        <v>35</v>
      </c>
      <c r="N39" s="58">
        <v>13430</v>
      </c>
      <c r="O39" s="58"/>
      <c r="P39" s="58"/>
      <c r="Q39" s="58">
        <f t="shared" si="0"/>
        <v>129</v>
      </c>
      <c r="R39" s="13">
        <f t="shared" si="1"/>
        <v>20640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12"/>
      <c r="F40" s="59"/>
      <c r="G40" s="52"/>
      <c r="H40" s="1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12"/>
      <c r="F41" s="59"/>
      <c r="G41" s="52"/>
      <c r="H41" s="12"/>
      <c r="I41" s="12"/>
      <c r="J41" s="59"/>
      <c r="K41" s="58"/>
      <c r="L41" s="58"/>
      <c r="M41" s="58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12"/>
      <c r="F42" s="59"/>
      <c r="G42" s="52"/>
      <c r="H42" s="12"/>
      <c r="I42" s="12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59"/>
      <c r="F43" s="59"/>
      <c r="G43" s="52"/>
      <c r="H43" s="12"/>
      <c r="I43" s="12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59"/>
      <c r="F44" s="59"/>
      <c r="G44" s="59"/>
      <c r="H44" s="12"/>
      <c r="I44" s="12"/>
      <c r="J44" s="59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59"/>
      <c r="F45" s="59"/>
      <c r="G45" s="59"/>
      <c r="H45" s="59"/>
      <c r="I45" s="59"/>
      <c r="J45" s="59"/>
      <c r="K45" s="12"/>
      <c r="L45" s="58"/>
      <c r="M45" s="12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59"/>
      <c r="F46" s="59"/>
      <c r="G46" s="52"/>
      <c r="H46" s="59"/>
      <c r="I46" s="59"/>
      <c r="J46" s="59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59"/>
      <c r="F47" s="59"/>
      <c r="G47" s="52"/>
      <c r="H47" s="59"/>
      <c r="I47" s="59"/>
      <c r="J47" s="59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59"/>
      <c r="F48" s="59"/>
      <c r="G48" s="59"/>
      <c r="H48" s="14"/>
      <c r="I48" s="14"/>
      <c r="J48" s="59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58"/>
      <c r="F49" s="58"/>
      <c r="G49" s="58"/>
      <c r="H49" s="59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58"/>
      <c r="F50" s="58"/>
      <c r="G50" s="58"/>
      <c r="H50" s="59"/>
      <c r="I50" s="59"/>
      <c r="J50" s="58"/>
      <c r="K50" s="58"/>
      <c r="L50" s="58"/>
      <c r="M50" s="58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58"/>
      <c r="F51" s="58"/>
      <c r="G51" s="58"/>
      <c r="H51" s="59"/>
      <c r="I51" s="59"/>
      <c r="J51" s="58"/>
      <c r="K51" s="58"/>
      <c r="L51" s="58"/>
      <c r="M51" s="58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58">
        <v>43</v>
      </c>
      <c r="F52" s="58">
        <v>3219</v>
      </c>
      <c r="G52" s="58"/>
      <c r="H52" s="59"/>
      <c r="I52" s="59"/>
      <c r="J52" s="58"/>
      <c r="K52" s="58"/>
      <c r="L52" s="58"/>
      <c r="M52" s="58"/>
      <c r="N52" s="58"/>
      <c r="O52" s="58"/>
      <c r="P52" s="58"/>
      <c r="Q52" s="58">
        <f t="shared" si="2"/>
        <v>43</v>
      </c>
      <c r="R52" s="13">
        <f t="shared" si="3"/>
        <v>6880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58"/>
      <c r="F53" s="58"/>
      <c r="G53" s="58"/>
      <c r="H53" s="59"/>
      <c r="I53" s="59"/>
      <c r="J53" s="58"/>
      <c r="K53" s="58"/>
      <c r="L53" s="58"/>
      <c r="M53" s="58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58"/>
      <c r="F54" s="58"/>
      <c r="G54" s="58"/>
      <c r="H54" s="59"/>
      <c r="I54" s="59"/>
      <c r="J54" s="58"/>
      <c r="K54" s="58"/>
      <c r="L54" s="58"/>
      <c r="M54" s="58"/>
      <c r="N54" s="58"/>
      <c r="O54" s="58">
        <v>25</v>
      </c>
      <c r="P54" s="58">
        <v>8746</v>
      </c>
      <c r="Q54" s="58">
        <f t="shared" si="2"/>
        <v>25</v>
      </c>
      <c r="R54" s="13">
        <f t="shared" si="3"/>
        <v>4000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58"/>
      <c r="F56" s="58"/>
      <c r="G56" s="58"/>
      <c r="H56" s="58"/>
      <c r="I56" s="58">
        <v>41</v>
      </c>
      <c r="J56" s="58">
        <v>11111</v>
      </c>
      <c r="K56" s="58"/>
      <c r="L56" s="58"/>
      <c r="M56" s="58"/>
      <c r="N56" s="58"/>
      <c r="O56" s="58"/>
      <c r="P56" s="58"/>
      <c r="Q56" s="58">
        <f t="shared" si="2"/>
        <v>41</v>
      </c>
      <c r="R56" s="13">
        <f t="shared" si="3"/>
        <v>6560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58"/>
      <c r="F57" s="58"/>
      <c r="G57" s="58"/>
      <c r="H57" s="58"/>
      <c r="I57" s="58"/>
      <c r="J57" s="58"/>
      <c r="K57" s="58">
        <v>34</v>
      </c>
      <c r="L57" s="58">
        <v>539</v>
      </c>
      <c r="M57" s="58"/>
      <c r="N57" s="58"/>
      <c r="O57" s="58"/>
      <c r="P57" s="58"/>
      <c r="Q57" s="58">
        <f t="shared" si="2"/>
        <v>34</v>
      </c>
      <c r="R57" s="13">
        <f t="shared" si="3"/>
        <v>5440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"/>
        <v>0</v>
      </c>
      <c r="R58" s="13">
        <f t="shared" si="3"/>
        <v>0</v>
      </c>
    </row>
    <row r="59" spans="1:18" ht="15" customHeight="1" x14ac:dyDescent="0.25">
      <c r="A59" s="59">
        <v>49</v>
      </c>
      <c r="B59" s="58">
        <v>433</v>
      </c>
      <c r="C59" s="58">
        <v>47</v>
      </c>
      <c r="D59" s="58">
        <v>590</v>
      </c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"/>
        <v>47</v>
      </c>
      <c r="R59" s="13">
        <f t="shared" si="3"/>
        <v>7520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"/>
        <v>0</v>
      </c>
      <c r="R60" s="13">
        <f t="shared" si="3"/>
        <v>0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"/>
        <v>0</v>
      </c>
      <c r="R61" s="13">
        <f t="shared" si="3"/>
        <v>0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>
        <f t="shared" si="2"/>
        <v>0</v>
      </c>
      <c r="R62" s="13">
        <f t="shared" si="3"/>
        <v>0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>
        <v>36</v>
      </c>
      <c r="N63" s="58">
        <v>567</v>
      </c>
      <c r="O63" s="58"/>
      <c r="P63" s="58"/>
      <c r="Q63" s="58">
        <f t="shared" si="2"/>
        <v>36</v>
      </c>
      <c r="R63" s="13">
        <f t="shared" si="3"/>
        <v>5760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>
        <v>31</v>
      </c>
      <c r="N65" s="58">
        <v>534</v>
      </c>
      <c r="O65" s="58"/>
      <c r="P65" s="58"/>
      <c r="Q65" s="58">
        <f t="shared" si="2"/>
        <v>31</v>
      </c>
      <c r="R65" s="13">
        <f t="shared" si="3"/>
        <v>4960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58"/>
      <c r="F67" s="58"/>
      <c r="G67" s="58"/>
      <c r="H67" s="58"/>
      <c r="I67" s="58">
        <v>31</v>
      </c>
      <c r="J67" s="58">
        <v>519</v>
      </c>
      <c r="K67" s="58"/>
      <c r="L67" s="58"/>
      <c r="M67" s="58"/>
      <c r="N67" s="58"/>
      <c r="O67" s="58"/>
      <c r="P67" s="58"/>
      <c r="Q67" s="58">
        <f t="shared" si="2"/>
        <v>31</v>
      </c>
      <c r="R67" s="13">
        <f t="shared" si="3"/>
        <v>4960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58"/>
      <c r="F73" s="58"/>
      <c r="G73" s="58"/>
      <c r="H73" s="58"/>
      <c r="I73" s="58"/>
      <c r="J73" s="58"/>
      <c r="K73" s="58">
        <v>217</v>
      </c>
      <c r="L73" s="58">
        <v>895</v>
      </c>
      <c r="M73" s="58"/>
      <c r="N73" s="58"/>
      <c r="O73" s="58"/>
      <c r="P73" s="58"/>
      <c r="Q73" s="58">
        <f t="shared" si="2"/>
        <v>217</v>
      </c>
      <c r="R73" s="13">
        <f t="shared" si="3"/>
        <v>34720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/>
      <c r="D84" s="18"/>
      <c r="E84" s="18"/>
      <c r="F84" s="18"/>
      <c r="G84" s="18"/>
      <c r="H84" s="18"/>
      <c r="I84" s="18">
        <v>29</v>
      </c>
      <c r="J84" s="18">
        <v>3940</v>
      </c>
      <c r="K84" s="18"/>
      <c r="L84" s="18"/>
      <c r="M84" s="18"/>
      <c r="N84" s="18"/>
      <c r="O84" s="18">
        <v>21</v>
      </c>
      <c r="P84" s="18">
        <v>3956</v>
      </c>
      <c r="Q84" s="58">
        <f t="shared" si="4"/>
        <v>50</v>
      </c>
      <c r="R84" s="13">
        <f t="shared" si="5"/>
        <v>8000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58"/>
      <c r="F85" s="58"/>
      <c r="G85" s="58">
        <v>33</v>
      </c>
      <c r="H85" s="58">
        <v>4692</v>
      </c>
      <c r="I85" s="58"/>
      <c r="J85" s="58"/>
      <c r="K85" s="58"/>
      <c r="L85" s="58"/>
      <c r="M85" s="58"/>
      <c r="N85" s="58"/>
      <c r="O85" s="58"/>
      <c r="P85" s="58"/>
      <c r="Q85" s="58">
        <f t="shared" si="4"/>
        <v>33</v>
      </c>
      <c r="R85" s="13">
        <f t="shared" si="5"/>
        <v>5280</v>
      </c>
    </row>
    <row r="86" spans="1:18" ht="15" customHeight="1" x14ac:dyDescent="0.25">
      <c r="A86" s="59">
        <v>76</v>
      </c>
      <c r="B86" s="58">
        <v>620</v>
      </c>
      <c r="C86" s="58">
        <v>22</v>
      </c>
      <c r="D86" s="58">
        <v>4892</v>
      </c>
      <c r="E86" s="58"/>
      <c r="F86" s="58"/>
      <c r="G86" s="58"/>
      <c r="H86" s="58"/>
      <c r="I86" s="58">
        <v>20</v>
      </c>
      <c r="J86" s="58">
        <v>4911</v>
      </c>
      <c r="K86" s="58"/>
      <c r="L86" s="58"/>
      <c r="M86" s="58"/>
      <c r="N86" s="58"/>
      <c r="O86" s="58"/>
      <c r="P86" s="58"/>
      <c r="Q86" s="58">
        <f t="shared" si="4"/>
        <v>42</v>
      </c>
      <c r="R86" s="13">
        <f t="shared" si="5"/>
        <v>6720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58"/>
      <c r="F88" s="58"/>
      <c r="G88" s="58"/>
      <c r="H88" s="58"/>
      <c r="I88" s="58"/>
      <c r="J88" s="58"/>
      <c r="K88" s="12"/>
      <c r="L88" s="58"/>
      <c r="M88" s="12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58"/>
      <c r="F89" s="58"/>
      <c r="G89" s="58">
        <v>25</v>
      </c>
      <c r="H89" s="58">
        <v>4879</v>
      </c>
      <c r="I89" s="58"/>
      <c r="J89" s="58"/>
      <c r="K89" s="12"/>
      <c r="L89" s="58"/>
      <c r="M89" s="12">
        <v>23</v>
      </c>
      <c r="N89" s="58">
        <v>4897</v>
      </c>
      <c r="O89" s="58"/>
      <c r="P89" s="58"/>
      <c r="Q89" s="58">
        <f t="shared" si="4"/>
        <v>48</v>
      </c>
      <c r="R89" s="13">
        <f t="shared" si="5"/>
        <v>7680</v>
      </c>
    </row>
    <row r="90" spans="1:18" ht="15" customHeight="1" x14ac:dyDescent="0.25">
      <c r="A90" s="59">
        <v>80</v>
      </c>
      <c r="B90" s="58">
        <v>624</v>
      </c>
      <c r="C90" s="58">
        <v>22</v>
      </c>
      <c r="D90" s="58">
        <v>4826</v>
      </c>
      <c r="E90" s="58"/>
      <c r="F90" s="58"/>
      <c r="G90" s="58"/>
      <c r="H90" s="58"/>
      <c r="I90" s="58"/>
      <c r="J90" s="58"/>
      <c r="K90" s="12">
        <v>22</v>
      </c>
      <c r="L90" s="58">
        <v>4835</v>
      </c>
      <c r="M90" s="12"/>
      <c r="N90" s="58"/>
      <c r="O90" s="58"/>
      <c r="P90" s="58"/>
      <c r="Q90" s="58">
        <f t="shared" si="4"/>
        <v>44</v>
      </c>
      <c r="R90" s="13">
        <f t="shared" si="5"/>
        <v>7040</v>
      </c>
    </row>
    <row r="91" spans="1:18" ht="15" customHeight="1" x14ac:dyDescent="0.25">
      <c r="A91" s="59">
        <v>81</v>
      </c>
      <c r="B91" s="58">
        <v>625</v>
      </c>
      <c r="C91" s="58"/>
      <c r="D91" s="58"/>
      <c r="E91" s="58">
        <v>29</v>
      </c>
      <c r="F91" s="58">
        <v>4906</v>
      </c>
      <c r="G91" s="58"/>
      <c r="H91" s="58"/>
      <c r="I91" s="58"/>
      <c r="J91" s="58"/>
      <c r="K91" s="12">
        <v>22</v>
      </c>
      <c r="L91" s="58">
        <v>4927</v>
      </c>
      <c r="M91" s="12"/>
      <c r="N91" s="58"/>
      <c r="O91" s="58"/>
      <c r="P91" s="58"/>
      <c r="Q91" s="58">
        <f t="shared" si="4"/>
        <v>51</v>
      </c>
      <c r="R91" s="13">
        <f t="shared" si="5"/>
        <v>8160</v>
      </c>
    </row>
    <row r="92" spans="1:18" ht="15" customHeight="1" x14ac:dyDescent="0.25">
      <c r="A92" s="59">
        <v>82</v>
      </c>
      <c r="B92" s="58">
        <v>626</v>
      </c>
      <c r="C92" s="58"/>
      <c r="D92" s="58"/>
      <c r="E92" s="58"/>
      <c r="F92" s="58"/>
      <c r="G92" s="58">
        <v>21</v>
      </c>
      <c r="H92" s="58">
        <v>4064</v>
      </c>
      <c r="I92" s="58"/>
      <c r="J92" s="58"/>
      <c r="K92" s="20"/>
      <c r="L92" s="58"/>
      <c r="M92" s="20">
        <v>23</v>
      </c>
      <c r="N92" s="58">
        <v>4086</v>
      </c>
      <c r="O92" s="58"/>
      <c r="P92" s="58"/>
      <c r="Q92" s="58">
        <f t="shared" si="4"/>
        <v>44</v>
      </c>
      <c r="R92" s="13">
        <f t="shared" si="5"/>
        <v>7040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58"/>
      <c r="F93" s="58"/>
      <c r="G93" s="58">
        <v>22</v>
      </c>
      <c r="H93" s="58">
        <v>4626</v>
      </c>
      <c r="I93" s="58"/>
      <c r="J93" s="58"/>
      <c r="K93" s="12"/>
      <c r="L93" s="58"/>
      <c r="M93" s="12">
        <v>19</v>
      </c>
      <c r="N93" s="58">
        <v>4642</v>
      </c>
      <c r="O93" s="58"/>
      <c r="P93" s="58"/>
      <c r="Q93" s="58">
        <f t="shared" si="4"/>
        <v>41</v>
      </c>
      <c r="R93" s="13">
        <f t="shared" si="5"/>
        <v>6560</v>
      </c>
    </row>
    <row r="94" spans="1:18" ht="15" customHeight="1" x14ac:dyDescent="0.25">
      <c r="A94" s="59">
        <v>84</v>
      </c>
      <c r="B94" s="58">
        <v>628</v>
      </c>
      <c r="C94" s="58"/>
      <c r="D94" s="58"/>
      <c r="E94" s="58"/>
      <c r="F94" s="58"/>
      <c r="G94" s="58"/>
      <c r="H94" s="58"/>
      <c r="I94" s="58">
        <v>24</v>
      </c>
      <c r="J94" s="58">
        <v>4677</v>
      </c>
      <c r="K94" s="12"/>
      <c r="L94" s="58"/>
      <c r="M94" s="12"/>
      <c r="N94" s="58"/>
      <c r="O94" s="58">
        <v>18</v>
      </c>
      <c r="P94" s="58">
        <v>4694</v>
      </c>
      <c r="Q94" s="58">
        <f t="shared" si="4"/>
        <v>42</v>
      </c>
      <c r="R94" s="13">
        <f t="shared" si="5"/>
        <v>6720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58"/>
      <c r="F95" s="58"/>
      <c r="G95" s="58"/>
      <c r="H95" s="58"/>
      <c r="I95" s="58">
        <v>25</v>
      </c>
      <c r="J95" s="58">
        <v>4658</v>
      </c>
      <c r="K95" s="12"/>
      <c r="L95" s="58"/>
      <c r="M95" s="12"/>
      <c r="N95" s="58"/>
      <c r="O95" s="58"/>
      <c r="P95" s="58"/>
      <c r="Q95" s="58">
        <f t="shared" si="4"/>
        <v>25</v>
      </c>
      <c r="R95" s="13">
        <f t="shared" si="5"/>
        <v>4000</v>
      </c>
    </row>
    <row r="96" spans="1:18" ht="15" customHeight="1" x14ac:dyDescent="0.25">
      <c r="A96" s="59">
        <v>86</v>
      </c>
      <c r="B96" s="58">
        <v>630</v>
      </c>
      <c r="C96" s="58">
        <v>23</v>
      </c>
      <c r="D96" s="58">
        <v>4815</v>
      </c>
      <c r="E96" s="58"/>
      <c r="F96" s="58"/>
      <c r="G96" s="58"/>
      <c r="H96" s="58"/>
      <c r="I96" s="58">
        <v>24</v>
      </c>
      <c r="J96" s="58">
        <v>4833</v>
      </c>
      <c r="K96" s="58"/>
      <c r="L96" s="58"/>
      <c r="M96" s="58"/>
      <c r="N96" s="58"/>
      <c r="O96" s="58"/>
      <c r="P96" s="58"/>
      <c r="Q96" s="58">
        <f t="shared" si="4"/>
        <v>47</v>
      </c>
      <c r="R96" s="13">
        <f t="shared" si="5"/>
        <v>7520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58"/>
      <c r="F97" s="58"/>
      <c r="G97" s="58">
        <v>26</v>
      </c>
      <c r="H97" s="58">
        <v>4179</v>
      </c>
      <c r="I97" s="58"/>
      <c r="J97" s="58"/>
      <c r="K97" s="58"/>
      <c r="L97" s="58"/>
      <c r="M97" s="58"/>
      <c r="N97" s="58"/>
      <c r="O97" s="58">
        <v>21</v>
      </c>
      <c r="P97" s="58">
        <v>4194</v>
      </c>
      <c r="Q97" s="58">
        <f t="shared" si="4"/>
        <v>47</v>
      </c>
      <c r="R97" s="13">
        <f t="shared" si="5"/>
        <v>7520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58">
        <v>27</v>
      </c>
      <c r="F98" s="58">
        <v>4486</v>
      </c>
      <c r="H98" s="58"/>
      <c r="I98" s="58"/>
      <c r="J98" s="58"/>
      <c r="K98" s="58"/>
      <c r="L98" s="58"/>
      <c r="M98" s="58"/>
      <c r="N98" s="58"/>
      <c r="O98" s="58"/>
      <c r="P98" s="58"/>
      <c r="Q98" s="58">
        <f t="shared" si="4"/>
        <v>27</v>
      </c>
      <c r="R98" s="13">
        <f t="shared" si="5"/>
        <v>4320</v>
      </c>
    </row>
    <row r="99" spans="1:18" ht="15" customHeight="1" x14ac:dyDescent="0.25">
      <c r="A99" s="59">
        <v>89</v>
      </c>
      <c r="B99" s="58">
        <v>633</v>
      </c>
      <c r="C99" s="58"/>
      <c r="D99" s="58"/>
      <c r="E99" s="58">
        <v>28</v>
      </c>
      <c r="F99" s="58">
        <v>4220</v>
      </c>
      <c r="G99" s="58"/>
      <c r="H99" s="58"/>
      <c r="I99" s="58"/>
      <c r="J99" s="58"/>
      <c r="K99" s="58"/>
      <c r="L99" s="58"/>
      <c r="M99" s="58">
        <v>28</v>
      </c>
      <c r="N99" s="58">
        <v>4236</v>
      </c>
      <c r="O99" s="58"/>
      <c r="P99" s="58"/>
      <c r="Q99" s="58">
        <f t="shared" si="4"/>
        <v>56</v>
      </c>
      <c r="R99" s="13">
        <f t="shared" si="5"/>
        <v>8960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4"/>
        <v>0</v>
      </c>
      <c r="R101" s="13">
        <f t="shared" si="5"/>
        <v>0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4"/>
        <v>0</v>
      </c>
      <c r="R103" s="13">
        <f t="shared" si="5"/>
        <v>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0</v>
      </c>
      <c r="R105" s="13">
        <f t="shared" si="5"/>
        <v>0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/>
      <c r="D107" s="58"/>
      <c r="E107" s="58">
        <v>57</v>
      </c>
      <c r="F107" s="58">
        <v>8511</v>
      </c>
      <c r="G107" s="58"/>
      <c r="H107" s="58"/>
      <c r="I107" s="58"/>
      <c r="J107" s="58"/>
      <c r="K107" s="58">
        <v>68</v>
      </c>
      <c r="L107" s="58">
        <v>8532</v>
      </c>
      <c r="M107" s="58"/>
      <c r="N107" s="58"/>
      <c r="O107" s="58">
        <v>43</v>
      </c>
      <c r="P107" s="58">
        <v>8546</v>
      </c>
      <c r="Q107" s="58">
        <f t="shared" ref="Q107:Q138" si="6">C107+E107+G107+I107+K107+M107+O107</f>
        <v>168</v>
      </c>
      <c r="R107" s="13">
        <f t="shared" ref="R107:R138" si="7">SUM(C107*C$9,E107*E$9,G107*G$9,I107*I$9,K107*K$9,M107*M$9,O107*O$9)</f>
        <v>26880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58"/>
      <c r="D110" s="58"/>
      <c r="E110" s="58"/>
      <c r="F110" s="58"/>
      <c r="G110" s="58">
        <v>68</v>
      </c>
      <c r="H110" s="58">
        <v>11663</v>
      </c>
      <c r="I110" s="58"/>
      <c r="J110" s="58"/>
      <c r="K110" s="58"/>
      <c r="L110" s="58"/>
      <c r="M110" s="58">
        <v>54</v>
      </c>
      <c r="N110" s="58">
        <v>11672</v>
      </c>
      <c r="O110" s="58"/>
      <c r="P110" s="58"/>
      <c r="Q110" s="58">
        <f t="shared" si="6"/>
        <v>122</v>
      </c>
      <c r="R110" s="13">
        <f t="shared" si="7"/>
        <v>19520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58"/>
      <c r="F111" s="58"/>
      <c r="G111" s="58"/>
      <c r="H111" s="58"/>
      <c r="I111" s="58">
        <v>36</v>
      </c>
      <c r="J111" s="58">
        <v>8049</v>
      </c>
      <c r="K111" s="58"/>
      <c r="L111" s="58"/>
      <c r="M111" s="58"/>
      <c r="N111" s="58"/>
      <c r="O111" s="58">
        <v>31</v>
      </c>
      <c r="P111" s="58">
        <v>8056</v>
      </c>
      <c r="Q111" s="58">
        <f t="shared" si="6"/>
        <v>67</v>
      </c>
      <c r="R111" s="13">
        <f t="shared" si="7"/>
        <v>10720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5" customHeight="1" x14ac:dyDescent="0.25">
      <c r="A113" s="59">
        <v>103</v>
      </c>
      <c r="B113" s="58">
        <v>1111</v>
      </c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6"/>
        <v>0</v>
      </c>
      <c r="R113" s="13">
        <f t="shared" si="7"/>
        <v>0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58"/>
      <c r="F116" s="58"/>
      <c r="G116" s="58"/>
      <c r="H116" s="58"/>
      <c r="I116" s="58">
        <v>42</v>
      </c>
      <c r="J116" s="58">
        <v>15897</v>
      </c>
      <c r="K116" s="58"/>
      <c r="L116" s="58"/>
      <c r="M116" s="58"/>
      <c r="N116" s="58"/>
      <c r="O116" s="58"/>
      <c r="P116" s="58"/>
      <c r="Q116" s="58">
        <f t="shared" si="6"/>
        <v>42</v>
      </c>
      <c r="R116" s="13">
        <f t="shared" si="7"/>
        <v>6720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>
        <v>73</v>
      </c>
      <c r="P117" s="58">
        <v>103787</v>
      </c>
      <c r="Q117" s="58">
        <f t="shared" si="6"/>
        <v>73</v>
      </c>
      <c r="R117" s="13">
        <f t="shared" si="7"/>
        <v>11680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 t="shared" si="6"/>
        <v>0</v>
      </c>
      <c r="R119" s="13">
        <f t="shared" si="7"/>
        <v>0</v>
      </c>
    </row>
    <row r="120" spans="1:18" ht="15" customHeight="1" x14ac:dyDescent="0.25">
      <c r="A120" s="59">
        <v>110</v>
      </c>
      <c r="B120" s="58">
        <v>1233</v>
      </c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6"/>
        <v>0</v>
      </c>
      <c r="R120" s="13">
        <f t="shared" si="7"/>
        <v>0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58">
        <v>61</v>
      </c>
      <c r="F122" s="58">
        <v>25720</v>
      </c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61</v>
      </c>
      <c r="R122" s="13">
        <f t="shared" si="7"/>
        <v>9760</v>
      </c>
    </row>
    <row r="123" spans="1:18" ht="15" customHeight="1" x14ac:dyDescent="0.25">
      <c r="A123" s="59">
        <v>113</v>
      </c>
      <c r="B123" s="58">
        <v>1236</v>
      </c>
      <c r="C123" s="58"/>
      <c r="D123" s="58"/>
      <c r="E123" s="58"/>
      <c r="F123" s="58"/>
      <c r="G123" s="58"/>
      <c r="H123" s="58"/>
      <c r="I123" s="58"/>
      <c r="J123" s="58"/>
      <c r="K123" s="58">
        <v>68</v>
      </c>
      <c r="L123" s="58">
        <v>34011</v>
      </c>
      <c r="M123" s="58"/>
      <c r="N123" s="58"/>
      <c r="O123" s="58">
        <v>40</v>
      </c>
      <c r="P123" s="58">
        <v>34029</v>
      </c>
      <c r="Q123" s="58">
        <f t="shared" si="6"/>
        <v>108</v>
      </c>
      <c r="R123" s="13">
        <f t="shared" si="7"/>
        <v>17280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>
        <v>30</v>
      </c>
      <c r="N132" s="58">
        <v>869</v>
      </c>
      <c r="O132" s="58"/>
      <c r="P132" s="58"/>
      <c r="Q132" s="58">
        <f t="shared" si="6"/>
        <v>30</v>
      </c>
      <c r="R132" s="13">
        <f t="shared" si="7"/>
        <v>4800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4.25" customHeight="1" x14ac:dyDescent="0.25">
      <c r="A134" s="59">
        <v>124</v>
      </c>
      <c r="B134" s="58">
        <v>1509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/>
      <c r="D135" s="58"/>
      <c r="E135" s="58">
        <v>62</v>
      </c>
      <c r="F135" s="58">
        <v>1198</v>
      </c>
      <c r="G135" s="58"/>
      <c r="H135" s="58"/>
      <c r="I135" s="58"/>
      <c r="J135" s="58"/>
      <c r="K135" s="58">
        <v>86</v>
      </c>
      <c r="L135" s="58">
        <v>1246</v>
      </c>
      <c r="M135" s="58"/>
      <c r="N135" s="58"/>
      <c r="O135" s="58">
        <v>37</v>
      </c>
      <c r="P135" s="58">
        <v>1265</v>
      </c>
      <c r="Q135" s="58">
        <f t="shared" si="6"/>
        <v>185</v>
      </c>
      <c r="R135" s="13">
        <f t="shared" si="7"/>
        <v>29600</v>
      </c>
    </row>
    <row r="136" spans="1:18" ht="15" customHeight="1" x14ac:dyDescent="0.25">
      <c r="A136" s="59">
        <v>126</v>
      </c>
      <c r="B136" s="58">
        <v>1511</v>
      </c>
      <c r="C136" s="58"/>
      <c r="D136" s="58"/>
      <c r="E136" s="58"/>
      <c r="F136" s="58"/>
      <c r="G136" s="58">
        <v>83</v>
      </c>
      <c r="H136" s="58">
        <v>3192</v>
      </c>
      <c r="I136" s="58"/>
      <c r="J136" s="58"/>
      <c r="K136" s="58"/>
      <c r="L136" s="58"/>
      <c r="M136" s="58">
        <v>71</v>
      </c>
      <c r="N136" s="58">
        <v>3206</v>
      </c>
      <c r="O136" s="58"/>
      <c r="P136" s="58"/>
      <c r="Q136" s="58">
        <f t="shared" si="6"/>
        <v>154</v>
      </c>
      <c r="R136" s="13">
        <f t="shared" si="7"/>
        <v>24640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>
        <v>55</v>
      </c>
      <c r="D139" s="58">
        <v>8076</v>
      </c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>
        <f t="shared" ref="Q139:Q167" si="8">C139+E139+G139+I139+K139+M139+O139</f>
        <v>55</v>
      </c>
      <c r="R139" s="13">
        <f t="shared" ref="R139:R167" si="9">SUM(C139*C$9,E139*E$9,G139*G$9,I139*I$9,K139*K$9,M139*M$9,O139*O$9)</f>
        <v>8800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58"/>
      <c r="F141" s="58"/>
      <c r="G141" s="58">
        <v>42</v>
      </c>
      <c r="H141" s="58">
        <v>7939</v>
      </c>
      <c r="I141" s="58"/>
      <c r="J141" s="58"/>
      <c r="K141" s="58"/>
      <c r="L141" s="58"/>
      <c r="M141" s="58"/>
      <c r="N141" s="58"/>
      <c r="O141" s="58">
        <v>29</v>
      </c>
      <c r="P141" s="58">
        <v>7988</v>
      </c>
      <c r="Q141" s="58">
        <f t="shared" si="8"/>
        <v>71</v>
      </c>
      <c r="R141" s="13">
        <f t="shared" si="9"/>
        <v>11360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>
        <v>40</v>
      </c>
      <c r="N142" s="58">
        <v>8057</v>
      </c>
      <c r="O142" s="58"/>
      <c r="P142" s="58"/>
      <c r="Q142" s="58">
        <f t="shared" si="8"/>
        <v>40</v>
      </c>
      <c r="R142" s="13">
        <f t="shared" si="9"/>
        <v>6400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58"/>
      <c r="F143" s="58"/>
      <c r="G143" s="58"/>
      <c r="H143" s="58"/>
      <c r="I143" s="58">
        <v>50</v>
      </c>
      <c r="J143" s="58">
        <v>7267</v>
      </c>
      <c r="K143" s="58"/>
      <c r="L143" s="58"/>
      <c r="M143" s="58"/>
      <c r="N143" s="58"/>
      <c r="O143" s="58"/>
      <c r="P143" s="58"/>
      <c r="Q143" s="58">
        <f t="shared" si="8"/>
        <v>50</v>
      </c>
      <c r="R143" s="13">
        <f t="shared" si="9"/>
        <v>8000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>
        <v>34</v>
      </c>
      <c r="N145" s="58">
        <v>5204</v>
      </c>
      <c r="O145" s="58"/>
      <c r="P145" s="58"/>
      <c r="Q145" s="58">
        <f t="shared" si="8"/>
        <v>34</v>
      </c>
      <c r="R145" s="13">
        <f t="shared" si="9"/>
        <v>5440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5" customHeight="1" x14ac:dyDescent="0.25">
      <c r="A152" s="59">
        <v>142</v>
      </c>
      <c r="B152" s="58">
        <v>2108</v>
      </c>
      <c r="C152" s="58"/>
      <c r="D152" s="58"/>
      <c r="E152" s="58"/>
      <c r="F152" s="58"/>
      <c r="G152" s="58">
        <v>111</v>
      </c>
      <c r="H152" s="58">
        <v>20414</v>
      </c>
      <c r="I152" s="58"/>
      <c r="J152" s="58"/>
      <c r="K152" s="58"/>
      <c r="L152" s="58"/>
      <c r="M152" s="58">
        <v>121</v>
      </c>
      <c r="N152" s="58">
        <v>20456</v>
      </c>
      <c r="O152" s="58"/>
      <c r="P152" s="58"/>
      <c r="Q152" s="58">
        <f t="shared" si="8"/>
        <v>232</v>
      </c>
      <c r="R152" s="13">
        <f t="shared" si="9"/>
        <v>37120</v>
      </c>
    </row>
    <row r="153" spans="1:18" ht="15" customHeight="1" x14ac:dyDescent="0.25">
      <c r="A153" s="59">
        <v>143</v>
      </c>
      <c r="B153" s="58">
        <v>2109</v>
      </c>
      <c r="C153" s="58"/>
      <c r="D153" s="58"/>
      <c r="E153" s="58"/>
      <c r="F153" s="58"/>
      <c r="G153" s="58">
        <v>103</v>
      </c>
      <c r="H153" s="58">
        <v>20097</v>
      </c>
      <c r="I153" s="58"/>
      <c r="J153" s="58"/>
      <c r="K153" s="58">
        <v>124</v>
      </c>
      <c r="L153" s="58">
        <v>20125</v>
      </c>
      <c r="M153" s="58"/>
      <c r="N153" s="58"/>
      <c r="O153" s="58"/>
      <c r="P153" s="58"/>
      <c r="Q153" s="58">
        <f t="shared" si="8"/>
        <v>227</v>
      </c>
      <c r="R153" s="13">
        <f t="shared" si="9"/>
        <v>36320</v>
      </c>
    </row>
    <row r="154" spans="1:18" ht="15" customHeight="1" x14ac:dyDescent="0.25">
      <c r="A154" s="59">
        <v>144</v>
      </c>
      <c r="B154" s="58">
        <v>2110</v>
      </c>
      <c r="C154" s="58"/>
      <c r="D154" s="58"/>
      <c r="E154" s="58">
        <v>100</v>
      </c>
      <c r="F154" s="58">
        <v>13506</v>
      </c>
      <c r="G154" s="58"/>
      <c r="H154" s="58"/>
      <c r="I154" s="58">
        <v>113</v>
      </c>
      <c r="J154" s="58">
        <v>13543</v>
      </c>
      <c r="K154" s="58"/>
      <c r="L154" s="58"/>
      <c r="M154" s="58"/>
      <c r="N154" s="58"/>
      <c r="O154" s="58">
        <v>120</v>
      </c>
      <c r="P154" s="58">
        <v>13584</v>
      </c>
      <c r="Q154" s="58">
        <f t="shared" si="8"/>
        <v>333</v>
      </c>
      <c r="R154" s="13">
        <f t="shared" si="9"/>
        <v>53280</v>
      </c>
    </row>
    <row r="155" spans="1:18" ht="15" customHeight="1" x14ac:dyDescent="0.25">
      <c r="A155" s="59">
        <v>145</v>
      </c>
      <c r="B155" s="58">
        <v>2111</v>
      </c>
      <c r="C155" s="58">
        <v>90</v>
      </c>
      <c r="D155" s="58">
        <v>13618</v>
      </c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>
        <f t="shared" si="8"/>
        <v>90</v>
      </c>
      <c r="R155" s="13">
        <f t="shared" si="9"/>
        <v>14400</v>
      </c>
    </row>
    <row r="156" spans="1:18" ht="15" customHeight="1" x14ac:dyDescent="0.25">
      <c r="A156" s="59">
        <v>146</v>
      </c>
      <c r="B156" s="58">
        <v>2112</v>
      </c>
      <c r="C156" s="58"/>
      <c r="D156" s="58"/>
      <c r="E156" s="58">
        <v>107</v>
      </c>
      <c r="F156" s="58">
        <v>12950</v>
      </c>
      <c r="G156" s="58"/>
      <c r="H156" s="58"/>
      <c r="I156" s="58">
        <v>102</v>
      </c>
      <c r="J156" s="58">
        <v>12980</v>
      </c>
      <c r="K156" s="58"/>
      <c r="L156" s="58"/>
      <c r="M156" s="58"/>
      <c r="N156" s="58"/>
      <c r="O156" s="58">
        <v>90</v>
      </c>
      <c r="P156" s="58">
        <v>13005</v>
      </c>
      <c r="Q156" s="58">
        <f t="shared" si="8"/>
        <v>299</v>
      </c>
      <c r="R156" s="13">
        <f t="shared" si="9"/>
        <v>47840</v>
      </c>
    </row>
    <row r="157" spans="1:18" ht="15" customHeight="1" x14ac:dyDescent="0.25">
      <c r="A157" s="59">
        <v>147</v>
      </c>
      <c r="B157" s="58">
        <v>2113</v>
      </c>
      <c r="C157" s="58">
        <v>112</v>
      </c>
      <c r="D157" s="58">
        <v>13888</v>
      </c>
      <c r="E157" s="58"/>
      <c r="F157" s="58"/>
      <c r="G157" s="58">
        <v>117</v>
      </c>
      <c r="H157" s="58">
        <v>13916</v>
      </c>
      <c r="I157" s="58"/>
      <c r="J157" s="58"/>
      <c r="K157" s="58">
        <v>106</v>
      </c>
      <c r="L157" s="58">
        <v>13936</v>
      </c>
      <c r="M157" s="58"/>
      <c r="N157" s="58"/>
      <c r="O157" s="58">
        <v>110</v>
      </c>
      <c r="P157" s="58">
        <v>13956</v>
      </c>
      <c r="Q157" s="58">
        <f t="shared" si="8"/>
        <v>445</v>
      </c>
      <c r="R157" s="13">
        <f t="shared" si="9"/>
        <v>71200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58"/>
      <c r="F158" s="58"/>
      <c r="G158" s="58"/>
      <c r="H158" s="58"/>
      <c r="I158" s="58">
        <v>50</v>
      </c>
      <c r="J158" s="58">
        <v>27919</v>
      </c>
      <c r="K158" s="58"/>
      <c r="L158" s="58"/>
      <c r="M158" s="58"/>
      <c r="N158" s="58"/>
      <c r="O158" s="58"/>
      <c r="P158" s="58"/>
      <c r="Q158" s="58">
        <f t="shared" si="8"/>
        <v>50</v>
      </c>
      <c r="R158" s="13">
        <f t="shared" si="9"/>
        <v>8000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58"/>
      <c r="F159" s="58"/>
      <c r="G159" s="58"/>
      <c r="H159" s="58"/>
      <c r="I159" s="58"/>
      <c r="J159" s="58"/>
      <c r="K159" s="58">
        <v>41</v>
      </c>
      <c r="L159" s="58">
        <v>33823</v>
      </c>
      <c r="M159" s="58"/>
      <c r="N159" s="58"/>
      <c r="O159" s="58"/>
      <c r="P159" s="58"/>
      <c r="Q159" s="58">
        <f t="shared" si="8"/>
        <v>41</v>
      </c>
      <c r="R159" s="13">
        <f t="shared" si="9"/>
        <v>6560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9" ht="15" customHeight="1" x14ac:dyDescent="0.25">
      <c r="A161" s="59">
        <v>151</v>
      </c>
      <c r="B161" s="58">
        <v>2302</v>
      </c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>
        <v>118</v>
      </c>
      <c r="N161" s="58">
        <v>1921</v>
      </c>
      <c r="O161" s="58"/>
      <c r="P161" s="58"/>
      <c r="Q161" s="58">
        <f t="shared" si="8"/>
        <v>118</v>
      </c>
      <c r="R161" s="13">
        <f t="shared" si="9"/>
        <v>18880</v>
      </c>
    </row>
    <row r="162" spans="1:19" ht="15" customHeight="1" x14ac:dyDescent="0.25">
      <c r="A162" s="59">
        <v>152</v>
      </c>
      <c r="B162" s="58">
        <v>2401</v>
      </c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>
        <f t="shared" si="8"/>
        <v>0</v>
      </c>
      <c r="R162" s="13">
        <f t="shared" si="9"/>
        <v>0</v>
      </c>
    </row>
    <row r="163" spans="1:19" ht="15" customHeight="1" x14ac:dyDescent="0.25">
      <c r="A163" s="59">
        <v>153</v>
      </c>
      <c r="B163" s="58">
        <v>2402</v>
      </c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>
        <f t="shared" si="8"/>
        <v>0</v>
      </c>
      <c r="R163" s="13">
        <f t="shared" si="9"/>
        <v>0</v>
      </c>
    </row>
    <row r="164" spans="1:19" ht="15" customHeight="1" x14ac:dyDescent="0.25">
      <c r="A164" s="59">
        <v>154</v>
      </c>
      <c r="B164" s="58" t="s">
        <v>24</v>
      </c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9" ht="15" customHeight="1" x14ac:dyDescent="0.25">
      <c r="A165" s="59">
        <v>155</v>
      </c>
      <c r="B165" s="58" t="s">
        <v>25</v>
      </c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9" ht="15" customHeight="1" x14ac:dyDescent="0.25">
      <c r="A166" s="59">
        <v>156</v>
      </c>
      <c r="B166" s="58" t="s">
        <v>26</v>
      </c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>
        <f t="shared" si="8"/>
        <v>0</v>
      </c>
      <c r="R166" s="13">
        <f t="shared" si="9"/>
        <v>0</v>
      </c>
    </row>
    <row r="167" spans="1:19" ht="15" customHeight="1" x14ac:dyDescent="0.25">
      <c r="A167" s="59">
        <v>157</v>
      </c>
      <c r="B167" s="58" t="s">
        <v>27</v>
      </c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9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5520</v>
      </c>
      <c r="R168" s="13">
        <f>SUM(R11:R167)</f>
        <v>883200</v>
      </c>
    </row>
    <row r="169" spans="1:19" ht="25.5" customHeight="1" x14ac:dyDescent="0.25">
      <c r="A169" s="87" t="s">
        <v>28</v>
      </c>
      <c r="B169" s="85"/>
      <c r="C169" s="59">
        <f>SUM(C11:C167)</f>
        <v>528</v>
      </c>
      <c r="D169" s="59"/>
      <c r="E169" s="59">
        <f>SUM(E11:E167)</f>
        <v>743</v>
      </c>
      <c r="F169" s="59"/>
      <c r="G169" s="59">
        <f>SUM(G11:G167)</f>
        <v>938</v>
      </c>
      <c r="H169" s="59"/>
      <c r="I169" s="59">
        <f>SUM(I11:I167)</f>
        <v>723</v>
      </c>
      <c r="J169" s="59"/>
      <c r="K169" s="59">
        <f>SUM(K11:K167)</f>
        <v>881</v>
      </c>
      <c r="L169" s="59"/>
      <c r="M169" s="59">
        <f>SUM(M11:M167)</f>
        <v>844</v>
      </c>
      <c r="N169" s="59"/>
      <c r="O169" s="59">
        <f>SUM(O11:O167)</f>
        <v>863</v>
      </c>
      <c r="P169" s="59"/>
      <c r="Q169" s="21">
        <f>SUM(C169:P169)</f>
        <v>5520</v>
      </c>
      <c r="R169" s="22"/>
    </row>
    <row r="170" spans="1:19" ht="15" customHeight="1" x14ac:dyDescent="0.25">
      <c r="A170" s="87" t="s">
        <v>29</v>
      </c>
      <c r="B170" s="85"/>
      <c r="C170" s="59">
        <f>C169*C9</f>
        <v>84480</v>
      </c>
      <c r="D170" s="59"/>
      <c r="E170" s="59">
        <f>E169*E9</f>
        <v>118880</v>
      </c>
      <c r="F170" s="59"/>
      <c r="G170" s="59">
        <f>G169*G9</f>
        <v>150080</v>
      </c>
      <c r="H170" s="59"/>
      <c r="I170" s="59">
        <f>I169*I9</f>
        <v>115680</v>
      </c>
      <c r="J170" s="59"/>
      <c r="K170" s="59">
        <f>K169*K9</f>
        <v>140960</v>
      </c>
      <c r="L170" s="59"/>
      <c r="M170" s="59">
        <f>M169*M9</f>
        <v>135040</v>
      </c>
      <c r="N170" s="59"/>
      <c r="O170" s="59">
        <f>O169*O9</f>
        <v>138080</v>
      </c>
      <c r="P170" s="59"/>
      <c r="Q170" s="59" t="s">
        <v>30</v>
      </c>
      <c r="R170" s="23">
        <f>SUM(C170:P170)</f>
        <v>883200</v>
      </c>
    </row>
    <row r="171" spans="1:19" ht="15" customHeight="1" x14ac:dyDescent="0.25">
      <c r="A171" s="1"/>
      <c r="B171" s="103"/>
      <c r="C171" s="10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9" ht="15" customHeight="1" x14ac:dyDescent="0.25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9" ht="15" customHeight="1" x14ac:dyDescent="0.25">
      <c r="A173" s="1" t="s">
        <v>48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6" t="s">
        <v>81</v>
      </c>
      <c r="Q173" s="26"/>
      <c r="S173" s="1"/>
    </row>
    <row r="174" spans="1:19" ht="15" customHeight="1" x14ac:dyDescent="0.25">
      <c r="A174" s="57" t="s">
        <v>82</v>
      </c>
      <c r="P174" s="26" t="s">
        <v>53</v>
      </c>
      <c r="Q174" s="26"/>
    </row>
    <row r="175" spans="1:19" ht="15" customHeight="1" x14ac:dyDescent="0.25">
      <c r="A175" s="57" t="s">
        <v>83</v>
      </c>
      <c r="P175" s="57" t="s">
        <v>56</v>
      </c>
    </row>
    <row r="176" spans="1:19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163"/>
  <sheetViews>
    <sheetView topLeftCell="A106"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31</v>
      </c>
      <c r="O4" s="1"/>
      <c r="P4" s="1"/>
      <c r="Q4" s="1"/>
      <c r="R4" s="1"/>
    </row>
    <row r="5" spans="1:19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1173</v>
      </c>
      <c r="P5" s="1"/>
      <c r="Q5" s="1"/>
      <c r="R5" s="1"/>
    </row>
    <row r="6" spans="1:19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1174</v>
      </c>
      <c r="P6" s="1"/>
      <c r="Q6" s="1"/>
      <c r="R6" s="1"/>
    </row>
    <row r="7" spans="1:19" x14ac:dyDescent="0.25">
      <c r="A7" s="86" t="s">
        <v>8</v>
      </c>
      <c r="B7" s="91"/>
      <c r="C7" s="87" t="s">
        <v>1175</v>
      </c>
      <c r="D7" s="91"/>
      <c r="E7" s="87" t="s">
        <v>1176</v>
      </c>
      <c r="F7" s="91"/>
      <c r="G7" s="87" t="s">
        <v>1177</v>
      </c>
      <c r="H7" s="91"/>
      <c r="I7" s="87" t="s">
        <v>1178</v>
      </c>
      <c r="J7" s="91"/>
      <c r="K7" s="87" t="s">
        <v>1179</v>
      </c>
      <c r="L7" s="91"/>
      <c r="M7" s="87" t="s">
        <v>1180</v>
      </c>
      <c r="N7" s="91"/>
      <c r="O7" s="87" t="s">
        <v>1181</v>
      </c>
      <c r="P7" s="91"/>
      <c r="Q7" s="87" t="s">
        <v>9</v>
      </c>
      <c r="R7" s="87" t="s">
        <v>10</v>
      </c>
    </row>
    <row r="8" spans="1:19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x14ac:dyDescent="0.25">
      <c r="A9" s="86" t="s">
        <v>11</v>
      </c>
      <c r="B9" s="85"/>
      <c r="C9" s="87">
        <v>160</v>
      </c>
      <c r="D9" s="85"/>
      <c r="E9" s="87">
        <v>160</v>
      </c>
      <c r="F9" s="85"/>
      <c r="G9" s="87">
        <v>160</v>
      </c>
      <c r="H9" s="85"/>
      <c r="I9" s="87">
        <v>160</v>
      </c>
      <c r="J9" s="85"/>
      <c r="K9" s="87">
        <v>160</v>
      </c>
      <c r="L9" s="85"/>
      <c r="M9" s="87">
        <v>160</v>
      </c>
      <c r="N9" s="85"/>
      <c r="O9" s="87">
        <v>160</v>
      </c>
      <c r="P9" s="85"/>
      <c r="Q9" s="100"/>
      <c r="R9" s="100"/>
    </row>
    <row r="10" spans="1:19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7.100000000000001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7.100000000000001" customHeight="1" x14ac:dyDescent="0.25">
      <c r="A12" s="59">
        <v>2</v>
      </c>
      <c r="B12" s="14">
        <v>110</v>
      </c>
      <c r="C12" s="58"/>
      <c r="D12" s="59"/>
      <c r="E12" s="59"/>
      <c r="F12" s="59"/>
      <c r="H12" s="12"/>
      <c r="I12" s="59"/>
      <c r="J12" s="12"/>
      <c r="K12" s="58"/>
      <c r="L12" s="58"/>
      <c r="M12" s="58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9" ht="17.100000000000001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7.100000000000001" customHeight="1" x14ac:dyDescent="0.25">
      <c r="A14" s="59">
        <v>4</v>
      </c>
      <c r="B14" s="14">
        <v>113</v>
      </c>
      <c r="C14" s="59"/>
      <c r="D14" s="59"/>
      <c r="E14" s="59"/>
      <c r="F14" s="59"/>
      <c r="G14" s="59"/>
      <c r="H14" s="12"/>
      <c r="I14" s="52"/>
      <c r="J14" s="59"/>
      <c r="K14" s="58"/>
      <c r="L14" s="58"/>
      <c r="M14" s="58"/>
      <c r="N14" s="58"/>
      <c r="O14" s="58"/>
      <c r="P14" s="58"/>
      <c r="Q14" s="58">
        <f t="shared" si="0"/>
        <v>0</v>
      </c>
      <c r="R14" s="13">
        <f t="shared" si="1"/>
        <v>0</v>
      </c>
    </row>
    <row r="15" spans="1:19" ht="17.100000000000001" customHeight="1" x14ac:dyDescent="0.25">
      <c r="A15" s="59">
        <v>6</v>
      </c>
      <c r="B15" s="14">
        <v>115</v>
      </c>
      <c r="C15" s="59">
        <v>118</v>
      </c>
      <c r="D15" s="59" t="s">
        <v>1182</v>
      </c>
      <c r="E15" s="59"/>
      <c r="F15" s="59"/>
      <c r="G15" s="59"/>
      <c r="H15" s="12"/>
      <c r="I15" s="52">
        <v>104</v>
      </c>
      <c r="J15" s="59" t="s">
        <v>1183</v>
      </c>
      <c r="K15" s="58"/>
      <c r="L15" s="58"/>
      <c r="M15" s="58">
        <v>64</v>
      </c>
      <c r="N15" s="58" t="s">
        <v>1184</v>
      </c>
      <c r="O15" s="58"/>
      <c r="P15" s="58"/>
      <c r="Q15" s="58">
        <f t="shared" si="0"/>
        <v>286</v>
      </c>
      <c r="R15" s="13">
        <f t="shared" si="1"/>
        <v>45760</v>
      </c>
    </row>
    <row r="16" spans="1:19" ht="17.100000000000001" customHeight="1" x14ac:dyDescent="0.25">
      <c r="A16" s="59">
        <v>7</v>
      </c>
      <c r="B16" s="14">
        <v>116</v>
      </c>
      <c r="C16" s="59"/>
      <c r="D16" s="59"/>
      <c r="E16" s="59"/>
      <c r="F16" s="59"/>
      <c r="G16" s="59">
        <v>103</v>
      </c>
      <c r="H16" s="59" t="s">
        <v>1185</v>
      </c>
      <c r="I16" s="59"/>
      <c r="J16" s="59"/>
      <c r="K16" s="58"/>
      <c r="L16" s="58"/>
      <c r="M16" s="58"/>
      <c r="N16" s="58"/>
      <c r="O16" s="58"/>
      <c r="P16" s="58"/>
      <c r="Q16" s="58">
        <f t="shared" si="0"/>
        <v>103</v>
      </c>
      <c r="R16" s="13">
        <f t="shared" si="1"/>
        <v>16480</v>
      </c>
    </row>
    <row r="17" spans="1:18" ht="17.100000000000001" customHeight="1" x14ac:dyDescent="0.25">
      <c r="A17" s="59">
        <v>8</v>
      </c>
      <c r="B17" s="14">
        <v>117</v>
      </c>
      <c r="C17" s="59"/>
      <c r="D17" s="59"/>
      <c r="E17" s="59"/>
      <c r="F17" s="59"/>
      <c r="G17" s="59"/>
      <c r="H17" s="12"/>
      <c r="I17" s="59"/>
      <c r="J17" s="59"/>
      <c r="K17" s="58"/>
      <c r="L17" s="58"/>
      <c r="M17" s="58"/>
      <c r="N17" s="58"/>
      <c r="O17" s="58"/>
      <c r="P17" s="58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59"/>
      <c r="D18" s="59"/>
      <c r="E18" s="59"/>
      <c r="F18" s="59"/>
      <c r="G18" s="59">
        <v>132</v>
      </c>
      <c r="H18" s="12" t="s">
        <v>1186</v>
      </c>
      <c r="I18" s="59"/>
      <c r="J18" s="59"/>
      <c r="K18" s="58">
        <v>101</v>
      </c>
      <c r="L18" s="58" t="s">
        <v>1187</v>
      </c>
      <c r="M18" s="58"/>
      <c r="N18" s="58"/>
      <c r="O18" s="58"/>
      <c r="P18" s="58"/>
      <c r="Q18" s="58">
        <f t="shared" si="0"/>
        <v>233</v>
      </c>
      <c r="R18" s="13">
        <f t="shared" si="1"/>
        <v>37280</v>
      </c>
    </row>
    <row r="19" spans="1:18" ht="17.100000000000001" customHeight="1" x14ac:dyDescent="0.25">
      <c r="A19" s="59">
        <v>10</v>
      </c>
      <c r="B19" s="14">
        <v>201</v>
      </c>
      <c r="C19" s="59"/>
      <c r="D19" s="59"/>
      <c r="E19" s="59"/>
      <c r="F19" s="59"/>
      <c r="G19" s="59"/>
      <c r="H19" s="59"/>
      <c r="I19" s="59"/>
      <c r="J19" s="59"/>
      <c r="K19" s="58"/>
      <c r="L19" s="58"/>
      <c r="M19" s="58"/>
      <c r="N19" s="58"/>
      <c r="O19" s="58"/>
      <c r="P19" s="58"/>
      <c r="Q19" s="58">
        <f t="shared" si="0"/>
        <v>0</v>
      </c>
      <c r="R19" s="13">
        <f t="shared" si="1"/>
        <v>0</v>
      </c>
    </row>
    <row r="20" spans="1:18" ht="17.100000000000001" customHeight="1" x14ac:dyDescent="0.25">
      <c r="A20" s="59">
        <v>11</v>
      </c>
      <c r="B20" s="14">
        <v>204</v>
      </c>
      <c r="C20" s="59"/>
      <c r="D20" s="59"/>
      <c r="E20" s="59"/>
      <c r="F20" s="59"/>
      <c r="G20" s="52"/>
      <c r="H20" s="52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7.100000000000001" customHeight="1" x14ac:dyDescent="0.25">
      <c r="A21" s="59">
        <v>12</v>
      </c>
      <c r="B21" s="14" t="s">
        <v>16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59"/>
      <c r="D22" s="59"/>
      <c r="E22" s="12"/>
      <c r="F22" s="12"/>
      <c r="G22" s="59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59">
        <v>33</v>
      </c>
      <c r="D23" s="59" t="s">
        <v>1188</v>
      </c>
      <c r="E23" s="59"/>
      <c r="F23" s="59"/>
      <c r="G23" s="59">
        <v>24</v>
      </c>
      <c r="H23" s="52" t="s">
        <v>1189</v>
      </c>
      <c r="I23" s="59"/>
      <c r="J23" s="59"/>
      <c r="K23" s="58"/>
      <c r="L23" s="58"/>
      <c r="M23" s="58">
        <v>32</v>
      </c>
      <c r="N23" s="58" t="s">
        <v>1190</v>
      </c>
      <c r="O23" s="58"/>
      <c r="P23" s="58"/>
      <c r="Q23" s="58">
        <f t="shared" si="0"/>
        <v>89</v>
      </c>
      <c r="R23" s="13">
        <f t="shared" si="1"/>
        <v>14240</v>
      </c>
    </row>
    <row r="24" spans="1:18" ht="17.100000000000001" customHeight="1" x14ac:dyDescent="0.25">
      <c r="A24" s="59">
        <v>15</v>
      </c>
      <c r="B24" s="14">
        <v>329</v>
      </c>
      <c r="C24" s="59"/>
      <c r="D24" s="59"/>
      <c r="E24" s="59"/>
      <c r="F24" s="59"/>
      <c r="G24" s="59"/>
      <c r="H24" s="52"/>
      <c r="I24" s="59"/>
      <c r="J24" s="59"/>
      <c r="K24" s="58">
        <v>33</v>
      </c>
      <c r="L24" s="58" t="s">
        <v>1093</v>
      </c>
      <c r="M24" s="58"/>
      <c r="N24" s="58"/>
      <c r="O24" s="58"/>
      <c r="P24" s="58"/>
      <c r="Q24" s="58">
        <f t="shared" si="0"/>
        <v>33</v>
      </c>
      <c r="R24" s="13">
        <f t="shared" si="1"/>
        <v>5280</v>
      </c>
    </row>
    <row r="25" spans="1:18" ht="17.100000000000001" customHeight="1" x14ac:dyDescent="0.25">
      <c r="A25" s="59">
        <v>16</v>
      </c>
      <c r="B25" s="14">
        <v>330</v>
      </c>
      <c r="C25" s="59"/>
      <c r="D25" s="59"/>
      <c r="E25" s="59"/>
      <c r="F25" s="59"/>
      <c r="G25" s="59"/>
      <c r="H25" s="52"/>
      <c r="I25" s="59"/>
      <c r="J25" s="59"/>
      <c r="K25" s="58"/>
      <c r="L25" s="58"/>
      <c r="M25" s="58"/>
      <c r="N25" s="58"/>
      <c r="O25" s="58"/>
      <c r="P25" s="58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59"/>
      <c r="D26" s="59"/>
      <c r="E26" s="59"/>
      <c r="F26" s="59"/>
      <c r="G26" s="59"/>
      <c r="H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59"/>
      <c r="D27" s="59"/>
      <c r="E27" s="59"/>
      <c r="F27" s="59"/>
      <c r="G27" s="59"/>
      <c r="H27" s="52"/>
      <c r="I27" s="59"/>
      <c r="J27" s="59"/>
      <c r="K27" s="12"/>
      <c r="L27" s="12"/>
      <c r="M27" s="12"/>
      <c r="N27" s="12"/>
      <c r="O27" s="58"/>
      <c r="P27" s="58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59"/>
      <c r="D28" s="59"/>
      <c r="E28" s="59">
        <v>37</v>
      </c>
      <c r="F28" s="59" t="s">
        <v>1191</v>
      </c>
      <c r="G28" s="59"/>
      <c r="H28" s="52"/>
      <c r="I28" s="59">
        <v>41</v>
      </c>
      <c r="J28" s="59" t="s">
        <v>1192</v>
      </c>
      <c r="K28" s="58"/>
      <c r="L28" s="58"/>
      <c r="M28" s="58">
        <v>32</v>
      </c>
      <c r="N28" s="58" t="s">
        <v>1193</v>
      </c>
      <c r="O28" s="58"/>
      <c r="P28" s="58"/>
      <c r="Q28" s="58">
        <f t="shared" si="0"/>
        <v>110</v>
      </c>
      <c r="R28" s="13">
        <f t="shared" si="1"/>
        <v>17600</v>
      </c>
    </row>
    <row r="29" spans="1:18" ht="17.100000000000001" customHeight="1" x14ac:dyDescent="0.25">
      <c r="A29" s="59">
        <v>20</v>
      </c>
      <c r="B29" s="14">
        <v>334</v>
      </c>
      <c r="C29" s="59">
        <v>28</v>
      </c>
      <c r="D29" s="59" t="s">
        <v>1194</v>
      </c>
      <c r="E29" s="59"/>
      <c r="F29" s="59"/>
      <c r="G29" s="59">
        <v>27</v>
      </c>
      <c r="H29" s="52" t="s">
        <v>1195</v>
      </c>
      <c r="I29" s="59"/>
      <c r="J29" s="59"/>
      <c r="K29" s="58">
        <v>26</v>
      </c>
      <c r="L29" s="58" t="s">
        <v>1196</v>
      </c>
      <c r="M29" s="58"/>
      <c r="N29" s="58"/>
      <c r="O29" s="58"/>
      <c r="P29" s="58"/>
      <c r="Q29" s="58">
        <f t="shared" si="0"/>
        <v>81</v>
      </c>
      <c r="R29" s="13">
        <f t="shared" si="1"/>
        <v>12960</v>
      </c>
    </row>
    <row r="30" spans="1:18" ht="17.100000000000001" customHeight="1" x14ac:dyDescent="0.25">
      <c r="A30" s="59">
        <v>22</v>
      </c>
      <c r="B30" s="14">
        <v>336</v>
      </c>
      <c r="C30" s="59"/>
      <c r="D30" s="59"/>
      <c r="E30" s="59"/>
      <c r="F30" s="59"/>
      <c r="G30" s="59"/>
      <c r="H30" s="52"/>
      <c r="I30" s="59"/>
      <c r="J30" s="59"/>
      <c r="K30" s="58"/>
      <c r="L30" s="58"/>
      <c r="M30" s="58"/>
      <c r="N30" s="58"/>
      <c r="O30" s="58"/>
      <c r="P30" s="58"/>
      <c r="Q30" s="58">
        <f t="shared" si="0"/>
        <v>0</v>
      </c>
      <c r="R30" s="13">
        <f t="shared" si="1"/>
        <v>0</v>
      </c>
    </row>
    <row r="31" spans="1:18" ht="17.100000000000001" customHeight="1" x14ac:dyDescent="0.25">
      <c r="A31" s="59">
        <v>24</v>
      </c>
      <c r="B31" s="14">
        <v>338</v>
      </c>
      <c r="C31" s="59"/>
      <c r="D31" s="59"/>
      <c r="E31" s="59">
        <v>42</v>
      </c>
      <c r="F31" s="59" t="s">
        <v>1197</v>
      </c>
      <c r="G31" s="59"/>
      <c r="H31" s="52"/>
      <c r="I31" s="59">
        <v>38</v>
      </c>
      <c r="J31" s="59" t="s">
        <v>1198</v>
      </c>
      <c r="K31" s="58"/>
      <c r="L31" s="58"/>
      <c r="M31" s="58">
        <v>33</v>
      </c>
      <c r="N31" s="58" t="s">
        <v>1199</v>
      </c>
      <c r="O31" s="58"/>
      <c r="P31" s="58"/>
      <c r="Q31" s="58">
        <f t="shared" si="0"/>
        <v>113</v>
      </c>
      <c r="R31" s="13">
        <f t="shared" si="1"/>
        <v>18080</v>
      </c>
    </row>
    <row r="32" spans="1:18" ht="17.100000000000001" customHeight="1" x14ac:dyDescent="0.25">
      <c r="A32" s="59">
        <v>25</v>
      </c>
      <c r="B32" s="14">
        <v>339</v>
      </c>
      <c r="C32" s="14"/>
      <c r="D32" s="14"/>
      <c r="E32" s="14">
        <v>39</v>
      </c>
      <c r="F32" s="14" t="s">
        <v>1200</v>
      </c>
      <c r="G32" s="14"/>
      <c r="H32" s="15"/>
      <c r="I32" s="12">
        <v>38</v>
      </c>
      <c r="J32" s="14" t="s">
        <v>1201</v>
      </c>
      <c r="L32" s="16"/>
      <c r="M32">
        <v>44</v>
      </c>
      <c r="N32" s="16" t="s">
        <v>1202</v>
      </c>
      <c r="O32" s="16"/>
      <c r="P32" s="16"/>
      <c r="Q32" s="58">
        <f t="shared" si="0"/>
        <v>121</v>
      </c>
      <c r="R32" s="13">
        <f t="shared" si="1"/>
        <v>19360</v>
      </c>
    </row>
    <row r="33" spans="1:18" ht="17.100000000000001" customHeight="1" x14ac:dyDescent="0.25">
      <c r="A33" s="59">
        <v>26</v>
      </c>
      <c r="B33" s="59">
        <v>340</v>
      </c>
      <c r="C33" s="59"/>
      <c r="D33" s="59"/>
      <c r="E33" s="59"/>
      <c r="F33" s="59"/>
      <c r="G33" s="59"/>
      <c r="H33" s="54"/>
      <c r="I33" s="12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59"/>
      <c r="D34" s="59"/>
      <c r="E34" s="59">
        <v>46</v>
      </c>
      <c r="F34" s="59" t="s">
        <v>1203</v>
      </c>
      <c r="G34" s="59">
        <v>26</v>
      </c>
      <c r="H34" s="54" t="s">
        <v>1204</v>
      </c>
      <c r="I34" s="12"/>
      <c r="J34" s="59"/>
      <c r="K34" s="58">
        <v>49</v>
      </c>
      <c r="L34" s="58" t="s">
        <v>1205</v>
      </c>
      <c r="M34" s="58"/>
      <c r="N34" s="58"/>
      <c r="O34" s="58">
        <v>55</v>
      </c>
      <c r="P34" s="58" t="s">
        <v>1206</v>
      </c>
      <c r="Q34" s="58">
        <f t="shared" si="0"/>
        <v>176</v>
      </c>
      <c r="R34" s="13">
        <f t="shared" si="1"/>
        <v>28160</v>
      </c>
    </row>
    <row r="35" spans="1:18" ht="17.100000000000001" customHeight="1" x14ac:dyDescent="0.25">
      <c r="A35" s="59">
        <v>28</v>
      </c>
      <c r="B35" s="17">
        <v>342</v>
      </c>
      <c r="C35" s="59"/>
      <c r="D35" s="12"/>
      <c r="E35" s="59"/>
      <c r="F35" s="59"/>
      <c r="G35" s="59"/>
      <c r="H35" s="54"/>
      <c r="I35" s="12">
        <v>44</v>
      </c>
      <c r="J35" s="59" t="s">
        <v>1207</v>
      </c>
      <c r="K35" s="58"/>
      <c r="L35" s="58"/>
      <c r="M35" s="58">
        <v>28</v>
      </c>
      <c r="N35" s="58" t="s">
        <v>1208</v>
      </c>
      <c r="O35" s="58"/>
      <c r="P35" s="58"/>
      <c r="Q35" s="58">
        <f t="shared" si="0"/>
        <v>72</v>
      </c>
      <c r="R35" s="13">
        <f t="shared" si="1"/>
        <v>11520</v>
      </c>
    </row>
    <row r="36" spans="1:18" ht="17.100000000000001" customHeight="1" x14ac:dyDescent="0.25">
      <c r="A36" s="59">
        <v>29</v>
      </c>
      <c r="B36" s="59">
        <v>343</v>
      </c>
      <c r="C36" s="59"/>
      <c r="D36" s="59"/>
      <c r="E36" s="12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7.100000000000001" customHeight="1" x14ac:dyDescent="0.25">
      <c r="A37" s="59">
        <v>30</v>
      </c>
      <c r="B37" s="14" t="s">
        <v>17</v>
      </c>
      <c r="C37" s="59"/>
      <c r="D37" s="59"/>
      <c r="E37" s="12"/>
      <c r="F37" s="59"/>
      <c r="G37" s="59"/>
      <c r="H37" s="52"/>
      <c r="I37" s="12"/>
      <c r="J37" s="59"/>
      <c r="K37" s="58"/>
      <c r="L37" s="58"/>
      <c r="M37" s="58"/>
      <c r="N37" s="58"/>
      <c r="O37" s="58"/>
      <c r="P37" s="58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14" t="s">
        <v>18</v>
      </c>
      <c r="C38" s="59"/>
      <c r="D38" s="59"/>
      <c r="E38" s="12"/>
      <c r="F38" s="59"/>
      <c r="G38" s="59"/>
      <c r="H38" s="52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59"/>
      <c r="D39" s="59"/>
      <c r="E39" s="12"/>
      <c r="F39" s="59"/>
      <c r="G39" s="59"/>
      <c r="H39" s="52"/>
      <c r="I39" s="12"/>
      <c r="J39" s="59"/>
      <c r="K39" s="58"/>
      <c r="L39" s="58"/>
      <c r="M39" s="58"/>
      <c r="N39" s="58"/>
      <c r="O39" s="58"/>
      <c r="P39" s="58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59"/>
      <c r="D40" s="59"/>
      <c r="E40" s="59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59"/>
      <c r="D41" s="59"/>
      <c r="E41" s="59"/>
      <c r="F41" s="59"/>
      <c r="G41" s="59"/>
      <c r="H41" s="59"/>
      <c r="I41" s="59"/>
      <c r="J41" s="59"/>
      <c r="K41" s="12"/>
      <c r="L41" s="58"/>
      <c r="M41" s="12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7.100000000000001" customHeight="1" x14ac:dyDescent="0.25">
      <c r="A42" s="59">
        <v>37</v>
      </c>
      <c r="B42" s="14">
        <v>421</v>
      </c>
      <c r="C42" s="59"/>
      <c r="D42" s="59"/>
      <c r="E42" s="59"/>
      <c r="F42" s="59"/>
      <c r="G42" s="59"/>
      <c r="H42" s="52"/>
      <c r="I42" s="59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7.100000000000001" customHeight="1" x14ac:dyDescent="0.25">
      <c r="A43" s="59">
        <v>38</v>
      </c>
      <c r="B43" s="59">
        <v>422</v>
      </c>
      <c r="C43" s="59"/>
      <c r="D43" s="59"/>
      <c r="E43" s="59"/>
      <c r="F43" s="59"/>
      <c r="G43" s="59"/>
      <c r="H43" s="59"/>
      <c r="I43" s="14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7.100000000000001" customHeight="1" x14ac:dyDescent="0.25">
      <c r="A44" s="59">
        <v>39</v>
      </c>
      <c r="B44" s="58">
        <v>423</v>
      </c>
      <c r="C44" s="58"/>
      <c r="D44" s="58"/>
      <c r="E44" s="58"/>
      <c r="F44" s="58"/>
      <c r="G44" s="58"/>
      <c r="H44" s="58"/>
      <c r="I44" s="59"/>
      <c r="J44" s="58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7.100000000000001" customHeight="1" x14ac:dyDescent="0.25">
      <c r="A45" s="59">
        <v>40</v>
      </c>
      <c r="B45" s="58">
        <v>424</v>
      </c>
      <c r="C45" s="58"/>
      <c r="D45" s="58"/>
      <c r="E45" s="58"/>
      <c r="F45" s="58"/>
      <c r="G45" s="58"/>
      <c r="H45" s="58"/>
      <c r="I45" s="59"/>
      <c r="J45" s="58"/>
      <c r="K45" s="58"/>
      <c r="L45" s="58"/>
      <c r="M45" s="58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7.100000000000001" customHeight="1" x14ac:dyDescent="0.25">
      <c r="A46" s="59">
        <v>41</v>
      </c>
      <c r="B46" s="58">
        <v>425</v>
      </c>
      <c r="C46" s="58"/>
      <c r="D46" s="58"/>
      <c r="E46" s="58"/>
      <c r="F46" s="58"/>
      <c r="G46" s="58"/>
      <c r="H46" s="58"/>
      <c r="I46" s="59"/>
      <c r="J46" s="58"/>
      <c r="K46" s="58"/>
      <c r="L46" s="58"/>
      <c r="M46" s="58">
        <v>31</v>
      </c>
      <c r="N46" s="58" t="s">
        <v>1209</v>
      </c>
      <c r="O46" s="58"/>
      <c r="P46" s="58"/>
      <c r="Q46" s="58">
        <f t="shared" si="2"/>
        <v>31</v>
      </c>
      <c r="R46" s="13">
        <f t="shared" si="3"/>
        <v>4960</v>
      </c>
    </row>
    <row r="47" spans="1:18" ht="17.100000000000001" customHeight="1" x14ac:dyDescent="0.25">
      <c r="A47" s="59">
        <v>42</v>
      </c>
      <c r="B47" s="58">
        <v>426</v>
      </c>
      <c r="C47" s="58"/>
      <c r="D47" s="58"/>
      <c r="E47" s="58"/>
      <c r="F47" s="58"/>
      <c r="G47" s="58"/>
      <c r="H47" s="58"/>
      <c r="I47" s="59"/>
      <c r="J47" s="58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7.100000000000001" customHeight="1" x14ac:dyDescent="0.25">
      <c r="A48" s="59">
        <v>43</v>
      </c>
      <c r="B48" s="58">
        <v>427</v>
      </c>
      <c r="C48" s="58"/>
      <c r="D48" s="58"/>
      <c r="E48" s="58"/>
      <c r="F48" s="58"/>
      <c r="G48" s="58"/>
      <c r="H48" s="58"/>
      <c r="I48" s="59"/>
      <c r="J48" s="58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7.100000000000001" customHeight="1" x14ac:dyDescent="0.25">
      <c r="A49" s="59">
        <v>44</v>
      </c>
      <c r="B49" s="58">
        <v>428</v>
      </c>
      <c r="C49" s="58"/>
      <c r="D49" s="58"/>
      <c r="E49" s="58"/>
      <c r="F49" s="58"/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7.100000000000001" customHeight="1" x14ac:dyDescent="0.25">
      <c r="A50" s="59">
        <v>45</v>
      </c>
      <c r="B50" s="58">
        <v>429</v>
      </c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7.100000000000001" customHeight="1" x14ac:dyDescent="0.25">
      <c r="A51" s="59">
        <v>46</v>
      </c>
      <c r="B51" s="58">
        <v>430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7.100000000000001" customHeight="1" x14ac:dyDescent="0.25">
      <c r="A52" s="59">
        <v>47</v>
      </c>
      <c r="B52" s="58">
        <v>431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7.100000000000001" customHeight="1" x14ac:dyDescent="0.25">
      <c r="A53" s="59">
        <v>48</v>
      </c>
      <c r="B53" s="58">
        <v>432</v>
      </c>
      <c r="C53" s="58">
        <v>41</v>
      </c>
      <c r="D53" s="58" t="s">
        <v>1210</v>
      </c>
      <c r="E53" s="58"/>
      <c r="F53" s="58"/>
      <c r="G53" s="58"/>
      <c r="H53" s="58"/>
      <c r="I53" s="58"/>
      <c r="J53" s="58"/>
      <c r="K53" s="58"/>
      <c r="L53" s="58"/>
      <c r="M53" s="58">
        <v>15</v>
      </c>
      <c r="N53" s="58" t="s">
        <v>1211</v>
      </c>
      <c r="O53" s="58"/>
      <c r="P53" s="58"/>
      <c r="Q53" s="58">
        <f t="shared" si="2"/>
        <v>56</v>
      </c>
      <c r="R53" s="13">
        <f t="shared" si="3"/>
        <v>8960</v>
      </c>
    </row>
    <row r="54" spans="1:18" ht="17.100000000000001" customHeight="1" x14ac:dyDescent="0.25">
      <c r="A54" s="59">
        <v>49</v>
      </c>
      <c r="B54" s="58">
        <v>433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>
        <v>34</v>
      </c>
      <c r="N54" s="58" t="s">
        <v>1212</v>
      </c>
      <c r="O54" s="58"/>
      <c r="P54" s="58"/>
      <c r="Q54" s="58">
        <f t="shared" si="2"/>
        <v>34</v>
      </c>
      <c r="R54" s="13">
        <f t="shared" si="3"/>
        <v>5440</v>
      </c>
    </row>
    <row r="55" spans="1:18" ht="17.100000000000001" customHeight="1" x14ac:dyDescent="0.25">
      <c r="A55" s="59">
        <v>50</v>
      </c>
      <c r="B55" s="58">
        <v>434</v>
      </c>
      <c r="C55" s="58"/>
      <c r="D55" s="58"/>
      <c r="E55" s="58">
        <v>39</v>
      </c>
      <c r="F55" s="58" t="s">
        <v>1213</v>
      </c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39</v>
      </c>
      <c r="R55" s="13">
        <f t="shared" si="3"/>
        <v>6240</v>
      </c>
    </row>
    <row r="56" spans="1:18" ht="17.100000000000001" customHeight="1" x14ac:dyDescent="0.25">
      <c r="A56" s="59">
        <v>51</v>
      </c>
      <c r="B56" s="58">
        <v>435</v>
      </c>
      <c r="C56" s="58"/>
      <c r="D56" s="58"/>
      <c r="E56" s="58"/>
      <c r="F56" s="58"/>
      <c r="G56" s="58">
        <v>29</v>
      </c>
      <c r="H56" s="58" t="s">
        <v>758</v>
      </c>
      <c r="I56" s="58"/>
      <c r="J56" s="58"/>
      <c r="K56" s="58"/>
      <c r="L56" s="58"/>
      <c r="M56" s="58"/>
      <c r="N56" s="58"/>
      <c r="O56" s="58"/>
      <c r="P56" s="58"/>
      <c r="Q56" s="58">
        <f t="shared" si="2"/>
        <v>29</v>
      </c>
      <c r="R56" s="13">
        <f t="shared" si="3"/>
        <v>4640</v>
      </c>
    </row>
    <row r="57" spans="1:18" ht="17.100000000000001" customHeight="1" x14ac:dyDescent="0.25">
      <c r="A57" s="59">
        <v>52</v>
      </c>
      <c r="B57" s="58">
        <v>436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"/>
        <v>0</v>
      </c>
      <c r="R57" s="13">
        <f t="shared" si="3"/>
        <v>0</v>
      </c>
    </row>
    <row r="58" spans="1:18" ht="17.100000000000001" customHeight="1" x14ac:dyDescent="0.25">
      <c r="A58" s="59">
        <v>53</v>
      </c>
      <c r="B58" s="58">
        <v>437</v>
      </c>
      <c r="C58" s="58"/>
      <c r="D58" s="58"/>
      <c r="E58" s="58"/>
      <c r="F58" s="58"/>
      <c r="G58" s="58"/>
      <c r="H58" s="58"/>
      <c r="I58" s="58">
        <v>37</v>
      </c>
      <c r="J58" s="58" t="s">
        <v>284</v>
      </c>
      <c r="K58" s="58"/>
      <c r="L58" s="58"/>
      <c r="M58" s="58"/>
      <c r="N58" s="58"/>
      <c r="O58" s="58"/>
      <c r="P58" s="58"/>
      <c r="Q58" s="58">
        <f t="shared" si="2"/>
        <v>37</v>
      </c>
      <c r="R58" s="13">
        <f t="shared" si="3"/>
        <v>5920</v>
      </c>
    </row>
    <row r="59" spans="1:18" ht="17.100000000000001" customHeight="1" x14ac:dyDescent="0.25">
      <c r="A59" s="59">
        <v>54</v>
      </c>
      <c r="B59" s="58">
        <v>438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>
        <v>32</v>
      </c>
      <c r="P59" s="58" t="s">
        <v>1214</v>
      </c>
      <c r="Q59" s="58">
        <f t="shared" si="2"/>
        <v>32</v>
      </c>
      <c r="R59" s="13">
        <f t="shared" si="3"/>
        <v>5120</v>
      </c>
    </row>
    <row r="60" spans="1:18" ht="17.100000000000001" customHeight="1" x14ac:dyDescent="0.25">
      <c r="A60" s="59">
        <v>55</v>
      </c>
      <c r="B60" s="58">
        <v>439</v>
      </c>
      <c r="C60" s="58"/>
      <c r="D60" s="58"/>
      <c r="E60" s="58">
        <v>36</v>
      </c>
      <c r="F60" s="58" t="s">
        <v>1215</v>
      </c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"/>
        <v>36</v>
      </c>
      <c r="R60" s="13">
        <f t="shared" si="3"/>
        <v>5760</v>
      </c>
    </row>
    <row r="61" spans="1:18" ht="17.100000000000001" customHeight="1" x14ac:dyDescent="0.25">
      <c r="A61" s="59">
        <v>56</v>
      </c>
      <c r="B61" s="58">
        <v>440</v>
      </c>
      <c r="C61" s="58">
        <v>39</v>
      </c>
      <c r="D61" s="58" t="s">
        <v>1216</v>
      </c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>
        <v>13</v>
      </c>
      <c r="P61" s="58" t="s">
        <v>662</v>
      </c>
      <c r="Q61" s="58">
        <f t="shared" si="2"/>
        <v>52</v>
      </c>
      <c r="R61" s="13">
        <f t="shared" si="3"/>
        <v>8320</v>
      </c>
    </row>
    <row r="62" spans="1:18" ht="17.100000000000001" customHeight="1" x14ac:dyDescent="0.25">
      <c r="A62" s="59">
        <v>57</v>
      </c>
      <c r="B62" s="58">
        <v>441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>
        <f t="shared" si="2"/>
        <v>0</v>
      </c>
      <c r="R62" s="13">
        <f t="shared" si="3"/>
        <v>0</v>
      </c>
    </row>
    <row r="63" spans="1:18" ht="17.100000000000001" customHeight="1" x14ac:dyDescent="0.25">
      <c r="A63" s="59">
        <v>58</v>
      </c>
      <c r="B63" s="58">
        <v>442</v>
      </c>
      <c r="C63" s="58"/>
      <c r="D63" s="58"/>
      <c r="E63" s="58">
        <v>35</v>
      </c>
      <c r="F63" s="58" t="s">
        <v>1217</v>
      </c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2"/>
        <v>35</v>
      </c>
      <c r="R63" s="13">
        <f t="shared" si="3"/>
        <v>5600</v>
      </c>
    </row>
    <row r="64" spans="1:18" ht="17.100000000000001" customHeight="1" x14ac:dyDescent="0.25">
      <c r="A64" s="59">
        <v>60</v>
      </c>
      <c r="B64" s="58" t="s">
        <v>20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>
        <v>186</v>
      </c>
      <c r="N67" s="58" t="s">
        <v>1218</v>
      </c>
      <c r="O67" s="58"/>
      <c r="P67" s="58"/>
      <c r="Q67" s="58">
        <f t="shared" si="2"/>
        <v>186</v>
      </c>
      <c r="R67" s="13">
        <f t="shared" si="3"/>
        <v>29760</v>
      </c>
    </row>
    <row r="68" spans="1:18" ht="17.100000000000001" customHeight="1" x14ac:dyDescent="0.25">
      <c r="A68" s="59">
        <v>64</v>
      </c>
      <c r="B68" s="58">
        <v>608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>
        <v>29</v>
      </c>
      <c r="P68" s="58" t="s">
        <v>1219</v>
      </c>
      <c r="Q68" s="58">
        <f t="shared" si="2"/>
        <v>29</v>
      </c>
      <c r="R68" s="13">
        <f t="shared" si="3"/>
        <v>4640</v>
      </c>
    </row>
    <row r="69" spans="1:18" ht="17.100000000000001" customHeight="1" x14ac:dyDescent="0.25">
      <c r="A69" s="59">
        <v>65</v>
      </c>
      <c r="B69" s="58">
        <v>609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7.100000000000001" customHeight="1" x14ac:dyDescent="0.25">
      <c r="A70" s="59">
        <v>66</v>
      </c>
      <c r="B70" s="58">
        <v>610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7.100000000000001" customHeight="1" x14ac:dyDescent="0.25">
      <c r="A72" s="59">
        <v>68</v>
      </c>
      <c r="B72" s="58">
        <v>612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7.100000000000001" customHeight="1" x14ac:dyDescent="0.25">
      <c r="A73" s="59">
        <v>69</v>
      </c>
      <c r="B73" s="58">
        <v>613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18"/>
      <c r="D77" s="18"/>
      <c r="E77" s="18"/>
      <c r="F77" s="18"/>
      <c r="G77" s="18"/>
      <c r="H77" s="18"/>
      <c r="I77" s="18"/>
      <c r="J77" s="18"/>
      <c r="K77" s="18">
        <v>23</v>
      </c>
      <c r="L77" s="18" t="s">
        <v>1220</v>
      </c>
      <c r="M77" s="18"/>
      <c r="N77" s="18"/>
      <c r="O77" s="18"/>
      <c r="P77" s="18"/>
      <c r="Q77" s="58">
        <f t="shared" si="4"/>
        <v>23</v>
      </c>
      <c r="R77" s="13">
        <f t="shared" si="5"/>
        <v>3680</v>
      </c>
    </row>
    <row r="78" spans="1:18" ht="17.100000000000001" customHeight="1" x14ac:dyDescent="0.25">
      <c r="A78" s="59">
        <v>75</v>
      </c>
      <c r="B78" s="58">
        <v>619</v>
      </c>
      <c r="C78" s="58"/>
      <c r="D78" s="58"/>
      <c r="E78" s="58"/>
      <c r="F78" s="58"/>
      <c r="G78" s="58">
        <v>21</v>
      </c>
      <c r="H78" s="58" t="s">
        <v>1221</v>
      </c>
      <c r="I78" s="58"/>
      <c r="J78" s="58"/>
      <c r="K78" s="58"/>
      <c r="L78" s="58"/>
      <c r="M78" s="58"/>
      <c r="N78" s="58"/>
      <c r="O78" s="58">
        <v>20</v>
      </c>
      <c r="P78" s="58" t="s">
        <v>307</v>
      </c>
      <c r="Q78" s="58">
        <f t="shared" si="4"/>
        <v>41</v>
      </c>
      <c r="R78" s="13">
        <f t="shared" si="5"/>
        <v>6560</v>
      </c>
    </row>
    <row r="79" spans="1:18" ht="17.100000000000001" customHeight="1" x14ac:dyDescent="0.25">
      <c r="A79" s="59">
        <v>76</v>
      </c>
      <c r="B79" s="58">
        <v>620</v>
      </c>
      <c r="C79" s="58"/>
      <c r="D79" s="58"/>
      <c r="E79" s="58">
        <v>17</v>
      </c>
      <c r="F79" s="58" t="s">
        <v>894</v>
      </c>
      <c r="G79" s="58"/>
      <c r="H79" s="58"/>
      <c r="I79" s="58"/>
      <c r="J79" s="58"/>
      <c r="K79" s="58"/>
      <c r="L79" s="58"/>
      <c r="M79" s="58"/>
      <c r="N79" s="58"/>
      <c r="O79" s="58">
        <v>20</v>
      </c>
      <c r="P79" s="58" t="s">
        <v>1222</v>
      </c>
      <c r="Q79" s="58">
        <f t="shared" si="4"/>
        <v>37</v>
      </c>
      <c r="R79" s="13">
        <f t="shared" si="5"/>
        <v>5920</v>
      </c>
    </row>
    <row r="80" spans="1:18" ht="17.100000000000001" customHeight="1" x14ac:dyDescent="0.25">
      <c r="A80" s="59">
        <v>79</v>
      </c>
      <c r="B80" s="58">
        <v>623</v>
      </c>
      <c r="C80" s="58"/>
      <c r="D80" s="58"/>
      <c r="E80" s="58"/>
      <c r="F80" s="58"/>
      <c r="G80" s="58"/>
      <c r="H80" s="58"/>
      <c r="I80" s="58">
        <v>23</v>
      </c>
      <c r="J80" s="58" t="s">
        <v>1223</v>
      </c>
      <c r="K80" s="12"/>
      <c r="L80" s="58"/>
      <c r="M80" s="12"/>
      <c r="N80" s="58"/>
      <c r="O80" s="58"/>
      <c r="P80" s="58"/>
      <c r="Q80" s="58">
        <f t="shared" si="4"/>
        <v>23</v>
      </c>
      <c r="R80" s="13">
        <f t="shared" si="5"/>
        <v>3680</v>
      </c>
    </row>
    <row r="81" spans="1:18" ht="17.100000000000001" customHeight="1" x14ac:dyDescent="0.25">
      <c r="A81" s="59">
        <v>80</v>
      </c>
      <c r="B81" s="58">
        <v>624</v>
      </c>
      <c r="C81" s="58">
        <v>16</v>
      </c>
      <c r="D81" s="58" t="s">
        <v>308</v>
      </c>
      <c r="E81" s="58"/>
      <c r="F81" s="58"/>
      <c r="G81" s="58"/>
      <c r="H81" s="58"/>
      <c r="I81" s="58">
        <v>21</v>
      </c>
      <c r="J81" s="58" t="s">
        <v>435</v>
      </c>
      <c r="K81" s="12"/>
      <c r="L81" s="58"/>
      <c r="M81" s="12"/>
      <c r="N81" s="58"/>
      <c r="O81" s="58"/>
      <c r="P81" s="58"/>
      <c r="Q81" s="58">
        <f t="shared" si="4"/>
        <v>37</v>
      </c>
      <c r="R81" s="13">
        <f t="shared" si="5"/>
        <v>5920</v>
      </c>
    </row>
    <row r="82" spans="1:18" ht="17.100000000000001" customHeight="1" x14ac:dyDescent="0.25">
      <c r="A82" s="59">
        <v>81</v>
      </c>
      <c r="B82" s="58">
        <v>625</v>
      </c>
      <c r="C82" s="58"/>
      <c r="D82" s="58"/>
      <c r="E82" s="58"/>
      <c r="F82" s="58"/>
      <c r="G82" s="58"/>
      <c r="H82" s="58"/>
      <c r="I82" s="58">
        <v>20</v>
      </c>
      <c r="J82" s="58" t="s">
        <v>1224</v>
      </c>
      <c r="K82" s="12"/>
      <c r="L82" s="58"/>
      <c r="M82" s="12"/>
      <c r="N82" s="58"/>
      <c r="O82" s="58"/>
      <c r="P82" s="58"/>
      <c r="Q82" s="58">
        <f t="shared" si="4"/>
        <v>20</v>
      </c>
      <c r="R82" s="13">
        <f t="shared" si="5"/>
        <v>3200</v>
      </c>
    </row>
    <row r="83" spans="1:18" ht="17.100000000000001" customHeight="1" x14ac:dyDescent="0.25">
      <c r="A83" s="59">
        <v>82</v>
      </c>
      <c r="B83" s="58">
        <v>626</v>
      </c>
      <c r="C83" s="58"/>
      <c r="D83" s="58"/>
      <c r="E83" s="58"/>
      <c r="F83" s="58"/>
      <c r="G83" s="58">
        <v>21</v>
      </c>
      <c r="H83" s="58" t="s">
        <v>902</v>
      </c>
      <c r="I83" s="58"/>
      <c r="J83" s="58"/>
      <c r="K83" s="20">
        <v>17</v>
      </c>
      <c r="L83" s="58" t="s">
        <v>1225</v>
      </c>
      <c r="M83" s="20"/>
      <c r="N83" s="58"/>
      <c r="O83" s="58">
        <v>19</v>
      </c>
      <c r="P83" s="58" t="s">
        <v>1226</v>
      </c>
      <c r="Q83" s="58">
        <f t="shared" si="4"/>
        <v>57</v>
      </c>
      <c r="R83" s="13">
        <f t="shared" si="5"/>
        <v>9120</v>
      </c>
    </row>
    <row r="84" spans="1:18" ht="17.100000000000001" customHeight="1" x14ac:dyDescent="0.25">
      <c r="A84" s="59">
        <v>83</v>
      </c>
      <c r="B84" s="58">
        <v>627</v>
      </c>
      <c r="C84" s="58"/>
      <c r="D84" s="58"/>
      <c r="E84" s="58">
        <v>18</v>
      </c>
      <c r="F84" s="58" t="s">
        <v>779</v>
      </c>
      <c r="G84" s="58"/>
      <c r="H84" s="58"/>
      <c r="I84" s="58"/>
      <c r="J84" s="58"/>
      <c r="K84" s="12">
        <v>21</v>
      </c>
      <c r="L84" s="58" t="s">
        <v>1227</v>
      </c>
      <c r="M84" s="12"/>
      <c r="N84" s="58"/>
      <c r="O84" s="58"/>
      <c r="P84" s="58"/>
      <c r="Q84" s="58">
        <f t="shared" si="4"/>
        <v>39</v>
      </c>
      <c r="R84" s="13">
        <f t="shared" si="5"/>
        <v>6240</v>
      </c>
    </row>
    <row r="85" spans="1:18" ht="17.100000000000001" customHeight="1" x14ac:dyDescent="0.25">
      <c r="A85" s="59">
        <v>84</v>
      </c>
      <c r="B85" s="58">
        <v>628</v>
      </c>
      <c r="C85" s="58"/>
      <c r="D85" s="58"/>
      <c r="E85" s="58"/>
      <c r="F85" s="58"/>
      <c r="G85" s="58">
        <v>21</v>
      </c>
      <c r="H85" s="58" t="s">
        <v>1228</v>
      </c>
      <c r="I85" s="58"/>
      <c r="J85" s="58"/>
      <c r="K85" s="12"/>
      <c r="L85" s="58"/>
      <c r="M85" s="12">
        <v>23</v>
      </c>
      <c r="N85" s="58" t="s">
        <v>1229</v>
      </c>
      <c r="O85" s="58"/>
      <c r="P85" s="58"/>
      <c r="Q85" s="58">
        <f t="shared" si="4"/>
        <v>44</v>
      </c>
      <c r="R85" s="13">
        <f t="shared" si="5"/>
        <v>7040</v>
      </c>
    </row>
    <row r="86" spans="1:18" ht="17.100000000000001" customHeight="1" x14ac:dyDescent="0.25">
      <c r="A86" s="59">
        <v>85</v>
      </c>
      <c r="B86" s="58">
        <v>629</v>
      </c>
      <c r="C86" s="58"/>
      <c r="D86" s="58"/>
      <c r="E86" s="58"/>
      <c r="F86" s="58"/>
      <c r="G86" s="58"/>
      <c r="H86" s="58"/>
      <c r="I86" s="58"/>
      <c r="J86" s="58"/>
      <c r="K86" s="12"/>
      <c r="L86" s="58"/>
      <c r="M86" s="12"/>
      <c r="N86" s="58"/>
      <c r="O86" s="58"/>
      <c r="P86" s="58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58">
        <v>25</v>
      </c>
      <c r="D87" s="58" t="s">
        <v>1230</v>
      </c>
      <c r="E87" s="58"/>
      <c r="F87" s="58"/>
      <c r="G87" s="58">
        <v>20</v>
      </c>
      <c r="H87" s="58" t="s">
        <v>1231</v>
      </c>
      <c r="I87" s="58"/>
      <c r="J87" s="58"/>
      <c r="K87" s="58"/>
      <c r="L87" s="58"/>
      <c r="M87" s="58">
        <v>23</v>
      </c>
      <c r="N87" s="58" t="s">
        <v>1232</v>
      </c>
      <c r="O87" s="58"/>
      <c r="P87" s="58"/>
      <c r="Q87" s="58">
        <f t="shared" si="4"/>
        <v>68</v>
      </c>
      <c r="R87" s="13">
        <f t="shared" si="5"/>
        <v>10880</v>
      </c>
    </row>
    <row r="88" spans="1:18" ht="17.100000000000001" customHeight="1" x14ac:dyDescent="0.25">
      <c r="A88" s="59">
        <v>87</v>
      </c>
      <c r="B88" s="58">
        <v>631</v>
      </c>
      <c r="C88" s="58"/>
      <c r="D88" s="58"/>
      <c r="E88" s="58"/>
      <c r="F88" s="58"/>
      <c r="G88" s="58">
        <v>22</v>
      </c>
      <c r="H88" s="58" t="s">
        <v>1233</v>
      </c>
      <c r="I88" s="58"/>
      <c r="J88" s="58"/>
      <c r="K88" s="58"/>
      <c r="L88" s="58"/>
      <c r="M88" s="58">
        <v>22</v>
      </c>
      <c r="N88" s="58" t="s">
        <v>1234</v>
      </c>
      <c r="O88" s="58"/>
      <c r="P88" s="58"/>
      <c r="Q88" s="58">
        <f t="shared" si="4"/>
        <v>44</v>
      </c>
      <c r="R88" s="13">
        <f t="shared" si="5"/>
        <v>7040</v>
      </c>
    </row>
    <row r="89" spans="1:18" ht="17.100000000000001" customHeight="1" x14ac:dyDescent="0.25">
      <c r="A89" s="59">
        <v>88</v>
      </c>
      <c r="B89" s="58">
        <v>632</v>
      </c>
      <c r="C89" s="58"/>
      <c r="D89" s="58"/>
      <c r="E89" s="58">
        <v>21</v>
      </c>
      <c r="F89" s="58" t="s">
        <v>564</v>
      </c>
      <c r="G89" s="58"/>
      <c r="I89" s="58"/>
      <c r="J89" s="58"/>
      <c r="K89" s="58">
        <v>19</v>
      </c>
      <c r="L89" s="58" t="s">
        <v>565</v>
      </c>
      <c r="M89" s="58"/>
      <c r="N89" s="58"/>
      <c r="O89" s="58">
        <v>25</v>
      </c>
      <c r="P89" s="58" t="s">
        <v>674</v>
      </c>
      <c r="Q89" s="58">
        <f t="shared" si="4"/>
        <v>65</v>
      </c>
      <c r="R89" s="13">
        <f t="shared" si="5"/>
        <v>10400</v>
      </c>
    </row>
    <row r="90" spans="1:18" ht="17.100000000000001" customHeight="1" x14ac:dyDescent="0.25">
      <c r="A90" s="59">
        <v>89</v>
      </c>
      <c r="B90" s="58">
        <v>633</v>
      </c>
      <c r="C90" s="58">
        <v>24</v>
      </c>
      <c r="D90" s="58" t="s">
        <v>1235</v>
      </c>
      <c r="E90" s="58"/>
      <c r="F90" s="58"/>
      <c r="G90" s="58"/>
      <c r="H90" s="58"/>
      <c r="I90" s="58">
        <v>26</v>
      </c>
      <c r="J90" s="58" t="s">
        <v>1236</v>
      </c>
      <c r="K90" s="58"/>
      <c r="L90" s="58"/>
      <c r="M90" s="58"/>
      <c r="N90" s="58"/>
      <c r="O90" s="58"/>
      <c r="P90" s="58"/>
      <c r="Q90" s="58">
        <f t="shared" si="4"/>
        <v>50</v>
      </c>
      <c r="R90" s="13">
        <f t="shared" si="5"/>
        <v>8000</v>
      </c>
    </row>
    <row r="91" spans="1:18" ht="17.100000000000001" customHeight="1" x14ac:dyDescent="0.25">
      <c r="A91" s="59">
        <v>90</v>
      </c>
      <c r="B91" s="58" t="s">
        <v>21</v>
      </c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>
        <f t="shared" si="4"/>
        <v>0</v>
      </c>
      <c r="R91" s="13">
        <f t="shared" si="5"/>
        <v>0</v>
      </c>
    </row>
    <row r="92" spans="1:18" ht="17.100000000000001" customHeight="1" x14ac:dyDescent="0.25">
      <c r="A92" s="59">
        <v>91</v>
      </c>
      <c r="B92" s="58">
        <v>702</v>
      </c>
      <c r="C92" s="58">
        <v>74</v>
      </c>
      <c r="D92" s="58" t="s">
        <v>1237</v>
      </c>
      <c r="E92" s="58"/>
      <c r="F92" s="58"/>
      <c r="G92" s="58"/>
      <c r="H92" s="58"/>
      <c r="I92" s="58">
        <v>100</v>
      </c>
      <c r="J92" s="58" t="s">
        <v>391</v>
      </c>
      <c r="K92" s="58"/>
      <c r="L92" s="58"/>
      <c r="M92" s="58"/>
      <c r="N92" s="58"/>
      <c r="O92" s="58">
        <v>91</v>
      </c>
      <c r="P92" s="58" t="s">
        <v>1238</v>
      </c>
      <c r="Q92" s="58">
        <f t="shared" si="4"/>
        <v>265</v>
      </c>
      <c r="R92" s="13">
        <f t="shared" si="5"/>
        <v>42400</v>
      </c>
    </row>
    <row r="93" spans="1:18" ht="17.100000000000001" customHeight="1" x14ac:dyDescent="0.25">
      <c r="A93" s="59">
        <v>92</v>
      </c>
      <c r="B93" s="58">
        <v>703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>
        <f t="shared" si="4"/>
        <v>0</v>
      </c>
      <c r="R93" s="13">
        <f t="shared" si="5"/>
        <v>0</v>
      </c>
    </row>
    <row r="94" spans="1:18" ht="17.100000000000001" customHeight="1" x14ac:dyDescent="0.25">
      <c r="A94" s="59">
        <v>95</v>
      </c>
      <c r="B94" s="58">
        <v>1004</v>
      </c>
      <c r="C94" s="58"/>
      <c r="D94" s="58"/>
      <c r="E94" s="58"/>
      <c r="F94" s="58"/>
      <c r="G94" s="58"/>
      <c r="H94" s="58"/>
      <c r="I94" s="58"/>
      <c r="J94" s="58"/>
      <c r="K94" s="58">
        <v>57</v>
      </c>
      <c r="L94" s="58" t="s">
        <v>1239</v>
      </c>
      <c r="M94" s="58"/>
      <c r="N94" s="58"/>
      <c r="O94" s="58"/>
      <c r="P94" s="58"/>
      <c r="Q94" s="58">
        <f t="shared" si="4"/>
        <v>57</v>
      </c>
      <c r="R94" s="13">
        <f t="shared" si="5"/>
        <v>9120</v>
      </c>
    </row>
    <row r="95" spans="1:18" ht="17.100000000000001" customHeight="1" x14ac:dyDescent="0.25">
      <c r="A95" s="59">
        <v>96</v>
      </c>
      <c r="B95" s="58">
        <v>1005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58"/>
      <c r="D96" s="58"/>
      <c r="E96" s="58">
        <v>45</v>
      </c>
      <c r="F96" s="58" t="s">
        <v>1240</v>
      </c>
      <c r="G96" s="58"/>
      <c r="H96" s="58"/>
      <c r="I96" s="58"/>
      <c r="J96" s="58"/>
      <c r="K96" s="58">
        <v>48</v>
      </c>
      <c r="L96" s="58" t="s">
        <v>1241</v>
      </c>
      <c r="M96" s="58"/>
      <c r="N96" s="58"/>
      <c r="O96" s="58"/>
      <c r="P96" s="58"/>
      <c r="Q96" s="58">
        <f t="shared" si="4"/>
        <v>93</v>
      </c>
      <c r="R96" s="13">
        <f t="shared" si="5"/>
        <v>14880</v>
      </c>
    </row>
    <row r="97" spans="1:18" ht="17.100000000000001" customHeight="1" x14ac:dyDescent="0.25">
      <c r="A97" s="59">
        <v>98</v>
      </c>
      <c r="B97" s="58">
        <v>1103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58">
        <v>35</v>
      </c>
      <c r="D98" s="58" t="s">
        <v>1242</v>
      </c>
      <c r="E98" s="58"/>
      <c r="F98" s="58"/>
      <c r="G98" s="58">
        <v>43</v>
      </c>
      <c r="H98" s="58" t="s">
        <v>1243</v>
      </c>
      <c r="I98" s="58"/>
      <c r="J98" s="58"/>
      <c r="K98" s="58">
        <v>33</v>
      </c>
      <c r="L98" s="58" t="s">
        <v>1244</v>
      </c>
      <c r="M98" s="58"/>
      <c r="N98" s="58"/>
      <c r="O98" s="58">
        <v>38</v>
      </c>
      <c r="P98" s="58" t="s">
        <v>1245</v>
      </c>
      <c r="Q98" s="58">
        <f t="shared" si="4"/>
        <v>149</v>
      </c>
      <c r="R98" s="13">
        <f t="shared" si="5"/>
        <v>23840</v>
      </c>
    </row>
    <row r="99" spans="1:18" ht="17.100000000000001" customHeight="1" x14ac:dyDescent="0.25">
      <c r="A99" s="59">
        <v>101</v>
      </c>
      <c r="B99" s="58">
        <v>1106</v>
      </c>
      <c r="C99" s="58"/>
      <c r="D99" s="58"/>
      <c r="E99" s="58">
        <v>44</v>
      </c>
      <c r="F99" s="58" t="s">
        <v>1246</v>
      </c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>
        <f t="shared" si="4"/>
        <v>44</v>
      </c>
      <c r="R99" s="13">
        <f t="shared" si="5"/>
        <v>7040</v>
      </c>
    </row>
    <row r="100" spans="1:18" ht="17.100000000000001" customHeight="1" x14ac:dyDescent="0.25">
      <c r="A100" s="59">
        <v>102</v>
      </c>
      <c r="B100" s="58">
        <v>1107</v>
      </c>
      <c r="C100" s="58"/>
      <c r="D100" s="58"/>
      <c r="E100" s="58"/>
      <c r="F100" s="58"/>
      <c r="G100" s="58"/>
      <c r="H100" s="58"/>
      <c r="I100" s="58"/>
      <c r="J100" s="58"/>
      <c r="K100" s="58">
        <v>73</v>
      </c>
      <c r="L100" s="58" t="s">
        <v>1247</v>
      </c>
      <c r="M100" s="58"/>
      <c r="N100" s="58"/>
      <c r="O100" s="58"/>
      <c r="P100" s="58"/>
      <c r="Q100" s="58">
        <f t="shared" si="4"/>
        <v>73</v>
      </c>
      <c r="R100" s="13">
        <f t="shared" si="5"/>
        <v>11680</v>
      </c>
    </row>
    <row r="101" spans="1:18" ht="17.100000000000001" customHeight="1" x14ac:dyDescent="0.25">
      <c r="A101" s="59">
        <v>103</v>
      </c>
      <c r="B101" s="58">
        <v>1111</v>
      </c>
      <c r="C101" s="58"/>
      <c r="D101" s="58"/>
      <c r="E101" s="58">
        <v>187</v>
      </c>
      <c r="F101" s="58" t="s">
        <v>1248</v>
      </c>
      <c r="G101" s="58"/>
      <c r="H101" s="58"/>
      <c r="I101" s="58"/>
      <c r="J101" s="58"/>
      <c r="K101" s="58"/>
      <c r="L101" s="58"/>
      <c r="M101" s="58">
        <v>116</v>
      </c>
      <c r="N101" s="58" t="s">
        <v>1249</v>
      </c>
      <c r="O101" s="58"/>
      <c r="P101" s="58"/>
      <c r="Q101" s="58">
        <f t="shared" si="4"/>
        <v>303</v>
      </c>
      <c r="R101" s="13">
        <f t="shared" si="5"/>
        <v>48480</v>
      </c>
    </row>
    <row r="102" spans="1:18" ht="17.100000000000001" customHeight="1" x14ac:dyDescent="0.25">
      <c r="A102" s="59">
        <v>104</v>
      </c>
      <c r="B102" s="58">
        <v>1222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58"/>
      <c r="D103" s="58"/>
      <c r="E103" s="58"/>
      <c r="F103" s="58"/>
      <c r="G103" s="58">
        <v>20</v>
      </c>
      <c r="H103" s="58" t="s">
        <v>1250</v>
      </c>
      <c r="I103" s="58">
        <v>28</v>
      </c>
      <c r="J103" s="58" t="s">
        <v>1251</v>
      </c>
      <c r="K103" s="58"/>
      <c r="L103" s="58"/>
      <c r="M103" s="58"/>
      <c r="N103" s="58"/>
      <c r="O103" s="58"/>
      <c r="P103" s="58"/>
      <c r="Q103" s="58">
        <f t="shared" si="4"/>
        <v>48</v>
      </c>
      <c r="R103" s="13">
        <f t="shared" si="5"/>
        <v>7680</v>
      </c>
    </row>
    <row r="104" spans="1:18" ht="17.100000000000001" customHeight="1" x14ac:dyDescent="0.25">
      <c r="A104" s="59">
        <v>106</v>
      </c>
      <c r="B104" s="58">
        <v>1229</v>
      </c>
      <c r="C104" s="58"/>
      <c r="D104" s="58"/>
      <c r="E104" s="58"/>
      <c r="F104" s="58"/>
      <c r="G104" s="58"/>
      <c r="H104" s="58"/>
      <c r="I104" s="58"/>
      <c r="J104" s="58"/>
      <c r="K104" s="58">
        <v>40</v>
      </c>
      <c r="L104" s="58" t="s">
        <v>1252</v>
      </c>
      <c r="M104" s="58"/>
      <c r="N104" s="58"/>
      <c r="O104" s="58"/>
      <c r="P104" s="58"/>
      <c r="Q104" s="58">
        <f t="shared" si="4"/>
        <v>40</v>
      </c>
      <c r="R104" s="13">
        <f t="shared" si="5"/>
        <v>6400</v>
      </c>
    </row>
    <row r="105" spans="1:18" ht="17.100000000000001" customHeight="1" x14ac:dyDescent="0.25">
      <c r="A105" s="59">
        <v>107</v>
      </c>
      <c r="B105" s="58">
        <v>1230</v>
      </c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0</v>
      </c>
      <c r="R105" s="13">
        <f t="shared" si="5"/>
        <v>0</v>
      </c>
    </row>
    <row r="106" spans="1:18" ht="17.100000000000001" customHeight="1" x14ac:dyDescent="0.25">
      <c r="A106" s="59">
        <v>108</v>
      </c>
      <c r="B106" s="58">
        <v>1231</v>
      </c>
      <c r="C106" s="58"/>
      <c r="D106" s="58"/>
      <c r="E106" s="58">
        <v>68</v>
      </c>
      <c r="F106" s="58" t="s">
        <v>1253</v>
      </c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68</v>
      </c>
      <c r="R106" s="13">
        <f t="shared" si="5"/>
        <v>10880</v>
      </c>
    </row>
    <row r="107" spans="1:18" ht="17.100000000000001" customHeight="1" x14ac:dyDescent="0.25">
      <c r="A107" s="59">
        <v>109</v>
      </c>
      <c r="B107" s="58">
        <v>1232</v>
      </c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7.100000000000001" customHeight="1" x14ac:dyDescent="0.25">
      <c r="A108" s="59">
        <v>110</v>
      </c>
      <c r="B108" s="58">
        <v>1233</v>
      </c>
      <c r="C108" s="58">
        <v>33</v>
      </c>
      <c r="D108" s="58" t="s">
        <v>1254</v>
      </c>
      <c r="E108" s="58"/>
      <c r="F108" s="58"/>
      <c r="G108" s="58">
        <v>45</v>
      </c>
      <c r="H108" s="58" t="s">
        <v>1255</v>
      </c>
      <c r="I108" s="58"/>
      <c r="J108" s="58"/>
      <c r="K108" s="58"/>
      <c r="L108" s="58"/>
      <c r="M108" s="58"/>
      <c r="N108" s="58"/>
      <c r="O108" s="58">
        <v>42</v>
      </c>
      <c r="P108" s="58" t="s">
        <v>1256</v>
      </c>
      <c r="Q108" s="58">
        <f t="shared" si="6"/>
        <v>120</v>
      </c>
      <c r="R108" s="13">
        <f t="shared" si="7"/>
        <v>19200</v>
      </c>
    </row>
    <row r="109" spans="1:18" ht="17.100000000000001" customHeight="1" x14ac:dyDescent="0.25">
      <c r="A109" s="59">
        <v>111</v>
      </c>
      <c r="B109" s="58">
        <v>1234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6"/>
        <v>0</v>
      </c>
      <c r="R110" s="13">
        <f t="shared" si="7"/>
        <v>0</v>
      </c>
    </row>
    <row r="111" spans="1:18" ht="17.100000000000001" customHeight="1" x14ac:dyDescent="0.25">
      <c r="A111" s="59">
        <v>113</v>
      </c>
      <c r="B111" s="58">
        <v>1236</v>
      </c>
      <c r="C111" s="58"/>
      <c r="D111" s="58"/>
      <c r="E111" s="58"/>
      <c r="F111" s="58"/>
      <c r="G111" s="58">
        <v>69</v>
      </c>
      <c r="H111" s="58" t="s">
        <v>1257</v>
      </c>
      <c r="I111" s="58"/>
      <c r="J111" s="58"/>
      <c r="K111" s="58"/>
      <c r="L111" s="58"/>
      <c r="M111" s="58">
        <v>34</v>
      </c>
      <c r="N111" s="58" t="s">
        <v>1258</v>
      </c>
      <c r="O111" s="58"/>
      <c r="P111" s="58"/>
      <c r="Q111" s="58">
        <f t="shared" si="6"/>
        <v>103</v>
      </c>
      <c r="R111" s="13">
        <f t="shared" si="7"/>
        <v>16480</v>
      </c>
    </row>
    <row r="112" spans="1:18" ht="17.100000000000001" customHeight="1" x14ac:dyDescent="0.25">
      <c r="A112" s="59">
        <v>114</v>
      </c>
      <c r="B112" s="58">
        <v>1237</v>
      </c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7.100000000000001" customHeight="1" x14ac:dyDescent="0.25">
      <c r="A115" s="59">
        <v>118</v>
      </c>
      <c r="B115" s="58">
        <v>1405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7.100000000000001" customHeight="1" x14ac:dyDescent="0.25">
      <c r="A116" s="59">
        <v>119</v>
      </c>
      <c r="B116" s="58">
        <v>1504</v>
      </c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6"/>
        <v>0</v>
      </c>
      <c r="R116" s="13">
        <f t="shared" si="7"/>
        <v>0</v>
      </c>
    </row>
    <row r="117" spans="1:18" ht="17.100000000000001" customHeight="1" x14ac:dyDescent="0.25">
      <c r="A117" s="59">
        <v>120</v>
      </c>
      <c r="B117" s="58">
        <v>1505</v>
      </c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>
        <v>50</v>
      </c>
      <c r="P117" s="58" t="s">
        <v>1259</v>
      </c>
      <c r="Q117" s="58">
        <f t="shared" si="6"/>
        <v>50</v>
      </c>
      <c r="R117" s="13">
        <f t="shared" si="7"/>
        <v>8000</v>
      </c>
    </row>
    <row r="118" spans="1:18" ht="17.100000000000001" customHeight="1" x14ac:dyDescent="0.25">
      <c r="A118" s="59">
        <v>122</v>
      </c>
      <c r="B118" s="58">
        <v>1507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7.100000000000001" customHeight="1" x14ac:dyDescent="0.25">
      <c r="A119" s="59">
        <v>123</v>
      </c>
      <c r="B119" s="58">
        <v>1508</v>
      </c>
      <c r="C119" s="58">
        <v>58</v>
      </c>
      <c r="D119" s="58" t="s">
        <v>1260</v>
      </c>
      <c r="E119" s="58"/>
      <c r="F119" s="58"/>
      <c r="G119" s="58"/>
      <c r="H119" s="58"/>
      <c r="I119" s="58">
        <v>52</v>
      </c>
      <c r="J119" s="58" t="s">
        <v>1261</v>
      </c>
      <c r="K119" s="58"/>
      <c r="L119" s="58"/>
      <c r="M119" s="58">
        <v>41</v>
      </c>
      <c r="N119" s="58" t="s">
        <v>1262</v>
      </c>
      <c r="O119" s="58">
        <v>20</v>
      </c>
      <c r="P119" s="58" t="s">
        <v>1263</v>
      </c>
      <c r="Q119" s="58">
        <f t="shared" si="6"/>
        <v>171</v>
      </c>
      <c r="R119" s="13">
        <f t="shared" si="7"/>
        <v>27360</v>
      </c>
    </row>
    <row r="120" spans="1:18" ht="17.100000000000001" customHeight="1" x14ac:dyDescent="0.25">
      <c r="A120" s="59">
        <v>124</v>
      </c>
      <c r="B120" s="58">
        <v>1509</v>
      </c>
      <c r="C120" s="58"/>
      <c r="D120" s="58"/>
      <c r="E120" s="58"/>
      <c r="F120" s="58"/>
      <c r="G120" s="58"/>
      <c r="H120" s="58"/>
      <c r="I120" s="58">
        <v>66</v>
      </c>
      <c r="J120" s="58" t="s">
        <v>1264</v>
      </c>
      <c r="K120" s="58"/>
      <c r="L120" s="58"/>
      <c r="M120" s="58"/>
      <c r="N120" s="58"/>
      <c r="O120" s="58"/>
      <c r="P120" s="58"/>
      <c r="Q120" s="58">
        <f t="shared" si="6"/>
        <v>66</v>
      </c>
      <c r="R120" s="13">
        <f t="shared" si="7"/>
        <v>10560</v>
      </c>
    </row>
    <row r="121" spans="1:18" ht="17.100000000000001" customHeight="1" x14ac:dyDescent="0.25">
      <c r="A121" s="59">
        <v>125</v>
      </c>
      <c r="B121" s="58">
        <v>1510</v>
      </c>
      <c r="C121" s="58">
        <v>65</v>
      </c>
      <c r="D121" s="58" t="s">
        <v>1265</v>
      </c>
      <c r="E121" s="58"/>
      <c r="F121" s="58"/>
      <c r="G121" s="58">
        <v>63</v>
      </c>
      <c r="H121" s="58" t="s">
        <v>1266</v>
      </c>
      <c r="I121" s="58"/>
      <c r="J121" s="58"/>
      <c r="K121" s="58">
        <v>64</v>
      </c>
      <c r="L121" s="58" t="s">
        <v>1267</v>
      </c>
      <c r="M121" s="58"/>
      <c r="N121" s="58"/>
      <c r="O121" s="58">
        <v>58</v>
      </c>
      <c r="P121" s="58" t="s">
        <v>1268</v>
      </c>
      <c r="Q121" s="58">
        <f t="shared" si="6"/>
        <v>250</v>
      </c>
      <c r="R121" s="13">
        <f t="shared" si="7"/>
        <v>40000</v>
      </c>
    </row>
    <row r="122" spans="1:18" ht="17.100000000000001" customHeight="1" x14ac:dyDescent="0.25">
      <c r="A122" s="59">
        <v>126</v>
      </c>
      <c r="B122" s="58">
        <v>1511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7.100000000000001" customHeight="1" x14ac:dyDescent="0.25">
      <c r="A123" s="59">
        <v>127</v>
      </c>
      <c r="B123" s="58" t="s">
        <v>22</v>
      </c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58"/>
      <c r="D124" s="58"/>
      <c r="E124" s="58"/>
      <c r="F124" s="58"/>
      <c r="G124" s="58">
        <v>32</v>
      </c>
      <c r="H124" s="58" t="s">
        <v>1269</v>
      </c>
      <c r="I124" s="58"/>
      <c r="J124" s="58"/>
      <c r="K124" s="58"/>
      <c r="L124" s="58"/>
      <c r="M124" s="58"/>
      <c r="N124" s="58"/>
      <c r="O124" s="58"/>
      <c r="P124" s="58"/>
      <c r="Q124" s="58">
        <f t="shared" si="6"/>
        <v>32</v>
      </c>
      <c r="R124" s="13">
        <f t="shared" si="7"/>
        <v>5120</v>
      </c>
    </row>
    <row r="125" spans="1:18" ht="17.100000000000001" customHeight="1" x14ac:dyDescent="0.25">
      <c r="A125" s="59">
        <v>129</v>
      </c>
      <c r="B125" s="58">
        <v>1603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7.100000000000001" customHeight="1" x14ac:dyDescent="0.25">
      <c r="A126" s="59">
        <v>130</v>
      </c>
      <c r="B126" s="58">
        <v>1703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7.100000000000001" customHeight="1" x14ac:dyDescent="0.25">
      <c r="A127" s="59">
        <v>131</v>
      </c>
      <c r="B127" s="58">
        <v>1704</v>
      </c>
      <c r="C127" s="58"/>
      <c r="D127" s="58"/>
      <c r="E127" s="58"/>
      <c r="F127" s="58"/>
      <c r="G127" s="58"/>
      <c r="H127" s="58"/>
      <c r="I127" s="58">
        <v>52</v>
      </c>
      <c r="J127" s="58" t="s">
        <v>1270</v>
      </c>
      <c r="K127" s="58"/>
      <c r="L127" s="58"/>
      <c r="M127" s="58">
        <v>21</v>
      </c>
      <c r="N127" s="58" t="s">
        <v>1271</v>
      </c>
      <c r="O127" s="58"/>
      <c r="P127" s="58"/>
      <c r="Q127" s="58">
        <f t="shared" si="6"/>
        <v>73</v>
      </c>
      <c r="R127" s="13">
        <f t="shared" si="7"/>
        <v>11680</v>
      </c>
    </row>
    <row r="128" spans="1:18" ht="17.100000000000001" customHeight="1" x14ac:dyDescent="0.25">
      <c r="A128" s="59">
        <v>132</v>
      </c>
      <c r="B128" s="58">
        <v>1705</v>
      </c>
      <c r="C128" s="58"/>
      <c r="D128" s="58"/>
      <c r="E128" s="58"/>
      <c r="F128" s="58"/>
      <c r="G128" s="58"/>
      <c r="H128" s="58"/>
      <c r="I128" s="58"/>
      <c r="J128" s="58"/>
      <c r="K128" s="58">
        <v>39</v>
      </c>
      <c r="L128" s="58" t="s">
        <v>1272</v>
      </c>
      <c r="M128" s="58"/>
      <c r="N128" s="58"/>
      <c r="O128" s="58"/>
      <c r="P128" s="58"/>
      <c r="Q128" s="58">
        <f t="shared" si="6"/>
        <v>39</v>
      </c>
      <c r="R128" s="13">
        <f t="shared" si="7"/>
        <v>6240</v>
      </c>
    </row>
    <row r="129" spans="1:18" ht="17.100000000000001" customHeight="1" x14ac:dyDescent="0.25">
      <c r="A129" s="59">
        <v>133</v>
      </c>
      <c r="B129" s="58">
        <v>1706</v>
      </c>
      <c r="C129" s="58"/>
      <c r="D129" s="58"/>
      <c r="E129" s="58"/>
      <c r="F129" s="58"/>
      <c r="G129" s="58">
        <v>33</v>
      </c>
      <c r="H129" s="58" t="s">
        <v>1273</v>
      </c>
      <c r="I129" s="58"/>
      <c r="J129" s="58"/>
      <c r="K129" s="58"/>
      <c r="L129" s="58"/>
      <c r="M129" s="58"/>
      <c r="N129" s="58"/>
      <c r="O129" s="58"/>
      <c r="P129" s="58"/>
      <c r="Q129" s="58">
        <f t="shared" si="6"/>
        <v>33</v>
      </c>
      <c r="R129" s="13">
        <f t="shared" si="7"/>
        <v>5280</v>
      </c>
    </row>
    <row r="130" spans="1:18" ht="17.100000000000001" customHeight="1" x14ac:dyDescent="0.25">
      <c r="A130" s="59">
        <v>134</v>
      </c>
      <c r="B130" s="58">
        <v>1707</v>
      </c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7.100000000000001" customHeight="1" x14ac:dyDescent="0.25">
      <c r="A131" s="59">
        <v>135</v>
      </c>
      <c r="B131" s="58">
        <v>1708</v>
      </c>
      <c r="C131" s="58"/>
      <c r="D131" s="58"/>
      <c r="E131" s="58"/>
      <c r="F131" s="58"/>
      <c r="G131" s="58"/>
      <c r="H131" s="58"/>
      <c r="I131" s="58"/>
      <c r="J131" s="58"/>
      <c r="K131" s="58">
        <v>33</v>
      </c>
      <c r="L131" s="58" t="s">
        <v>1274</v>
      </c>
      <c r="M131" s="58"/>
      <c r="N131" s="58"/>
      <c r="O131" s="58"/>
      <c r="P131" s="58"/>
      <c r="Q131" s="58">
        <f t="shared" si="6"/>
        <v>33</v>
      </c>
      <c r="R131" s="13">
        <f t="shared" si="7"/>
        <v>5280</v>
      </c>
    </row>
    <row r="132" spans="1:18" ht="17.100000000000001" customHeight="1" x14ac:dyDescent="0.25">
      <c r="A132" s="59">
        <v>136</v>
      </c>
      <c r="B132" s="58" t="s">
        <v>23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7.100000000000001" customHeight="1" x14ac:dyDescent="0.25">
      <c r="A134" s="59">
        <v>138</v>
      </c>
      <c r="B134" s="58">
        <v>2102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7.100000000000001" customHeight="1" x14ac:dyDescent="0.25">
      <c r="A135" s="59">
        <v>139</v>
      </c>
      <c r="B135" s="58">
        <v>2105</v>
      </c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7.100000000000001" customHeight="1" x14ac:dyDescent="0.25">
      <c r="A138" s="59">
        <v>142</v>
      </c>
      <c r="B138" s="58">
        <v>2108</v>
      </c>
      <c r="C138" s="58"/>
      <c r="D138" s="58"/>
      <c r="E138" s="58"/>
      <c r="F138" s="58"/>
      <c r="G138" s="58"/>
      <c r="H138" s="58"/>
      <c r="I138" s="58">
        <v>107</v>
      </c>
      <c r="J138" s="58" t="s">
        <v>1275</v>
      </c>
      <c r="K138" s="58"/>
      <c r="L138" s="58"/>
      <c r="M138" s="58"/>
      <c r="N138" s="58"/>
      <c r="O138" s="58">
        <v>78</v>
      </c>
      <c r="P138" s="58" t="s">
        <v>1276</v>
      </c>
      <c r="Q138" s="58">
        <f t="shared" si="6"/>
        <v>185</v>
      </c>
      <c r="R138" s="13">
        <f t="shared" si="7"/>
        <v>29600</v>
      </c>
    </row>
    <row r="139" spans="1:18" ht="17.100000000000001" customHeight="1" x14ac:dyDescent="0.25">
      <c r="A139" s="59">
        <v>143</v>
      </c>
      <c r="B139" s="58">
        <v>2109</v>
      </c>
      <c r="C139" s="58"/>
      <c r="D139" s="58"/>
      <c r="E139" s="58">
        <v>101</v>
      </c>
      <c r="F139" s="58" t="s">
        <v>1277</v>
      </c>
      <c r="G139" s="58"/>
      <c r="H139" s="58"/>
      <c r="I139" s="58"/>
      <c r="J139" s="58"/>
      <c r="K139" s="58">
        <v>105</v>
      </c>
      <c r="L139" s="58" t="s">
        <v>1278</v>
      </c>
      <c r="M139" s="58"/>
      <c r="N139" s="58"/>
      <c r="O139" s="58"/>
      <c r="P139" s="58"/>
      <c r="Q139" s="58">
        <f t="shared" ref="Q139:Q152" si="8">C139+E139+G139+I139+K139+M139+O139</f>
        <v>206</v>
      </c>
      <c r="R139" s="13">
        <f t="shared" ref="R139:R152" si="9">SUM(C139*C$9,E139*E$9,G139*G$9,I139*I$9,K139*K$9,M139*M$9,O139*O$9)</f>
        <v>32960</v>
      </c>
    </row>
    <row r="140" spans="1:18" ht="17.100000000000001" customHeight="1" x14ac:dyDescent="0.25">
      <c r="A140" s="59">
        <v>144</v>
      </c>
      <c r="B140" s="58">
        <v>2110</v>
      </c>
      <c r="C140" s="58">
        <v>106</v>
      </c>
      <c r="D140" s="58" t="s">
        <v>1279</v>
      </c>
      <c r="E140" s="58"/>
      <c r="F140" s="58"/>
      <c r="G140" s="58"/>
      <c r="H140" s="58"/>
      <c r="I140" s="58">
        <v>91</v>
      </c>
      <c r="J140" s="58" t="s">
        <v>1163</v>
      </c>
      <c r="K140" s="58"/>
      <c r="L140" s="58"/>
      <c r="M140" s="58"/>
      <c r="N140" s="58"/>
      <c r="O140" s="58">
        <v>70</v>
      </c>
      <c r="P140" s="58" t="s">
        <v>1280</v>
      </c>
      <c r="Q140" s="58">
        <f t="shared" si="8"/>
        <v>267</v>
      </c>
      <c r="R140" s="13">
        <f t="shared" si="9"/>
        <v>42720</v>
      </c>
    </row>
    <row r="141" spans="1:18" ht="17.100000000000001" customHeight="1" x14ac:dyDescent="0.25">
      <c r="A141" s="59">
        <v>145</v>
      </c>
      <c r="B141" s="58">
        <v>2111</v>
      </c>
      <c r="C141" s="58"/>
      <c r="D141" s="58"/>
      <c r="E141" s="58"/>
      <c r="F141" s="58"/>
      <c r="G141" s="58">
        <v>93</v>
      </c>
      <c r="H141" s="58" t="s">
        <v>1281</v>
      </c>
      <c r="I141" s="58"/>
      <c r="J141" s="58"/>
      <c r="K141" s="58"/>
      <c r="L141" s="58"/>
      <c r="M141" s="58"/>
      <c r="N141" s="58"/>
      <c r="O141" s="58">
        <v>106</v>
      </c>
      <c r="P141" s="58" t="s">
        <v>1282</v>
      </c>
      <c r="Q141" s="58">
        <f t="shared" si="8"/>
        <v>199</v>
      </c>
      <c r="R141" s="13">
        <f t="shared" si="9"/>
        <v>31840</v>
      </c>
    </row>
    <row r="142" spans="1:18" ht="17.100000000000001" customHeight="1" x14ac:dyDescent="0.25">
      <c r="A142" s="59">
        <v>146</v>
      </c>
      <c r="B142" s="58">
        <v>2112</v>
      </c>
      <c r="C142" s="58"/>
      <c r="D142" s="58"/>
      <c r="E142" s="58"/>
      <c r="F142" s="58"/>
      <c r="G142" s="58">
        <v>120</v>
      </c>
      <c r="H142" s="58" t="s">
        <v>1283</v>
      </c>
      <c r="I142" s="58"/>
      <c r="J142" s="58"/>
      <c r="K142" s="58"/>
      <c r="L142" s="58"/>
      <c r="M142" s="58">
        <v>80</v>
      </c>
      <c r="N142" s="58" t="s">
        <v>1284</v>
      </c>
      <c r="O142" s="58"/>
      <c r="P142" s="58"/>
      <c r="Q142" s="58">
        <f t="shared" si="8"/>
        <v>200</v>
      </c>
      <c r="R142" s="13">
        <f t="shared" si="9"/>
        <v>32000</v>
      </c>
    </row>
    <row r="143" spans="1:18" ht="17.100000000000001" customHeight="1" x14ac:dyDescent="0.25">
      <c r="A143" s="59">
        <v>147</v>
      </c>
      <c r="B143" s="58">
        <v>2113</v>
      </c>
      <c r="C143" s="58"/>
      <c r="D143" s="58"/>
      <c r="E143" s="58">
        <v>85</v>
      </c>
      <c r="F143" s="58" t="s">
        <v>1285</v>
      </c>
      <c r="G143" s="58"/>
      <c r="H143" s="58"/>
      <c r="I143" s="58"/>
      <c r="J143" s="58"/>
      <c r="K143" s="58">
        <v>99</v>
      </c>
      <c r="L143" s="58" t="s">
        <v>1286</v>
      </c>
      <c r="M143" s="58"/>
      <c r="N143" s="58"/>
      <c r="O143" s="58"/>
      <c r="P143" s="58"/>
      <c r="Q143" s="58">
        <f t="shared" si="8"/>
        <v>184</v>
      </c>
      <c r="R143" s="13">
        <f t="shared" si="9"/>
        <v>29440</v>
      </c>
    </row>
    <row r="144" spans="1:18" ht="17.100000000000001" customHeight="1" x14ac:dyDescent="0.25">
      <c r="A144" s="59">
        <v>148</v>
      </c>
      <c r="B144" s="58">
        <v>2114</v>
      </c>
      <c r="C144" s="58">
        <v>40</v>
      </c>
      <c r="D144" s="58" t="s">
        <v>1287</v>
      </c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40</v>
      </c>
      <c r="R144" s="13">
        <f t="shared" si="9"/>
        <v>6400</v>
      </c>
    </row>
    <row r="145" spans="1:18" ht="17.100000000000001" customHeight="1" x14ac:dyDescent="0.25">
      <c r="A145" s="59">
        <v>149</v>
      </c>
      <c r="B145" s="58">
        <v>2115</v>
      </c>
      <c r="C145" s="58"/>
      <c r="D145" s="58"/>
      <c r="E145" s="58">
        <v>43</v>
      </c>
      <c r="F145" s="58" t="s">
        <v>620</v>
      </c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>
        <f t="shared" si="8"/>
        <v>43</v>
      </c>
      <c r="R145" s="13">
        <f t="shared" si="9"/>
        <v>6880</v>
      </c>
    </row>
    <row r="146" spans="1:18" ht="17.100000000000001" customHeight="1" x14ac:dyDescent="0.25">
      <c r="A146" s="59">
        <v>151</v>
      </c>
      <c r="B146" s="58">
        <v>2302</v>
      </c>
      <c r="C146" s="58"/>
      <c r="D146" s="58"/>
      <c r="E146" s="58"/>
      <c r="F146" s="58"/>
      <c r="G146" s="58"/>
      <c r="H146" s="58"/>
      <c r="I146" s="58"/>
      <c r="J146" s="58"/>
      <c r="K146" s="58">
        <v>72</v>
      </c>
      <c r="L146" s="58" t="s">
        <v>1288</v>
      </c>
      <c r="M146" s="58"/>
      <c r="N146" s="58"/>
      <c r="O146" s="58"/>
      <c r="P146" s="58"/>
      <c r="Q146" s="58">
        <f t="shared" si="8"/>
        <v>72</v>
      </c>
      <c r="R146" s="13">
        <f t="shared" si="9"/>
        <v>11520</v>
      </c>
    </row>
    <row r="147" spans="1:18" ht="17.100000000000001" customHeight="1" x14ac:dyDescent="0.25">
      <c r="A147" s="59">
        <v>152</v>
      </c>
      <c r="B147" s="58">
        <v>2401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7.100000000000001" customHeight="1" x14ac:dyDescent="0.25">
      <c r="A148" s="59">
        <v>153</v>
      </c>
      <c r="B148" s="58">
        <v>2402</v>
      </c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>
        <v>224</v>
      </c>
      <c r="N148" s="58" t="s">
        <v>1289</v>
      </c>
      <c r="O148" s="58"/>
      <c r="P148" s="58"/>
      <c r="Q148" s="58">
        <f t="shared" si="8"/>
        <v>224</v>
      </c>
      <c r="R148" s="13">
        <f t="shared" si="9"/>
        <v>35840</v>
      </c>
    </row>
    <row r="149" spans="1:18" ht="17.100000000000001" customHeight="1" x14ac:dyDescent="0.25">
      <c r="A149" s="59">
        <v>154</v>
      </c>
      <c r="B149" s="58" t="s">
        <v>24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58"/>
      <c r="D151" s="58"/>
      <c r="E151" s="58"/>
      <c r="F151" s="58"/>
      <c r="G151" s="58">
        <v>2</v>
      </c>
      <c r="H151" s="58" t="s">
        <v>501</v>
      </c>
      <c r="I151" s="58"/>
      <c r="J151" s="58"/>
      <c r="K151" s="58"/>
      <c r="L151" s="58"/>
      <c r="M151" s="58">
        <v>2</v>
      </c>
      <c r="N151" s="58" t="s">
        <v>501</v>
      </c>
      <c r="O151" s="58">
        <v>3</v>
      </c>
      <c r="P151" s="58" t="s">
        <v>501</v>
      </c>
      <c r="Q151" s="58">
        <f t="shared" si="8"/>
        <v>7</v>
      </c>
      <c r="R151" s="13">
        <f t="shared" si="9"/>
        <v>1120</v>
      </c>
    </row>
    <row r="152" spans="1:18" ht="17.100000000000001" customHeight="1" x14ac:dyDescent="0.25">
      <c r="A152" s="59">
        <v>157</v>
      </c>
      <c r="B152" s="58" t="s">
        <v>27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6298</v>
      </c>
      <c r="R153" s="13">
        <f>SUM(R11:R152)</f>
        <v>1007680</v>
      </c>
    </row>
    <row r="154" spans="1:18" ht="33.950000000000003" customHeight="1" x14ac:dyDescent="0.25">
      <c r="A154" s="87" t="s">
        <v>28</v>
      </c>
      <c r="B154" s="85"/>
      <c r="C154" s="59">
        <f>SUM(C11:C152)</f>
        <v>735</v>
      </c>
      <c r="D154" s="59"/>
      <c r="E154" s="59">
        <f>SUM(E11:E152)</f>
        <v>903</v>
      </c>
      <c r="F154" s="59"/>
      <c r="G154" s="59">
        <f>SUM(G11:G152)</f>
        <v>966</v>
      </c>
      <c r="H154" s="59"/>
      <c r="I154" s="59">
        <f>SUM(I11:I152)</f>
        <v>888</v>
      </c>
      <c r="J154" s="59"/>
      <c r="K154" s="59">
        <f>SUM(K11:K152)</f>
        <v>952</v>
      </c>
      <c r="L154" s="59"/>
      <c r="M154" s="59">
        <f>SUM(M11:M152)</f>
        <v>1085</v>
      </c>
      <c r="N154" s="59"/>
      <c r="O154" s="59">
        <f>SUM(O11:O152)</f>
        <v>769</v>
      </c>
      <c r="P154" s="59"/>
      <c r="Q154" s="21">
        <f>SUM(C154:P154)</f>
        <v>6298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117600</v>
      </c>
      <c r="D155" s="59"/>
      <c r="E155" s="59">
        <f>E154*E9</f>
        <v>144480</v>
      </c>
      <c r="F155" s="59"/>
      <c r="G155" s="59">
        <f>G154*G9</f>
        <v>154560</v>
      </c>
      <c r="H155" s="59"/>
      <c r="I155" s="59">
        <f>I154*I9</f>
        <v>142080</v>
      </c>
      <c r="J155" s="59"/>
      <c r="K155" s="59">
        <f>K154*K9</f>
        <v>152320</v>
      </c>
      <c r="L155" s="59"/>
      <c r="M155" s="59">
        <f>M154*M9</f>
        <v>173600</v>
      </c>
      <c r="N155" s="59"/>
      <c r="O155" s="59">
        <f>O154*O9</f>
        <v>123040</v>
      </c>
      <c r="P155" s="59"/>
      <c r="Q155" s="59" t="s">
        <v>30</v>
      </c>
      <c r="R155" s="23">
        <f>SUM(C155:P155)</f>
        <v>1007680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x14ac:dyDescent="0.25">
      <c r="A160" s="57" t="s">
        <v>82</v>
      </c>
      <c r="E160" s="60"/>
      <c r="G160" s="60"/>
      <c r="I160" s="60"/>
      <c r="K160" s="60"/>
      <c r="M160" s="61"/>
      <c r="P160" s="26" t="s">
        <v>53</v>
      </c>
      <c r="Q160" s="26"/>
    </row>
    <row r="161" spans="1:19" x14ac:dyDescent="0.25">
      <c r="A161" s="57" t="s">
        <v>83</v>
      </c>
      <c r="E161" s="60"/>
      <c r="G161" s="60"/>
      <c r="I161" s="60"/>
      <c r="K161" s="60"/>
      <c r="M161" s="61"/>
      <c r="P161" s="57" t="s">
        <v>56</v>
      </c>
    </row>
    <row r="162" spans="1:19" x14ac:dyDescent="0.25">
      <c r="A162" s="24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24"/>
      <c r="S162" s="1"/>
    </row>
    <row r="163" spans="1:19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</row>
  </sheetData>
  <mergeCells count="25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24" right="0.16" top="0.2" bottom="0.2" header="0.3" footer="0.3"/>
  <pageSetup paperSize="9" orientation="landscape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S163"/>
  <sheetViews>
    <sheetView topLeftCell="A97"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32</v>
      </c>
      <c r="O4" s="1"/>
      <c r="P4" s="1"/>
      <c r="Q4" s="1"/>
      <c r="R4" s="1"/>
    </row>
    <row r="5" spans="1:19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1290</v>
      </c>
      <c r="P5" s="1"/>
      <c r="Q5" s="1"/>
      <c r="R5" s="1"/>
    </row>
    <row r="6" spans="1:19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1291</v>
      </c>
      <c r="P6" s="1"/>
      <c r="Q6" s="1"/>
      <c r="R6" s="1"/>
    </row>
    <row r="7" spans="1:19" x14ac:dyDescent="0.25">
      <c r="A7" s="86" t="s">
        <v>8</v>
      </c>
      <c r="B7" s="91"/>
      <c r="C7" s="87" t="s">
        <v>1292</v>
      </c>
      <c r="D7" s="91"/>
      <c r="E7" s="87" t="s">
        <v>1293</v>
      </c>
      <c r="F7" s="91"/>
      <c r="G7" s="87" t="s">
        <v>1294</v>
      </c>
      <c r="H7" s="91"/>
      <c r="I7" s="87" t="s">
        <v>1295</v>
      </c>
      <c r="J7" s="91"/>
      <c r="K7" s="87" t="s">
        <v>1296</v>
      </c>
      <c r="L7" s="91"/>
      <c r="M7" s="87" t="s">
        <v>1297</v>
      </c>
      <c r="N7" s="91"/>
      <c r="O7" s="87" t="s">
        <v>1298</v>
      </c>
      <c r="P7" s="91"/>
      <c r="Q7" s="87" t="s">
        <v>9</v>
      </c>
      <c r="R7" s="87" t="s">
        <v>10</v>
      </c>
    </row>
    <row r="8" spans="1:19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x14ac:dyDescent="0.25">
      <c r="A9" s="86" t="s">
        <v>11</v>
      </c>
      <c r="B9" s="85"/>
      <c r="C9" s="87">
        <v>160</v>
      </c>
      <c r="D9" s="85"/>
      <c r="E9" s="87">
        <v>160</v>
      </c>
      <c r="F9" s="85"/>
      <c r="G9" s="87">
        <v>156</v>
      </c>
      <c r="H9" s="85"/>
      <c r="I9" s="87">
        <v>156</v>
      </c>
      <c r="J9" s="85"/>
      <c r="K9" s="87">
        <v>156</v>
      </c>
      <c r="L9" s="85"/>
      <c r="M9" s="87">
        <v>156</v>
      </c>
      <c r="N9" s="85"/>
      <c r="O9" s="87">
        <v>156</v>
      </c>
      <c r="P9" s="85"/>
      <c r="Q9" s="100"/>
      <c r="R9" s="100"/>
    </row>
    <row r="10" spans="1:19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7.100000000000001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7.100000000000001" customHeight="1" x14ac:dyDescent="0.25">
      <c r="A12" s="59">
        <v>2</v>
      </c>
      <c r="B12" s="14">
        <v>110</v>
      </c>
      <c r="C12" s="58"/>
      <c r="D12" s="59"/>
      <c r="E12" s="59"/>
      <c r="F12" s="59"/>
      <c r="H12" s="12"/>
      <c r="I12" s="59"/>
      <c r="J12" s="12"/>
      <c r="K12" s="58"/>
      <c r="L12" s="58"/>
      <c r="M12" s="58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9" ht="17.100000000000001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7.100000000000001" customHeight="1" x14ac:dyDescent="0.25">
      <c r="A14" s="59">
        <v>4</v>
      </c>
      <c r="B14" s="14">
        <v>113</v>
      </c>
      <c r="C14" s="59"/>
      <c r="D14" s="59"/>
      <c r="E14" s="59"/>
      <c r="F14" s="59"/>
      <c r="G14" s="59"/>
      <c r="H14" s="12"/>
      <c r="I14" s="52"/>
      <c r="J14" s="59"/>
      <c r="K14" s="58"/>
      <c r="L14" s="58"/>
      <c r="M14" s="58"/>
      <c r="N14" s="58"/>
      <c r="O14" s="58">
        <v>14</v>
      </c>
      <c r="P14" s="58" t="s">
        <v>1299</v>
      </c>
      <c r="Q14" s="58">
        <f t="shared" si="0"/>
        <v>14</v>
      </c>
      <c r="R14" s="13">
        <f t="shared" si="1"/>
        <v>2184</v>
      </c>
    </row>
    <row r="15" spans="1:19" ht="17.100000000000001" customHeight="1" x14ac:dyDescent="0.25">
      <c r="A15" s="59">
        <v>6</v>
      </c>
      <c r="B15" s="14">
        <v>115</v>
      </c>
      <c r="C15" s="59"/>
      <c r="D15" s="59"/>
      <c r="E15" s="59">
        <v>142</v>
      </c>
      <c r="F15" s="59" t="s">
        <v>1300</v>
      </c>
      <c r="G15" s="59"/>
      <c r="H15" s="12"/>
      <c r="I15" s="52">
        <v>113</v>
      </c>
      <c r="J15" s="59" t="s">
        <v>1301</v>
      </c>
      <c r="K15" s="58"/>
      <c r="L15" s="58"/>
      <c r="M15" s="58">
        <v>118</v>
      </c>
      <c r="N15" s="58" t="s">
        <v>1302</v>
      </c>
      <c r="O15" s="58"/>
      <c r="P15" s="58"/>
      <c r="Q15" s="58">
        <f t="shared" si="0"/>
        <v>373</v>
      </c>
      <c r="R15" s="13">
        <f t="shared" si="1"/>
        <v>58756</v>
      </c>
    </row>
    <row r="16" spans="1:19" ht="17.100000000000001" customHeight="1" x14ac:dyDescent="0.25">
      <c r="A16" s="59">
        <v>7</v>
      </c>
      <c r="B16" s="14">
        <v>116</v>
      </c>
      <c r="C16" s="59">
        <v>143</v>
      </c>
      <c r="D16" s="59" t="s">
        <v>1303</v>
      </c>
      <c r="E16" s="59"/>
      <c r="F16" s="59"/>
      <c r="G16" s="59"/>
      <c r="H16" s="59"/>
      <c r="I16" s="59">
        <v>173</v>
      </c>
      <c r="J16" s="59" t="s">
        <v>1304</v>
      </c>
      <c r="K16" s="58"/>
      <c r="L16" s="58"/>
      <c r="M16" s="58">
        <v>136</v>
      </c>
      <c r="N16" s="58" t="s">
        <v>1305</v>
      </c>
      <c r="O16" s="58"/>
      <c r="P16" s="58"/>
      <c r="Q16" s="58">
        <f t="shared" si="0"/>
        <v>452</v>
      </c>
      <c r="R16" s="13">
        <f t="shared" si="1"/>
        <v>71084</v>
      </c>
    </row>
    <row r="17" spans="1:18" ht="17.100000000000001" customHeight="1" x14ac:dyDescent="0.25">
      <c r="A17" s="59">
        <v>8</v>
      </c>
      <c r="B17" s="14">
        <v>117</v>
      </c>
      <c r="C17" s="59"/>
      <c r="D17" s="59"/>
      <c r="E17" s="59"/>
      <c r="F17" s="59"/>
      <c r="G17" s="59"/>
      <c r="H17" s="12"/>
      <c r="I17" s="59"/>
      <c r="J17" s="59"/>
      <c r="K17" s="58"/>
      <c r="L17" s="58"/>
      <c r="M17" s="58"/>
      <c r="N17" s="58"/>
      <c r="O17" s="58"/>
      <c r="P17" s="58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59"/>
      <c r="D18" s="59"/>
      <c r="E18" s="59"/>
      <c r="F18" s="59"/>
      <c r="G18" s="59"/>
      <c r="H18" s="12"/>
      <c r="I18" s="59"/>
      <c r="J18" s="59"/>
      <c r="K18" s="58"/>
      <c r="L18" s="58"/>
      <c r="M18" s="58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7.100000000000001" customHeight="1" x14ac:dyDescent="0.25">
      <c r="A19" s="59">
        <v>10</v>
      </c>
      <c r="B19" s="14">
        <v>201</v>
      </c>
      <c r="C19" s="59"/>
      <c r="D19" s="59"/>
      <c r="E19" s="59"/>
      <c r="F19" s="59"/>
      <c r="G19" s="59"/>
      <c r="H19" s="59"/>
      <c r="I19" s="59"/>
      <c r="J19" s="59"/>
      <c r="K19" s="58"/>
      <c r="L19" s="58"/>
      <c r="M19" s="58"/>
      <c r="N19" s="58"/>
      <c r="O19" s="58"/>
      <c r="P19" s="58"/>
      <c r="Q19" s="58">
        <f t="shared" si="0"/>
        <v>0</v>
      </c>
      <c r="R19" s="13">
        <f t="shared" si="1"/>
        <v>0</v>
      </c>
    </row>
    <row r="20" spans="1:18" ht="17.100000000000001" customHeight="1" x14ac:dyDescent="0.25">
      <c r="A20" s="59">
        <v>11</v>
      </c>
      <c r="B20" s="14">
        <v>204</v>
      </c>
      <c r="C20" s="59"/>
      <c r="D20" s="59"/>
      <c r="E20" s="59"/>
      <c r="F20" s="59"/>
      <c r="G20" s="52"/>
      <c r="H20" s="52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7.100000000000001" customHeight="1" x14ac:dyDescent="0.25">
      <c r="A21" s="59">
        <v>12</v>
      </c>
      <c r="B21" s="14" t="s">
        <v>16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59"/>
      <c r="D22" s="59"/>
      <c r="E22" s="12"/>
      <c r="F22" s="12"/>
      <c r="G22" s="59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59"/>
      <c r="D23" s="59"/>
      <c r="E23" s="59">
        <v>35</v>
      </c>
      <c r="F23" s="59" t="s">
        <v>1306</v>
      </c>
      <c r="G23" s="59"/>
      <c r="H23" s="52"/>
      <c r="I23" s="59">
        <v>29</v>
      </c>
      <c r="J23" s="59" t="s">
        <v>1307</v>
      </c>
      <c r="K23" s="58"/>
      <c r="L23" s="58"/>
      <c r="M23" s="58">
        <v>28</v>
      </c>
      <c r="N23" s="58" t="s">
        <v>915</v>
      </c>
      <c r="O23" s="58"/>
      <c r="P23" s="58"/>
      <c r="Q23" s="58">
        <f t="shared" si="0"/>
        <v>92</v>
      </c>
      <c r="R23" s="13">
        <f t="shared" si="1"/>
        <v>14492</v>
      </c>
    </row>
    <row r="24" spans="1:18" ht="17.100000000000001" customHeight="1" x14ac:dyDescent="0.25">
      <c r="A24" s="59">
        <v>15</v>
      </c>
      <c r="B24" s="14">
        <v>329</v>
      </c>
      <c r="C24" s="59"/>
      <c r="D24" s="59"/>
      <c r="E24" s="59"/>
      <c r="F24" s="59"/>
      <c r="G24" s="59"/>
      <c r="H24" s="52"/>
      <c r="I24" s="59"/>
      <c r="J24" s="59"/>
      <c r="K24" s="58"/>
      <c r="L24" s="58"/>
      <c r="M24" s="58"/>
      <c r="N24" s="58"/>
      <c r="O24" s="58"/>
      <c r="P24" s="58"/>
      <c r="Q24" s="58">
        <f t="shared" si="0"/>
        <v>0</v>
      </c>
      <c r="R24" s="13">
        <f t="shared" si="1"/>
        <v>0</v>
      </c>
    </row>
    <row r="25" spans="1:18" ht="17.100000000000001" customHeight="1" x14ac:dyDescent="0.25">
      <c r="A25" s="59">
        <v>16</v>
      </c>
      <c r="B25" s="14">
        <v>330</v>
      </c>
      <c r="C25" s="59"/>
      <c r="D25" s="59"/>
      <c r="E25" s="59"/>
      <c r="F25" s="59"/>
      <c r="G25" s="59"/>
      <c r="H25" s="52"/>
      <c r="I25" s="59"/>
      <c r="J25" s="59"/>
      <c r="K25" s="58"/>
      <c r="L25" s="58"/>
      <c r="M25" s="58"/>
      <c r="N25" s="58"/>
      <c r="O25" s="58"/>
      <c r="P25" s="58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59"/>
      <c r="D26" s="59"/>
      <c r="E26" s="59"/>
      <c r="F26" s="59"/>
      <c r="G26" s="59"/>
      <c r="H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59"/>
      <c r="D27" s="59"/>
      <c r="E27" s="59"/>
      <c r="F27" s="59"/>
      <c r="G27" s="59"/>
      <c r="H27" s="52"/>
      <c r="I27" s="59"/>
      <c r="J27" s="59"/>
      <c r="K27" s="12"/>
      <c r="L27" s="12"/>
      <c r="M27" s="12"/>
      <c r="N27" s="12"/>
      <c r="O27" s="58"/>
      <c r="P27" s="58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59">
        <v>36</v>
      </c>
      <c r="D28" s="59" t="s">
        <v>1308</v>
      </c>
      <c r="E28" s="59"/>
      <c r="F28" s="59"/>
      <c r="G28" s="59">
        <v>31</v>
      </c>
      <c r="H28" s="52" t="s">
        <v>1309</v>
      </c>
      <c r="I28" s="59">
        <v>19</v>
      </c>
      <c r="J28" s="59" t="s">
        <v>1310</v>
      </c>
      <c r="K28" s="58"/>
      <c r="L28" s="58"/>
      <c r="M28" s="58">
        <v>36</v>
      </c>
      <c r="N28" s="58" t="s">
        <v>1311</v>
      </c>
      <c r="O28" s="58"/>
      <c r="P28" s="58"/>
      <c r="Q28" s="58">
        <f t="shared" si="0"/>
        <v>122</v>
      </c>
      <c r="R28" s="13">
        <f t="shared" si="1"/>
        <v>19176</v>
      </c>
    </row>
    <row r="29" spans="1:18" ht="17.100000000000001" customHeight="1" x14ac:dyDescent="0.25">
      <c r="A29" s="59">
        <v>20</v>
      </c>
      <c r="B29" s="14">
        <v>334</v>
      </c>
      <c r="C29" s="59"/>
      <c r="D29" s="59"/>
      <c r="E29" s="59"/>
      <c r="F29" s="59"/>
      <c r="G29" s="59">
        <v>27</v>
      </c>
      <c r="H29" s="52" t="s">
        <v>1312</v>
      </c>
      <c r="I29" s="59">
        <v>15</v>
      </c>
      <c r="J29" s="59" t="s">
        <v>1313</v>
      </c>
      <c r="K29" s="58"/>
      <c r="L29" s="58"/>
      <c r="M29" s="58">
        <v>27</v>
      </c>
      <c r="N29" s="58" t="s">
        <v>1314</v>
      </c>
      <c r="O29" s="58"/>
      <c r="P29" s="58"/>
      <c r="Q29" s="58">
        <f t="shared" si="0"/>
        <v>69</v>
      </c>
      <c r="R29" s="13">
        <f t="shared" si="1"/>
        <v>10764</v>
      </c>
    </row>
    <row r="30" spans="1:18" ht="17.100000000000001" customHeight="1" x14ac:dyDescent="0.25">
      <c r="A30" s="59">
        <v>22</v>
      </c>
      <c r="B30" s="14">
        <v>336</v>
      </c>
      <c r="C30" s="59"/>
      <c r="D30" s="59"/>
      <c r="E30" s="59"/>
      <c r="F30" s="59"/>
      <c r="G30" s="59"/>
      <c r="H30" s="52"/>
      <c r="I30" s="59"/>
      <c r="J30" s="59"/>
      <c r="K30" s="58"/>
      <c r="L30" s="58"/>
      <c r="M30" s="58"/>
      <c r="N30" s="58"/>
      <c r="O30" s="58"/>
      <c r="P30" s="58"/>
      <c r="Q30" s="58">
        <f t="shared" si="0"/>
        <v>0</v>
      </c>
      <c r="R30" s="13">
        <f t="shared" si="1"/>
        <v>0</v>
      </c>
    </row>
    <row r="31" spans="1:18" ht="17.100000000000001" customHeight="1" x14ac:dyDescent="0.25">
      <c r="A31" s="59">
        <v>24</v>
      </c>
      <c r="B31" s="14">
        <v>338</v>
      </c>
      <c r="C31" s="59">
        <v>41</v>
      </c>
      <c r="D31" s="59" t="s">
        <v>1315</v>
      </c>
      <c r="E31" s="59"/>
      <c r="F31" s="59"/>
      <c r="G31" s="59">
        <v>34</v>
      </c>
      <c r="H31" s="52" t="s">
        <v>1316</v>
      </c>
      <c r="I31" s="59"/>
      <c r="J31" s="59"/>
      <c r="K31" s="58">
        <v>39</v>
      </c>
      <c r="L31" s="58" t="s">
        <v>1317</v>
      </c>
      <c r="M31" s="58"/>
      <c r="N31" s="58"/>
      <c r="O31" s="58">
        <v>9</v>
      </c>
      <c r="P31" s="58" t="s">
        <v>1318</v>
      </c>
      <c r="Q31" s="58">
        <f t="shared" si="0"/>
        <v>123</v>
      </c>
      <c r="R31" s="13">
        <f t="shared" si="1"/>
        <v>19352</v>
      </c>
    </row>
    <row r="32" spans="1:18" ht="17.100000000000001" customHeight="1" x14ac:dyDescent="0.25">
      <c r="A32" s="59">
        <v>25</v>
      </c>
      <c r="B32" s="14">
        <v>339</v>
      </c>
      <c r="C32" s="14">
        <v>45</v>
      </c>
      <c r="D32" s="14" t="s">
        <v>1319</v>
      </c>
      <c r="E32" s="14"/>
      <c r="F32" s="14"/>
      <c r="G32" s="14">
        <v>38</v>
      </c>
      <c r="H32" s="15" t="s">
        <v>1320</v>
      </c>
      <c r="I32" s="12"/>
      <c r="J32" s="14"/>
      <c r="K32">
        <v>46</v>
      </c>
      <c r="L32" s="16" t="s">
        <v>1321</v>
      </c>
      <c r="N32" s="16"/>
      <c r="O32" s="16">
        <v>46</v>
      </c>
      <c r="P32" s="16" t="s">
        <v>542</v>
      </c>
      <c r="Q32" s="58">
        <f t="shared" si="0"/>
        <v>175</v>
      </c>
      <c r="R32" s="13">
        <f t="shared" si="1"/>
        <v>27480</v>
      </c>
    </row>
    <row r="33" spans="1:18" ht="17.100000000000001" customHeight="1" x14ac:dyDescent="0.25">
      <c r="A33" s="59">
        <v>26</v>
      </c>
      <c r="B33" s="59">
        <v>340</v>
      </c>
      <c r="C33" s="59"/>
      <c r="D33" s="59"/>
      <c r="E33" s="59"/>
      <c r="F33" s="59"/>
      <c r="G33" s="59"/>
      <c r="H33" s="54"/>
      <c r="I33" s="12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59"/>
      <c r="D34" s="59"/>
      <c r="E34" s="59">
        <v>20</v>
      </c>
      <c r="F34" s="59" t="s">
        <v>1322</v>
      </c>
      <c r="G34" s="59"/>
      <c r="H34" s="54"/>
      <c r="I34" s="12"/>
      <c r="J34" s="59"/>
      <c r="K34" s="58">
        <v>68</v>
      </c>
      <c r="L34" s="58" t="s">
        <v>1323</v>
      </c>
      <c r="M34" s="58">
        <v>11</v>
      </c>
      <c r="N34" s="58" t="s">
        <v>1324</v>
      </c>
      <c r="O34" s="58"/>
      <c r="P34" s="58"/>
      <c r="Q34" s="58">
        <f t="shared" si="0"/>
        <v>99</v>
      </c>
      <c r="R34" s="13">
        <f t="shared" si="1"/>
        <v>15524</v>
      </c>
    </row>
    <row r="35" spans="1:18" ht="17.100000000000001" customHeight="1" x14ac:dyDescent="0.25">
      <c r="A35" s="59">
        <v>28</v>
      </c>
      <c r="B35" s="17">
        <v>342</v>
      </c>
      <c r="C35" s="59">
        <v>36</v>
      </c>
      <c r="D35" s="12" t="s">
        <v>1325</v>
      </c>
      <c r="E35" s="59"/>
      <c r="F35" s="59"/>
      <c r="G35" s="59">
        <v>43</v>
      </c>
      <c r="H35" s="54" t="s">
        <v>1326</v>
      </c>
      <c r="I35" s="12">
        <v>21</v>
      </c>
      <c r="J35" s="59" t="s">
        <v>1327</v>
      </c>
      <c r="K35" s="58">
        <v>24</v>
      </c>
      <c r="L35" s="58" t="s">
        <v>1328</v>
      </c>
      <c r="M35" s="58"/>
      <c r="N35" s="58"/>
      <c r="O35" s="58">
        <v>42</v>
      </c>
      <c r="P35" s="58" t="s">
        <v>1329</v>
      </c>
      <c r="Q35" s="58">
        <f t="shared" si="0"/>
        <v>166</v>
      </c>
      <c r="R35" s="13">
        <f t="shared" si="1"/>
        <v>26040</v>
      </c>
    </row>
    <row r="36" spans="1:18" ht="17.100000000000001" customHeight="1" x14ac:dyDescent="0.25">
      <c r="A36" s="59">
        <v>29</v>
      </c>
      <c r="B36" s="59">
        <v>343</v>
      </c>
      <c r="C36" s="59"/>
      <c r="D36" s="59"/>
      <c r="E36" s="12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7.100000000000001" customHeight="1" x14ac:dyDescent="0.25">
      <c r="A37" s="59">
        <v>30</v>
      </c>
      <c r="B37" s="14" t="s">
        <v>17</v>
      </c>
      <c r="C37" s="59"/>
      <c r="D37" s="59"/>
      <c r="E37" s="12"/>
      <c r="F37" s="59"/>
      <c r="G37" s="59"/>
      <c r="H37" s="52"/>
      <c r="I37" s="12"/>
      <c r="J37" s="59"/>
      <c r="K37" s="58"/>
      <c r="L37" s="58"/>
      <c r="M37" s="58"/>
      <c r="N37" s="58"/>
      <c r="O37" s="58"/>
      <c r="P37" s="58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14" t="s">
        <v>18</v>
      </c>
      <c r="C38" s="59"/>
      <c r="D38" s="59"/>
      <c r="E38" s="12"/>
      <c r="F38" s="59"/>
      <c r="G38" s="59"/>
      <c r="H38" s="52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59"/>
      <c r="D39" s="59"/>
      <c r="E39" s="12"/>
      <c r="F39" s="59"/>
      <c r="G39" s="59"/>
      <c r="H39" s="52"/>
      <c r="I39" s="12"/>
      <c r="J39" s="59"/>
      <c r="K39" s="58"/>
      <c r="L39" s="58"/>
      <c r="M39" s="58"/>
      <c r="N39" s="58"/>
      <c r="O39" s="58"/>
      <c r="P39" s="58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59"/>
      <c r="D40" s="59"/>
      <c r="E40" s="59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59"/>
      <c r="D41" s="59"/>
      <c r="E41" s="59"/>
      <c r="F41" s="59"/>
      <c r="G41" s="59"/>
      <c r="H41" s="59"/>
      <c r="I41" s="59"/>
      <c r="J41" s="59"/>
      <c r="K41" s="12"/>
      <c r="L41" s="58"/>
      <c r="M41" s="12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7.100000000000001" customHeight="1" x14ac:dyDescent="0.25">
      <c r="A42" s="59">
        <v>37</v>
      </c>
      <c r="B42" s="14">
        <v>421</v>
      </c>
      <c r="C42" s="59"/>
      <c r="D42" s="59"/>
      <c r="E42" s="59"/>
      <c r="F42" s="59"/>
      <c r="G42" s="59"/>
      <c r="H42" s="52"/>
      <c r="I42" s="59">
        <v>36</v>
      </c>
      <c r="J42" s="59" t="s">
        <v>1330</v>
      </c>
      <c r="K42" s="58"/>
      <c r="L42" s="58"/>
      <c r="M42" s="58"/>
      <c r="N42" s="58"/>
      <c r="O42" s="58"/>
      <c r="P42" s="58"/>
      <c r="Q42" s="58">
        <f t="shared" si="0"/>
        <v>36</v>
      </c>
      <c r="R42" s="13">
        <f t="shared" si="1"/>
        <v>5616</v>
      </c>
    </row>
    <row r="43" spans="1:18" ht="17.100000000000001" customHeight="1" x14ac:dyDescent="0.25">
      <c r="A43" s="59">
        <v>38</v>
      </c>
      <c r="B43" s="59">
        <v>422</v>
      </c>
      <c r="C43" s="59"/>
      <c r="D43" s="59"/>
      <c r="E43" s="59"/>
      <c r="F43" s="59"/>
      <c r="G43" s="59"/>
      <c r="H43" s="59"/>
      <c r="I43" s="14"/>
      <c r="J43" s="59"/>
      <c r="K43" s="58"/>
      <c r="L43" s="58"/>
      <c r="M43" s="58"/>
      <c r="N43" s="58"/>
      <c r="O43" s="58">
        <v>11</v>
      </c>
      <c r="P43" s="58" t="s">
        <v>1331</v>
      </c>
      <c r="Q43" s="58">
        <f t="shared" ref="Q43:Q74" si="2">C43+E43+G43+I43+K43+M43+O43</f>
        <v>11</v>
      </c>
      <c r="R43" s="13">
        <f t="shared" ref="R43:R74" si="3">SUM(C43*C$9,E43*E$9,G43*G$9,I43*I$9,K43*K$9,M43*M$9,O43*O$9)</f>
        <v>1716</v>
      </c>
    </row>
    <row r="44" spans="1:18" ht="17.100000000000001" customHeight="1" x14ac:dyDescent="0.25">
      <c r="A44" s="59">
        <v>39</v>
      </c>
      <c r="B44" s="58">
        <v>423</v>
      </c>
      <c r="C44" s="58"/>
      <c r="D44" s="58"/>
      <c r="E44" s="58"/>
      <c r="F44" s="58"/>
      <c r="G44" s="58"/>
      <c r="H44" s="58"/>
      <c r="I44" s="59"/>
      <c r="J44" s="58"/>
      <c r="K44" s="58">
        <v>40</v>
      </c>
      <c r="L44" s="58" t="s">
        <v>1020</v>
      </c>
      <c r="M44" s="58"/>
      <c r="N44" s="58"/>
      <c r="O44" s="58"/>
      <c r="P44" s="58"/>
      <c r="Q44" s="58">
        <f t="shared" si="2"/>
        <v>40</v>
      </c>
      <c r="R44" s="13">
        <f t="shared" si="3"/>
        <v>6240</v>
      </c>
    </row>
    <row r="45" spans="1:18" ht="17.100000000000001" customHeight="1" x14ac:dyDescent="0.25">
      <c r="A45" s="59">
        <v>40</v>
      </c>
      <c r="B45" s="58">
        <v>424</v>
      </c>
      <c r="C45" s="58"/>
      <c r="D45" s="58"/>
      <c r="E45" s="58"/>
      <c r="F45" s="58"/>
      <c r="G45" s="58"/>
      <c r="H45" s="58"/>
      <c r="I45" s="59"/>
      <c r="J45" s="58"/>
      <c r="K45" s="58"/>
      <c r="L45" s="58"/>
      <c r="M45" s="58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7.100000000000001" customHeight="1" x14ac:dyDescent="0.25">
      <c r="A46" s="59">
        <v>41</v>
      </c>
      <c r="B46" s="58">
        <v>425</v>
      </c>
      <c r="C46" s="58"/>
      <c r="D46" s="58"/>
      <c r="E46" s="58"/>
      <c r="F46" s="58"/>
      <c r="G46" s="58"/>
      <c r="H46" s="58"/>
      <c r="I46" s="59"/>
      <c r="J46" s="58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7.100000000000001" customHeight="1" x14ac:dyDescent="0.25">
      <c r="A47" s="59">
        <v>42</v>
      </c>
      <c r="B47" s="58">
        <v>426</v>
      </c>
      <c r="C47" s="58"/>
      <c r="D47" s="58"/>
      <c r="E47" s="58"/>
      <c r="F47" s="58"/>
      <c r="G47" s="58"/>
      <c r="H47" s="58"/>
      <c r="I47" s="59"/>
      <c r="J47" s="58"/>
      <c r="K47" s="58">
        <v>45</v>
      </c>
      <c r="L47" s="58" t="s">
        <v>1332</v>
      </c>
      <c r="M47" s="58"/>
      <c r="N47" s="58"/>
      <c r="O47" s="58"/>
      <c r="P47" s="58"/>
      <c r="Q47" s="58">
        <f t="shared" si="2"/>
        <v>45</v>
      </c>
      <c r="R47" s="13">
        <f t="shared" si="3"/>
        <v>7020</v>
      </c>
    </row>
    <row r="48" spans="1:18" ht="17.100000000000001" customHeight="1" x14ac:dyDescent="0.25">
      <c r="A48" s="59">
        <v>43</v>
      </c>
      <c r="B48" s="58">
        <v>427</v>
      </c>
      <c r="C48" s="58"/>
      <c r="D48" s="58"/>
      <c r="E48" s="58"/>
      <c r="F48" s="58"/>
      <c r="G48" s="58"/>
      <c r="H48" s="58"/>
      <c r="I48" s="59"/>
      <c r="J48" s="58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7.100000000000001" customHeight="1" x14ac:dyDescent="0.25">
      <c r="A49" s="59">
        <v>44</v>
      </c>
      <c r="B49" s="58">
        <v>428</v>
      </c>
      <c r="C49" s="58"/>
      <c r="D49" s="58"/>
      <c r="E49" s="58"/>
      <c r="F49" s="58"/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7.100000000000001" customHeight="1" x14ac:dyDescent="0.25">
      <c r="A50" s="59">
        <v>45</v>
      </c>
      <c r="B50" s="58">
        <v>429</v>
      </c>
      <c r="C50" s="58"/>
      <c r="D50" s="58"/>
      <c r="E50" s="58">
        <v>43</v>
      </c>
      <c r="F50" s="58" t="s">
        <v>1333</v>
      </c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si="2"/>
        <v>43</v>
      </c>
      <c r="R50" s="13">
        <f t="shared" si="3"/>
        <v>6880</v>
      </c>
    </row>
    <row r="51" spans="1:18" ht="17.100000000000001" customHeight="1" x14ac:dyDescent="0.25">
      <c r="A51" s="59">
        <v>46</v>
      </c>
      <c r="B51" s="58">
        <v>430</v>
      </c>
      <c r="C51" s="58"/>
      <c r="D51" s="58"/>
      <c r="E51" s="58">
        <v>38</v>
      </c>
      <c r="F51" s="58" t="s">
        <v>1334</v>
      </c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"/>
        <v>38</v>
      </c>
      <c r="R51" s="13">
        <f t="shared" si="3"/>
        <v>6080</v>
      </c>
    </row>
    <row r="52" spans="1:18" ht="17.100000000000001" customHeight="1" x14ac:dyDescent="0.25">
      <c r="A52" s="59">
        <v>47</v>
      </c>
      <c r="B52" s="58">
        <v>431</v>
      </c>
      <c r="C52" s="58"/>
      <c r="D52" s="58"/>
      <c r="E52" s="58"/>
      <c r="F52" s="58"/>
      <c r="G52" s="58">
        <v>37</v>
      </c>
      <c r="H52" s="58" t="s">
        <v>1216</v>
      </c>
      <c r="I52" s="58"/>
      <c r="J52" s="58"/>
      <c r="K52" s="58"/>
      <c r="L52" s="58"/>
      <c r="M52" s="58"/>
      <c r="N52" s="58"/>
      <c r="O52" s="58"/>
      <c r="P52" s="58"/>
      <c r="Q52" s="58">
        <f t="shared" si="2"/>
        <v>37</v>
      </c>
      <c r="R52" s="13">
        <f t="shared" si="3"/>
        <v>5772</v>
      </c>
    </row>
    <row r="53" spans="1:18" ht="17.100000000000001" customHeight="1" x14ac:dyDescent="0.25">
      <c r="A53" s="59">
        <v>48</v>
      </c>
      <c r="B53" s="58">
        <v>432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7.100000000000001" customHeight="1" x14ac:dyDescent="0.25">
      <c r="A54" s="59">
        <v>49</v>
      </c>
      <c r="B54" s="58">
        <v>433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7.100000000000001" customHeight="1" x14ac:dyDescent="0.25">
      <c r="A55" s="59">
        <v>50</v>
      </c>
      <c r="B55" s="58">
        <v>434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7.100000000000001" customHeight="1" x14ac:dyDescent="0.25">
      <c r="A56" s="59">
        <v>51</v>
      </c>
      <c r="B56" s="58">
        <v>435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>
        <v>32</v>
      </c>
      <c r="P56" s="58" t="s">
        <v>1335</v>
      </c>
      <c r="Q56" s="58">
        <f t="shared" si="2"/>
        <v>32</v>
      </c>
      <c r="R56" s="13">
        <f t="shared" si="3"/>
        <v>4992</v>
      </c>
    </row>
    <row r="57" spans="1:18" ht="17.100000000000001" customHeight="1" x14ac:dyDescent="0.25">
      <c r="A57" s="59">
        <v>52</v>
      </c>
      <c r="B57" s="58">
        <v>436</v>
      </c>
      <c r="C57" s="58"/>
      <c r="D57" s="58"/>
      <c r="E57" s="58">
        <v>31</v>
      </c>
      <c r="F57" s="58" t="s">
        <v>1336</v>
      </c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"/>
        <v>31</v>
      </c>
      <c r="R57" s="13">
        <f t="shared" si="3"/>
        <v>4960</v>
      </c>
    </row>
    <row r="58" spans="1:18" ht="17.100000000000001" customHeight="1" x14ac:dyDescent="0.25">
      <c r="A58" s="59">
        <v>53</v>
      </c>
      <c r="B58" s="58">
        <v>437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"/>
        <v>0</v>
      </c>
      <c r="R58" s="13">
        <f t="shared" si="3"/>
        <v>0</v>
      </c>
    </row>
    <row r="59" spans="1:18" ht="17.100000000000001" customHeight="1" x14ac:dyDescent="0.25">
      <c r="A59" s="59">
        <v>54</v>
      </c>
      <c r="B59" s="58">
        <v>438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"/>
        <v>0</v>
      </c>
      <c r="R59" s="13">
        <f t="shared" si="3"/>
        <v>0</v>
      </c>
    </row>
    <row r="60" spans="1:18" ht="17.100000000000001" customHeight="1" x14ac:dyDescent="0.25">
      <c r="A60" s="59">
        <v>55</v>
      </c>
      <c r="B60" s="58">
        <v>439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"/>
        <v>0</v>
      </c>
      <c r="R60" s="13">
        <f t="shared" si="3"/>
        <v>0</v>
      </c>
    </row>
    <row r="61" spans="1:18" ht="17.100000000000001" customHeight="1" x14ac:dyDescent="0.25">
      <c r="A61" s="59">
        <v>56</v>
      </c>
      <c r="B61" s="58">
        <v>440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"/>
        <v>0</v>
      </c>
      <c r="R61" s="13">
        <f t="shared" si="3"/>
        <v>0</v>
      </c>
    </row>
    <row r="62" spans="1:18" ht="17.100000000000001" customHeight="1" x14ac:dyDescent="0.25">
      <c r="A62" s="59">
        <v>57</v>
      </c>
      <c r="B62" s="58">
        <v>441</v>
      </c>
      <c r="C62" s="58"/>
      <c r="D62" s="58"/>
      <c r="E62" s="58"/>
      <c r="F62" s="58"/>
      <c r="G62" s="58">
        <v>33</v>
      </c>
      <c r="H62" s="58" t="s">
        <v>993</v>
      </c>
      <c r="I62" s="58"/>
      <c r="J62" s="58"/>
      <c r="K62" s="58"/>
      <c r="L62" s="58"/>
      <c r="M62" s="58"/>
      <c r="N62" s="58"/>
      <c r="O62" s="58"/>
      <c r="P62" s="58"/>
      <c r="Q62" s="58">
        <f t="shared" si="2"/>
        <v>33</v>
      </c>
      <c r="R62" s="13">
        <f t="shared" si="3"/>
        <v>5148</v>
      </c>
    </row>
    <row r="63" spans="1:18" ht="17.100000000000001" customHeight="1" x14ac:dyDescent="0.25">
      <c r="A63" s="59">
        <v>58</v>
      </c>
      <c r="B63" s="58">
        <v>442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2"/>
        <v>0</v>
      </c>
      <c r="R63" s="13">
        <f t="shared" si="3"/>
        <v>0</v>
      </c>
    </row>
    <row r="64" spans="1:18" ht="17.100000000000001" customHeight="1" x14ac:dyDescent="0.25">
      <c r="A64" s="59">
        <v>60</v>
      </c>
      <c r="B64" s="58" t="s">
        <v>20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si="2"/>
        <v>0</v>
      </c>
      <c r="R67" s="13">
        <f t="shared" si="3"/>
        <v>0</v>
      </c>
    </row>
    <row r="68" spans="1:18" ht="17.100000000000001" customHeight="1" x14ac:dyDescent="0.25">
      <c r="A68" s="59">
        <v>64</v>
      </c>
      <c r="B68" s="58">
        <v>608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7.100000000000001" customHeight="1" x14ac:dyDescent="0.25">
      <c r="A69" s="59">
        <v>65</v>
      </c>
      <c r="B69" s="58">
        <v>609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7.100000000000001" customHeight="1" x14ac:dyDescent="0.25">
      <c r="A70" s="59">
        <v>66</v>
      </c>
      <c r="B70" s="58">
        <v>610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7.100000000000001" customHeight="1" x14ac:dyDescent="0.25">
      <c r="A72" s="59">
        <v>68</v>
      </c>
      <c r="B72" s="58">
        <v>612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7.100000000000001" customHeight="1" x14ac:dyDescent="0.25">
      <c r="A73" s="59">
        <v>69</v>
      </c>
      <c r="B73" s="58">
        <v>613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18"/>
      <c r="D77" s="18"/>
      <c r="E77" s="18"/>
      <c r="F77" s="18"/>
      <c r="G77" s="18">
        <v>20</v>
      </c>
      <c r="H77" s="18" t="s">
        <v>1337</v>
      </c>
      <c r="I77" s="18"/>
      <c r="J77" s="18"/>
      <c r="K77" s="18"/>
      <c r="L77" s="18"/>
      <c r="M77" s="18"/>
      <c r="N77" s="18"/>
      <c r="O77" s="18"/>
      <c r="P77" s="18"/>
      <c r="Q77" s="58">
        <f t="shared" si="4"/>
        <v>20</v>
      </c>
      <c r="R77" s="13">
        <f t="shared" si="5"/>
        <v>3120</v>
      </c>
    </row>
    <row r="78" spans="1:18" ht="17.100000000000001" customHeight="1" x14ac:dyDescent="0.25">
      <c r="A78" s="59">
        <v>75</v>
      </c>
      <c r="B78" s="58">
        <v>619</v>
      </c>
      <c r="C78" s="58"/>
      <c r="D78" s="58"/>
      <c r="E78" s="58"/>
      <c r="F78" s="58"/>
      <c r="G78" s="58"/>
      <c r="H78" s="58"/>
      <c r="I78" s="58">
        <v>23</v>
      </c>
      <c r="J78" s="58" t="s">
        <v>884</v>
      </c>
      <c r="K78" s="58"/>
      <c r="L78" s="58"/>
      <c r="M78" s="58"/>
      <c r="N78" s="58"/>
      <c r="O78" s="58"/>
      <c r="P78" s="58"/>
      <c r="Q78" s="58">
        <f t="shared" si="4"/>
        <v>23</v>
      </c>
      <c r="R78" s="13">
        <f t="shared" si="5"/>
        <v>3588</v>
      </c>
    </row>
    <row r="79" spans="1:18" ht="17.100000000000001" customHeight="1" x14ac:dyDescent="0.25">
      <c r="A79" s="59">
        <v>76</v>
      </c>
      <c r="B79" s="58">
        <v>620</v>
      </c>
      <c r="C79" s="58"/>
      <c r="D79" s="58"/>
      <c r="E79" s="58"/>
      <c r="F79" s="58"/>
      <c r="G79" s="58">
        <v>21</v>
      </c>
      <c r="H79" s="58" t="s">
        <v>1338</v>
      </c>
      <c r="I79" s="58"/>
      <c r="J79" s="58"/>
      <c r="K79" s="58"/>
      <c r="L79" s="58"/>
      <c r="M79" s="58">
        <v>26</v>
      </c>
      <c r="N79" s="58" t="s">
        <v>1339</v>
      </c>
      <c r="O79" s="58"/>
      <c r="P79" s="58"/>
      <c r="Q79" s="58">
        <f t="shared" si="4"/>
        <v>47</v>
      </c>
      <c r="R79" s="13">
        <f t="shared" si="5"/>
        <v>7332</v>
      </c>
    </row>
    <row r="80" spans="1:18" ht="17.100000000000001" customHeight="1" x14ac:dyDescent="0.25">
      <c r="A80" s="59">
        <v>79</v>
      </c>
      <c r="B80" s="58">
        <v>623</v>
      </c>
      <c r="C80" s="58">
        <v>18</v>
      </c>
      <c r="D80" s="58" t="s">
        <v>420</v>
      </c>
      <c r="E80" s="58"/>
      <c r="F80" s="58"/>
      <c r="G80" s="58"/>
      <c r="H80" s="58"/>
      <c r="I80" s="58"/>
      <c r="J80" s="58"/>
      <c r="K80" s="12"/>
      <c r="L80" s="58"/>
      <c r="M80" s="12"/>
      <c r="N80" s="58"/>
      <c r="O80" s="58">
        <v>30</v>
      </c>
      <c r="P80" s="58" t="s">
        <v>1340</v>
      </c>
      <c r="Q80" s="58">
        <f t="shared" si="4"/>
        <v>48</v>
      </c>
      <c r="R80" s="13">
        <f t="shared" si="5"/>
        <v>7560</v>
      </c>
    </row>
    <row r="81" spans="1:18" ht="17.100000000000001" customHeight="1" x14ac:dyDescent="0.25">
      <c r="A81" s="59">
        <v>80</v>
      </c>
      <c r="B81" s="58">
        <v>624</v>
      </c>
      <c r="C81" s="58"/>
      <c r="D81" s="58"/>
      <c r="E81" s="58"/>
      <c r="F81" s="58"/>
      <c r="G81" s="58">
        <v>21</v>
      </c>
      <c r="H81" s="58" t="s">
        <v>1000</v>
      </c>
      <c r="I81" s="58"/>
      <c r="J81" s="58"/>
      <c r="K81" s="12"/>
      <c r="L81" s="58"/>
      <c r="M81" s="12"/>
      <c r="N81" s="58"/>
      <c r="O81" s="58"/>
      <c r="P81" s="58"/>
      <c r="Q81" s="58">
        <f t="shared" si="4"/>
        <v>21</v>
      </c>
      <c r="R81" s="13">
        <f t="shared" si="5"/>
        <v>3276</v>
      </c>
    </row>
    <row r="82" spans="1:18" ht="17.100000000000001" customHeight="1" x14ac:dyDescent="0.25">
      <c r="A82" s="59">
        <v>81</v>
      </c>
      <c r="B82" s="58">
        <v>625</v>
      </c>
      <c r="C82" s="58">
        <v>25</v>
      </c>
      <c r="D82" s="58" t="s">
        <v>1341</v>
      </c>
      <c r="E82" s="58"/>
      <c r="F82" s="58"/>
      <c r="G82" s="58">
        <v>18</v>
      </c>
      <c r="H82" s="58" t="s">
        <v>1342</v>
      </c>
      <c r="I82" s="58"/>
      <c r="J82" s="58"/>
      <c r="K82" s="12"/>
      <c r="L82" s="58"/>
      <c r="M82" s="12"/>
      <c r="N82" s="58"/>
      <c r="O82" s="58">
        <v>23</v>
      </c>
      <c r="P82" s="58" t="s">
        <v>1343</v>
      </c>
      <c r="Q82" s="58">
        <f t="shared" si="4"/>
        <v>66</v>
      </c>
      <c r="R82" s="13">
        <f t="shared" si="5"/>
        <v>10396</v>
      </c>
    </row>
    <row r="83" spans="1:18" ht="17.100000000000001" customHeight="1" x14ac:dyDescent="0.25">
      <c r="A83" s="59">
        <v>82</v>
      </c>
      <c r="B83" s="58">
        <v>626</v>
      </c>
      <c r="C83" s="58"/>
      <c r="D83" s="58"/>
      <c r="E83" s="58"/>
      <c r="F83" s="58"/>
      <c r="G83" s="58">
        <v>21</v>
      </c>
      <c r="H83" s="58" t="s">
        <v>1344</v>
      </c>
      <c r="I83" s="58"/>
      <c r="J83" s="58"/>
      <c r="K83" s="20"/>
      <c r="L83" s="58"/>
      <c r="M83" s="20"/>
      <c r="N83" s="58"/>
      <c r="O83" s="58"/>
      <c r="P83" s="58"/>
      <c r="Q83" s="58">
        <f t="shared" si="4"/>
        <v>21</v>
      </c>
      <c r="R83" s="13">
        <f t="shared" si="5"/>
        <v>3276</v>
      </c>
    </row>
    <row r="84" spans="1:18" ht="17.100000000000001" customHeight="1" x14ac:dyDescent="0.25">
      <c r="A84" s="59">
        <v>83</v>
      </c>
      <c r="B84" s="58">
        <v>627</v>
      </c>
      <c r="C84" s="58">
        <v>21</v>
      </c>
      <c r="D84" s="58" t="s">
        <v>1345</v>
      </c>
      <c r="E84" s="58"/>
      <c r="F84" s="58"/>
      <c r="G84" s="58"/>
      <c r="H84" s="58"/>
      <c r="I84" s="58">
        <v>25</v>
      </c>
      <c r="J84" s="58" t="s">
        <v>1346</v>
      </c>
      <c r="K84" s="12"/>
      <c r="L84" s="58"/>
      <c r="M84" s="12"/>
      <c r="N84" s="58"/>
      <c r="O84" s="58"/>
      <c r="P84" s="58"/>
      <c r="Q84" s="58">
        <f t="shared" si="4"/>
        <v>46</v>
      </c>
      <c r="R84" s="13">
        <f t="shared" si="5"/>
        <v>7260</v>
      </c>
    </row>
    <row r="85" spans="1:18" ht="17.100000000000001" customHeight="1" x14ac:dyDescent="0.25">
      <c r="A85" s="59">
        <v>84</v>
      </c>
      <c r="B85" s="58">
        <v>628</v>
      </c>
      <c r="C85" s="58"/>
      <c r="D85" s="58"/>
      <c r="E85" s="58">
        <v>20</v>
      </c>
      <c r="F85" s="58" t="s">
        <v>1347</v>
      </c>
      <c r="G85" s="58"/>
      <c r="H85" s="58"/>
      <c r="I85" s="58"/>
      <c r="J85" s="58"/>
      <c r="K85" s="12"/>
      <c r="L85" s="58"/>
      <c r="M85" s="12">
        <v>25</v>
      </c>
      <c r="N85" s="58" t="s">
        <v>1348</v>
      </c>
      <c r="O85" s="58"/>
      <c r="P85" s="58"/>
      <c r="Q85" s="58">
        <f t="shared" si="4"/>
        <v>45</v>
      </c>
      <c r="R85" s="13">
        <f t="shared" si="5"/>
        <v>7100</v>
      </c>
    </row>
    <row r="86" spans="1:18" ht="17.100000000000001" customHeight="1" x14ac:dyDescent="0.25">
      <c r="A86" s="59">
        <v>85</v>
      </c>
      <c r="B86" s="58">
        <v>629</v>
      </c>
      <c r="C86" s="58"/>
      <c r="D86" s="58"/>
      <c r="E86" s="58"/>
      <c r="F86" s="58"/>
      <c r="G86" s="58"/>
      <c r="H86" s="58"/>
      <c r="I86" s="58"/>
      <c r="J86" s="58"/>
      <c r="K86" s="12"/>
      <c r="L86" s="58"/>
      <c r="M86" s="12"/>
      <c r="N86" s="58"/>
      <c r="O86" s="58"/>
      <c r="P86" s="58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58">
        <v>17</v>
      </c>
      <c r="D87" s="58" t="s">
        <v>1349</v>
      </c>
      <c r="E87" s="58">
        <v>21</v>
      </c>
      <c r="F87" s="58" t="s">
        <v>1350</v>
      </c>
      <c r="G87" s="58"/>
      <c r="H87" s="58"/>
      <c r="I87" s="58"/>
      <c r="J87" s="58"/>
      <c r="K87" s="58">
        <v>25</v>
      </c>
      <c r="L87" s="58" t="s">
        <v>1351</v>
      </c>
      <c r="M87" s="58"/>
      <c r="N87" s="58"/>
      <c r="O87" s="58"/>
      <c r="P87" s="58"/>
      <c r="Q87" s="58">
        <f t="shared" si="4"/>
        <v>63</v>
      </c>
      <c r="R87" s="13">
        <f t="shared" si="5"/>
        <v>9980</v>
      </c>
    </row>
    <row r="88" spans="1:18" ht="17.100000000000001" customHeight="1" x14ac:dyDescent="0.25">
      <c r="A88" s="59">
        <v>87</v>
      </c>
      <c r="B88" s="58">
        <v>631</v>
      </c>
      <c r="C88" s="58"/>
      <c r="D88" s="58"/>
      <c r="E88" s="58"/>
      <c r="F88" s="58"/>
      <c r="G88" s="58"/>
      <c r="H88" s="58"/>
      <c r="I88" s="58"/>
      <c r="J88" s="58"/>
      <c r="K88" s="58">
        <v>28</v>
      </c>
      <c r="L88" s="58" t="s">
        <v>769</v>
      </c>
      <c r="M88" s="58"/>
      <c r="N88" s="58"/>
      <c r="O88" s="58"/>
      <c r="P88" s="58"/>
      <c r="Q88" s="58">
        <f t="shared" si="4"/>
        <v>28</v>
      </c>
      <c r="R88" s="13">
        <f t="shared" si="5"/>
        <v>4368</v>
      </c>
    </row>
    <row r="89" spans="1:18" ht="17.100000000000001" customHeight="1" x14ac:dyDescent="0.25">
      <c r="A89" s="59">
        <v>88</v>
      </c>
      <c r="B89" s="58">
        <v>632</v>
      </c>
      <c r="C89" s="58"/>
      <c r="D89" s="58"/>
      <c r="E89" s="58"/>
      <c r="F89" s="58"/>
      <c r="G89" s="58"/>
      <c r="I89" s="58">
        <v>27</v>
      </c>
      <c r="J89" s="58" t="s">
        <v>675</v>
      </c>
      <c r="K89" s="58"/>
      <c r="L89" s="58"/>
      <c r="M89" s="58"/>
      <c r="N89" s="58"/>
      <c r="O89" s="58">
        <v>24</v>
      </c>
      <c r="P89" s="58" t="s">
        <v>1352</v>
      </c>
      <c r="Q89" s="58">
        <f t="shared" si="4"/>
        <v>51</v>
      </c>
      <c r="R89" s="13">
        <f t="shared" si="5"/>
        <v>7956</v>
      </c>
    </row>
    <row r="90" spans="1:18" ht="17.100000000000001" customHeight="1" x14ac:dyDescent="0.25">
      <c r="A90" s="59">
        <v>89</v>
      </c>
      <c r="B90" s="58">
        <v>633</v>
      </c>
      <c r="C90" s="58">
        <v>23</v>
      </c>
      <c r="D90" s="58" t="s">
        <v>1353</v>
      </c>
      <c r="E90" s="58"/>
      <c r="F90" s="58"/>
      <c r="G90" s="58"/>
      <c r="H90" s="58"/>
      <c r="I90" s="58">
        <v>24</v>
      </c>
      <c r="J90" s="58" t="s">
        <v>1354</v>
      </c>
      <c r="K90" s="58"/>
      <c r="L90" s="58"/>
      <c r="M90" s="58"/>
      <c r="N90" s="58"/>
      <c r="O90" s="58"/>
      <c r="P90" s="58"/>
      <c r="Q90" s="58">
        <f t="shared" si="4"/>
        <v>47</v>
      </c>
      <c r="R90" s="13">
        <f t="shared" si="5"/>
        <v>7424</v>
      </c>
    </row>
    <row r="91" spans="1:18" ht="17.100000000000001" customHeight="1" x14ac:dyDescent="0.25">
      <c r="A91" s="59">
        <v>90</v>
      </c>
      <c r="B91" s="58" t="s">
        <v>21</v>
      </c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>
        <f t="shared" si="4"/>
        <v>0</v>
      </c>
      <c r="R91" s="13">
        <f t="shared" si="5"/>
        <v>0</v>
      </c>
    </row>
    <row r="92" spans="1:18" ht="17.100000000000001" customHeight="1" x14ac:dyDescent="0.25">
      <c r="A92" s="59">
        <v>91</v>
      </c>
      <c r="B92" s="58">
        <v>702</v>
      </c>
      <c r="C92" s="58"/>
      <c r="D92" s="58"/>
      <c r="E92" s="58"/>
      <c r="F92" s="58"/>
      <c r="G92" s="58"/>
      <c r="H92" s="58"/>
      <c r="I92" s="58">
        <v>170</v>
      </c>
      <c r="J92" s="58" t="s">
        <v>1355</v>
      </c>
      <c r="K92" s="58"/>
      <c r="L92" s="58"/>
      <c r="M92" s="58">
        <v>116</v>
      </c>
      <c r="N92" s="58" t="s">
        <v>1356</v>
      </c>
      <c r="O92" s="58"/>
      <c r="P92" s="58"/>
      <c r="Q92" s="58">
        <f t="shared" si="4"/>
        <v>286</v>
      </c>
      <c r="R92" s="13">
        <f t="shared" si="5"/>
        <v>44616</v>
      </c>
    </row>
    <row r="93" spans="1:18" ht="17.100000000000001" customHeight="1" x14ac:dyDescent="0.25">
      <c r="A93" s="59">
        <v>92</v>
      </c>
      <c r="B93" s="58">
        <v>703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>
        <f t="shared" si="4"/>
        <v>0</v>
      </c>
      <c r="R93" s="13">
        <f t="shared" si="5"/>
        <v>0</v>
      </c>
    </row>
    <row r="94" spans="1:18" ht="17.100000000000001" customHeight="1" x14ac:dyDescent="0.25">
      <c r="A94" s="59">
        <v>95</v>
      </c>
      <c r="B94" s="58">
        <v>1004</v>
      </c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>
        <v>64</v>
      </c>
      <c r="N94" s="58" t="s">
        <v>1357</v>
      </c>
      <c r="O94" s="58"/>
      <c r="P94" s="58"/>
      <c r="Q94" s="58">
        <f t="shared" si="4"/>
        <v>64</v>
      </c>
      <c r="R94" s="13">
        <f t="shared" si="5"/>
        <v>9984</v>
      </c>
    </row>
    <row r="95" spans="1:18" ht="17.100000000000001" customHeight="1" x14ac:dyDescent="0.25">
      <c r="A95" s="59">
        <v>96</v>
      </c>
      <c r="B95" s="58">
        <v>1005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58"/>
      <c r="D96" s="58"/>
      <c r="E96" s="58"/>
      <c r="F96" s="58"/>
      <c r="G96" s="58"/>
      <c r="H96" s="58"/>
      <c r="I96" s="58"/>
      <c r="J96" s="58"/>
      <c r="K96" s="58">
        <v>44</v>
      </c>
      <c r="L96" s="58" t="s">
        <v>1358</v>
      </c>
      <c r="M96" s="58"/>
      <c r="N96" s="58"/>
      <c r="O96" s="58"/>
      <c r="P96" s="58"/>
      <c r="Q96" s="58">
        <f t="shared" si="4"/>
        <v>44</v>
      </c>
      <c r="R96" s="13">
        <f t="shared" si="5"/>
        <v>6864</v>
      </c>
    </row>
    <row r="97" spans="1:18" ht="17.100000000000001" customHeight="1" x14ac:dyDescent="0.25">
      <c r="A97" s="59">
        <v>98</v>
      </c>
      <c r="B97" s="58">
        <v>1103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58"/>
      <c r="D98" s="58"/>
      <c r="E98" s="58"/>
      <c r="F98" s="58"/>
      <c r="G98" s="58"/>
      <c r="H98" s="58"/>
      <c r="I98" s="58">
        <v>63</v>
      </c>
      <c r="J98" s="58" t="s">
        <v>1359</v>
      </c>
      <c r="K98" s="58"/>
      <c r="L98" s="58"/>
      <c r="M98" s="58"/>
      <c r="N98" s="58"/>
      <c r="O98" s="58"/>
      <c r="P98" s="58"/>
      <c r="Q98" s="58">
        <f t="shared" si="4"/>
        <v>63</v>
      </c>
      <c r="R98" s="13">
        <f t="shared" si="5"/>
        <v>9828</v>
      </c>
    </row>
    <row r="99" spans="1:18" ht="17.100000000000001" customHeight="1" x14ac:dyDescent="0.25">
      <c r="A99" s="59">
        <v>101</v>
      </c>
      <c r="B99" s="58">
        <v>1106</v>
      </c>
      <c r="C99" s="58">
        <v>40</v>
      </c>
      <c r="D99" s="58" t="s">
        <v>1360</v>
      </c>
      <c r="E99" s="58"/>
      <c r="F99" s="58"/>
      <c r="G99" s="58"/>
      <c r="H99" s="58"/>
      <c r="I99" s="58"/>
      <c r="J99" s="58"/>
      <c r="K99" s="58"/>
      <c r="L99" s="58"/>
      <c r="M99" s="58">
        <v>58</v>
      </c>
      <c r="N99" s="58" t="s">
        <v>1361</v>
      </c>
      <c r="O99" s="58"/>
      <c r="P99" s="58"/>
      <c r="Q99" s="58">
        <f t="shared" si="4"/>
        <v>98</v>
      </c>
      <c r="R99" s="13">
        <f t="shared" si="5"/>
        <v>15448</v>
      </c>
    </row>
    <row r="100" spans="1:18" ht="17.100000000000001" customHeight="1" x14ac:dyDescent="0.25">
      <c r="A100" s="59">
        <v>102</v>
      </c>
      <c r="B100" s="58">
        <v>1107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7.100000000000001" customHeight="1" x14ac:dyDescent="0.25">
      <c r="A101" s="59">
        <v>103</v>
      </c>
      <c r="B101" s="58">
        <v>1111</v>
      </c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>
        <v>186</v>
      </c>
      <c r="N101" s="58" t="s">
        <v>1362</v>
      </c>
      <c r="O101" s="58"/>
      <c r="P101" s="58"/>
      <c r="Q101" s="58">
        <f t="shared" si="4"/>
        <v>186</v>
      </c>
      <c r="R101" s="13">
        <f t="shared" si="5"/>
        <v>29016</v>
      </c>
    </row>
    <row r="102" spans="1:18" ht="17.100000000000001" customHeight="1" x14ac:dyDescent="0.25">
      <c r="A102" s="59">
        <v>104</v>
      </c>
      <c r="B102" s="58">
        <v>1222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58"/>
      <c r="D103" s="58"/>
      <c r="E103" s="58"/>
      <c r="F103" s="58"/>
      <c r="G103" s="58"/>
      <c r="H103" s="58"/>
      <c r="I103" s="58"/>
      <c r="J103" s="58"/>
      <c r="K103" s="58">
        <v>35</v>
      </c>
      <c r="L103" s="58" t="s">
        <v>1363</v>
      </c>
      <c r="M103" s="58"/>
      <c r="N103" s="58"/>
      <c r="O103" s="58"/>
      <c r="P103" s="58"/>
      <c r="Q103" s="58">
        <f t="shared" si="4"/>
        <v>35</v>
      </c>
      <c r="R103" s="13">
        <f t="shared" si="5"/>
        <v>5460</v>
      </c>
    </row>
    <row r="104" spans="1:18" ht="17.100000000000001" customHeight="1" x14ac:dyDescent="0.25">
      <c r="A104" s="59">
        <v>106</v>
      </c>
      <c r="B104" s="58">
        <v>1229</v>
      </c>
      <c r="C104" s="58"/>
      <c r="D104" s="58"/>
      <c r="E104" s="58"/>
      <c r="F104" s="58"/>
      <c r="G104" s="58"/>
      <c r="H104" s="58"/>
      <c r="I104" s="58">
        <v>35</v>
      </c>
      <c r="J104" s="58" t="s">
        <v>1364</v>
      </c>
      <c r="K104" s="58"/>
      <c r="L104" s="58"/>
      <c r="M104" s="58"/>
      <c r="N104" s="58"/>
      <c r="O104" s="58"/>
      <c r="P104" s="58"/>
      <c r="Q104" s="58">
        <f t="shared" si="4"/>
        <v>35</v>
      </c>
      <c r="R104" s="13">
        <f t="shared" si="5"/>
        <v>5460</v>
      </c>
    </row>
    <row r="105" spans="1:18" ht="17.100000000000001" customHeight="1" x14ac:dyDescent="0.25">
      <c r="A105" s="59">
        <v>107</v>
      </c>
      <c r="B105" s="58">
        <v>1230</v>
      </c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>
        <v>70</v>
      </c>
      <c r="P105" s="58" t="s">
        <v>1365</v>
      </c>
      <c r="Q105" s="58">
        <f t="shared" si="4"/>
        <v>70</v>
      </c>
      <c r="R105" s="13">
        <f t="shared" si="5"/>
        <v>10920</v>
      </c>
    </row>
    <row r="106" spans="1:18" ht="17.100000000000001" customHeight="1" x14ac:dyDescent="0.25">
      <c r="A106" s="59">
        <v>108</v>
      </c>
      <c r="B106" s="58">
        <v>1231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7.100000000000001" customHeight="1" x14ac:dyDescent="0.25">
      <c r="A107" s="59">
        <v>109</v>
      </c>
      <c r="B107" s="58">
        <v>1232</v>
      </c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7.100000000000001" customHeight="1" x14ac:dyDescent="0.25">
      <c r="A108" s="59">
        <v>110</v>
      </c>
      <c r="B108" s="58">
        <v>1233</v>
      </c>
      <c r="C108" s="58"/>
      <c r="D108" s="58"/>
      <c r="E108" s="58"/>
      <c r="F108" s="58"/>
      <c r="G108" s="58"/>
      <c r="H108" s="58"/>
      <c r="I108" s="58">
        <v>46</v>
      </c>
      <c r="J108" s="58" t="s">
        <v>1366</v>
      </c>
      <c r="K108" s="58"/>
      <c r="L108" s="58"/>
      <c r="M108" s="58"/>
      <c r="N108" s="58"/>
      <c r="O108" s="58">
        <v>36</v>
      </c>
      <c r="P108" s="58" t="s">
        <v>1367</v>
      </c>
      <c r="Q108" s="58">
        <f t="shared" si="6"/>
        <v>82</v>
      </c>
      <c r="R108" s="13">
        <f t="shared" si="7"/>
        <v>12792</v>
      </c>
    </row>
    <row r="109" spans="1:18" ht="17.100000000000001" customHeight="1" x14ac:dyDescent="0.25">
      <c r="A109" s="59">
        <v>111</v>
      </c>
      <c r="B109" s="58">
        <v>1234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58"/>
      <c r="D110" s="58"/>
      <c r="E110" s="58">
        <v>61</v>
      </c>
      <c r="F110" s="58" t="s">
        <v>1368</v>
      </c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6"/>
        <v>61</v>
      </c>
      <c r="R110" s="13">
        <f t="shared" si="7"/>
        <v>9760</v>
      </c>
    </row>
    <row r="111" spans="1:18" ht="17.100000000000001" customHeight="1" x14ac:dyDescent="0.25">
      <c r="A111" s="59">
        <v>113</v>
      </c>
      <c r="B111" s="58">
        <v>1236</v>
      </c>
      <c r="C111" s="58"/>
      <c r="D111" s="58"/>
      <c r="E111" s="58"/>
      <c r="F111" s="58"/>
      <c r="G111" s="58"/>
      <c r="H111" s="58"/>
      <c r="I111" s="58"/>
      <c r="J111" s="58"/>
      <c r="K111" s="58">
        <v>78</v>
      </c>
      <c r="L111" s="58" t="s">
        <v>1369</v>
      </c>
      <c r="M111" s="58"/>
      <c r="N111" s="58"/>
      <c r="O111" s="58"/>
      <c r="P111" s="58"/>
      <c r="Q111" s="58">
        <f t="shared" si="6"/>
        <v>78</v>
      </c>
      <c r="R111" s="13">
        <f t="shared" si="7"/>
        <v>12168</v>
      </c>
    </row>
    <row r="112" spans="1:18" ht="17.100000000000001" customHeight="1" x14ac:dyDescent="0.25">
      <c r="A112" s="59">
        <v>114</v>
      </c>
      <c r="B112" s="58">
        <v>1237</v>
      </c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7.100000000000001" customHeight="1" x14ac:dyDescent="0.25">
      <c r="A115" s="59">
        <v>118</v>
      </c>
      <c r="B115" s="58">
        <v>1405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7.100000000000001" customHeight="1" x14ac:dyDescent="0.25">
      <c r="A116" s="59">
        <v>119</v>
      </c>
      <c r="B116" s="58">
        <v>1504</v>
      </c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6"/>
        <v>0</v>
      </c>
      <c r="R116" s="13">
        <f t="shared" si="7"/>
        <v>0</v>
      </c>
    </row>
    <row r="117" spans="1:18" ht="17.100000000000001" customHeight="1" x14ac:dyDescent="0.25">
      <c r="A117" s="59">
        <v>120</v>
      </c>
      <c r="B117" s="58">
        <v>1505</v>
      </c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>
        <v>65</v>
      </c>
      <c r="P117" s="58" t="s">
        <v>1259</v>
      </c>
      <c r="Q117" s="58">
        <f t="shared" si="6"/>
        <v>65</v>
      </c>
      <c r="R117" s="13">
        <f t="shared" si="7"/>
        <v>10140</v>
      </c>
    </row>
    <row r="118" spans="1:18" ht="17.100000000000001" customHeight="1" x14ac:dyDescent="0.25">
      <c r="A118" s="59">
        <v>122</v>
      </c>
      <c r="B118" s="58">
        <v>1507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7.100000000000001" customHeight="1" x14ac:dyDescent="0.25">
      <c r="A119" s="59">
        <v>123</v>
      </c>
      <c r="B119" s="58">
        <v>1508</v>
      </c>
      <c r="C119" s="58"/>
      <c r="D119" s="58"/>
      <c r="E119" s="58">
        <v>50</v>
      </c>
      <c r="F119" s="58" t="s">
        <v>1370</v>
      </c>
      <c r="G119" s="58"/>
      <c r="H119" s="58"/>
      <c r="I119" s="58"/>
      <c r="J119" s="58"/>
      <c r="K119" s="58"/>
      <c r="L119" s="58"/>
      <c r="M119" s="58"/>
      <c r="N119" s="58"/>
      <c r="O119" s="58">
        <v>39</v>
      </c>
      <c r="P119" s="58" t="s">
        <v>1371</v>
      </c>
      <c r="Q119" s="58">
        <f t="shared" si="6"/>
        <v>89</v>
      </c>
      <c r="R119" s="13">
        <f t="shared" si="7"/>
        <v>14084</v>
      </c>
    </row>
    <row r="120" spans="1:18" ht="17.100000000000001" customHeight="1" x14ac:dyDescent="0.25">
      <c r="A120" s="59">
        <v>124</v>
      </c>
      <c r="B120" s="58">
        <v>1509</v>
      </c>
      <c r="C120" s="58">
        <v>40</v>
      </c>
      <c r="D120" s="58" t="s">
        <v>1372</v>
      </c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6"/>
        <v>40</v>
      </c>
      <c r="R120" s="13">
        <f t="shared" si="7"/>
        <v>6400</v>
      </c>
    </row>
    <row r="121" spans="1:18" ht="17.100000000000001" customHeight="1" x14ac:dyDescent="0.25">
      <c r="A121" s="59">
        <v>125</v>
      </c>
      <c r="B121" s="58">
        <v>1510</v>
      </c>
      <c r="C121" s="58"/>
      <c r="D121" s="58"/>
      <c r="E121" s="58">
        <v>46</v>
      </c>
      <c r="F121" s="58" t="s">
        <v>1373</v>
      </c>
      <c r="G121" s="58"/>
      <c r="H121" s="58"/>
      <c r="I121" s="58">
        <v>56</v>
      </c>
      <c r="J121" s="58" t="s">
        <v>1374</v>
      </c>
      <c r="K121" s="58"/>
      <c r="L121" s="58"/>
      <c r="M121" s="58"/>
      <c r="N121" s="58"/>
      <c r="O121" s="58"/>
      <c r="P121" s="58"/>
      <c r="Q121" s="58">
        <f t="shared" si="6"/>
        <v>102</v>
      </c>
      <c r="R121" s="13">
        <f t="shared" si="7"/>
        <v>16096</v>
      </c>
    </row>
    <row r="122" spans="1:18" ht="17.100000000000001" customHeight="1" x14ac:dyDescent="0.25">
      <c r="A122" s="59">
        <v>126</v>
      </c>
      <c r="B122" s="58">
        <v>1511</v>
      </c>
      <c r="C122" s="58">
        <v>93</v>
      </c>
      <c r="D122" s="58" t="s">
        <v>1375</v>
      </c>
      <c r="E122" s="58"/>
      <c r="F122" s="58"/>
      <c r="G122" s="58"/>
      <c r="H122" s="58"/>
      <c r="I122" s="58"/>
      <c r="J122" s="58"/>
      <c r="K122" s="58"/>
      <c r="L122" s="58"/>
      <c r="M122" s="58">
        <v>62</v>
      </c>
      <c r="N122" s="58" t="s">
        <v>1376</v>
      </c>
      <c r="O122" s="58"/>
      <c r="P122" s="58"/>
      <c r="Q122" s="58">
        <f t="shared" si="6"/>
        <v>155</v>
      </c>
      <c r="R122" s="13">
        <f t="shared" si="7"/>
        <v>24552</v>
      </c>
    </row>
    <row r="123" spans="1:18" ht="17.100000000000001" customHeight="1" x14ac:dyDescent="0.25">
      <c r="A123" s="59">
        <v>127</v>
      </c>
      <c r="B123" s="58" t="s">
        <v>22</v>
      </c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58"/>
      <c r="D124" s="58"/>
      <c r="E124" s="58"/>
      <c r="F124" s="58"/>
      <c r="G124" s="58"/>
      <c r="H124" s="58"/>
      <c r="I124" s="58"/>
      <c r="J124" s="58"/>
      <c r="K124" s="58">
        <v>37</v>
      </c>
      <c r="L124" s="58" t="s">
        <v>1377</v>
      </c>
      <c r="M124" s="58"/>
      <c r="N124" s="58"/>
      <c r="O124" s="58"/>
      <c r="P124" s="58"/>
      <c r="Q124" s="58">
        <f t="shared" si="6"/>
        <v>37</v>
      </c>
      <c r="R124" s="13">
        <f t="shared" si="7"/>
        <v>5772</v>
      </c>
    </row>
    <row r="125" spans="1:18" ht="17.100000000000001" customHeight="1" x14ac:dyDescent="0.25">
      <c r="A125" s="59">
        <v>129</v>
      </c>
      <c r="B125" s="58">
        <v>1603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7.100000000000001" customHeight="1" x14ac:dyDescent="0.25">
      <c r="A126" s="59">
        <v>130</v>
      </c>
      <c r="B126" s="58">
        <v>1703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7.100000000000001" customHeight="1" x14ac:dyDescent="0.25">
      <c r="A127" s="59">
        <v>131</v>
      </c>
      <c r="B127" s="58">
        <v>1704</v>
      </c>
      <c r="C127" s="58"/>
      <c r="D127" s="58"/>
      <c r="E127" s="58">
        <v>26</v>
      </c>
      <c r="F127" s="58" t="s">
        <v>1378</v>
      </c>
      <c r="G127" s="58"/>
      <c r="H127" s="58"/>
      <c r="I127" s="58"/>
      <c r="J127" s="58"/>
      <c r="K127" s="58"/>
      <c r="L127" s="58"/>
      <c r="M127" s="58"/>
      <c r="N127" s="58"/>
      <c r="O127" s="58">
        <v>48</v>
      </c>
      <c r="P127" s="58" t="s">
        <v>1379</v>
      </c>
      <c r="Q127" s="58">
        <f t="shared" si="6"/>
        <v>74</v>
      </c>
      <c r="R127" s="13">
        <f t="shared" si="7"/>
        <v>11648</v>
      </c>
    </row>
    <row r="128" spans="1:18" ht="17.100000000000001" customHeight="1" x14ac:dyDescent="0.25">
      <c r="A128" s="59">
        <v>132</v>
      </c>
      <c r="B128" s="58">
        <v>1705</v>
      </c>
      <c r="C128" s="58"/>
      <c r="D128" s="58"/>
      <c r="E128" s="58"/>
      <c r="F128" s="58"/>
      <c r="G128" s="58"/>
      <c r="H128" s="58"/>
      <c r="I128" s="58"/>
      <c r="J128" s="58"/>
      <c r="K128" s="58">
        <v>48</v>
      </c>
      <c r="L128" s="58" t="s">
        <v>1380</v>
      </c>
      <c r="M128" s="58"/>
      <c r="N128" s="58"/>
      <c r="O128" s="58"/>
      <c r="P128" s="58"/>
      <c r="Q128" s="58">
        <f t="shared" si="6"/>
        <v>48</v>
      </c>
      <c r="R128" s="13">
        <f t="shared" si="7"/>
        <v>7488</v>
      </c>
    </row>
    <row r="129" spans="1:18" ht="17.100000000000001" customHeight="1" x14ac:dyDescent="0.25">
      <c r="A129" s="59">
        <v>133</v>
      </c>
      <c r="B129" s="58">
        <v>1706</v>
      </c>
      <c r="C129" s="58">
        <v>32</v>
      </c>
      <c r="D129" s="58" t="s">
        <v>1381</v>
      </c>
      <c r="E129" s="58"/>
      <c r="F129" s="58"/>
      <c r="G129" s="58"/>
      <c r="H129" s="58"/>
      <c r="I129" s="58"/>
      <c r="J129" s="58"/>
      <c r="K129" s="58"/>
      <c r="L129" s="58"/>
      <c r="M129" s="58">
        <v>35</v>
      </c>
      <c r="N129" s="58" t="s">
        <v>1382</v>
      </c>
      <c r="O129" s="58"/>
      <c r="P129" s="58"/>
      <c r="Q129" s="58">
        <f t="shared" si="6"/>
        <v>67</v>
      </c>
      <c r="R129" s="13">
        <f t="shared" si="7"/>
        <v>10580</v>
      </c>
    </row>
    <row r="130" spans="1:18" ht="17.100000000000001" customHeight="1" x14ac:dyDescent="0.25">
      <c r="A130" s="59">
        <v>134</v>
      </c>
      <c r="B130" s="58">
        <v>1707</v>
      </c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>
        <v>17</v>
      </c>
      <c r="N130" s="58" t="s">
        <v>1383</v>
      </c>
      <c r="O130" s="58"/>
      <c r="P130" s="58"/>
      <c r="Q130" s="58">
        <f t="shared" si="6"/>
        <v>17</v>
      </c>
      <c r="R130" s="13">
        <f t="shared" si="7"/>
        <v>2652</v>
      </c>
    </row>
    <row r="131" spans="1:18" ht="17.100000000000001" customHeight="1" x14ac:dyDescent="0.25">
      <c r="A131" s="59">
        <v>135</v>
      </c>
      <c r="B131" s="58">
        <v>1708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7.100000000000001" customHeight="1" x14ac:dyDescent="0.25">
      <c r="A132" s="59">
        <v>136</v>
      </c>
      <c r="B132" s="58" t="s">
        <v>23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7.100000000000001" customHeight="1" x14ac:dyDescent="0.25">
      <c r="A134" s="59">
        <v>138</v>
      </c>
      <c r="B134" s="58">
        <v>2102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7.100000000000001" customHeight="1" x14ac:dyDescent="0.25">
      <c r="A135" s="59">
        <v>139</v>
      </c>
      <c r="B135" s="58">
        <v>2105</v>
      </c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7.100000000000001" customHeight="1" x14ac:dyDescent="0.25">
      <c r="A138" s="59">
        <v>142</v>
      </c>
      <c r="B138" s="58">
        <v>2108</v>
      </c>
      <c r="C138" s="58"/>
      <c r="D138" s="58"/>
      <c r="E138" s="58"/>
      <c r="F138" s="58"/>
      <c r="G138" s="58"/>
      <c r="H138" s="58"/>
      <c r="I138" s="58">
        <v>118</v>
      </c>
      <c r="J138" s="58" t="s">
        <v>1384</v>
      </c>
      <c r="K138" s="58"/>
      <c r="L138" s="58"/>
      <c r="M138" s="58"/>
      <c r="N138" s="58"/>
      <c r="O138" s="58">
        <v>87</v>
      </c>
      <c r="P138" s="58" t="s">
        <v>1385</v>
      </c>
      <c r="Q138" s="58">
        <f t="shared" si="6"/>
        <v>205</v>
      </c>
      <c r="R138" s="13">
        <f t="shared" si="7"/>
        <v>31980</v>
      </c>
    </row>
    <row r="139" spans="1:18" ht="17.100000000000001" customHeight="1" x14ac:dyDescent="0.25">
      <c r="A139" s="59">
        <v>143</v>
      </c>
      <c r="B139" s="58">
        <v>2109</v>
      </c>
      <c r="C139" s="58">
        <v>101</v>
      </c>
      <c r="D139" s="58" t="s">
        <v>1386</v>
      </c>
      <c r="E139" s="58"/>
      <c r="F139" s="58"/>
      <c r="G139" s="58"/>
      <c r="H139" s="58"/>
      <c r="I139" s="58">
        <v>95</v>
      </c>
      <c r="J139" s="58" t="s">
        <v>1387</v>
      </c>
      <c r="K139" s="58"/>
      <c r="L139" s="58"/>
      <c r="M139" s="58"/>
      <c r="N139" s="58"/>
      <c r="O139" s="58">
        <v>94</v>
      </c>
      <c r="P139" s="58" t="s">
        <v>1388</v>
      </c>
      <c r="Q139" s="58">
        <f t="shared" ref="Q139:Q152" si="8">C139+E139+G139+I139+K139+M139+O139</f>
        <v>290</v>
      </c>
      <c r="R139" s="13">
        <f t="shared" ref="R139:R152" si="9">SUM(C139*C$9,E139*E$9,G139*G$9,I139*I$9,K139*K$9,M139*M$9,O139*O$9)</f>
        <v>45644</v>
      </c>
    </row>
    <row r="140" spans="1:18" ht="17.100000000000001" customHeight="1" x14ac:dyDescent="0.25">
      <c r="A140" s="59">
        <v>144</v>
      </c>
      <c r="B140" s="58">
        <v>2110</v>
      </c>
      <c r="C140" s="58"/>
      <c r="D140" s="58"/>
      <c r="E140" s="58"/>
      <c r="F140" s="58"/>
      <c r="G140" s="58">
        <v>91</v>
      </c>
      <c r="H140" s="58" t="s">
        <v>1389</v>
      </c>
      <c r="I140" s="58"/>
      <c r="J140" s="58"/>
      <c r="K140" s="58"/>
      <c r="L140" s="58"/>
      <c r="M140" s="58"/>
      <c r="N140" s="58"/>
      <c r="O140" s="58">
        <v>99</v>
      </c>
      <c r="P140" s="58" t="s">
        <v>1390</v>
      </c>
      <c r="Q140" s="58">
        <f t="shared" si="8"/>
        <v>190</v>
      </c>
      <c r="R140" s="13">
        <f t="shared" si="9"/>
        <v>29640</v>
      </c>
    </row>
    <row r="141" spans="1:18" ht="17.100000000000001" customHeight="1" x14ac:dyDescent="0.25">
      <c r="A141" s="59">
        <v>145</v>
      </c>
      <c r="B141" s="58">
        <v>2111</v>
      </c>
      <c r="C141" s="58"/>
      <c r="D141" s="58"/>
      <c r="E141" s="58"/>
      <c r="F141" s="58"/>
      <c r="G141" s="58">
        <v>94</v>
      </c>
      <c r="H141" s="58" t="s">
        <v>1391</v>
      </c>
      <c r="I141" s="58"/>
      <c r="J141" s="58"/>
      <c r="K141" s="58"/>
      <c r="L141" s="58"/>
      <c r="M141" s="58">
        <v>93</v>
      </c>
      <c r="N141" s="58" t="s">
        <v>1392</v>
      </c>
      <c r="O141" s="58"/>
      <c r="P141" s="58"/>
      <c r="Q141" s="58">
        <f t="shared" si="8"/>
        <v>187</v>
      </c>
      <c r="R141" s="13">
        <f t="shared" si="9"/>
        <v>29172</v>
      </c>
    </row>
    <row r="142" spans="1:18" ht="17.100000000000001" customHeight="1" x14ac:dyDescent="0.25">
      <c r="A142" s="59">
        <v>146</v>
      </c>
      <c r="B142" s="58">
        <v>2112</v>
      </c>
      <c r="C142" s="58">
        <v>48</v>
      </c>
      <c r="D142" s="58" t="s">
        <v>1393</v>
      </c>
      <c r="E142" s="58"/>
      <c r="F142" s="58"/>
      <c r="G142" s="58"/>
      <c r="H142" s="58"/>
      <c r="I142" s="58"/>
      <c r="J142" s="58"/>
      <c r="K142" s="58">
        <v>107</v>
      </c>
      <c r="L142" s="58" t="s">
        <v>1394</v>
      </c>
      <c r="M142" s="58"/>
      <c r="N142" s="58"/>
      <c r="O142" s="58"/>
      <c r="P142" s="58"/>
      <c r="Q142" s="58">
        <f t="shared" si="8"/>
        <v>155</v>
      </c>
      <c r="R142" s="13">
        <f t="shared" si="9"/>
        <v>24372</v>
      </c>
    </row>
    <row r="143" spans="1:18" ht="17.100000000000001" customHeight="1" x14ac:dyDescent="0.25">
      <c r="A143" s="59">
        <v>147</v>
      </c>
      <c r="B143" s="58">
        <v>2113</v>
      </c>
      <c r="C143" s="58">
        <v>78</v>
      </c>
      <c r="D143" s="58" t="s">
        <v>1395</v>
      </c>
      <c r="E143" s="58"/>
      <c r="F143" s="58"/>
      <c r="G143" s="58"/>
      <c r="H143" s="58"/>
      <c r="I143" s="58">
        <v>92</v>
      </c>
      <c r="J143" s="58" t="s">
        <v>1396</v>
      </c>
      <c r="K143" s="58"/>
      <c r="L143" s="58"/>
      <c r="M143" s="58"/>
      <c r="N143" s="58"/>
      <c r="O143" s="58"/>
      <c r="P143" s="58"/>
      <c r="Q143" s="58">
        <f t="shared" si="8"/>
        <v>170</v>
      </c>
      <c r="R143" s="13">
        <f t="shared" si="9"/>
        <v>26832</v>
      </c>
    </row>
    <row r="144" spans="1:18" ht="17.100000000000001" customHeight="1" x14ac:dyDescent="0.25">
      <c r="A144" s="59">
        <v>148</v>
      </c>
      <c r="B144" s="58">
        <v>2114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7.100000000000001" customHeight="1" x14ac:dyDescent="0.25">
      <c r="A145" s="59">
        <v>149</v>
      </c>
      <c r="B145" s="58">
        <v>2115</v>
      </c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>
        <f t="shared" si="8"/>
        <v>0</v>
      </c>
      <c r="R145" s="13">
        <f t="shared" si="9"/>
        <v>0</v>
      </c>
    </row>
    <row r="146" spans="1:18" ht="17.100000000000001" customHeight="1" x14ac:dyDescent="0.25">
      <c r="A146" s="59">
        <v>151</v>
      </c>
      <c r="B146" s="58">
        <v>2302</v>
      </c>
      <c r="C146" s="58"/>
      <c r="D146" s="58"/>
      <c r="E146" s="58"/>
      <c r="F146" s="58"/>
      <c r="G146" s="58"/>
      <c r="H146" s="58"/>
      <c r="I146" s="58"/>
      <c r="J146" s="58"/>
      <c r="K146" s="58">
        <v>80</v>
      </c>
      <c r="L146" s="58" t="s">
        <v>1397</v>
      </c>
      <c r="M146" s="58"/>
      <c r="N146" s="58"/>
      <c r="O146" s="58"/>
      <c r="P146" s="58"/>
      <c r="Q146" s="58">
        <f t="shared" si="8"/>
        <v>80</v>
      </c>
      <c r="R146" s="13">
        <f t="shared" si="9"/>
        <v>12480</v>
      </c>
    </row>
    <row r="147" spans="1:18" ht="17.100000000000001" customHeight="1" x14ac:dyDescent="0.25">
      <c r="A147" s="59">
        <v>152</v>
      </c>
      <c r="B147" s="58">
        <v>2401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7.100000000000001" customHeight="1" x14ac:dyDescent="0.25">
      <c r="A148" s="59">
        <v>153</v>
      </c>
      <c r="B148" s="58">
        <v>2402</v>
      </c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7.100000000000001" customHeight="1" x14ac:dyDescent="0.25">
      <c r="A149" s="59">
        <v>154</v>
      </c>
      <c r="B149" s="58" t="s">
        <v>24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7.100000000000001" customHeight="1" x14ac:dyDescent="0.25">
      <c r="A152" s="59">
        <v>157</v>
      </c>
      <c r="B152" s="58" t="s">
        <v>27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5630</v>
      </c>
      <c r="R153" s="13">
        <f>SUM(R11:R152)</f>
        <v>883760</v>
      </c>
    </row>
    <row r="154" spans="1:18" ht="33.950000000000003" customHeight="1" x14ac:dyDescent="0.25">
      <c r="A154" s="87" t="s">
        <v>28</v>
      </c>
      <c r="B154" s="85"/>
      <c r="C154" s="59">
        <f>SUM(C11:C152)</f>
        <v>837</v>
      </c>
      <c r="D154" s="59"/>
      <c r="E154" s="59">
        <f>SUM(E11:E152)</f>
        <v>533</v>
      </c>
      <c r="F154" s="59"/>
      <c r="G154" s="59">
        <f>SUM(G11:G152)</f>
        <v>529</v>
      </c>
      <c r="H154" s="59"/>
      <c r="I154" s="59">
        <f>SUM(I11:I152)</f>
        <v>1180</v>
      </c>
      <c r="J154" s="59"/>
      <c r="K154" s="59">
        <f>SUM(K11:K152)</f>
        <v>744</v>
      </c>
      <c r="L154" s="59"/>
      <c r="M154" s="59">
        <f>SUM(M11:M152)</f>
        <v>1038</v>
      </c>
      <c r="N154" s="59"/>
      <c r="O154" s="59">
        <f>SUM(O11:O152)</f>
        <v>769</v>
      </c>
      <c r="P154" s="59"/>
      <c r="Q154" s="21">
        <f>SUM(C154:P154)</f>
        <v>5630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133920</v>
      </c>
      <c r="D155" s="59"/>
      <c r="E155" s="59">
        <f>E154*E9</f>
        <v>85280</v>
      </c>
      <c r="F155" s="59"/>
      <c r="G155" s="59">
        <f>G154*G9</f>
        <v>82524</v>
      </c>
      <c r="H155" s="59"/>
      <c r="I155" s="59">
        <f>I154*I9</f>
        <v>184080</v>
      </c>
      <c r="J155" s="59"/>
      <c r="K155" s="59">
        <f>K154*K9</f>
        <v>116064</v>
      </c>
      <c r="L155" s="59"/>
      <c r="M155" s="59">
        <f>M154*M9</f>
        <v>161928</v>
      </c>
      <c r="N155" s="59"/>
      <c r="O155" s="59">
        <f>O154*O9</f>
        <v>119964</v>
      </c>
      <c r="P155" s="59"/>
      <c r="Q155" s="59" t="s">
        <v>30</v>
      </c>
      <c r="R155" s="23">
        <f>SUM(C155:P155)</f>
        <v>883760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x14ac:dyDescent="0.25">
      <c r="A160" s="57" t="s">
        <v>51</v>
      </c>
      <c r="E160" s="60"/>
      <c r="G160" s="60"/>
      <c r="I160" s="60"/>
      <c r="K160" s="60"/>
      <c r="M160" s="61"/>
      <c r="P160" s="26" t="s">
        <v>53</v>
      </c>
      <c r="Q160" s="26"/>
    </row>
    <row r="161" spans="1:19" x14ac:dyDescent="0.25">
      <c r="A161" s="57" t="s">
        <v>70</v>
      </c>
      <c r="E161" s="60"/>
      <c r="G161" s="60"/>
      <c r="I161" s="60"/>
      <c r="K161" s="60"/>
      <c r="M161" s="61"/>
      <c r="P161" s="57" t="s">
        <v>56</v>
      </c>
    </row>
    <row r="162" spans="1:19" x14ac:dyDescent="0.25">
      <c r="A162" s="24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24"/>
      <c r="S162" s="1"/>
    </row>
    <row r="163" spans="1:19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</row>
  </sheetData>
  <mergeCells count="25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24" right="0.16" top="0.2" bottom="0.2" header="0.3" footer="0.3"/>
  <pageSetup paperSize="9" orientation="landscape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163"/>
  <sheetViews>
    <sheetView topLeftCell="A97"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33</v>
      </c>
      <c r="O4" s="1"/>
      <c r="P4" s="1"/>
      <c r="Q4" s="1"/>
      <c r="R4" s="1"/>
    </row>
    <row r="5" spans="1:19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1398</v>
      </c>
      <c r="P5" s="1"/>
      <c r="Q5" s="1"/>
      <c r="R5" s="1"/>
    </row>
    <row r="6" spans="1:19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1399</v>
      </c>
      <c r="P6" s="1"/>
      <c r="Q6" s="1"/>
      <c r="R6" s="1"/>
    </row>
    <row r="7" spans="1:19" x14ac:dyDescent="0.25">
      <c r="A7" s="86" t="s">
        <v>8</v>
      </c>
      <c r="B7" s="91"/>
      <c r="C7" s="87" t="s">
        <v>1400</v>
      </c>
      <c r="D7" s="91"/>
      <c r="E7" s="87" t="s">
        <v>1401</v>
      </c>
      <c r="F7" s="91"/>
      <c r="G7" s="87" t="s">
        <v>1402</v>
      </c>
      <c r="H7" s="91"/>
      <c r="I7" s="87" t="s">
        <v>1403</v>
      </c>
      <c r="J7" s="91"/>
      <c r="K7" s="87" t="s">
        <v>1404</v>
      </c>
      <c r="L7" s="91"/>
      <c r="M7" s="87" t="s">
        <v>1405</v>
      </c>
      <c r="N7" s="91"/>
      <c r="O7" s="87" t="s">
        <v>1406</v>
      </c>
      <c r="P7" s="91"/>
      <c r="Q7" s="87" t="s">
        <v>9</v>
      </c>
      <c r="R7" s="87" t="s">
        <v>10</v>
      </c>
    </row>
    <row r="8" spans="1:19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x14ac:dyDescent="0.25">
      <c r="A9" s="86" t="s">
        <v>11</v>
      </c>
      <c r="B9" s="85"/>
      <c r="C9" s="87">
        <v>156</v>
      </c>
      <c r="D9" s="85"/>
      <c r="E9" s="87">
        <v>156</v>
      </c>
      <c r="F9" s="85"/>
      <c r="G9" s="87">
        <v>156</v>
      </c>
      <c r="H9" s="85"/>
      <c r="I9" s="87">
        <v>156</v>
      </c>
      <c r="J9" s="85"/>
      <c r="K9" s="87">
        <v>156</v>
      </c>
      <c r="L9" s="85"/>
      <c r="M9" s="87">
        <v>156</v>
      </c>
      <c r="N9" s="85"/>
      <c r="O9" s="87">
        <v>156</v>
      </c>
      <c r="P9" s="85"/>
      <c r="Q9" s="100"/>
      <c r="R9" s="100"/>
    </row>
    <row r="10" spans="1:19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7.100000000000001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7.100000000000001" customHeight="1" x14ac:dyDescent="0.25">
      <c r="A12" s="59">
        <v>2</v>
      </c>
      <c r="B12" s="14">
        <v>110</v>
      </c>
      <c r="C12" s="58"/>
      <c r="D12" s="59"/>
      <c r="E12" s="59">
        <v>136</v>
      </c>
      <c r="F12" s="59" t="s">
        <v>1407</v>
      </c>
      <c r="H12" s="12"/>
      <c r="I12" s="59"/>
      <c r="J12" s="12"/>
      <c r="K12" s="58"/>
      <c r="L12" s="58"/>
      <c r="M12" s="58"/>
      <c r="N12" s="58"/>
      <c r="O12" s="58"/>
      <c r="P12" s="58"/>
      <c r="Q12" s="58">
        <f t="shared" si="0"/>
        <v>136</v>
      </c>
      <c r="R12" s="13">
        <f t="shared" si="1"/>
        <v>21216</v>
      </c>
    </row>
    <row r="13" spans="1:19" ht="17.100000000000001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7.100000000000001" customHeight="1" x14ac:dyDescent="0.25">
      <c r="A14" s="59">
        <v>4</v>
      </c>
      <c r="B14" s="14">
        <v>113</v>
      </c>
      <c r="C14" s="59"/>
      <c r="D14" s="59"/>
      <c r="E14" s="59"/>
      <c r="F14" s="59"/>
      <c r="G14" s="59"/>
      <c r="H14" s="12"/>
      <c r="I14" s="52"/>
      <c r="J14" s="59"/>
      <c r="K14" s="58"/>
      <c r="L14" s="58"/>
      <c r="M14" s="58"/>
      <c r="N14" s="58"/>
      <c r="O14" s="58"/>
      <c r="P14" s="58"/>
      <c r="Q14" s="58">
        <f t="shared" si="0"/>
        <v>0</v>
      </c>
      <c r="R14" s="13">
        <f t="shared" si="1"/>
        <v>0</v>
      </c>
    </row>
    <row r="15" spans="1:19" ht="17.100000000000001" customHeight="1" x14ac:dyDescent="0.25">
      <c r="A15" s="59">
        <v>6</v>
      </c>
      <c r="B15" s="14">
        <v>115</v>
      </c>
      <c r="C15" s="59"/>
      <c r="D15" s="59"/>
      <c r="E15" s="59">
        <v>160</v>
      </c>
      <c r="F15" s="59" t="s">
        <v>1408</v>
      </c>
      <c r="G15" s="59"/>
      <c r="H15" s="12"/>
      <c r="I15" s="52"/>
      <c r="J15" s="59"/>
      <c r="K15" s="58">
        <v>112</v>
      </c>
      <c r="L15" s="58" t="s">
        <v>1409</v>
      </c>
      <c r="M15" s="58"/>
      <c r="N15" s="58"/>
      <c r="O15" s="58"/>
      <c r="P15" s="58"/>
      <c r="Q15" s="58">
        <f t="shared" si="0"/>
        <v>272</v>
      </c>
      <c r="R15" s="13">
        <f t="shared" si="1"/>
        <v>42432</v>
      </c>
    </row>
    <row r="16" spans="1:19" ht="17.100000000000001" customHeight="1" x14ac:dyDescent="0.25">
      <c r="A16" s="59">
        <v>7</v>
      </c>
      <c r="B16" s="14">
        <v>116</v>
      </c>
      <c r="C16" s="59">
        <v>74</v>
      </c>
      <c r="D16" s="59" t="s">
        <v>1172</v>
      </c>
      <c r="E16" s="59"/>
      <c r="F16" s="59"/>
      <c r="G16" s="59"/>
      <c r="H16" s="59"/>
      <c r="I16" s="59"/>
      <c r="J16" s="59"/>
      <c r="K16" s="58">
        <v>105</v>
      </c>
      <c r="L16" s="58" t="s">
        <v>1410</v>
      </c>
      <c r="M16" s="58"/>
      <c r="N16" s="58"/>
      <c r="O16" s="58"/>
      <c r="P16" s="58"/>
      <c r="Q16" s="58">
        <f t="shared" si="0"/>
        <v>179</v>
      </c>
      <c r="R16" s="13">
        <f t="shared" si="1"/>
        <v>27924</v>
      </c>
    </row>
    <row r="17" spans="1:18" ht="17.100000000000001" customHeight="1" x14ac:dyDescent="0.25">
      <c r="A17" s="59">
        <v>8</v>
      </c>
      <c r="B17" s="14">
        <v>117</v>
      </c>
      <c r="C17" s="59"/>
      <c r="D17" s="59"/>
      <c r="E17" s="59"/>
      <c r="F17" s="59"/>
      <c r="G17" s="59"/>
      <c r="H17" s="12"/>
      <c r="I17" s="59"/>
      <c r="J17" s="59"/>
      <c r="K17" s="58"/>
      <c r="L17" s="58"/>
      <c r="M17" s="58"/>
      <c r="N17" s="58"/>
      <c r="O17" s="58"/>
      <c r="P17" s="58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59"/>
      <c r="D18" s="59"/>
      <c r="E18" s="59"/>
      <c r="F18" s="59"/>
      <c r="G18" s="59">
        <v>124</v>
      </c>
      <c r="H18" s="12" t="s">
        <v>1411</v>
      </c>
      <c r="I18" s="59"/>
      <c r="J18" s="59"/>
      <c r="K18" s="58"/>
      <c r="L18" s="58"/>
      <c r="M18" s="58"/>
      <c r="N18" s="58"/>
      <c r="O18" s="58">
        <v>126</v>
      </c>
      <c r="P18" s="58" t="s">
        <v>1412</v>
      </c>
      <c r="Q18" s="58">
        <f t="shared" si="0"/>
        <v>250</v>
      </c>
      <c r="R18" s="13">
        <f t="shared" si="1"/>
        <v>39000</v>
      </c>
    </row>
    <row r="19" spans="1:18" ht="17.100000000000001" customHeight="1" x14ac:dyDescent="0.25">
      <c r="A19" s="59">
        <v>10</v>
      </c>
      <c r="B19" s="14">
        <v>201</v>
      </c>
      <c r="C19" s="59"/>
      <c r="D19" s="59"/>
      <c r="E19" s="59"/>
      <c r="F19" s="59"/>
      <c r="G19" s="59"/>
      <c r="H19" s="59"/>
      <c r="I19" s="59"/>
      <c r="J19" s="59"/>
      <c r="K19" s="58"/>
      <c r="L19" s="58"/>
      <c r="M19" s="58"/>
      <c r="N19" s="58"/>
      <c r="O19" s="58"/>
      <c r="P19" s="58"/>
      <c r="Q19" s="58">
        <f t="shared" si="0"/>
        <v>0</v>
      </c>
      <c r="R19" s="13">
        <f t="shared" si="1"/>
        <v>0</v>
      </c>
    </row>
    <row r="20" spans="1:18" ht="17.100000000000001" customHeight="1" x14ac:dyDescent="0.25">
      <c r="A20" s="59">
        <v>11</v>
      </c>
      <c r="B20" s="14">
        <v>204</v>
      </c>
      <c r="C20" s="59"/>
      <c r="D20" s="59"/>
      <c r="E20" s="59"/>
      <c r="F20" s="59"/>
      <c r="G20" s="52"/>
      <c r="H20" s="52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7.100000000000001" customHeight="1" x14ac:dyDescent="0.25">
      <c r="A21" s="59">
        <v>12</v>
      </c>
      <c r="B21" s="14" t="s">
        <v>16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59"/>
      <c r="D22" s="59"/>
      <c r="E22" s="12"/>
      <c r="F22" s="12"/>
      <c r="G22" s="59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59"/>
      <c r="D23" s="59"/>
      <c r="E23" s="59">
        <v>27</v>
      </c>
      <c r="F23" s="59" t="s">
        <v>1413</v>
      </c>
      <c r="G23" s="59"/>
      <c r="H23" s="52"/>
      <c r="I23" s="59">
        <v>16</v>
      </c>
      <c r="J23" s="59" t="s">
        <v>1414</v>
      </c>
      <c r="K23" s="58"/>
      <c r="L23" s="58"/>
      <c r="M23" s="58">
        <v>23</v>
      </c>
      <c r="N23" s="58">
        <v>3189</v>
      </c>
      <c r="O23" s="58"/>
      <c r="P23" s="58"/>
      <c r="Q23" s="58">
        <f t="shared" si="0"/>
        <v>66</v>
      </c>
      <c r="R23" s="13">
        <f t="shared" si="1"/>
        <v>10296</v>
      </c>
    </row>
    <row r="24" spans="1:18" ht="17.100000000000001" customHeight="1" x14ac:dyDescent="0.25">
      <c r="A24" s="59">
        <v>15</v>
      </c>
      <c r="B24" s="14">
        <v>329</v>
      </c>
      <c r="C24" s="59">
        <v>49</v>
      </c>
      <c r="D24" s="59" t="s">
        <v>1415</v>
      </c>
      <c r="E24" s="59"/>
      <c r="F24" s="59"/>
      <c r="G24" s="59"/>
      <c r="H24" s="52"/>
      <c r="I24" s="59">
        <v>18</v>
      </c>
      <c r="J24" s="59" t="s">
        <v>1415</v>
      </c>
      <c r="K24" s="58"/>
      <c r="L24" s="58"/>
      <c r="M24" s="58"/>
      <c r="N24" s="58"/>
      <c r="O24" s="58"/>
      <c r="P24" s="58"/>
      <c r="Q24" s="58">
        <f t="shared" si="0"/>
        <v>67</v>
      </c>
      <c r="R24" s="13">
        <f t="shared" si="1"/>
        <v>10452</v>
      </c>
    </row>
    <row r="25" spans="1:18" ht="17.100000000000001" customHeight="1" x14ac:dyDescent="0.25">
      <c r="A25" s="59">
        <v>16</v>
      </c>
      <c r="B25" s="14">
        <v>330</v>
      </c>
      <c r="C25" s="59"/>
      <c r="D25" s="59"/>
      <c r="E25" s="59"/>
      <c r="F25" s="59"/>
      <c r="G25" s="59"/>
      <c r="H25" s="52"/>
      <c r="I25" s="59"/>
      <c r="J25" s="59"/>
      <c r="K25" s="58"/>
      <c r="L25" s="58"/>
      <c r="M25" s="58"/>
      <c r="N25" s="58"/>
      <c r="O25" s="58"/>
      <c r="P25" s="58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59"/>
      <c r="D26" s="59"/>
      <c r="E26" s="59"/>
      <c r="F26" s="59"/>
      <c r="G26" s="59"/>
      <c r="H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59"/>
      <c r="D27" s="59"/>
      <c r="E27" s="59"/>
      <c r="F27" s="59"/>
      <c r="G27" s="59"/>
      <c r="H27" s="52"/>
      <c r="I27" s="59"/>
      <c r="J27" s="59"/>
      <c r="K27" s="12"/>
      <c r="L27" s="12"/>
      <c r="M27" s="12"/>
      <c r="N27" s="12"/>
      <c r="O27" s="58"/>
      <c r="P27" s="58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59">
        <v>33</v>
      </c>
      <c r="D28" s="59" t="s">
        <v>1416</v>
      </c>
      <c r="E28" s="59"/>
      <c r="F28" s="59"/>
      <c r="G28" s="59">
        <v>35</v>
      </c>
      <c r="H28" s="52" t="s">
        <v>1417</v>
      </c>
      <c r="I28" s="59"/>
      <c r="J28" s="59"/>
      <c r="K28" s="58">
        <v>42</v>
      </c>
      <c r="L28" s="58" t="s">
        <v>1418</v>
      </c>
      <c r="M28" s="58"/>
      <c r="N28" s="58"/>
      <c r="O28" s="58">
        <v>40</v>
      </c>
      <c r="P28" s="58" t="s">
        <v>1419</v>
      </c>
      <c r="Q28" s="58">
        <f t="shared" si="0"/>
        <v>150</v>
      </c>
      <c r="R28" s="13">
        <f t="shared" si="1"/>
        <v>23400</v>
      </c>
    </row>
    <row r="29" spans="1:18" ht="17.100000000000001" customHeight="1" x14ac:dyDescent="0.25">
      <c r="A29" s="59">
        <v>20</v>
      </c>
      <c r="B29" s="14">
        <v>334</v>
      </c>
      <c r="C29" s="59">
        <v>22</v>
      </c>
      <c r="D29" s="59" t="s">
        <v>476</v>
      </c>
      <c r="E29" s="59"/>
      <c r="F29" s="59"/>
      <c r="G29" s="59">
        <v>39</v>
      </c>
      <c r="H29" s="52">
        <v>2655</v>
      </c>
      <c r="I29" s="59"/>
      <c r="J29" s="59"/>
      <c r="K29" s="58">
        <v>20</v>
      </c>
      <c r="L29" s="58">
        <v>2672</v>
      </c>
      <c r="M29" s="58"/>
      <c r="N29" s="58"/>
      <c r="O29" s="58">
        <v>25</v>
      </c>
      <c r="P29" s="58" t="s">
        <v>516</v>
      </c>
      <c r="Q29" s="58">
        <f t="shared" si="0"/>
        <v>106</v>
      </c>
      <c r="R29" s="13">
        <f t="shared" si="1"/>
        <v>16536</v>
      </c>
    </row>
    <row r="30" spans="1:18" ht="17.100000000000001" customHeight="1" x14ac:dyDescent="0.25">
      <c r="A30" s="59">
        <v>22</v>
      </c>
      <c r="B30" s="14">
        <v>336</v>
      </c>
      <c r="C30" s="59"/>
      <c r="D30" s="59"/>
      <c r="E30" s="59"/>
      <c r="F30" s="59"/>
      <c r="G30" s="59"/>
      <c r="H30" s="52"/>
      <c r="I30" s="59"/>
      <c r="J30" s="59"/>
      <c r="K30" s="58"/>
      <c r="L30" s="58"/>
      <c r="M30" s="58"/>
      <c r="N30" s="58"/>
      <c r="O30" s="58">
        <v>33</v>
      </c>
      <c r="P30" s="58" t="s">
        <v>675</v>
      </c>
      <c r="Q30" s="58">
        <f t="shared" si="0"/>
        <v>33</v>
      </c>
      <c r="R30" s="13">
        <f t="shared" si="1"/>
        <v>5148</v>
      </c>
    </row>
    <row r="31" spans="1:18" ht="17.100000000000001" customHeight="1" x14ac:dyDescent="0.25">
      <c r="A31" s="59">
        <v>24</v>
      </c>
      <c r="B31" s="14">
        <v>338</v>
      </c>
      <c r="C31" s="59"/>
      <c r="D31" s="59"/>
      <c r="E31" s="59">
        <v>37</v>
      </c>
      <c r="F31" s="59" t="s">
        <v>1420</v>
      </c>
      <c r="G31" s="59">
        <v>20</v>
      </c>
      <c r="H31" s="52" t="s">
        <v>1421</v>
      </c>
      <c r="I31" s="59"/>
      <c r="J31" s="59"/>
      <c r="K31" s="58">
        <v>40</v>
      </c>
      <c r="L31" s="58" t="s">
        <v>632</v>
      </c>
      <c r="M31" s="58"/>
      <c r="N31" s="58"/>
      <c r="O31" s="58">
        <v>23</v>
      </c>
      <c r="P31" s="58" t="s">
        <v>1422</v>
      </c>
      <c r="Q31" s="58">
        <f t="shared" si="0"/>
        <v>120</v>
      </c>
      <c r="R31" s="13">
        <f t="shared" si="1"/>
        <v>18720</v>
      </c>
    </row>
    <row r="32" spans="1:18" ht="17.100000000000001" customHeight="1" x14ac:dyDescent="0.25">
      <c r="A32" s="59">
        <v>25</v>
      </c>
      <c r="B32" s="14">
        <v>339</v>
      </c>
      <c r="C32" s="14"/>
      <c r="D32" s="14"/>
      <c r="E32" s="14">
        <v>52</v>
      </c>
      <c r="F32" s="14" t="s">
        <v>1423</v>
      </c>
      <c r="G32" s="14"/>
      <c r="H32" s="15"/>
      <c r="I32" s="12">
        <v>41</v>
      </c>
      <c r="J32" s="14" t="s">
        <v>1424</v>
      </c>
      <c r="K32">
        <v>23</v>
      </c>
      <c r="L32" s="16" t="s">
        <v>1425</v>
      </c>
      <c r="N32" s="16"/>
      <c r="O32" s="16">
        <v>41</v>
      </c>
      <c r="P32" s="16" t="s">
        <v>1426</v>
      </c>
      <c r="Q32" s="58">
        <f t="shared" si="0"/>
        <v>157</v>
      </c>
      <c r="R32" s="13">
        <f t="shared" si="1"/>
        <v>24492</v>
      </c>
    </row>
    <row r="33" spans="1:18" ht="17.100000000000001" customHeight="1" x14ac:dyDescent="0.25">
      <c r="A33" s="59">
        <v>26</v>
      </c>
      <c r="B33" s="59">
        <v>340</v>
      </c>
      <c r="C33" s="59"/>
      <c r="D33" s="59"/>
      <c r="E33" s="59"/>
      <c r="F33" s="59"/>
      <c r="G33" s="59"/>
      <c r="H33" s="54"/>
      <c r="I33" s="12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59">
        <v>47</v>
      </c>
      <c r="D34" s="59" t="s">
        <v>1427</v>
      </c>
      <c r="E34" s="59"/>
      <c r="F34" s="59"/>
      <c r="G34" s="59">
        <v>50</v>
      </c>
      <c r="H34" s="54" t="s">
        <v>1428</v>
      </c>
      <c r="I34" s="12"/>
      <c r="J34" s="59"/>
      <c r="K34" s="58">
        <v>66</v>
      </c>
      <c r="L34" s="58" t="s">
        <v>1429</v>
      </c>
      <c r="M34" s="58">
        <v>31</v>
      </c>
      <c r="N34" s="58" t="s">
        <v>329</v>
      </c>
      <c r="O34" s="58">
        <v>27</v>
      </c>
      <c r="P34" s="58" t="s">
        <v>1430</v>
      </c>
      <c r="Q34" s="58">
        <f t="shared" si="0"/>
        <v>221</v>
      </c>
      <c r="R34" s="13">
        <f t="shared" si="1"/>
        <v>34476</v>
      </c>
    </row>
    <row r="35" spans="1:18" ht="17.100000000000001" customHeight="1" x14ac:dyDescent="0.25">
      <c r="A35" s="59">
        <v>28</v>
      </c>
      <c r="B35" s="17">
        <v>342</v>
      </c>
      <c r="C35" s="59"/>
      <c r="D35" s="12"/>
      <c r="E35" s="59">
        <v>30</v>
      </c>
      <c r="F35" s="59" t="s">
        <v>1431</v>
      </c>
      <c r="G35" s="59">
        <v>42</v>
      </c>
      <c r="H35" s="54">
        <v>7917</v>
      </c>
      <c r="I35" s="12">
        <v>29</v>
      </c>
      <c r="J35" s="59" t="s">
        <v>1432</v>
      </c>
      <c r="K35" s="58"/>
      <c r="L35" s="58"/>
      <c r="M35" s="58">
        <v>25</v>
      </c>
      <c r="N35" s="58" t="s">
        <v>1433</v>
      </c>
      <c r="O35" s="58"/>
      <c r="P35" s="58"/>
      <c r="Q35" s="58">
        <f t="shared" si="0"/>
        <v>126</v>
      </c>
      <c r="R35" s="13">
        <f t="shared" si="1"/>
        <v>19656</v>
      </c>
    </row>
    <row r="36" spans="1:18" ht="17.100000000000001" customHeight="1" x14ac:dyDescent="0.25">
      <c r="A36" s="59">
        <v>29</v>
      </c>
      <c r="B36" s="59">
        <v>343</v>
      </c>
      <c r="C36" s="59"/>
      <c r="D36" s="59"/>
      <c r="E36" s="12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7.100000000000001" customHeight="1" x14ac:dyDescent="0.25">
      <c r="A37" s="59">
        <v>30</v>
      </c>
      <c r="B37" s="14" t="s">
        <v>17</v>
      </c>
      <c r="C37" s="59"/>
      <c r="D37" s="59"/>
      <c r="E37" s="12"/>
      <c r="F37" s="59"/>
      <c r="G37" s="59"/>
      <c r="H37" s="52"/>
      <c r="I37" s="12"/>
      <c r="J37" s="59"/>
      <c r="K37" s="58"/>
      <c r="L37" s="58"/>
      <c r="M37" s="58"/>
      <c r="N37" s="58"/>
      <c r="O37" s="58"/>
      <c r="P37" s="58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14" t="s">
        <v>18</v>
      </c>
      <c r="C38" s="59"/>
      <c r="D38" s="59"/>
      <c r="E38" s="12"/>
      <c r="F38" s="59"/>
      <c r="G38" s="59"/>
      <c r="H38" s="52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59"/>
      <c r="D39" s="59"/>
      <c r="E39" s="12"/>
      <c r="F39" s="59"/>
      <c r="G39" s="59"/>
      <c r="H39" s="52"/>
      <c r="I39" s="12"/>
      <c r="J39" s="59"/>
      <c r="K39" s="58"/>
      <c r="L39" s="58"/>
      <c r="M39" s="58"/>
      <c r="N39" s="58"/>
      <c r="O39" s="58"/>
      <c r="P39" s="58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59"/>
      <c r="D40" s="59"/>
      <c r="E40" s="59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59"/>
      <c r="D41" s="59"/>
      <c r="E41" s="59"/>
      <c r="F41" s="59"/>
      <c r="G41" s="59"/>
      <c r="H41" s="59"/>
      <c r="I41" s="59"/>
      <c r="J41" s="59"/>
      <c r="K41" s="12"/>
      <c r="L41" s="58"/>
      <c r="M41" s="12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7.100000000000001" customHeight="1" x14ac:dyDescent="0.25">
      <c r="A42" s="59">
        <v>37</v>
      </c>
      <c r="B42" s="14">
        <v>421</v>
      </c>
      <c r="C42" s="59"/>
      <c r="D42" s="59"/>
      <c r="E42" s="59"/>
      <c r="F42" s="59"/>
      <c r="G42" s="59"/>
      <c r="H42" s="52"/>
      <c r="I42" s="59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7.100000000000001" customHeight="1" x14ac:dyDescent="0.25">
      <c r="A43" s="59">
        <v>38</v>
      </c>
      <c r="B43" s="59">
        <v>422</v>
      </c>
      <c r="C43" s="59"/>
      <c r="D43" s="59"/>
      <c r="E43" s="59"/>
      <c r="F43" s="59"/>
      <c r="G43" s="59"/>
      <c r="H43" s="59"/>
      <c r="I43" s="14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7.100000000000001" customHeight="1" x14ac:dyDescent="0.25">
      <c r="A44" s="59">
        <v>39</v>
      </c>
      <c r="B44" s="58">
        <v>423</v>
      </c>
      <c r="C44" s="58"/>
      <c r="D44" s="58"/>
      <c r="E44" s="58"/>
      <c r="F44" s="58"/>
      <c r="G44" s="58"/>
      <c r="H44" s="58"/>
      <c r="I44" s="59"/>
      <c r="J44" s="58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7.100000000000001" customHeight="1" x14ac:dyDescent="0.25">
      <c r="A45" s="59">
        <v>40</v>
      </c>
      <c r="B45" s="58">
        <v>424</v>
      </c>
      <c r="C45" s="58"/>
      <c r="D45" s="58"/>
      <c r="E45" s="58"/>
      <c r="F45" s="58"/>
      <c r="G45" s="58"/>
      <c r="H45" s="58"/>
      <c r="I45" s="59"/>
      <c r="J45" s="58"/>
      <c r="K45" s="58"/>
      <c r="L45" s="58"/>
      <c r="M45" s="58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7.100000000000001" customHeight="1" x14ac:dyDescent="0.25">
      <c r="A46" s="59">
        <v>41</v>
      </c>
      <c r="B46" s="58">
        <v>425</v>
      </c>
      <c r="C46" s="58"/>
      <c r="D46" s="58"/>
      <c r="E46" s="58"/>
      <c r="F46" s="58"/>
      <c r="G46" s="58"/>
      <c r="H46" s="58"/>
      <c r="I46" s="59"/>
      <c r="J46" s="58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7.100000000000001" customHeight="1" x14ac:dyDescent="0.25">
      <c r="A47" s="59">
        <v>42</v>
      </c>
      <c r="B47" s="58">
        <v>426</v>
      </c>
      <c r="C47" s="58"/>
      <c r="D47" s="58"/>
      <c r="E47" s="58"/>
      <c r="F47" s="58"/>
      <c r="G47" s="58"/>
      <c r="H47" s="58"/>
      <c r="I47" s="59"/>
      <c r="J47" s="58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7.100000000000001" customHeight="1" x14ac:dyDescent="0.25">
      <c r="A48" s="59">
        <v>43</v>
      </c>
      <c r="B48" s="58">
        <v>427</v>
      </c>
      <c r="C48" s="58"/>
      <c r="D48" s="58"/>
      <c r="E48" s="58"/>
      <c r="F48" s="58"/>
      <c r="G48" s="58"/>
      <c r="H48" s="58"/>
      <c r="I48" s="59"/>
      <c r="J48" s="58"/>
      <c r="K48" s="58">
        <v>39</v>
      </c>
      <c r="L48" s="58" t="s">
        <v>1434</v>
      </c>
      <c r="M48" s="58"/>
      <c r="N48" s="58"/>
      <c r="O48" s="58"/>
      <c r="P48" s="58"/>
      <c r="Q48" s="58">
        <f t="shared" si="2"/>
        <v>39</v>
      </c>
      <c r="R48" s="13">
        <f t="shared" si="3"/>
        <v>6084</v>
      </c>
    </row>
    <row r="49" spans="1:18" ht="17.100000000000001" customHeight="1" x14ac:dyDescent="0.25">
      <c r="A49" s="59">
        <v>44</v>
      </c>
      <c r="B49" s="58">
        <v>428</v>
      </c>
      <c r="C49" s="58"/>
      <c r="D49" s="58"/>
      <c r="E49" s="58"/>
      <c r="F49" s="58"/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7.100000000000001" customHeight="1" x14ac:dyDescent="0.25">
      <c r="A50" s="59">
        <v>45</v>
      </c>
      <c r="B50" s="58">
        <v>429</v>
      </c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7.100000000000001" customHeight="1" x14ac:dyDescent="0.25">
      <c r="A51" s="59">
        <v>46</v>
      </c>
      <c r="B51" s="58">
        <v>430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7.100000000000001" customHeight="1" x14ac:dyDescent="0.25">
      <c r="A52" s="59">
        <v>47</v>
      </c>
      <c r="B52" s="58">
        <v>431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7.100000000000001" customHeight="1" x14ac:dyDescent="0.25">
      <c r="A53" s="59">
        <v>48</v>
      </c>
      <c r="B53" s="58">
        <v>432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7.100000000000001" customHeight="1" x14ac:dyDescent="0.25">
      <c r="A54" s="59">
        <v>49</v>
      </c>
      <c r="B54" s="58">
        <v>433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>
        <v>37</v>
      </c>
      <c r="N54" s="58" t="s">
        <v>1435</v>
      </c>
      <c r="O54" s="58"/>
      <c r="P54" s="58"/>
      <c r="Q54" s="58">
        <f t="shared" si="2"/>
        <v>37</v>
      </c>
      <c r="R54" s="13">
        <f t="shared" si="3"/>
        <v>5772</v>
      </c>
    </row>
    <row r="55" spans="1:18" ht="17.100000000000001" customHeight="1" x14ac:dyDescent="0.25">
      <c r="A55" s="59">
        <v>50</v>
      </c>
      <c r="B55" s="58">
        <v>434</v>
      </c>
      <c r="C55" s="58">
        <v>42</v>
      </c>
      <c r="D55" s="58" t="s">
        <v>1436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42</v>
      </c>
      <c r="R55" s="13">
        <f t="shared" si="3"/>
        <v>6552</v>
      </c>
    </row>
    <row r="56" spans="1:18" ht="17.100000000000001" customHeight="1" x14ac:dyDescent="0.25">
      <c r="A56" s="59">
        <v>51</v>
      </c>
      <c r="B56" s="58">
        <v>435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7.100000000000001" customHeight="1" x14ac:dyDescent="0.25">
      <c r="A57" s="59">
        <v>52</v>
      </c>
      <c r="B57" s="58">
        <v>436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>
        <v>37</v>
      </c>
      <c r="N57" s="58" t="s">
        <v>1437</v>
      </c>
      <c r="O57" s="58"/>
      <c r="P57" s="58"/>
      <c r="Q57" s="58">
        <f t="shared" si="2"/>
        <v>37</v>
      </c>
      <c r="R57" s="13">
        <f t="shared" si="3"/>
        <v>5772</v>
      </c>
    </row>
    <row r="58" spans="1:18" ht="17.100000000000001" customHeight="1" x14ac:dyDescent="0.25">
      <c r="A58" s="59">
        <v>53</v>
      </c>
      <c r="B58" s="58">
        <v>437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>
        <v>44</v>
      </c>
      <c r="N58" s="58" t="s">
        <v>1438</v>
      </c>
      <c r="O58" s="58"/>
      <c r="P58" s="58"/>
      <c r="Q58" s="58">
        <f t="shared" si="2"/>
        <v>44</v>
      </c>
      <c r="R58" s="13">
        <f t="shared" si="3"/>
        <v>6864</v>
      </c>
    </row>
    <row r="59" spans="1:18" ht="17.100000000000001" customHeight="1" x14ac:dyDescent="0.25">
      <c r="A59" s="59">
        <v>54</v>
      </c>
      <c r="B59" s="58">
        <v>438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>
        <v>34</v>
      </c>
      <c r="N59" s="58" t="s">
        <v>1439</v>
      </c>
      <c r="O59" s="58"/>
      <c r="P59" s="58"/>
      <c r="Q59" s="58">
        <f t="shared" si="2"/>
        <v>34</v>
      </c>
      <c r="R59" s="13">
        <f t="shared" si="3"/>
        <v>5304</v>
      </c>
    </row>
    <row r="60" spans="1:18" ht="17.100000000000001" customHeight="1" x14ac:dyDescent="0.25">
      <c r="A60" s="59">
        <v>55</v>
      </c>
      <c r="B60" s="58">
        <v>439</v>
      </c>
      <c r="C60" s="58"/>
      <c r="D60" s="58"/>
      <c r="E60" s="58"/>
      <c r="F60" s="58"/>
      <c r="G60" s="58">
        <v>43</v>
      </c>
      <c r="H60" s="58" t="s">
        <v>1440</v>
      </c>
      <c r="I60" s="58"/>
      <c r="J60" s="58"/>
      <c r="K60" s="58"/>
      <c r="L60" s="58"/>
      <c r="M60" s="58"/>
      <c r="N60" s="58"/>
      <c r="O60" s="58"/>
      <c r="P60" s="58"/>
      <c r="Q60" s="58">
        <f t="shared" si="2"/>
        <v>43</v>
      </c>
      <c r="R60" s="13">
        <f t="shared" si="3"/>
        <v>6708</v>
      </c>
    </row>
    <row r="61" spans="1:18" ht="17.100000000000001" customHeight="1" x14ac:dyDescent="0.25">
      <c r="A61" s="59">
        <v>56</v>
      </c>
      <c r="B61" s="58">
        <v>440</v>
      </c>
      <c r="C61" s="58"/>
      <c r="D61" s="58"/>
      <c r="E61" s="58"/>
      <c r="F61" s="58"/>
      <c r="G61" s="58"/>
      <c r="H61" s="58"/>
      <c r="I61" s="58">
        <v>38</v>
      </c>
      <c r="J61" s="58" t="s">
        <v>1211</v>
      </c>
      <c r="K61" s="58"/>
      <c r="L61" s="58"/>
      <c r="M61" s="58"/>
      <c r="N61" s="58"/>
      <c r="O61" s="58"/>
      <c r="P61" s="58"/>
      <c r="Q61" s="58">
        <f t="shared" si="2"/>
        <v>38</v>
      </c>
      <c r="R61" s="13">
        <f t="shared" si="3"/>
        <v>5928</v>
      </c>
    </row>
    <row r="62" spans="1:18" ht="17.100000000000001" customHeight="1" x14ac:dyDescent="0.25">
      <c r="A62" s="59">
        <v>57</v>
      </c>
      <c r="B62" s="58">
        <v>441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>
        <f t="shared" si="2"/>
        <v>0</v>
      </c>
      <c r="R62" s="13">
        <f t="shared" si="3"/>
        <v>0</v>
      </c>
    </row>
    <row r="63" spans="1:18" ht="17.100000000000001" customHeight="1" x14ac:dyDescent="0.25">
      <c r="A63" s="59">
        <v>58</v>
      </c>
      <c r="B63" s="58">
        <v>442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2"/>
        <v>0</v>
      </c>
      <c r="R63" s="13">
        <f t="shared" si="3"/>
        <v>0</v>
      </c>
    </row>
    <row r="64" spans="1:18" ht="17.100000000000001" customHeight="1" x14ac:dyDescent="0.25">
      <c r="A64" s="59">
        <v>60</v>
      </c>
      <c r="B64" s="58" t="s">
        <v>20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si="2"/>
        <v>0</v>
      </c>
      <c r="R67" s="13">
        <f t="shared" si="3"/>
        <v>0</v>
      </c>
    </row>
    <row r="68" spans="1:18" ht="17.100000000000001" customHeight="1" x14ac:dyDescent="0.25">
      <c r="A68" s="59">
        <v>64</v>
      </c>
      <c r="B68" s="58">
        <v>608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7.100000000000001" customHeight="1" x14ac:dyDescent="0.25">
      <c r="A69" s="59">
        <v>65</v>
      </c>
      <c r="B69" s="58">
        <v>609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>
        <v>30</v>
      </c>
      <c r="P69" s="58" t="s">
        <v>1441</v>
      </c>
      <c r="Q69" s="58">
        <f t="shared" si="2"/>
        <v>30</v>
      </c>
      <c r="R69" s="13">
        <f t="shared" si="3"/>
        <v>4680</v>
      </c>
    </row>
    <row r="70" spans="1:18" ht="17.100000000000001" customHeight="1" x14ac:dyDescent="0.25">
      <c r="A70" s="59">
        <v>66</v>
      </c>
      <c r="B70" s="58">
        <v>610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7.100000000000001" customHeight="1" x14ac:dyDescent="0.25">
      <c r="A72" s="59">
        <v>68</v>
      </c>
      <c r="B72" s="58">
        <v>612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7.100000000000001" customHeight="1" x14ac:dyDescent="0.25">
      <c r="A73" s="59">
        <v>69</v>
      </c>
      <c r="B73" s="58">
        <v>613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18">
        <v>20</v>
      </c>
      <c r="D77" s="18" t="s">
        <v>1442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58">
        <f t="shared" si="4"/>
        <v>20</v>
      </c>
      <c r="R77" s="13">
        <f t="shared" si="5"/>
        <v>3120</v>
      </c>
    </row>
    <row r="78" spans="1:18" ht="17.100000000000001" customHeight="1" x14ac:dyDescent="0.25">
      <c r="A78" s="59">
        <v>75</v>
      </c>
      <c r="B78" s="58">
        <v>619</v>
      </c>
      <c r="C78" s="58">
        <v>23</v>
      </c>
      <c r="D78" s="58" t="s">
        <v>1443</v>
      </c>
      <c r="E78" s="58"/>
      <c r="F78" s="58"/>
      <c r="G78" s="58"/>
      <c r="H78" s="58"/>
      <c r="I78" s="58"/>
      <c r="J78" s="58"/>
      <c r="K78" s="58">
        <v>21</v>
      </c>
      <c r="L78" s="58" t="s">
        <v>1444</v>
      </c>
      <c r="M78" s="58"/>
      <c r="N78" s="58"/>
      <c r="O78" s="58"/>
      <c r="P78" s="58"/>
      <c r="Q78" s="58">
        <f t="shared" si="4"/>
        <v>44</v>
      </c>
      <c r="R78" s="13">
        <f t="shared" si="5"/>
        <v>6864</v>
      </c>
    </row>
    <row r="79" spans="1:18" ht="17.100000000000001" customHeight="1" x14ac:dyDescent="0.25">
      <c r="A79" s="59">
        <v>76</v>
      </c>
      <c r="B79" s="58">
        <v>620</v>
      </c>
      <c r="C79" s="58"/>
      <c r="D79" s="58"/>
      <c r="E79" s="58"/>
      <c r="F79" s="58"/>
      <c r="G79" s="58">
        <v>27</v>
      </c>
      <c r="H79" s="58" t="s">
        <v>1445</v>
      </c>
      <c r="I79" s="58"/>
      <c r="J79" s="58"/>
      <c r="K79" s="58"/>
      <c r="L79" s="58"/>
      <c r="M79" s="58"/>
      <c r="N79" s="58"/>
      <c r="O79" s="58"/>
      <c r="P79" s="58"/>
      <c r="Q79" s="58">
        <f t="shared" si="4"/>
        <v>27</v>
      </c>
      <c r="R79" s="13">
        <f t="shared" si="5"/>
        <v>4212</v>
      </c>
    </row>
    <row r="80" spans="1:18" ht="17.100000000000001" customHeight="1" x14ac:dyDescent="0.25">
      <c r="A80" s="59">
        <v>79</v>
      </c>
      <c r="B80" s="58">
        <v>623</v>
      </c>
      <c r="C80" s="58"/>
      <c r="D80" s="58"/>
      <c r="E80" s="58"/>
      <c r="F80" s="58"/>
      <c r="G80" s="58">
        <v>23</v>
      </c>
      <c r="H80" s="58" t="s">
        <v>1446</v>
      </c>
      <c r="I80" s="58"/>
      <c r="J80" s="58"/>
      <c r="K80" s="12"/>
      <c r="L80" s="58"/>
      <c r="M80" s="12"/>
      <c r="N80" s="58"/>
      <c r="O80" s="58">
        <v>17</v>
      </c>
      <c r="P80" s="58" t="s">
        <v>1447</v>
      </c>
      <c r="Q80" s="58">
        <f t="shared" si="4"/>
        <v>40</v>
      </c>
      <c r="R80" s="13">
        <f t="shared" si="5"/>
        <v>6240</v>
      </c>
    </row>
    <row r="81" spans="1:18" ht="17.100000000000001" customHeight="1" x14ac:dyDescent="0.25">
      <c r="A81" s="59">
        <v>80</v>
      </c>
      <c r="B81" s="58">
        <v>624</v>
      </c>
      <c r="C81" s="58"/>
      <c r="D81" s="58"/>
      <c r="E81" s="58">
        <v>21</v>
      </c>
      <c r="F81" s="58" t="s">
        <v>1448</v>
      </c>
      <c r="G81" s="58"/>
      <c r="H81" s="58"/>
      <c r="I81" s="58"/>
      <c r="J81" s="58"/>
      <c r="K81" s="12"/>
      <c r="L81" s="58"/>
      <c r="M81" s="12"/>
      <c r="N81" s="58"/>
      <c r="O81" s="58">
        <v>21</v>
      </c>
      <c r="P81" s="58" t="s">
        <v>1449</v>
      </c>
      <c r="Q81" s="58">
        <f t="shared" si="4"/>
        <v>42</v>
      </c>
      <c r="R81" s="13">
        <f t="shared" si="5"/>
        <v>6552</v>
      </c>
    </row>
    <row r="82" spans="1:18" ht="17.100000000000001" customHeight="1" x14ac:dyDescent="0.25">
      <c r="A82" s="59">
        <v>81</v>
      </c>
      <c r="B82" s="58">
        <v>625</v>
      </c>
      <c r="C82" s="58"/>
      <c r="D82" s="58"/>
      <c r="E82" s="58"/>
      <c r="F82" s="58"/>
      <c r="G82" s="58"/>
      <c r="H82" s="58"/>
      <c r="I82" s="58"/>
      <c r="J82" s="58"/>
      <c r="K82" s="12">
        <v>22</v>
      </c>
      <c r="L82" s="58" t="s">
        <v>1450</v>
      </c>
      <c r="M82" s="12"/>
      <c r="N82" s="58"/>
      <c r="O82" s="58"/>
      <c r="P82" s="58"/>
      <c r="Q82" s="58">
        <f t="shared" si="4"/>
        <v>22</v>
      </c>
      <c r="R82" s="13">
        <f t="shared" si="5"/>
        <v>3432</v>
      </c>
    </row>
    <row r="83" spans="1:18" ht="17.100000000000001" customHeight="1" x14ac:dyDescent="0.25">
      <c r="A83" s="59">
        <v>82</v>
      </c>
      <c r="B83" s="58">
        <v>626</v>
      </c>
      <c r="C83" s="58">
        <v>20</v>
      </c>
      <c r="D83" s="58" t="s">
        <v>1451</v>
      </c>
      <c r="E83" s="58"/>
      <c r="F83" s="58"/>
      <c r="G83" s="58"/>
      <c r="H83" s="58"/>
      <c r="I83" s="58"/>
      <c r="J83" s="58"/>
      <c r="K83" s="20">
        <v>20</v>
      </c>
      <c r="L83" s="58">
        <v>5331</v>
      </c>
      <c r="M83" s="20"/>
      <c r="N83" s="58"/>
      <c r="O83" s="58">
        <v>18</v>
      </c>
      <c r="P83" s="58" t="s">
        <v>1452</v>
      </c>
      <c r="Q83" s="58">
        <f t="shared" si="4"/>
        <v>58</v>
      </c>
      <c r="R83" s="13">
        <f t="shared" si="5"/>
        <v>9048</v>
      </c>
    </row>
    <row r="84" spans="1:18" ht="17.100000000000001" customHeight="1" x14ac:dyDescent="0.25">
      <c r="A84" s="59">
        <v>83</v>
      </c>
      <c r="B84" s="58">
        <v>627</v>
      </c>
      <c r="C84" s="58">
        <v>20</v>
      </c>
      <c r="D84" s="58" t="s">
        <v>1453</v>
      </c>
      <c r="E84" s="58"/>
      <c r="F84" s="58"/>
      <c r="G84" s="58"/>
      <c r="H84" s="58"/>
      <c r="I84" s="58">
        <v>18</v>
      </c>
      <c r="J84" s="58" t="s">
        <v>1454</v>
      </c>
      <c r="K84" s="12"/>
      <c r="L84" s="58"/>
      <c r="M84" s="12">
        <v>16</v>
      </c>
      <c r="N84" s="58" t="s">
        <v>1455</v>
      </c>
      <c r="O84" s="58"/>
      <c r="P84" s="58"/>
      <c r="Q84" s="58">
        <f t="shared" si="4"/>
        <v>54</v>
      </c>
      <c r="R84" s="13">
        <f t="shared" si="5"/>
        <v>8424</v>
      </c>
    </row>
    <row r="85" spans="1:18" ht="17.100000000000001" customHeight="1" x14ac:dyDescent="0.25">
      <c r="A85" s="59">
        <v>84</v>
      </c>
      <c r="B85" s="58">
        <v>628</v>
      </c>
      <c r="C85" s="58"/>
      <c r="D85" s="58"/>
      <c r="E85" s="58">
        <v>16</v>
      </c>
      <c r="F85" s="58" t="s">
        <v>1456</v>
      </c>
      <c r="G85" s="58"/>
      <c r="H85" s="58"/>
      <c r="I85" s="58">
        <v>18</v>
      </c>
      <c r="J85" s="58" t="s">
        <v>1457</v>
      </c>
      <c r="K85" s="12"/>
      <c r="L85" s="58"/>
      <c r="M85" s="12">
        <v>18</v>
      </c>
      <c r="N85" s="58" t="s">
        <v>1458</v>
      </c>
      <c r="O85" s="58"/>
      <c r="P85" s="58"/>
      <c r="Q85" s="58">
        <f t="shared" si="4"/>
        <v>52</v>
      </c>
      <c r="R85" s="13">
        <f t="shared" si="5"/>
        <v>8112</v>
      </c>
    </row>
    <row r="86" spans="1:18" ht="17.100000000000001" customHeight="1" x14ac:dyDescent="0.25">
      <c r="A86" s="59">
        <v>85</v>
      </c>
      <c r="B86" s="58">
        <v>629</v>
      </c>
      <c r="C86" s="58"/>
      <c r="D86" s="58"/>
      <c r="E86" s="58"/>
      <c r="F86" s="58"/>
      <c r="G86" s="58"/>
      <c r="H86" s="58"/>
      <c r="I86" s="58"/>
      <c r="J86" s="58"/>
      <c r="K86" s="12"/>
      <c r="L86" s="58"/>
      <c r="M86" s="12"/>
      <c r="N86" s="58"/>
      <c r="O86" s="58"/>
      <c r="P86" s="58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58"/>
      <c r="D87" s="58"/>
      <c r="E87" s="58">
        <v>28</v>
      </c>
      <c r="F87" s="58">
        <v>5967</v>
      </c>
      <c r="G87" s="58"/>
      <c r="H87" s="58"/>
      <c r="I87" s="58">
        <v>21</v>
      </c>
      <c r="J87" s="58" t="s">
        <v>1459</v>
      </c>
      <c r="K87" s="58"/>
      <c r="L87" s="58"/>
      <c r="M87" s="58">
        <v>22</v>
      </c>
      <c r="N87" s="58">
        <v>6000</v>
      </c>
      <c r="O87" s="58"/>
      <c r="P87" s="58"/>
      <c r="Q87" s="58">
        <f t="shared" si="4"/>
        <v>71</v>
      </c>
      <c r="R87" s="13">
        <f t="shared" si="5"/>
        <v>11076</v>
      </c>
    </row>
    <row r="88" spans="1:18" ht="17.100000000000001" customHeight="1" x14ac:dyDescent="0.25">
      <c r="A88" s="59">
        <v>87</v>
      </c>
      <c r="B88" s="58">
        <v>631</v>
      </c>
      <c r="C88" s="58">
        <v>21</v>
      </c>
      <c r="D88" s="58" t="s">
        <v>703</v>
      </c>
      <c r="E88" s="58"/>
      <c r="F88" s="58"/>
      <c r="G88" s="58">
        <v>18</v>
      </c>
      <c r="H88" s="58" t="s">
        <v>1460</v>
      </c>
      <c r="I88" s="58"/>
      <c r="J88" s="58"/>
      <c r="K88" s="58">
        <v>17</v>
      </c>
      <c r="L88" s="58" t="s">
        <v>1461</v>
      </c>
      <c r="M88" s="58"/>
      <c r="N88" s="58"/>
      <c r="O88" s="58">
        <v>30</v>
      </c>
      <c r="P88" s="58">
        <v>5518</v>
      </c>
      <c r="Q88" s="58">
        <f t="shared" si="4"/>
        <v>86</v>
      </c>
      <c r="R88" s="13">
        <f t="shared" si="5"/>
        <v>13416</v>
      </c>
    </row>
    <row r="89" spans="1:18" ht="17.100000000000001" customHeight="1" x14ac:dyDescent="0.25">
      <c r="A89" s="59">
        <v>88</v>
      </c>
      <c r="B89" s="58">
        <v>632</v>
      </c>
      <c r="C89" s="58"/>
      <c r="D89" s="58"/>
      <c r="E89" s="58"/>
      <c r="F89" s="58"/>
      <c r="G89" s="58">
        <v>21</v>
      </c>
      <c r="H89" t="s">
        <v>779</v>
      </c>
      <c r="I89" s="58">
        <v>18</v>
      </c>
      <c r="J89" s="58" t="s">
        <v>1462</v>
      </c>
      <c r="K89" s="58"/>
      <c r="L89" s="58"/>
      <c r="M89" s="58">
        <v>16</v>
      </c>
      <c r="N89" s="58" t="s">
        <v>1227</v>
      </c>
      <c r="O89" s="58"/>
      <c r="P89" s="58"/>
      <c r="Q89" s="58">
        <f t="shared" si="4"/>
        <v>55</v>
      </c>
      <c r="R89" s="13">
        <f t="shared" si="5"/>
        <v>8580</v>
      </c>
    </row>
    <row r="90" spans="1:18" ht="17.100000000000001" customHeight="1" x14ac:dyDescent="0.25">
      <c r="A90" s="59">
        <v>89</v>
      </c>
      <c r="B90" s="58">
        <v>633</v>
      </c>
      <c r="C90" s="58">
        <v>28</v>
      </c>
      <c r="D90" s="58" t="s">
        <v>1463</v>
      </c>
      <c r="E90" s="58"/>
      <c r="F90" s="58"/>
      <c r="G90" s="58"/>
      <c r="H90" s="58"/>
      <c r="I90" s="58">
        <v>24</v>
      </c>
      <c r="J90" s="58" t="s">
        <v>1464</v>
      </c>
      <c r="K90" s="58"/>
      <c r="L90" s="58"/>
      <c r="M90" s="58"/>
      <c r="N90" s="58"/>
      <c r="O90" s="58">
        <v>24</v>
      </c>
      <c r="P90" s="58" t="s">
        <v>1465</v>
      </c>
      <c r="Q90" s="58">
        <f t="shared" si="4"/>
        <v>76</v>
      </c>
      <c r="R90" s="13">
        <f t="shared" si="5"/>
        <v>11856</v>
      </c>
    </row>
    <row r="91" spans="1:18" ht="17.100000000000001" customHeight="1" x14ac:dyDescent="0.25">
      <c r="A91" s="59">
        <v>90</v>
      </c>
      <c r="B91" s="58" t="s">
        <v>21</v>
      </c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>
        <f t="shared" si="4"/>
        <v>0</v>
      </c>
      <c r="R91" s="13">
        <f t="shared" si="5"/>
        <v>0</v>
      </c>
    </row>
    <row r="92" spans="1:18" ht="17.100000000000001" customHeight="1" x14ac:dyDescent="0.25">
      <c r="A92" s="59">
        <v>91</v>
      </c>
      <c r="B92" s="58">
        <v>702</v>
      </c>
      <c r="C92" s="58">
        <v>127</v>
      </c>
      <c r="D92" s="58" t="s">
        <v>1466</v>
      </c>
      <c r="E92" s="58">
        <v>22</v>
      </c>
      <c r="F92" s="58" t="s">
        <v>1467</v>
      </c>
      <c r="G92" s="58">
        <v>40</v>
      </c>
      <c r="H92" s="58" t="s">
        <v>1468</v>
      </c>
      <c r="I92" s="58"/>
      <c r="J92" s="58"/>
      <c r="K92" s="58">
        <v>93</v>
      </c>
      <c r="L92" s="58" t="s">
        <v>1469</v>
      </c>
      <c r="M92" s="58">
        <v>68</v>
      </c>
      <c r="N92" s="58" t="s">
        <v>1470</v>
      </c>
      <c r="O92" s="58"/>
      <c r="P92" s="58"/>
      <c r="Q92" s="58">
        <f t="shared" si="4"/>
        <v>350</v>
      </c>
      <c r="R92" s="13">
        <f t="shared" si="5"/>
        <v>54600</v>
      </c>
    </row>
    <row r="93" spans="1:18" ht="17.100000000000001" customHeight="1" x14ac:dyDescent="0.25">
      <c r="A93" s="59">
        <v>92</v>
      </c>
      <c r="B93" s="58">
        <v>703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>
        <f t="shared" si="4"/>
        <v>0</v>
      </c>
      <c r="R93" s="13">
        <f t="shared" si="5"/>
        <v>0</v>
      </c>
    </row>
    <row r="94" spans="1:18" ht="17.100000000000001" customHeight="1" x14ac:dyDescent="0.25">
      <c r="A94" s="59">
        <v>95</v>
      </c>
      <c r="B94" s="58">
        <v>1004</v>
      </c>
      <c r="C94" s="58"/>
      <c r="D94" s="58"/>
      <c r="E94" s="58"/>
      <c r="F94" s="58"/>
      <c r="G94" s="58">
        <v>37</v>
      </c>
      <c r="H94" s="58" t="s">
        <v>1471</v>
      </c>
      <c r="I94" s="58"/>
      <c r="J94" s="58"/>
      <c r="K94" s="58"/>
      <c r="L94" s="58"/>
      <c r="M94" s="58"/>
      <c r="N94" s="58"/>
      <c r="O94" s="58">
        <v>34</v>
      </c>
      <c r="P94" s="58" t="s">
        <v>1472</v>
      </c>
      <c r="Q94" s="58">
        <f t="shared" si="4"/>
        <v>71</v>
      </c>
      <c r="R94" s="13">
        <f t="shared" si="5"/>
        <v>11076</v>
      </c>
    </row>
    <row r="95" spans="1:18" ht="17.100000000000001" customHeight="1" x14ac:dyDescent="0.25">
      <c r="A95" s="59">
        <v>96</v>
      </c>
      <c r="B95" s="58">
        <v>1005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58">
        <v>17</v>
      </c>
      <c r="D96" s="58" t="s">
        <v>1473</v>
      </c>
      <c r="E96" s="58"/>
      <c r="F96" s="58"/>
      <c r="G96" s="58">
        <v>34</v>
      </c>
      <c r="H96" s="58">
        <v>9392</v>
      </c>
      <c r="I96" s="58"/>
      <c r="J96" s="58"/>
      <c r="K96" s="58"/>
      <c r="L96" s="58"/>
      <c r="M96" s="58"/>
      <c r="N96" s="58"/>
      <c r="O96" s="58">
        <v>37</v>
      </c>
      <c r="P96" s="58" t="s">
        <v>1474</v>
      </c>
      <c r="Q96" s="58">
        <f t="shared" si="4"/>
        <v>88</v>
      </c>
      <c r="R96" s="13">
        <f t="shared" si="5"/>
        <v>13728</v>
      </c>
    </row>
    <row r="97" spans="1:18" ht="17.100000000000001" customHeight="1" x14ac:dyDescent="0.25">
      <c r="A97" s="59">
        <v>98</v>
      </c>
      <c r="B97" s="58">
        <v>1103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58">
        <v>80</v>
      </c>
      <c r="D98" s="58">
        <v>12258</v>
      </c>
      <c r="E98" s="58"/>
      <c r="F98" s="58"/>
      <c r="G98" s="58"/>
      <c r="H98" s="58"/>
      <c r="I98" s="58"/>
      <c r="J98" s="58"/>
      <c r="K98" s="58">
        <v>34</v>
      </c>
      <c r="L98" s="58" t="s">
        <v>1475</v>
      </c>
      <c r="M98" s="58"/>
      <c r="N98" s="58"/>
      <c r="O98" s="58">
        <v>32</v>
      </c>
      <c r="P98" s="58" t="s">
        <v>1476</v>
      </c>
      <c r="Q98" s="58">
        <f t="shared" si="4"/>
        <v>146</v>
      </c>
      <c r="R98" s="13">
        <f t="shared" si="5"/>
        <v>22776</v>
      </c>
    </row>
    <row r="99" spans="1:18" ht="17.100000000000001" customHeight="1" x14ac:dyDescent="0.25">
      <c r="A99" s="59">
        <v>101</v>
      </c>
      <c r="B99" s="58">
        <v>1106</v>
      </c>
      <c r="C99" s="58">
        <v>27</v>
      </c>
      <c r="D99" s="58">
        <v>8714</v>
      </c>
      <c r="E99" s="58"/>
      <c r="F99" s="58"/>
      <c r="G99" s="58"/>
      <c r="H99" s="58"/>
      <c r="I99" s="58">
        <v>37</v>
      </c>
      <c r="J99" s="58" t="s">
        <v>1477</v>
      </c>
      <c r="K99" s="58"/>
      <c r="L99" s="58"/>
      <c r="M99" s="58"/>
      <c r="N99" s="58"/>
      <c r="O99" s="58">
        <v>35</v>
      </c>
      <c r="P99" s="58" t="s">
        <v>1478</v>
      </c>
      <c r="Q99" s="58">
        <f t="shared" si="4"/>
        <v>99</v>
      </c>
      <c r="R99" s="13">
        <f t="shared" si="5"/>
        <v>15444</v>
      </c>
    </row>
    <row r="100" spans="1:18" ht="17.100000000000001" customHeight="1" x14ac:dyDescent="0.25">
      <c r="A100" s="59">
        <v>102</v>
      </c>
      <c r="B100" s="58">
        <v>1107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7.100000000000001" customHeight="1" x14ac:dyDescent="0.25">
      <c r="A101" s="59">
        <v>103</v>
      </c>
      <c r="B101" s="58">
        <v>1111</v>
      </c>
      <c r="C101" s="58"/>
      <c r="D101" s="58"/>
      <c r="E101" s="58"/>
      <c r="F101" s="58"/>
      <c r="G101" s="58"/>
      <c r="H101" s="58"/>
      <c r="I101" s="58">
        <v>138</v>
      </c>
      <c r="J101" s="58" t="s">
        <v>1479</v>
      </c>
      <c r="K101" s="58"/>
      <c r="L101" s="58"/>
      <c r="M101" s="58"/>
      <c r="N101" s="58"/>
      <c r="O101" s="58"/>
      <c r="P101" s="58"/>
      <c r="Q101" s="58">
        <f t="shared" si="4"/>
        <v>138</v>
      </c>
      <c r="R101" s="13">
        <f t="shared" si="5"/>
        <v>21528</v>
      </c>
    </row>
    <row r="102" spans="1:18" ht="17.100000000000001" customHeight="1" x14ac:dyDescent="0.25">
      <c r="A102" s="59">
        <v>104</v>
      </c>
      <c r="B102" s="58">
        <v>1222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58"/>
      <c r="D103" s="58"/>
      <c r="E103" s="58"/>
      <c r="F103" s="58"/>
      <c r="G103" s="58"/>
      <c r="H103" s="58"/>
      <c r="I103" s="58">
        <v>25</v>
      </c>
      <c r="J103" s="58" t="s">
        <v>1480</v>
      </c>
      <c r="K103" s="58"/>
      <c r="L103" s="58"/>
      <c r="M103" s="58"/>
      <c r="N103" s="58"/>
      <c r="O103" s="58"/>
      <c r="P103" s="58"/>
      <c r="Q103" s="58">
        <f t="shared" si="4"/>
        <v>25</v>
      </c>
      <c r="R103" s="13">
        <f t="shared" si="5"/>
        <v>3900</v>
      </c>
    </row>
    <row r="104" spans="1:18" ht="17.100000000000001" customHeight="1" x14ac:dyDescent="0.25">
      <c r="A104" s="59">
        <v>106</v>
      </c>
      <c r="B104" s="58">
        <v>1229</v>
      </c>
      <c r="C104" s="58">
        <v>44</v>
      </c>
      <c r="D104" s="58" t="s">
        <v>1481</v>
      </c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>
        <f t="shared" si="4"/>
        <v>44</v>
      </c>
      <c r="R104" s="13">
        <f t="shared" si="5"/>
        <v>6864</v>
      </c>
    </row>
    <row r="105" spans="1:18" ht="17.100000000000001" customHeight="1" x14ac:dyDescent="0.25">
      <c r="A105" s="59">
        <v>107</v>
      </c>
      <c r="B105" s="58">
        <v>1230</v>
      </c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0</v>
      </c>
      <c r="R105" s="13">
        <f t="shared" si="5"/>
        <v>0</v>
      </c>
    </row>
    <row r="106" spans="1:18" ht="17.100000000000001" customHeight="1" x14ac:dyDescent="0.25">
      <c r="A106" s="59">
        <v>108</v>
      </c>
      <c r="B106" s="58">
        <v>1231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7.100000000000001" customHeight="1" x14ac:dyDescent="0.25">
      <c r="A107" s="59">
        <v>109</v>
      </c>
      <c r="B107" s="58">
        <v>1232</v>
      </c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7.100000000000001" customHeight="1" x14ac:dyDescent="0.25">
      <c r="A108" s="59">
        <v>110</v>
      </c>
      <c r="B108" s="58">
        <v>1233</v>
      </c>
      <c r="C108" s="58"/>
      <c r="D108" s="58"/>
      <c r="E108" s="58"/>
      <c r="F108" s="58"/>
      <c r="G108" s="58">
        <v>44</v>
      </c>
      <c r="H108" s="58" t="s">
        <v>1482</v>
      </c>
      <c r="I108" s="58"/>
      <c r="J108" s="58"/>
      <c r="K108" s="58"/>
      <c r="L108" s="58"/>
      <c r="M108" s="58"/>
      <c r="N108" s="58"/>
      <c r="O108" s="58"/>
      <c r="P108" s="58"/>
      <c r="Q108" s="58">
        <f t="shared" si="6"/>
        <v>44</v>
      </c>
      <c r="R108" s="13">
        <f t="shared" si="7"/>
        <v>6864</v>
      </c>
    </row>
    <row r="109" spans="1:18" ht="17.100000000000001" customHeight="1" x14ac:dyDescent="0.25">
      <c r="A109" s="59">
        <v>111</v>
      </c>
      <c r="B109" s="58">
        <v>1234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6"/>
        <v>0</v>
      </c>
      <c r="R110" s="13">
        <f t="shared" si="7"/>
        <v>0</v>
      </c>
    </row>
    <row r="111" spans="1:18" ht="17.100000000000001" customHeight="1" x14ac:dyDescent="0.25">
      <c r="A111" s="59">
        <v>113</v>
      </c>
      <c r="B111" s="58">
        <v>1236</v>
      </c>
      <c r="C111" s="58"/>
      <c r="D111" s="58"/>
      <c r="E111" s="58"/>
      <c r="F111" s="58"/>
      <c r="G111" s="58"/>
      <c r="H111" s="58"/>
      <c r="I111" s="58">
        <v>57</v>
      </c>
      <c r="J111" s="58" t="s">
        <v>1483</v>
      </c>
      <c r="K111" s="58"/>
      <c r="L111" s="58"/>
      <c r="M111" s="58"/>
      <c r="N111" s="58"/>
      <c r="O111" s="58"/>
      <c r="P111" s="58"/>
      <c r="Q111" s="58">
        <f t="shared" si="6"/>
        <v>57</v>
      </c>
      <c r="R111" s="13">
        <f t="shared" si="7"/>
        <v>8892</v>
      </c>
    </row>
    <row r="112" spans="1:18" ht="17.100000000000001" customHeight="1" x14ac:dyDescent="0.25">
      <c r="A112" s="59">
        <v>114</v>
      </c>
      <c r="B112" s="58">
        <v>1237</v>
      </c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7.100000000000001" customHeight="1" x14ac:dyDescent="0.25">
      <c r="A115" s="59">
        <v>118</v>
      </c>
      <c r="B115" s="58">
        <v>1405</v>
      </c>
      <c r="C115" s="58"/>
      <c r="D115" s="58"/>
      <c r="E115" s="58">
        <v>20</v>
      </c>
      <c r="F115" s="58" t="s">
        <v>1484</v>
      </c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20</v>
      </c>
      <c r="R115" s="13">
        <f t="shared" si="7"/>
        <v>3120</v>
      </c>
    </row>
    <row r="116" spans="1:18" ht="17.100000000000001" customHeight="1" x14ac:dyDescent="0.25">
      <c r="A116" s="59">
        <v>119</v>
      </c>
      <c r="B116" s="58">
        <v>1504</v>
      </c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6"/>
        <v>0</v>
      </c>
      <c r="R116" s="13">
        <f t="shared" si="7"/>
        <v>0</v>
      </c>
    </row>
    <row r="117" spans="1:18" ht="17.100000000000001" customHeight="1" x14ac:dyDescent="0.25">
      <c r="A117" s="59">
        <v>120</v>
      </c>
      <c r="B117" s="58">
        <v>1505</v>
      </c>
      <c r="C117" s="58"/>
      <c r="D117" s="58"/>
      <c r="E117" s="58">
        <v>35</v>
      </c>
      <c r="F117" s="58" t="s">
        <v>1259</v>
      </c>
      <c r="G117" s="58"/>
      <c r="H117" s="58"/>
      <c r="I117" s="58"/>
      <c r="J117" s="58"/>
      <c r="K117" s="58">
        <v>60</v>
      </c>
      <c r="L117" s="58" t="s">
        <v>1485</v>
      </c>
      <c r="M117" s="58"/>
      <c r="N117" s="58"/>
      <c r="O117" s="58">
        <v>36</v>
      </c>
      <c r="P117" s="58" t="s">
        <v>1486</v>
      </c>
      <c r="Q117" s="58">
        <f t="shared" si="6"/>
        <v>131</v>
      </c>
      <c r="R117" s="13">
        <f t="shared" si="7"/>
        <v>20436</v>
      </c>
    </row>
    <row r="118" spans="1:18" ht="17.100000000000001" customHeight="1" x14ac:dyDescent="0.25">
      <c r="A118" s="59">
        <v>122</v>
      </c>
      <c r="B118" s="58">
        <v>1507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7.100000000000001" customHeight="1" x14ac:dyDescent="0.25">
      <c r="A119" s="59">
        <v>123</v>
      </c>
      <c r="B119" s="58">
        <v>1508</v>
      </c>
      <c r="C119" s="58"/>
      <c r="D119" s="58"/>
      <c r="E119" s="58">
        <v>93</v>
      </c>
      <c r="F119" s="58" t="s">
        <v>1487</v>
      </c>
      <c r="G119" s="58"/>
      <c r="H119" s="58"/>
      <c r="I119" s="58">
        <v>31</v>
      </c>
      <c r="J119" s="58" t="s">
        <v>981</v>
      </c>
      <c r="K119" s="58"/>
      <c r="L119" s="58"/>
      <c r="M119" s="58"/>
      <c r="N119" s="58"/>
      <c r="O119" s="58">
        <v>42</v>
      </c>
      <c r="P119" s="58" t="s">
        <v>1488</v>
      </c>
      <c r="Q119" s="58">
        <f t="shared" si="6"/>
        <v>166</v>
      </c>
      <c r="R119" s="13">
        <f t="shared" si="7"/>
        <v>25896</v>
      </c>
    </row>
    <row r="120" spans="1:18" ht="17.100000000000001" customHeight="1" x14ac:dyDescent="0.25">
      <c r="A120" s="59">
        <v>124</v>
      </c>
      <c r="B120" s="58">
        <v>1509</v>
      </c>
      <c r="C120" s="58"/>
      <c r="D120" s="58"/>
      <c r="E120" s="58">
        <v>60</v>
      </c>
      <c r="F120" s="58" t="s">
        <v>1489</v>
      </c>
      <c r="G120" s="58"/>
      <c r="H120" s="58"/>
      <c r="I120" s="58">
        <v>10</v>
      </c>
      <c r="J120" s="58">
        <v>4050</v>
      </c>
      <c r="K120" s="58"/>
      <c r="L120" s="58"/>
      <c r="M120" s="58"/>
      <c r="N120" s="58"/>
      <c r="O120" s="58">
        <v>19</v>
      </c>
      <c r="P120" s="58">
        <v>4072</v>
      </c>
      <c r="Q120" s="58">
        <f t="shared" si="6"/>
        <v>89</v>
      </c>
      <c r="R120" s="13">
        <f t="shared" si="7"/>
        <v>13884</v>
      </c>
    </row>
    <row r="121" spans="1:18" ht="17.100000000000001" customHeight="1" x14ac:dyDescent="0.25">
      <c r="A121" s="59">
        <v>125</v>
      </c>
      <c r="B121" s="58">
        <v>1510</v>
      </c>
      <c r="C121" s="58">
        <v>65</v>
      </c>
      <c r="D121" s="58" t="s">
        <v>1490</v>
      </c>
      <c r="E121" s="58"/>
      <c r="F121" s="58"/>
      <c r="G121" s="58"/>
      <c r="H121" s="58"/>
      <c r="I121" s="58">
        <v>90</v>
      </c>
      <c r="J121" s="58" t="s">
        <v>1491</v>
      </c>
      <c r="K121" s="58"/>
      <c r="L121" s="58"/>
      <c r="M121" s="58">
        <v>72</v>
      </c>
      <c r="N121" s="58" t="s">
        <v>1492</v>
      </c>
      <c r="O121" s="58"/>
      <c r="P121" s="58"/>
      <c r="Q121" s="58">
        <f t="shared" si="6"/>
        <v>227</v>
      </c>
      <c r="R121" s="13">
        <f t="shared" si="7"/>
        <v>35412</v>
      </c>
    </row>
    <row r="122" spans="1:18" ht="17.100000000000001" customHeight="1" x14ac:dyDescent="0.25">
      <c r="A122" s="59">
        <v>126</v>
      </c>
      <c r="B122" s="58">
        <v>1511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7.100000000000001" customHeight="1" x14ac:dyDescent="0.25">
      <c r="A123" s="59">
        <v>127</v>
      </c>
      <c r="B123" s="58" t="s">
        <v>22</v>
      </c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58"/>
      <c r="D124" s="58"/>
      <c r="E124" s="58"/>
      <c r="F124" s="58"/>
      <c r="G124" s="58">
        <v>28</v>
      </c>
      <c r="H124" s="58" t="s">
        <v>1493</v>
      </c>
      <c r="I124" s="58"/>
      <c r="J124" s="58"/>
      <c r="K124" s="58"/>
      <c r="L124" s="58"/>
      <c r="M124" s="58"/>
      <c r="N124" s="58"/>
      <c r="O124" s="58"/>
      <c r="P124" s="58"/>
      <c r="Q124" s="58">
        <f t="shared" si="6"/>
        <v>28</v>
      </c>
      <c r="R124" s="13">
        <f t="shared" si="7"/>
        <v>4368</v>
      </c>
    </row>
    <row r="125" spans="1:18" ht="17.100000000000001" customHeight="1" x14ac:dyDescent="0.25">
      <c r="A125" s="59">
        <v>129</v>
      </c>
      <c r="B125" s="58">
        <v>1603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7.100000000000001" customHeight="1" x14ac:dyDescent="0.25">
      <c r="A126" s="59">
        <v>130</v>
      </c>
      <c r="B126" s="58">
        <v>1703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7.100000000000001" customHeight="1" x14ac:dyDescent="0.25">
      <c r="A127" s="59">
        <v>131</v>
      </c>
      <c r="B127" s="58">
        <v>1704</v>
      </c>
      <c r="C127" s="58"/>
      <c r="D127" s="58"/>
      <c r="E127" s="58"/>
      <c r="F127" s="58"/>
      <c r="G127" s="58">
        <v>38</v>
      </c>
      <c r="H127" s="58" t="s">
        <v>1494</v>
      </c>
      <c r="I127" s="58"/>
      <c r="J127" s="58"/>
      <c r="K127" s="58"/>
      <c r="L127" s="58"/>
      <c r="M127" s="58"/>
      <c r="N127" s="58"/>
      <c r="O127" s="58"/>
      <c r="P127" s="58"/>
      <c r="Q127" s="58">
        <f t="shared" si="6"/>
        <v>38</v>
      </c>
      <c r="R127" s="13">
        <f t="shared" si="7"/>
        <v>5928</v>
      </c>
    </row>
    <row r="128" spans="1:18" ht="17.100000000000001" customHeight="1" x14ac:dyDescent="0.25">
      <c r="A128" s="59">
        <v>132</v>
      </c>
      <c r="B128" s="58">
        <v>1705</v>
      </c>
      <c r="C128" s="58"/>
      <c r="D128" s="58"/>
      <c r="E128" s="58"/>
      <c r="F128" s="58"/>
      <c r="G128" s="58"/>
      <c r="H128" s="58"/>
      <c r="I128" s="58"/>
      <c r="J128" s="58"/>
      <c r="K128" s="58">
        <v>55</v>
      </c>
      <c r="L128" s="58" t="s">
        <v>1495</v>
      </c>
      <c r="M128" s="58"/>
      <c r="N128" s="58"/>
      <c r="O128" s="58"/>
      <c r="P128" s="58"/>
      <c r="Q128" s="58">
        <f t="shared" si="6"/>
        <v>55</v>
      </c>
      <c r="R128" s="13">
        <f t="shared" si="7"/>
        <v>8580</v>
      </c>
    </row>
    <row r="129" spans="1:18" ht="17.100000000000001" customHeight="1" x14ac:dyDescent="0.25">
      <c r="A129" s="59">
        <v>133</v>
      </c>
      <c r="B129" s="58">
        <v>1706</v>
      </c>
      <c r="C129" s="58"/>
      <c r="D129" s="58"/>
      <c r="E129" s="58"/>
      <c r="F129" s="58"/>
      <c r="G129" s="58">
        <v>30</v>
      </c>
      <c r="H129" s="58" t="s">
        <v>1496</v>
      </c>
      <c r="I129" s="58"/>
      <c r="J129" s="58"/>
      <c r="K129" s="58"/>
      <c r="L129" s="58"/>
      <c r="M129" s="58">
        <v>29</v>
      </c>
      <c r="N129" s="58" t="s">
        <v>1497</v>
      </c>
      <c r="O129" s="58"/>
      <c r="P129" s="58"/>
      <c r="Q129" s="58">
        <f t="shared" si="6"/>
        <v>59</v>
      </c>
      <c r="R129" s="13">
        <f t="shared" si="7"/>
        <v>9204</v>
      </c>
    </row>
    <row r="130" spans="1:18" ht="17.100000000000001" customHeight="1" x14ac:dyDescent="0.25">
      <c r="A130" s="59">
        <v>134</v>
      </c>
      <c r="B130" s="58">
        <v>1707</v>
      </c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7.100000000000001" customHeight="1" x14ac:dyDescent="0.25">
      <c r="A131" s="59">
        <v>135</v>
      </c>
      <c r="B131" s="58">
        <v>1708</v>
      </c>
      <c r="C131" s="58"/>
      <c r="D131" s="58"/>
      <c r="E131" s="58"/>
      <c r="F131" s="58"/>
      <c r="G131" s="58">
        <v>34</v>
      </c>
      <c r="H131" s="58" t="s">
        <v>679</v>
      </c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34</v>
      </c>
      <c r="R131" s="13">
        <f t="shared" si="7"/>
        <v>5304</v>
      </c>
    </row>
    <row r="132" spans="1:18" ht="17.100000000000001" customHeight="1" x14ac:dyDescent="0.25">
      <c r="A132" s="59">
        <v>136</v>
      </c>
      <c r="B132" s="58" t="s">
        <v>23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7.100000000000001" customHeight="1" x14ac:dyDescent="0.25">
      <c r="A134" s="59">
        <v>138</v>
      </c>
      <c r="B134" s="58">
        <v>2102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7.100000000000001" customHeight="1" x14ac:dyDescent="0.25">
      <c r="A135" s="59">
        <v>139</v>
      </c>
      <c r="B135" s="58">
        <v>2105</v>
      </c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7.100000000000001" customHeight="1" x14ac:dyDescent="0.25">
      <c r="A138" s="59">
        <v>142</v>
      </c>
      <c r="B138" s="58">
        <v>2108</v>
      </c>
      <c r="C138" s="58"/>
      <c r="D138" s="58"/>
      <c r="E138" s="58"/>
      <c r="F138" s="58"/>
      <c r="G138" s="58">
        <v>98</v>
      </c>
      <c r="H138" s="58" t="s">
        <v>1498</v>
      </c>
      <c r="I138" s="58"/>
      <c r="J138" s="58"/>
      <c r="K138" s="58"/>
      <c r="L138" s="58"/>
      <c r="M138" s="58">
        <v>97</v>
      </c>
      <c r="N138" s="58" t="s">
        <v>1499</v>
      </c>
      <c r="O138" s="58"/>
      <c r="P138" s="58"/>
      <c r="Q138" s="58">
        <f t="shared" si="6"/>
        <v>195</v>
      </c>
      <c r="R138" s="13">
        <f t="shared" si="7"/>
        <v>30420</v>
      </c>
    </row>
    <row r="139" spans="1:18" ht="17.100000000000001" customHeight="1" x14ac:dyDescent="0.25">
      <c r="A139" s="59">
        <v>143</v>
      </c>
      <c r="B139" s="58">
        <v>2109</v>
      </c>
      <c r="C139" s="58"/>
      <c r="D139" s="58"/>
      <c r="E139" s="58"/>
      <c r="F139" s="58"/>
      <c r="G139" s="58">
        <v>124</v>
      </c>
      <c r="H139" s="58" t="s">
        <v>1500</v>
      </c>
      <c r="I139" s="58"/>
      <c r="J139" s="58"/>
      <c r="K139" s="58"/>
      <c r="L139" s="58"/>
      <c r="M139" s="58">
        <v>131</v>
      </c>
      <c r="N139" s="58" t="s">
        <v>1501</v>
      </c>
      <c r="O139" s="58"/>
      <c r="P139" s="58"/>
      <c r="Q139" s="58">
        <f t="shared" ref="Q139:Q152" si="8">C139+E139+G139+I139+K139+M139+O139</f>
        <v>255</v>
      </c>
      <c r="R139" s="13">
        <f t="shared" ref="R139:R152" si="9">SUM(C139*C$9,E139*E$9,G139*G$9,I139*I$9,K139*K$9,M139*M$9,O139*O$9)</f>
        <v>39780</v>
      </c>
    </row>
    <row r="140" spans="1:18" ht="17.100000000000001" customHeight="1" x14ac:dyDescent="0.25">
      <c r="A140" s="59">
        <v>144</v>
      </c>
      <c r="B140" s="58">
        <v>2110</v>
      </c>
      <c r="C140" s="58"/>
      <c r="D140" s="58"/>
      <c r="E140" s="58"/>
      <c r="F140" s="58"/>
      <c r="G140" s="58">
        <v>101</v>
      </c>
      <c r="H140" s="58" t="s">
        <v>1502</v>
      </c>
      <c r="I140" s="58"/>
      <c r="J140" s="58"/>
      <c r="K140" s="58"/>
      <c r="L140" s="58"/>
      <c r="M140" s="58">
        <v>93</v>
      </c>
      <c r="N140" s="58" t="s">
        <v>1503</v>
      </c>
      <c r="O140" s="58"/>
      <c r="P140" s="58"/>
      <c r="Q140" s="58">
        <f t="shared" si="8"/>
        <v>194</v>
      </c>
      <c r="R140" s="13">
        <f t="shared" si="9"/>
        <v>30264</v>
      </c>
    </row>
    <row r="141" spans="1:18" ht="17.100000000000001" customHeight="1" x14ac:dyDescent="0.25">
      <c r="A141" s="59">
        <v>145</v>
      </c>
      <c r="B141" s="58">
        <v>2111</v>
      </c>
      <c r="C141" s="58"/>
      <c r="D141" s="58"/>
      <c r="E141" s="58">
        <v>91</v>
      </c>
      <c r="F141" s="58" t="s">
        <v>1504</v>
      </c>
      <c r="G141" s="58"/>
      <c r="H141" s="58"/>
      <c r="I141" s="58"/>
      <c r="J141" s="58"/>
      <c r="K141" s="58"/>
      <c r="L141" s="58"/>
      <c r="M141" s="58">
        <v>120</v>
      </c>
      <c r="N141" s="58" t="s">
        <v>1505</v>
      </c>
      <c r="O141" s="58"/>
      <c r="P141" s="58"/>
      <c r="Q141" s="58">
        <f t="shared" si="8"/>
        <v>211</v>
      </c>
      <c r="R141" s="13">
        <f t="shared" si="9"/>
        <v>32916</v>
      </c>
    </row>
    <row r="142" spans="1:18" ht="17.100000000000001" customHeight="1" x14ac:dyDescent="0.25">
      <c r="A142" s="59">
        <v>146</v>
      </c>
      <c r="B142" s="58">
        <v>2112</v>
      </c>
      <c r="C142" s="58"/>
      <c r="D142" s="58"/>
      <c r="E142" s="58">
        <v>101</v>
      </c>
      <c r="F142" s="58" t="s">
        <v>1506</v>
      </c>
      <c r="G142" s="58"/>
      <c r="H142" s="58"/>
      <c r="I142" s="58"/>
      <c r="J142" s="58"/>
      <c r="K142" s="58"/>
      <c r="L142" s="58"/>
      <c r="M142" s="58">
        <v>98</v>
      </c>
      <c r="N142" s="58" t="s">
        <v>1507</v>
      </c>
      <c r="O142" s="58"/>
      <c r="P142" s="58"/>
      <c r="Q142" s="58">
        <f t="shared" si="8"/>
        <v>199</v>
      </c>
      <c r="R142" s="13">
        <f t="shared" si="9"/>
        <v>31044</v>
      </c>
    </row>
    <row r="143" spans="1:18" ht="17.100000000000001" customHeight="1" x14ac:dyDescent="0.25">
      <c r="A143" s="59">
        <v>147</v>
      </c>
      <c r="B143" s="58">
        <v>2113</v>
      </c>
      <c r="C143" s="58">
        <v>117</v>
      </c>
      <c r="D143" s="58" t="s">
        <v>1508</v>
      </c>
      <c r="E143" s="58"/>
      <c r="F143" s="58"/>
      <c r="G143" s="58"/>
      <c r="H143" s="58"/>
      <c r="I143" s="58"/>
      <c r="J143" s="58"/>
      <c r="K143" s="58">
        <v>120</v>
      </c>
      <c r="L143" s="58" t="s">
        <v>1509</v>
      </c>
      <c r="M143" s="58"/>
      <c r="N143" s="58"/>
      <c r="O143" s="58"/>
      <c r="P143" s="58"/>
      <c r="Q143" s="58">
        <f t="shared" si="8"/>
        <v>237</v>
      </c>
      <c r="R143" s="13">
        <f t="shared" si="9"/>
        <v>36972</v>
      </c>
    </row>
    <row r="144" spans="1:18" ht="17.100000000000001" customHeight="1" x14ac:dyDescent="0.25">
      <c r="A144" s="59">
        <v>148</v>
      </c>
      <c r="B144" s="58">
        <v>2114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>
        <v>48</v>
      </c>
      <c r="N144" s="58" t="s">
        <v>1510</v>
      </c>
      <c r="O144" s="58"/>
      <c r="P144" s="58"/>
      <c r="Q144" s="58">
        <f t="shared" si="8"/>
        <v>48</v>
      </c>
      <c r="R144" s="13">
        <f t="shared" si="9"/>
        <v>7488</v>
      </c>
    </row>
    <row r="145" spans="1:18" ht="17.100000000000001" customHeight="1" x14ac:dyDescent="0.25">
      <c r="A145" s="59">
        <v>149</v>
      </c>
      <c r="B145" s="58">
        <v>2115</v>
      </c>
      <c r="C145" s="58"/>
      <c r="D145" s="58"/>
      <c r="E145" s="58">
        <v>48</v>
      </c>
      <c r="F145" s="58" t="s">
        <v>1511</v>
      </c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>
        <f t="shared" si="8"/>
        <v>48</v>
      </c>
      <c r="R145" s="13">
        <f t="shared" si="9"/>
        <v>7488</v>
      </c>
    </row>
    <row r="146" spans="1:18" ht="17.100000000000001" customHeight="1" x14ac:dyDescent="0.25">
      <c r="A146" s="59">
        <v>151</v>
      </c>
      <c r="B146" s="58">
        <v>2302</v>
      </c>
      <c r="C146" s="58">
        <v>74</v>
      </c>
      <c r="D146" s="58" t="s">
        <v>1512</v>
      </c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>
        <f t="shared" si="8"/>
        <v>74</v>
      </c>
      <c r="R146" s="13">
        <f t="shared" si="9"/>
        <v>11544</v>
      </c>
    </row>
    <row r="147" spans="1:18" ht="17.100000000000001" customHeight="1" x14ac:dyDescent="0.25">
      <c r="A147" s="59">
        <v>152</v>
      </c>
      <c r="B147" s="58">
        <v>2401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7.100000000000001" customHeight="1" x14ac:dyDescent="0.25">
      <c r="A148" s="59">
        <v>153</v>
      </c>
      <c r="B148" s="58">
        <v>2402</v>
      </c>
      <c r="C148" s="58"/>
      <c r="D148" s="58"/>
      <c r="E148" s="58"/>
      <c r="F148" s="58"/>
      <c r="G148" s="58">
        <v>210</v>
      </c>
      <c r="H148" s="58" t="s">
        <v>1513</v>
      </c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210</v>
      </c>
      <c r="R148" s="13">
        <f t="shared" si="9"/>
        <v>32760</v>
      </c>
    </row>
    <row r="149" spans="1:18" ht="17.100000000000001" customHeight="1" x14ac:dyDescent="0.25">
      <c r="A149" s="59">
        <v>154</v>
      </c>
      <c r="B149" s="58" t="s">
        <v>24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7.100000000000001" customHeight="1" x14ac:dyDescent="0.25">
      <c r="A152" s="59">
        <v>157</v>
      </c>
      <c r="B152" s="58" t="s">
        <v>27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6454</v>
      </c>
      <c r="R153" s="13">
        <f>SUM(R11:R152)</f>
        <v>1006824</v>
      </c>
    </row>
    <row r="154" spans="1:18" ht="33.950000000000003" customHeight="1" x14ac:dyDescent="0.25">
      <c r="A154" s="87" t="s">
        <v>28</v>
      </c>
      <c r="B154" s="85"/>
      <c r="C154" s="59">
        <f>SUM(C11:C152)</f>
        <v>950</v>
      </c>
      <c r="D154" s="59"/>
      <c r="E154" s="59">
        <f>SUM(E11:E152)</f>
        <v>977</v>
      </c>
      <c r="F154" s="59"/>
      <c r="G154" s="59">
        <f>SUM(G11:G152)</f>
        <v>1260</v>
      </c>
      <c r="H154" s="59"/>
      <c r="I154" s="59">
        <f>SUM(I11:I152)</f>
        <v>629</v>
      </c>
      <c r="J154" s="59"/>
      <c r="K154" s="59">
        <f>SUM(K11:K152)</f>
        <v>889</v>
      </c>
      <c r="L154" s="59"/>
      <c r="M154" s="59">
        <f>SUM(M11:M152)</f>
        <v>1059</v>
      </c>
      <c r="N154" s="59"/>
      <c r="O154" s="59">
        <f>SUM(O11:O152)</f>
        <v>690</v>
      </c>
      <c r="P154" s="59"/>
      <c r="Q154" s="21">
        <f>SUM(C154:P154)</f>
        <v>6454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148200</v>
      </c>
      <c r="D155" s="59"/>
      <c r="E155" s="59">
        <f>E154*E9</f>
        <v>152412</v>
      </c>
      <c r="F155" s="59"/>
      <c r="G155" s="59">
        <f>G154*G9</f>
        <v>196560</v>
      </c>
      <c r="H155" s="59"/>
      <c r="I155" s="59">
        <f>I154*I9</f>
        <v>98124</v>
      </c>
      <c r="J155" s="59"/>
      <c r="K155" s="59">
        <f>K154*K9</f>
        <v>138684</v>
      </c>
      <c r="L155" s="59"/>
      <c r="M155" s="59">
        <f>M154*M9</f>
        <v>165204</v>
      </c>
      <c r="N155" s="59"/>
      <c r="O155" s="59">
        <f>O154*O9</f>
        <v>107640</v>
      </c>
      <c r="P155" s="59"/>
      <c r="Q155" s="59" t="s">
        <v>30</v>
      </c>
      <c r="R155" s="23">
        <f>SUM(C155:P155)</f>
        <v>1006824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x14ac:dyDescent="0.25">
      <c r="A160" s="57" t="s">
        <v>82</v>
      </c>
      <c r="E160" s="60"/>
      <c r="G160" s="60"/>
      <c r="I160" s="60"/>
      <c r="K160" s="60"/>
      <c r="M160" s="61"/>
      <c r="P160" s="26" t="s">
        <v>53</v>
      </c>
      <c r="Q160" s="26"/>
    </row>
    <row r="161" spans="1:19" x14ac:dyDescent="0.25">
      <c r="A161" s="57" t="s">
        <v>83</v>
      </c>
      <c r="E161" s="60"/>
      <c r="G161" s="60"/>
      <c r="I161" s="60"/>
      <c r="K161" s="60"/>
      <c r="M161" s="61"/>
      <c r="P161" s="57" t="s">
        <v>56</v>
      </c>
    </row>
    <row r="162" spans="1:19" x14ac:dyDescent="0.25">
      <c r="A162" s="24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24"/>
      <c r="S162" s="1"/>
    </row>
    <row r="163" spans="1:19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</row>
  </sheetData>
  <mergeCells count="25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24" right="0.16" top="0.2" bottom="0.2" header="0.3" footer="0.3"/>
  <pageSetup paperSize="9" orientation="landscape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63"/>
  <sheetViews>
    <sheetView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34</v>
      </c>
      <c r="O4" s="1"/>
      <c r="P4" s="1"/>
      <c r="Q4" s="1"/>
      <c r="R4" s="1"/>
    </row>
    <row r="5" spans="1:19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1514</v>
      </c>
      <c r="P5" s="1"/>
      <c r="Q5" s="1"/>
      <c r="R5" s="1"/>
    </row>
    <row r="6" spans="1:19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1515</v>
      </c>
      <c r="P6" s="1"/>
      <c r="Q6" s="1"/>
      <c r="R6" s="1"/>
    </row>
    <row r="7" spans="1:19" x14ac:dyDescent="0.25">
      <c r="A7" s="86" t="s">
        <v>8</v>
      </c>
      <c r="B7" s="91"/>
      <c r="C7" s="87" t="s">
        <v>1516</v>
      </c>
      <c r="D7" s="91"/>
      <c r="E7" s="87" t="s">
        <v>1517</v>
      </c>
      <c r="F7" s="91"/>
      <c r="G7" s="87" t="s">
        <v>1518</v>
      </c>
      <c r="H7" s="91"/>
      <c r="I7" s="87" t="s">
        <v>1519</v>
      </c>
      <c r="J7" s="91"/>
      <c r="K7" s="87" t="s">
        <v>1520</v>
      </c>
      <c r="L7" s="91"/>
      <c r="M7" s="87" t="s">
        <v>1521</v>
      </c>
      <c r="N7" s="91"/>
      <c r="O7" s="87" t="s">
        <v>1522</v>
      </c>
      <c r="P7" s="91"/>
      <c r="Q7" s="87" t="s">
        <v>9</v>
      </c>
      <c r="R7" s="87" t="s">
        <v>10</v>
      </c>
    </row>
    <row r="8" spans="1:19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x14ac:dyDescent="0.25">
      <c r="A9" s="86" t="s">
        <v>11</v>
      </c>
      <c r="B9" s="85"/>
      <c r="C9" s="87">
        <v>156</v>
      </c>
      <c r="D9" s="85"/>
      <c r="E9" s="87">
        <v>156</v>
      </c>
      <c r="F9" s="85"/>
      <c r="G9" s="87">
        <v>156</v>
      </c>
      <c r="H9" s="85"/>
      <c r="I9" s="87">
        <v>156</v>
      </c>
      <c r="J9" s="85"/>
      <c r="K9" s="87">
        <v>156</v>
      </c>
      <c r="L9" s="85"/>
      <c r="M9" s="87">
        <v>156</v>
      </c>
      <c r="N9" s="85"/>
      <c r="O9" s="87">
        <v>156</v>
      </c>
      <c r="P9" s="85"/>
      <c r="Q9" s="100"/>
      <c r="R9" s="100"/>
    </row>
    <row r="10" spans="1:19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7.100000000000001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7.100000000000001" customHeight="1" x14ac:dyDescent="0.25">
      <c r="A12" s="59">
        <v>2</v>
      </c>
      <c r="B12" s="14">
        <v>110</v>
      </c>
      <c r="C12" s="58"/>
      <c r="D12" s="59"/>
      <c r="E12" s="59"/>
      <c r="F12" s="59"/>
      <c r="H12" s="12"/>
      <c r="I12" s="59"/>
      <c r="J12" s="12"/>
      <c r="K12" s="58">
        <v>56</v>
      </c>
      <c r="L12" s="58" t="s">
        <v>1523</v>
      </c>
      <c r="M12" s="58"/>
      <c r="N12" s="58"/>
      <c r="O12" s="58"/>
      <c r="P12" s="58"/>
      <c r="Q12" s="58">
        <f t="shared" si="0"/>
        <v>56</v>
      </c>
      <c r="R12" s="13">
        <f t="shared" si="1"/>
        <v>8736</v>
      </c>
    </row>
    <row r="13" spans="1:19" ht="17.100000000000001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7.100000000000001" customHeight="1" x14ac:dyDescent="0.25">
      <c r="A14" s="59">
        <v>4</v>
      </c>
      <c r="B14" s="14">
        <v>113</v>
      </c>
      <c r="C14" s="59"/>
      <c r="D14" s="59"/>
      <c r="E14" s="59"/>
      <c r="F14" s="59"/>
      <c r="G14" s="59"/>
      <c r="H14" s="12"/>
      <c r="I14" s="52"/>
      <c r="J14" s="59"/>
      <c r="K14" s="58"/>
      <c r="L14" s="58"/>
      <c r="M14" s="58"/>
      <c r="N14" s="58"/>
      <c r="O14" s="58"/>
      <c r="P14" s="58"/>
      <c r="Q14" s="58">
        <f t="shared" si="0"/>
        <v>0</v>
      </c>
      <c r="R14" s="13">
        <f t="shared" si="1"/>
        <v>0</v>
      </c>
    </row>
    <row r="15" spans="1:19" ht="17.100000000000001" customHeight="1" x14ac:dyDescent="0.25">
      <c r="A15" s="59">
        <v>6</v>
      </c>
      <c r="B15" s="14">
        <v>115</v>
      </c>
      <c r="C15" s="59">
        <v>110</v>
      </c>
      <c r="D15" s="59" t="s">
        <v>1524</v>
      </c>
      <c r="E15" s="59"/>
      <c r="F15" s="59"/>
      <c r="G15" s="59"/>
      <c r="H15" s="12"/>
      <c r="I15" s="52">
        <v>128</v>
      </c>
      <c r="J15" s="59" t="s">
        <v>1525</v>
      </c>
      <c r="K15" s="58"/>
      <c r="L15" s="58"/>
      <c r="M15" s="58"/>
      <c r="N15" s="58"/>
      <c r="O15" s="58"/>
      <c r="P15" s="58"/>
      <c r="Q15" s="58">
        <f t="shared" si="0"/>
        <v>238</v>
      </c>
      <c r="R15" s="13">
        <f t="shared" si="1"/>
        <v>37128</v>
      </c>
    </row>
    <row r="16" spans="1:19" ht="17.100000000000001" customHeight="1" x14ac:dyDescent="0.25">
      <c r="A16" s="59">
        <v>7</v>
      </c>
      <c r="B16" s="14">
        <v>116</v>
      </c>
      <c r="C16" s="59"/>
      <c r="D16" s="59"/>
      <c r="E16" s="59"/>
      <c r="F16" s="59"/>
      <c r="G16" s="59">
        <v>114</v>
      </c>
      <c r="H16" s="59" t="s">
        <v>1526</v>
      </c>
      <c r="I16" s="59"/>
      <c r="J16" s="59"/>
      <c r="K16" s="58"/>
      <c r="L16" s="58"/>
      <c r="M16" s="58"/>
      <c r="N16" s="58"/>
      <c r="O16" s="58"/>
      <c r="P16" s="58"/>
      <c r="Q16" s="58">
        <f t="shared" si="0"/>
        <v>114</v>
      </c>
      <c r="R16" s="13">
        <f t="shared" si="1"/>
        <v>17784</v>
      </c>
    </row>
    <row r="17" spans="1:18" ht="17.100000000000001" customHeight="1" x14ac:dyDescent="0.25">
      <c r="A17" s="59">
        <v>8</v>
      </c>
      <c r="B17" s="14">
        <v>117</v>
      </c>
      <c r="C17" s="59"/>
      <c r="D17" s="59"/>
      <c r="E17" s="59"/>
      <c r="F17" s="59"/>
      <c r="G17" s="59"/>
      <c r="H17" s="12"/>
      <c r="I17" s="59"/>
      <c r="J17" s="59"/>
      <c r="K17" s="58"/>
      <c r="L17" s="58"/>
      <c r="M17" s="58"/>
      <c r="N17" s="58"/>
      <c r="O17" s="58"/>
      <c r="P17" s="58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59"/>
      <c r="D18" s="59"/>
      <c r="E18" s="59">
        <v>108</v>
      </c>
      <c r="F18" s="59" t="s">
        <v>1527</v>
      </c>
      <c r="G18" s="59"/>
      <c r="H18" s="12"/>
      <c r="I18" s="59"/>
      <c r="J18" s="59"/>
      <c r="K18" s="58">
        <v>182</v>
      </c>
      <c r="L18" s="58" t="s">
        <v>1528</v>
      </c>
      <c r="M18" s="58"/>
      <c r="N18" s="58"/>
      <c r="O18" s="58"/>
      <c r="P18" s="58"/>
      <c r="Q18" s="58">
        <f t="shared" si="0"/>
        <v>290</v>
      </c>
      <c r="R18" s="13">
        <f t="shared" si="1"/>
        <v>45240</v>
      </c>
    </row>
    <row r="19" spans="1:18" ht="17.100000000000001" customHeight="1" x14ac:dyDescent="0.25">
      <c r="A19" s="59">
        <v>10</v>
      </c>
      <c r="B19" s="14">
        <v>201</v>
      </c>
      <c r="C19" s="59"/>
      <c r="D19" s="59"/>
      <c r="E19" s="59"/>
      <c r="F19" s="59"/>
      <c r="G19" s="59"/>
      <c r="H19" s="59"/>
      <c r="I19" s="59"/>
      <c r="J19" s="59"/>
      <c r="K19" s="58"/>
      <c r="L19" s="58"/>
      <c r="M19" s="58"/>
      <c r="N19" s="58"/>
      <c r="O19" s="58"/>
      <c r="P19" s="58"/>
      <c r="Q19" s="58">
        <f t="shared" si="0"/>
        <v>0</v>
      </c>
      <c r="R19" s="13">
        <f t="shared" si="1"/>
        <v>0</v>
      </c>
    </row>
    <row r="20" spans="1:18" ht="17.100000000000001" customHeight="1" x14ac:dyDescent="0.25">
      <c r="A20" s="59">
        <v>11</v>
      </c>
      <c r="B20" s="14">
        <v>204</v>
      </c>
      <c r="C20" s="59"/>
      <c r="D20" s="59"/>
      <c r="E20" s="59"/>
      <c r="F20" s="59"/>
      <c r="G20" s="52"/>
      <c r="H20" s="52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7.100000000000001" customHeight="1" x14ac:dyDescent="0.25">
      <c r="A21" s="59">
        <v>12</v>
      </c>
      <c r="B21" s="14" t="s">
        <v>16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59"/>
      <c r="D22" s="59"/>
      <c r="E22" s="12"/>
      <c r="F22" s="12"/>
      <c r="G22" s="59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59">
        <v>15</v>
      </c>
      <c r="D23" s="59" t="s">
        <v>696</v>
      </c>
      <c r="E23" s="59"/>
      <c r="F23" s="59"/>
      <c r="G23" s="59">
        <v>17</v>
      </c>
      <c r="H23" s="52" t="s">
        <v>1529</v>
      </c>
      <c r="I23" s="59"/>
      <c r="J23" s="59"/>
      <c r="K23" s="58"/>
      <c r="L23" s="58"/>
      <c r="M23" s="58">
        <v>26</v>
      </c>
      <c r="N23" s="58" t="s">
        <v>925</v>
      </c>
      <c r="O23" s="58"/>
      <c r="P23" s="58"/>
      <c r="Q23" s="58">
        <f t="shared" si="0"/>
        <v>58</v>
      </c>
      <c r="R23" s="13">
        <f t="shared" si="1"/>
        <v>9048</v>
      </c>
    </row>
    <row r="24" spans="1:18" s="60" customFormat="1" ht="17.100000000000001" customHeight="1" x14ac:dyDescent="0.25">
      <c r="A24" s="29">
        <v>15</v>
      </c>
      <c r="B24" s="31">
        <v>329</v>
      </c>
      <c r="C24" s="29"/>
      <c r="D24" s="29"/>
      <c r="E24" s="29">
        <v>11</v>
      </c>
      <c r="F24" s="29" t="s">
        <v>1415</v>
      </c>
      <c r="G24" s="29"/>
      <c r="H24" s="34"/>
      <c r="I24" s="29"/>
      <c r="J24" s="29"/>
      <c r="K24" s="32"/>
      <c r="L24" s="32"/>
      <c r="M24" s="32">
        <v>21</v>
      </c>
      <c r="N24" s="32" t="s">
        <v>1415</v>
      </c>
      <c r="O24" s="32"/>
      <c r="P24" s="32"/>
      <c r="Q24" s="32">
        <f t="shared" si="0"/>
        <v>32</v>
      </c>
      <c r="R24" s="63">
        <f t="shared" si="1"/>
        <v>4992</v>
      </c>
    </row>
    <row r="25" spans="1:18" ht="17.100000000000001" customHeight="1" x14ac:dyDescent="0.25">
      <c r="A25" s="59">
        <v>16</v>
      </c>
      <c r="B25" s="14">
        <v>330</v>
      </c>
      <c r="C25" s="59"/>
      <c r="D25" s="59"/>
      <c r="E25" s="59"/>
      <c r="F25" s="59"/>
      <c r="G25" s="59"/>
      <c r="H25" s="52"/>
      <c r="I25" s="59"/>
      <c r="J25" s="59"/>
      <c r="K25" s="58"/>
      <c r="L25" s="58"/>
      <c r="M25" s="58"/>
      <c r="N25" s="58"/>
      <c r="O25" s="58"/>
      <c r="P25" s="58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59"/>
      <c r="D26" s="59"/>
      <c r="E26" s="59"/>
      <c r="F26" s="59"/>
      <c r="G26" s="59"/>
      <c r="H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59"/>
      <c r="D27" s="59"/>
      <c r="E27" s="59"/>
      <c r="F27" s="59"/>
      <c r="G27" s="59"/>
      <c r="H27" s="52"/>
      <c r="I27" s="59"/>
      <c r="J27" s="59"/>
      <c r="K27" s="12"/>
      <c r="L27" s="12"/>
      <c r="M27" s="12"/>
      <c r="N27" s="12"/>
      <c r="O27" s="58"/>
      <c r="P27" s="58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59">
        <v>21</v>
      </c>
      <c r="D28" s="59" t="s">
        <v>1530</v>
      </c>
      <c r="E28" s="59"/>
      <c r="F28" s="59"/>
      <c r="G28" s="59">
        <v>31</v>
      </c>
      <c r="H28" s="52" t="s">
        <v>1531</v>
      </c>
      <c r="I28" s="59"/>
      <c r="J28" s="59"/>
      <c r="K28" s="58">
        <v>34</v>
      </c>
      <c r="L28" s="58" t="s">
        <v>1532</v>
      </c>
      <c r="M28" s="58"/>
      <c r="N28" s="58"/>
      <c r="O28" s="58">
        <v>37</v>
      </c>
      <c r="P28" s="58" t="s">
        <v>1533</v>
      </c>
      <c r="Q28" s="58">
        <f t="shared" si="0"/>
        <v>123</v>
      </c>
      <c r="R28" s="13">
        <f t="shared" si="1"/>
        <v>19188</v>
      </c>
    </row>
    <row r="29" spans="1:18" ht="17.100000000000001" customHeight="1" x14ac:dyDescent="0.25">
      <c r="A29" s="59">
        <v>20</v>
      </c>
      <c r="B29" s="14">
        <v>334</v>
      </c>
      <c r="C29" s="59"/>
      <c r="D29" s="59"/>
      <c r="E29" s="59"/>
      <c r="F29" s="59"/>
      <c r="G29" s="59">
        <v>20</v>
      </c>
      <c r="H29" s="52" t="s">
        <v>1534</v>
      </c>
      <c r="I29" s="59"/>
      <c r="J29" s="59"/>
      <c r="K29" s="58">
        <v>19</v>
      </c>
      <c r="L29" s="58" t="s">
        <v>765</v>
      </c>
      <c r="M29" s="58"/>
      <c r="N29" s="58"/>
      <c r="O29" s="58">
        <v>19</v>
      </c>
      <c r="P29" s="58" t="s">
        <v>1535</v>
      </c>
      <c r="Q29" s="58">
        <f t="shared" si="0"/>
        <v>58</v>
      </c>
      <c r="R29" s="13">
        <f t="shared" si="1"/>
        <v>9048</v>
      </c>
    </row>
    <row r="30" spans="1:18" ht="17.100000000000001" customHeight="1" x14ac:dyDescent="0.25">
      <c r="A30" s="59">
        <v>22</v>
      </c>
      <c r="B30" s="14">
        <v>336</v>
      </c>
      <c r="C30" s="59"/>
      <c r="D30" s="59"/>
      <c r="E30" s="59">
        <v>71</v>
      </c>
      <c r="F30" s="59" t="s">
        <v>1536</v>
      </c>
      <c r="G30" s="59">
        <v>12</v>
      </c>
      <c r="H30" s="52" t="s">
        <v>1121</v>
      </c>
      <c r="I30" s="59"/>
      <c r="J30" s="59"/>
      <c r="K30" s="58"/>
      <c r="L30" s="58"/>
      <c r="M30" s="58"/>
      <c r="N30" s="58"/>
      <c r="O30" s="58">
        <v>33</v>
      </c>
      <c r="P30" s="58">
        <v>5851</v>
      </c>
      <c r="Q30" s="58">
        <f t="shared" si="0"/>
        <v>116</v>
      </c>
      <c r="R30" s="13">
        <f t="shared" si="1"/>
        <v>18096</v>
      </c>
    </row>
    <row r="31" spans="1:18" ht="17.100000000000001" customHeight="1" x14ac:dyDescent="0.25">
      <c r="A31" s="59">
        <v>24</v>
      </c>
      <c r="B31" s="14">
        <v>338</v>
      </c>
      <c r="C31" s="59"/>
      <c r="D31" s="59"/>
      <c r="E31" s="59"/>
      <c r="F31" s="59"/>
      <c r="G31" s="59"/>
      <c r="H31" s="52"/>
      <c r="I31" s="59">
        <v>36</v>
      </c>
      <c r="J31" s="59" t="s">
        <v>1537</v>
      </c>
      <c r="K31" s="58"/>
      <c r="L31" s="58"/>
      <c r="M31" s="58">
        <v>37</v>
      </c>
      <c r="N31" s="58" t="s">
        <v>1538</v>
      </c>
      <c r="O31" s="58"/>
      <c r="P31" s="58"/>
      <c r="Q31" s="58">
        <f t="shared" si="0"/>
        <v>73</v>
      </c>
      <c r="R31" s="13">
        <f t="shared" si="1"/>
        <v>11388</v>
      </c>
    </row>
    <row r="32" spans="1:18" ht="17.100000000000001" customHeight="1" x14ac:dyDescent="0.25">
      <c r="A32" s="59">
        <v>25</v>
      </c>
      <c r="B32" s="14">
        <v>339</v>
      </c>
      <c r="C32" s="14"/>
      <c r="D32" s="14"/>
      <c r="E32" s="14">
        <v>50</v>
      </c>
      <c r="F32" s="14" t="s">
        <v>1539</v>
      </c>
      <c r="G32" s="14"/>
      <c r="H32" s="15"/>
      <c r="I32" s="12">
        <v>44</v>
      </c>
      <c r="J32" s="14" t="s">
        <v>1540</v>
      </c>
      <c r="L32" s="16"/>
      <c r="M32">
        <v>52</v>
      </c>
      <c r="N32" s="16">
        <v>1105</v>
      </c>
      <c r="O32" s="16"/>
      <c r="P32" s="16"/>
      <c r="Q32" s="58">
        <f t="shared" si="0"/>
        <v>146</v>
      </c>
      <c r="R32" s="13">
        <f t="shared" si="1"/>
        <v>22776</v>
      </c>
    </row>
    <row r="33" spans="1:18" ht="17.100000000000001" customHeight="1" x14ac:dyDescent="0.25">
      <c r="A33" s="59">
        <v>26</v>
      </c>
      <c r="B33" s="59">
        <v>340</v>
      </c>
      <c r="C33" s="59"/>
      <c r="D33" s="59"/>
      <c r="E33" s="59"/>
      <c r="F33" s="59"/>
      <c r="G33" s="59"/>
      <c r="H33" s="54"/>
      <c r="I33" s="12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59">
        <v>38</v>
      </c>
      <c r="D34" s="59" t="s">
        <v>1541</v>
      </c>
      <c r="E34" s="59">
        <v>33</v>
      </c>
      <c r="F34" s="59">
        <v>12119</v>
      </c>
      <c r="G34" s="59">
        <v>16</v>
      </c>
      <c r="H34" s="54">
        <v>12125</v>
      </c>
      <c r="I34" s="12"/>
      <c r="J34" s="59"/>
      <c r="K34" s="58">
        <v>32</v>
      </c>
      <c r="L34" s="58" t="s">
        <v>1542</v>
      </c>
      <c r="M34" s="58"/>
      <c r="N34" s="58"/>
      <c r="O34" s="58">
        <v>43</v>
      </c>
      <c r="P34" s="58" t="s">
        <v>583</v>
      </c>
      <c r="Q34" s="58">
        <f t="shared" si="0"/>
        <v>162</v>
      </c>
      <c r="R34" s="13">
        <f t="shared" si="1"/>
        <v>25272</v>
      </c>
    </row>
    <row r="35" spans="1:18" ht="17.100000000000001" customHeight="1" x14ac:dyDescent="0.25">
      <c r="A35" s="59">
        <v>28</v>
      </c>
      <c r="B35" s="17">
        <v>342</v>
      </c>
      <c r="C35" s="59">
        <v>41</v>
      </c>
      <c r="D35" s="64">
        <v>7953</v>
      </c>
      <c r="E35" s="59">
        <v>20</v>
      </c>
      <c r="F35" s="59" t="s">
        <v>1543</v>
      </c>
      <c r="G35" s="59">
        <v>14</v>
      </c>
      <c r="H35" s="54" t="s">
        <v>1544</v>
      </c>
      <c r="I35" s="12"/>
      <c r="J35" s="59"/>
      <c r="K35" s="58">
        <v>31</v>
      </c>
      <c r="L35" s="58" t="s">
        <v>1545</v>
      </c>
      <c r="M35" s="58"/>
      <c r="N35" s="58"/>
      <c r="O35" s="58">
        <v>46</v>
      </c>
      <c r="P35" s="58" t="s">
        <v>1546</v>
      </c>
      <c r="Q35" s="58">
        <f t="shared" si="0"/>
        <v>152</v>
      </c>
      <c r="R35" s="13">
        <f t="shared" si="1"/>
        <v>23712</v>
      </c>
    </row>
    <row r="36" spans="1:18" ht="17.100000000000001" customHeight="1" x14ac:dyDescent="0.25">
      <c r="A36" s="59">
        <v>29</v>
      </c>
      <c r="B36" s="59">
        <v>343</v>
      </c>
      <c r="C36" s="59"/>
      <c r="D36" s="59"/>
      <c r="E36" s="12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7.100000000000001" customHeight="1" x14ac:dyDescent="0.25">
      <c r="A37" s="59">
        <v>30</v>
      </c>
      <c r="B37" s="14" t="s">
        <v>17</v>
      </c>
      <c r="C37" s="59"/>
      <c r="D37" s="59"/>
      <c r="E37" s="12"/>
      <c r="F37" s="59"/>
      <c r="G37" s="59"/>
      <c r="H37" s="52"/>
      <c r="I37" s="12"/>
      <c r="J37" s="59"/>
      <c r="K37" s="58"/>
      <c r="L37" s="58"/>
      <c r="M37" s="58"/>
      <c r="N37" s="58"/>
      <c r="O37" s="58"/>
      <c r="P37" s="58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14" t="s">
        <v>18</v>
      </c>
      <c r="C38" s="59"/>
      <c r="D38" s="59"/>
      <c r="E38" s="12"/>
      <c r="F38" s="59"/>
      <c r="G38" s="59"/>
      <c r="H38" s="52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59"/>
      <c r="D39" s="59"/>
      <c r="E39" s="12"/>
      <c r="F39" s="59"/>
      <c r="G39" s="59"/>
      <c r="H39" s="52"/>
      <c r="I39" s="12"/>
      <c r="J39" s="59"/>
      <c r="K39" s="58"/>
      <c r="L39" s="58"/>
      <c r="M39" s="58"/>
      <c r="N39" s="58"/>
      <c r="O39" s="58"/>
      <c r="P39" s="58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59"/>
      <c r="D40" s="59"/>
      <c r="E40" s="59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59"/>
      <c r="D41" s="59"/>
      <c r="E41" s="59"/>
      <c r="F41" s="59"/>
      <c r="G41" s="59"/>
      <c r="H41" s="59"/>
      <c r="I41" s="59"/>
      <c r="J41" s="59"/>
      <c r="K41" s="12"/>
      <c r="L41" s="58"/>
      <c r="M41" s="12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7.100000000000001" customHeight="1" x14ac:dyDescent="0.25">
      <c r="A42" s="59">
        <v>37</v>
      </c>
      <c r="B42" s="14">
        <v>421</v>
      </c>
      <c r="C42" s="59"/>
      <c r="D42" s="59"/>
      <c r="E42" s="59"/>
      <c r="F42" s="59"/>
      <c r="G42" s="59"/>
      <c r="H42" s="52"/>
      <c r="I42" s="59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7.100000000000001" customHeight="1" x14ac:dyDescent="0.25">
      <c r="A43" s="59">
        <v>38</v>
      </c>
      <c r="B43" s="59">
        <v>422</v>
      </c>
      <c r="C43" s="59"/>
      <c r="D43" s="59"/>
      <c r="E43" s="59"/>
      <c r="F43" s="59"/>
      <c r="G43" s="59"/>
      <c r="H43" s="59"/>
      <c r="I43" s="14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7.100000000000001" customHeight="1" x14ac:dyDescent="0.25">
      <c r="A44" s="59">
        <v>39</v>
      </c>
      <c r="B44" s="58">
        <v>423</v>
      </c>
      <c r="C44" s="58"/>
      <c r="D44" s="58"/>
      <c r="E44" s="58"/>
      <c r="F44" s="58"/>
      <c r="G44" s="58"/>
      <c r="H44" s="58"/>
      <c r="I44" s="59"/>
      <c r="J44" s="58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7.100000000000001" customHeight="1" x14ac:dyDescent="0.25">
      <c r="A45" s="59">
        <v>40</v>
      </c>
      <c r="B45" s="58">
        <v>424</v>
      </c>
      <c r="C45" s="58"/>
      <c r="D45" s="58"/>
      <c r="E45" s="58"/>
      <c r="F45" s="58"/>
      <c r="G45" s="58"/>
      <c r="H45" s="58"/>
      <c r="I45" s="59"/>
      <c r="J45" s="58"/>
      <c r="K45" s="58"/>
      <c r="L45" s="58"/>
      <c r="M45" s="58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7.100000000000001" customHeight="1" x14ac:dyDescent="0.25">
      <c r="A46" s="59">
        <v>41</v>
      </c>
      <c r="B46" s="58">
        <v>425</v>
      </c>
      <c r="C46" s="58"/>
      <c r="D46" s="58"/>
      <c r="E46" s="58"/>
      <c r="F46" s="58"/>
      <c r="G46" s="58"/>
      <c r="H46" s="58"/>
      <c r="I46" s="59"/>
      <c r="J46" s="58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7.100000000000001" customHeight="1" x14ac:dyDescent="0.25">
      <c r="A47" s="59">
        <v>42</v>
      </c>
      <c r="B47" s="58">
        <v>426</v>
      </c>
      <c r="C47" s="58"/>
      <c r="D47" s="58"/>
      <c r="E47" s="58"/>
      <c r="F47" s="58"/>
      <c r="G47" s="58"/>
      <c r="H47" s="58"/>
      <c r="I47" s="59"/>
      <c r="J47" s="58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7.100000000000001" customHeight="1" x14ac:dyDescent="0.25">
      <c r="A48" s="59">
        <v>43</v>
      </c>
      <c r="B48" s="58">
        <v>427</v>
      </c>
      <c r="C48" s="58"/>
      <c r="D48" s="58"/>
      <c r="E48" s="58"/>
      <c r="F48" s="58"/>
      <c r="G48" s="58"/>
      <c r="H48" s="58"/>
      <c r="I48" s="59"/>
      <c r="J48" s="58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7.100000000000001" customHeight="1" x14ac:dyDescent="0.25">
      <c r="A49" s="59">
        <v>44</v>
      </c>
      <c r="B49" s="58">
        <v>428</v>
      </c>
      <c r="C49" s="58"/>
      <c r="D49" s="58"/>
      <c r="E49" s="58">
        <v>22</v>
      </c>
      <c r="F49" s="58" t="s">
        <v>1547</v>
      </c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22</v>
      </c>
      <c r="R49" s="13">
        <f t="shared" si="3"/>
        <v>3432</v>
      </c>
    </row>
    <row r="50" spans="1:18" ht="17.100000000000001" customHeight="1" x14ac:dyDescent="0.25">
      <c r="A50" s="59">
        <v>45</v>
      </c>
      <c r="B50" s="58">
        <v>429</v>
      </c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7.100000000000001" customHeight="1" x14ac:dyDescent="0.25">
      <c r="A51" s="59">
        <v>46</v>
      </c>
      <c r="B51" s="58">
        <v>430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>
        <v>40</v>
      </c>
      <c r="N51" s="58" t="s">
        <v>1548</v>
      </c>
      <c r="O51" s="58"/>
      <c r="P51" s="58"/>
      <c r="Q51" s="58">
        <f t="shared" si="2"/>
        <v>40</v>
      </c>
      <c r="R51" s="13">
        <f t="shared" si="3"/>
        <v>6240</v>
      </c>
    </row>
    <row r="52" spans="1:18" ht="17.100000000000001" customHeight="1" x14ac:dyDescent="0.25">
      <c r="A52" s="59">
        <v>47</v>
      </c>
      <c r="B52" s="58">
        <v>431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7.100000000000001" customHeight="1" x14ac:dyDescent="0.25">
      <c r="A53" s="59">
        <v>48</v>
      </c>
      <c r="B53" s="58">
        <v>432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7.100000000000001" customHeight="1" x14ac:dyDescent="0.25">
      <c r="A54" s="59">
        <v>49</v>
      </c>
      <c r="B54" s="58">
        <v>433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7.100000000000001" customHeight="1" x14ac:dyDescent="0.25">
      <c r="A55" s="59">
        <v>50</v>
      </c>
      <c r="B55" s="58">
        <v>434</v>
      </c>
      <c r="C55" s="58"/>
      <c r="D55" s="58"/>
      <c r="E55" s="58"/>
      <c r="F55" s="58"/>
      <c r="G55" s="58"/>
      <c r="H55" s="58"/>
      <c r="I55" s="58"/>
      <c r="J55" s="58"/>
      <c r="K55" s="58">
        <v>33</v>
      </c>
      <c r="L55" s="58" t="s">
        <v>1110</v>
      </c>
      <c r="M55" s="58"/>
      <c r="N55" s="58"/>
      <c r="O55" s="58"/>
      <c r="P55" s="58"/>
      <c r="Q55" s="58">
        <f t="shared" si="2"/>
        <v>33</v>
      </c>
      <c r="R55" s="13">
        <f t="shared" si="3"/>
        <v>5148</v>
      </c>
    </row>
    <row r="56" spans="1:18" ht="17.100000000000001" customHeight="1" x14ac:dyDescent="0.25">
      <c r="A56" s="59">
        <v>51</v>
      </c>
      <c r="B56" s="58">
        <v>435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7.100000000000001" customHeight="1" x14ac:dyDescent="0.25">
      <c r="A57" s="59">
        <v>52</v>
      </c>
      <c r="B57" s="58">
        <v>436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"/>
        <v>0</v>
      </c>
      <c r="R57" s="13">
        <f t="shared" si="3"/>
        <v>0</v>
      </c>
    </row>
    <row r="58" spans="1:18" ht="17.100000000000001" customHeight="1" x14ac:dyDescent="0.25">
      <c r="A58" s="59">
        <v>53</v>
      </c>
      <c r="B58" s="58">
        <v>437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"/>
        <v>0</v>
      </c>
      <c r="R58" s="13">
        <f t="shared" si="3"/>
        <v>0</v>
      </c>
    </row>
    <row r="59" spans="1:18" ht="17.100000000000001" customHeight="1" x14ac:dyDescent="0.25">
      <c r="A59" s="59">
        <v>54</v>
      </c>
      <c r="B59" s="58">
        <v>438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"/>
        <v>0</v>
      </c>
      <c r="R59" s="13">
        <f t="shared" si="3"/>
        <v>0</v>
      </c>
    </row>
    <row r="60" spans="1:18" ht="17.100000000000001" customHeight="1" x14ac:dyDescent="0.25">
      <c r="A60" s="59">
        <v>55</v>
      </c>
      <c r="B60" s="58">
        <v>439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>
        <v>38</v>
      </c>
      <c r="P60" s="58" t="s">
        <v>1549</v>
      </c>
      <c r="Q60" s="58">
        <f t="shared" si="2"/>
        <v>38</v>
      </c>
      <c r="R60" s="13">
        <f t="shared" si="3"/>
        <v>5928</v>
      </c>
    </row>
    <row r="61" spans="1:18" ht="17.100000000000001" customHeight="1" x14ac:dyDescent="0.25">
      <c r="A61" s="59">
        <v>56</v>
      </c>
      <c r="B61" s="58">
        <v>440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>
        <v>32</v>
      </c>
      <c r="P61" s="58" t="s">
        <v>1550</v>
      </c>
      <c r="Q61" s="58">
        <f t="shared" si="2"/>
        <v>32</v>
      </c>
      <c r="R61" s="13">
        <f t="shared" si="3"/>
        <v>4992</v>
      </c>
    </row>
    <row r="62" spans="1:18" ht="17.100000000000001" customHeight="1" x14ac:dyDescent="0.25">
      <c r="A62" s="59">
        <v>57</v>
      </c>
      <c r="B62" s="58">
        <v>441</v>
      </c>
      <c r="C62" s="58"/>
      <c r="D62" s="58"/>
      <c r="E62" s="58">
        <v>37</v>
      </c>
      <c r="F62" s="58" t="s">
        <v>1551</v>
      </c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>
        <f t="shared" si="2"/>
        <v>37</v>
      </c>
      <c r="R62" s="13">
        <f t="shared" si="3"/>
        <v>5772</v>
      </c>
    </row>
    <row r="63" spans="1:18" ht="17.100000000000001" customHeight="1" x14ac:dyDescent="0.25">
      <c r="A63" s="59">
        <v>58</v>
      </c>
      <c r="B63" s="58">
        <v>442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2"/>
        <v>0</v>
      </c>
      <c r="R63" s="13">
        <f t="shared" si="3"/>
        <v>0</v>
      </c>
    </row>
    <row r="64" spans="1:18" ht="17.100000000000001" customHeight="1" x14ac:dyDescent="0.25">
      <c r="A64" s="59">
        <v>60</v>
      </c>
      <c r="B64" s="58" t="s">
        <v>20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58">
        <v>236</v>
      </c>
      <c r="D67" s="58" t="s">
        <v>1552</v>
      </c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si="2"/>
        <v>236</v>
      </c>
      <c r="R67" s="13">
        <f t="shared" si="3"/>
        <v>36816</v>
      </c>
    </row>
    <row r="68" spans="1:18" ht="17.100000000000001" customHeight="1" x14ac:dyDescent="0.25">
      <c r="A68" s="59">
        <v>64</v>
      </c>
      <c r="B68" s="58">
        <v>608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7.100000000000001" customHeight="1" x14ac:dyDescent="0.25">
      <c r="A69" s="59">
        <v>65</v>
      </c>
      <c r="B69" s="58">
        <v>609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7.100000000000001" customHeight="1" x14ac:dyDescent="0.25">
      <c r="A70" s="59">
        <v>66</v>
      </c>
      <c r="B70" s="58">
        <v>610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7.100000000000001" customHeight="1" x14ac:dyDescent="0.25">
      <c r="A72" s="59">
        <v>68</v>
      </c>
      <c r="B72" s="58">
        <v>612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7.100000000000001" customHeight="1" x14ac:dyDescent="0.25">
      <c r="A73" s="59">
        <v>69</v>
      </c>
      <c r="B73" s="58">
        <v>613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18">
        <v>24</v>
      </c>
      <c r="D77" s="18" t="s">
        <v>1553</v>
      </c>
      <c r="E77" s="18"/>
      <c r="F77" s="18"/>
      <c r="G77" s="18"/>
      <c r="H77" s="18"/>
      <c r="I77" s="18"/>
      <c r="J77" s="18"/>
      <c r="K77" s="18">
        <v>23</v>
      </c>
      <c r="L77" s="18" t="s">
        <v>1554</v>
      </c>
      <c r="M77" s="18"/>
      <c r="N77" s="18"/>
      <c r="O77" s="18"/>
      <c r="P77" s="18"/>
      <c r="Q77" s="58">
        <f t="shared" si="4"/>
        <v>47</v>
      </c>
      <c r="R77" s="13">
        <f t="shared" si="5"/>
        <v>7332</v>
      </c>
    </row>
    <row r="78" spans="1:18" ht="17.100000000000001" customHeight="1" x14ac:dyDescent="0.25">
      <c r="A78" s="59">
        <v>75</v>
      </c>
      <c r="B78" s="58">
        <v>619</v>
      </c>
      <c r="C78" s="58"/>
      <c r="D78" s="58"/>
      <c r="E78" s="58"/>
      <c r="F78" s="58"/>
      <c r="G78" s="58"/>
      <c r="H78" s="58"/>
      <c r="I78" s="58"/>
      <c r="J78" s="58"/>
      <c r="K78" s="58">
        <v>24</v>
      </c>
      <c r="L78" s="58" t="s">
        <v>437</v>
      </c>
      <c r="M78" s="58"/>
      <c r="N78" s="58"/>
      <c r="O78" s="58"/>
      <c r="P78" s="58"/>
      <c r="Q78" s="58">
        <f t="shared" si="4"/>
        <v>24</v>
      </c>
      <c r="R78" s="13">
        <f t="shared" si="5"/>
        <v>3744</v>
      </c>
    </row>
    <row r="79" spans="1:18" ht="17.100000000000001" customHeight="1" x14ac:dyDescent="0.25">
      <c r="A79" s="59">
        <v>76</v>
      </c>
      <c r="B79" s="58">
        <v>620</v>
      </c>
      <c r="C79" s="58"/>
      <c r="D79" s="58"/>
      <c r="E79" s="58"/>
      <c r="F79" s="58"/>
      <c r="G79" s="58">
        <v>21</v>
      </c>
      <c r="H79" s="58" t="s">
        <v>1555</v>
      </c>
      <c r="I79" s="58"/>
      <c r="J79" s="58"/>
      <c r="K79" s="58"/>
      <c r="L79" s="58"/>
      <c r="M79" s="58"/>
      <c r="N79" s="58"/>
      <c r="O79" s="58">
        <v>23</v>
      </c>
      <c r="P79" s="58" t="s">
        <v>1556</v>
      </c>
      <c r="Q79" s="58">
        <f t="shared" si="4"/>
        <v>44</v>
      </c>
      <c r="R79" s="13">
        <f t="shared" si="5"/>
        <v>6864</v>
      </c>
    </row>
    <row r="80" spans="1:18" ht="17.100000000000001" customHeight="1" x14ac:dyDescent="0.25">
      <c r="A80" s="59">
        <v>79</v>
      </c>
      <c r="B80" s="58">
        <v>623</v>
      </c>
      <c r="C80" s="58"/>
      <c r="D80" s="58"/>
      <c r="E80" s="58"/>
      <c r="F80" s="58"/>
      <c r="G80" s="58"/>
      <c r="H80" s="58"/>
      <c r="I80" s="58"/>
      <c r="J80" s="58"/>
      <c r="K80" s="12">
        <v>33</v>
      </c>
      <c r="L80" s="58" t="s">
        <v>1557</v>
      </c>
      <c r="M80" s="12"/>
      <c r="N80" s="58"/>
      <c r="O80" s="58"/>
      <c r="P80" s="58"/>
      <c r="Q80" s="58">
        <f t="shared" si="4"/>
        <v>33</v>
      </c>
      <c r="R80" s="13">
        <f t="shared" si="5"/>
        <v>5148</v>
      </c>
    </row>
    <row r="81" spans="1:18" ht="17.100000000000001" customHeight="1" x14ac:dyDescent="0.25">
      <c r="A81" s="59">
        <v>80</v>
      </c>
      <c r="B81" s="58">
        <v>624</v>
      </c>
      <c r="C81" s="58"/>
      <c r="D81" s="58"/>
      <c r="E81" s="58"/>
      <c r="F81" s="58"/>
      <c r="G81" s="58">
        <v>26</v>
      </c>
      <c r="H81" s="58" t="s">
        <v>1558</v>
      </c>
      <c r="I81" s="58"/>
      <c r="J81" s="58"/>
      <c r="K81" s="12"/>
      <c r="L81" s="58"/>
      <c r="M81" s="12">
        <v>20</v>
      </c>
      <c r="N81" s="58" t="s">
        <v>1559</v>
      </c>
      <c r="O81" s="58"/>
      <c r="P81" s="58"/>
      <c r="Q81" s="58">
        <f t="shared" si="4"/>
        <v>46</v>
      </c>
      <c r="R81" s="13">
        <f t="shared" si="5"/>
        <v>7176</v>
      </c>
    </row>
    <row r="82" spans="1:18" ht="17.100000000000001" customHeight="1" x14ac:dyDescent="0.25">
      <c r="A82" s="59">
        <v>81</v>
      </c>
      <c r="B82" s="58">
        <v>625</v>
      </c>
      <c r="C82" s="58"/>
      <c r="D82" s="58"/>
      <c r="E82" s="58">
        <v>20</v>
      </c>
      <c r="F82" s="58" t="s">
        <v>1560</v>
      </c>
      <c r="G82" s="58"/>
      <c r="H82" s="58"/>
      <c r="I82" s="58"/>
      <c r="J82" s="58"/>
      <c r="K82" s="12"/>
      <c r="L82" s="58"/>
      <c r="M82" s="12"/>
      <c r="N82" s="58"/>
      <c r="O82" s="58">
        <v>23</v>
      </c>
      <c r="P82" s="58" t="s">
        <v>1561</v>
      </c>
      <c r="Q82" s="58">
        <f t="shared" si="4"/>
        <v>43</v>
      </c>
      <c r="R82" s="13">
        <f t="shared" si="5"/>
        <v>6708</v>
      </c>
    </row>
    <row r="83" spans="1:18" ht="17.100000000000001" customHeight="1" x14ac:dyDescent="0.25">
      <c r="A83" s="59">
        <v>82</v>
      </c>
      <c r="B83" s="58">
        <v>626</v>
      </c>
      <c r="C83" s="58"/>
      <c r="D83" s="58"/>
      <c r="E83" s="58"/>
      <c r="F83" s="58"/>
      <c r="G83" s="58">
        <v>24</v>
      </c>
      <c r="H83" s="58" t="s">
        <v>1562</v>
      </c>
      <c r="I83" s="58"/>
      <c r="J83" s="58"/>
      <c r="K83" s="20"/>
      <c r="L83" s="58"/>
      <c r="M83" s="20">
        <v>26</v>
      </c>
      <c r="N83" s="58" t="s">
        <v>1563</v>
      </c>
      <c r="O83" s="58"/>
      <c r="P83" s="58"/>
      <c r="Q83" s="58">
        <f t="shared" si="4"/>
        <v>50</v>
      </c>
      <c r="R83" s="13">
        <f t="shared" si="5"/>
        <v>7800</v>
      </c>
    </row>
    <row r="84" spans="1:18" ht="17.100000000000001" customHeight="1" x14ac:dyDescent="0.25">
      <c r="A84" s="59">
        <v>83</v>
      </c>
      <c r="B84" s="58">
        <v>627</v>
      </c>
      <c r="C84" s="58"/>
      <c r="D84" s="58"/>
      <c r="E84" s="58"/>
      <c r="F84" s="58"/>
      <c r="G84" s="58"/>
      <c r="H84" s="58"/>
      <c r="I84" s="58">
        <v>21</v>
      </c>
      <c r="J84" s="58" t="s">
        <v>1564</v>
      </c>
      <c r="K84" s="12"/>
      <c r="L84" s="58"/>
      <c r="M84" s="12"/>
      <c r="N84" s="58"/>
      <c r="O84" s="58">
        <v>20</v>
      </c>
      <c r="P84" s="58" t="s">
        <v>1565</v>
      </c>
      <c r="Q84" s="58">
        <f t="shared" si="4"/>
        <v>41</v>
      </c>
      <c r="R84" s="13">
        <f t="shared" si="5"/>
        <v>6396</v>
      </c>
    </row>
    <row r="85" spans="1:18" ht="17.100000000000001" customHeight="1" x14ac:dyDescent="0.25">
      <c r="A85" s="59">
        <v>84</v>
      </c>
      <c r="B85" s="58">
        <v>628</v>
      </c>
      <c r="C85" s="58"/>
      <c r="D85" s="58"/>
      <c r="E85" s="58"/>
      <c r="F85" s="58"/>
      <c r="G85" s="58">
        <v>16</v>
      </c>
      <c r="H85" s="58" t="s">
        <v>1566</v>
      </c>
      <c r="I85" s="58"/>
      <c r="J85" s="58"/>
      <c r="K85" s="12"/>
      <c r="L85" s="58"/>
      <c r="M85" s="12">
        <v>19</v>
      </c>
      <c r="N85" s="58" t="s">
        <v>1567</v>
      </c>
      <c r="O85" s="58"/>
      <c r="P85" s="58"/>
      <c r="Q85" s="58">
        <f t="shared" si="4"/>
        <v>35</v>
      </c>
      <c r="R85" s="13">
        <f t="shared" si="5"/>
        <v>5460</v>
      </c>
    </row>
    <row r="86" spans="1:18" ht="17.100000000000001" customHeight="1" x14ac:dyDescent="0.25">
      <c r="A86" s="59">
        <v>85</v>
      </c>
      <c r="B86" s="58">
        <v>629</v>
      </c>
      <c r="C86" s="58"/>
      <c r="D86" s="58"/>
      <c r="E86" s="58"/>
      <c r="F86" s="58"/>
      <c r="G86" s="58"/>
      <c r="H86" s="58"/>
      <c r="I86" s="58"/>
      <c r="J86" s="58"/>
      <c r="K86" s="12"/>
      <c r="L86" s="58"/>
      <c r="M86" s="12"/>
      <c r="N86" s="58"/>
      <c r="O86" s="58"/>
      <c r="P86" s="58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58"/>
      <c r="D87" s="58"/>
      <c r="E87" s="58">
        <v>22</v>
      </c>
      <c r="F87" s="58" t="s">
        <v>1568</v>
      </c>
      <c r="G87" s="58"/>
      <c r="H87" s="58"/>
      <c r="I87" s="58">
        <v>18</v>
      </c>
      <c r="J87" s="58" t="s">
        <v>1569</v>
      </c>
      <c r="K87" s="58"/>
      <c r="L87" s="58"/>
      <c r="M87" s="58"/>
      <c r="N87" s="58"/>
      <c r="O87" s="58"/>
      <c r="P87" s="58"/>
      <c r="Q87" s="58">
        <f t="shared" si="4"/>
        <v>40</v>
      </c>
      <c r="R87" s="13">
        <f t="shared" si="5"/>
        <v>6240</v>
      </c>
    </row>
    <row r="88" spans="1:18" ht="17.100000000000001" customHeight="1" x14ac:dyDescent="0.25">
      <c r="A88" s="59">
        <v>87</v>
      </c>
      <c r="B88" s="58">
        <v>631</v>
      </c>
      <c r="C88" s="58">
        <v>21</v>
      </c>
      <c r="D88" s="58" t="s">
        <v>1570</v>
      </c>
      <c r="E88" s="58"/>
      <c r="F88" s="58"/>
      <c r="G88" s="58"/>
      <c r="H88" s="58"/>
      <c r="I88" s="58">
        <v>21</v>
      </c>
      <c r="J88" s="58" t="s">
        <v>1571</v>
      </c>
      <c r="K88" s="58"/>
      <c r="L88" s="58"/>
      <c r="M88" s="58"/>
      <c r="N88" s="58"/>
      <c r="O88" s="58">
        <v>24</v>
      </c>
      <c r="P88" s="58" t="s">
        <v>1572</v>
      </c>
      <c r="Q88" s="58">
        <f t="shared" si="4"/>
        <v>66</v>
      </c>
      <c r="R88" s="13">
        <f t="shared" si="5"/>
        <v>10296</v>
      </c>
    </row>
    <row r="89" spans="1:18" ht="17.100000000000001" customHeight="1" x14ac:dyDescent="0.25">
      <c r="A89" s="59">
        <v>88</v>
      </c>
      <c r="B89" s="58">
        <v>632</v>
      </c>
      <c r="C89" s="58"/>
      <c r="D89" s="58"/>
      <c r="E89" s="58">
        <v>22</v>
      </c>
      <c r="F89" s="58" t="s">
        <v>1573</v>
      </c>
      <c r="G89" s="58"/>
      <c r="I89" s="58"/>
      <c r="J89" s="58"/>
      <c r="K89" s="58"/>
      <c r="L89" s="58"/>
      <c r="M89" s="58">
        <v>29</v>
      </c>
      <c r="N89" s="58" t="s">
        <v>1574</v>
      </c>
      <c r="O89" s="58"/>
      <c r="P89" s="58"/>
      <c r="Q89" s="58">
        <f t="shared" si="4"/>
        <v>51</v>
      </c>
      <c r="R89" s="13">
        <f t="shared" si="5"/>
        <v>7956</v>
      </c>
    </row>
    <row r="90" spans="1:18" ht="17.100000000000001" customHeight="1" x14ac:dyDescent="0.25">
      <c r="A90" s="59">
        <v>89</v>
      </c>
      <c r="B90" s="58">
        <v>633</v>
      </c>
      <c r="C90" s="58"/>
      <c r="D90" s="58"/>
      <c r="E90" s="58"/>
      <c r="F90" s="58"/>
      <c r="G90" s="58">
        <v>48</v>
      </c>
      <c r="H90" s="58" t="s">
        <v>1575</v>
      </c>
      <c r="I90" s="58"/>
      <c r="J90" s="58"/>
      <c r="K90" s="58">
        <v>22</v>
      </c>
      <c r="L90" s="58" t="s">
        <v>766</v>
      </c>
      <c r="M90" s="58"/>
      <c r="N90" s="58"/>
      <c r="O90" s="58"/>
      <c r="P90" s="58"/>
      <c r="Q90" s="58">
        <f t="shared" si="4"/>
        <v>70</v>
      </c>
      <c r="R90" s="13">
        <f t="shared" si="5"/>
        <v>10920</v>
      </c>
    </row>
    <row r="91" spans="1:18" ht="17.100000000000001" customHeight="1" x14ac:dyDescent="0.25">
      <c r="A91" s="59">
        <v>90</v>
      </c>
      <c r="B91" s="58" t="s">
        <v>21</v>
      </c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>
        <f t="shared" si="4"/>
        <v>0</v>
      </c>
      <c r="R91" s="13">
        <f t="shared" si="5"/>
        <v>0</v>
      </c>
    </row>
    <row r="92" spans="1:18" ht="17.100000000000001" customHeight="1" x14ac:dyDescent="0.25">
      <c r="A92" s="59">
        <v>91</v>
      </c>
      <c r="B92" s="58">
        <v>702</v>
      </c>
      <c r="C92" s="58">
        <v>93</v>
      </c>
      <c r="D92" s="58" t="s">
        <v>1576</v>
      </c>
      <c r="E92" s="58"/>
      <c r="F92" s="58"/>
      <c r="G92" s="58"/>
      <c r="H92" s="58"/>
      <c r="I92" s="58"/>
      <c r="J92" s="58"/>
      <c r="K92" s="58">
        <v>110</v>
      </c>
      <c r="L92" s="58">
        <v>2671</v>
      </c>
      <c r="M92" s="58"/>
      <c r="N92" s="58"/>
      <c r="O92" s="58">
        <v>63</v>
      </c>
      <c r="P92" s="58" t="s">
        <v>1577</v>
      </c>
      <c r="Q92" s="58">
        <f t="shared" si="4"/>
        <v>266</v>
      </c>
      <c r="R92" s="13">
        <f t="shared" si="5"/>
        <v>41496</v>
      </c>
    </row>
    <row r="93" spans="1:18" ht="17.100000000000001" customHeight="1" x14ac:dyDescent="0.25">
      <c r="A93" s="59">
        <v>92</v>
      </c>
      <c r="B93" s="58">
        <v>703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>
        <f t="shared" si="4"/>
        <v>0</v>
      </c>
      <c r="R93" s="13">
        <f t="shared" si="5"/>
        <v>0</v>
      </c>
    </row>
    <row r="94" spans="1:18" ht="17.100000000000001" customHeight="1" x14ac:dyDescent="0.25">
      <c r="A94" s="59">
        <v>95</v>
      </c>
      <c r="B94" s="58">
        <v>1004</v>
      </c>
      <c r="C94" s="58"/>
      <c r="D94" s="58"/>
      <c r="E94" s="58"/>
      <c r="F94" s="58"/>
      <c r="G94" s="58">
        <v>32</v>
      </c>
      <c r="H94" s="58" t="s">
        <v>1578</v>
      </c>
      <c r="I94" s="58"/>
      <c r="J94" s="58"/>
      <c r="K94" s="58"/>
      <c r="L94" s="58"/>
      <c r="M94" s="58"/>
      <c r="N94" s="58"/>
      <c r="O94" s="58">
        <v>39</v>
      </c>
      <c r="P94" s="58" t="s">
        <v>1495</v>
      </c>
      <c r="Q94" s="58">
        <f t="shared" si="4"/>
        <v>71</v>
      </c>
      <c r="R94" s="13">
        <f t="shared" si="5"/>
        <v>11076</v>
      </c>
    </row>
    <row r="95" spans="1:18" ht="17.100000000000001" customHeight="1" x14ac:dyDescent="0.25">
      <c r="A95" s="59">
        <v>96</v>
      </c>
      <c r="B95" s="58">
        <v>1005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>
        <f t="shared" si="4"/>
        <v>0</v>
      </c>
      <c r="R96" s="13">
        <f t="shared" si="5"/>
        <v>0</v>
      </c>
    </row>
    <row r="97" spans="1:18" ht="17.100000000000001" customHeight="1" x14ac:dyDescent="0.25">
      <c r="A97" s="59">
        <v>98</v>
      </c>
      <c r="B97" s="58">
        <v>1103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58"/>
      <c r="D98" s="58"/>
      <c r="E98" s="58">
        <v>46</v>
      </c>
      <c r="F98" s="58" t="s">
        <v>1579</v>
      </c>
      <c r="G98" s="58"/>
      <c r="H98" s="58"/>
      <c r="I98" s="58">
        <v>42</v>
      </c>
      <c r="J98" s="58">
        <v>12316</v>
      </c>
      <c r="K98" s="58">
        <v>76</v>
      </c>
      <c r="L98" s="58">
        <v>12323</v>
      </c>
      <c r="M98" s="58">
        <v>37</v>
      </c>
      <c r="N98" s="58" t="s">
        <v>1580</v>
      </c>
      <c r="O98" s="58"/>
      <c r="P98" s="58"/>
      <c r="Q98" s="58">
        <f t="shared" si="4"/>
        <v>201</v>
      </c>
      <c r="R98" s="13">
        <f t="shared" si="5"/>
        <v>31356</v>
      </c>
    </row>
    <row r="99" spans="1:18" ht="17.100000000000001" customHeight="1" x14ac:dyDescent="0.25">
      <c r="A99" s="59">
        <v>101</v>
      </c>
      <c r="B99" s="58">
        <v>1106</v>
      </c>
      <c r="C99" s="58"/>
      <c r="D99" s="58"/>
      <c r="E99" s="58">
        <v>26</v>
      </c>
      <c r="F99" s="58" t="s">
        <v>1581</v>
      </c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>
        <f t="shared" si="4"/>
        <v>26</v>
      </c>
      <c r="R99" s="13">
        <f t="shared" si="5"/>
        <v>4056</v>
      </c>
    </row>
    <row r="100" spans="1:18" ht="17.100000000000001" customHeight="1" x14ac:dyDescent="0.25">
      <c r="A100" s="59">
        <v>102</v>
      </c>
      <c r="B100" s="58">
        <v>1107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7.100000000000001" customHeight="1" x14ac:dyDescent="0.25">
      <c r="A101" s="59">
        <v>103</v>
      </c>
      <c r="B101" s="58">
        <v>1111</v>
      </c>
      <c r="C101" s="58"/>
      <c r="D101" s="58"/>
      <c r="E101" s="58">
        <v>143</v>
      </c>
      <c r="F101" s="58" t="s">
        <v>1582</v>
      </c>
      <c r="G101" s="58"/>
      <c r="H101" s="58"/>
      <c r="I101" s="58"/>
      <c r="J101" s="58"/>
      <c r="K101" s="58"/>
      <c r="L101" s="58"/>
      <c r="M101" s="58">
        <v>95</v>
      </c>
      <c r="N101" s="58" t="s">
        <v>1583</v>
      </c>
      <c r="O101" s="58"/>
      <c r="P101" s="58"/>
      <c r="Q101" s="58">
        <f t="shared" si="4"/>
        <v>238</v>
      </c>
      <c r="R101" s="13">
        <f t="shared" si="5"/>
        <v>37128</v>
      </c>
    </row>
    <row r="102" spans="1:18" ht="17.100000000000001" customHeight="1" x14ac:dyDescent="0.25">
      <c r="A102" s="59">
        <v>104</v>
      </c>
      <c r="B102" s="58">
        <v>1222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>
        <v>44</v>
      </c>
      <c r="N103" s="58" t="s">
        <v>1584</v>
      </c>
      <c r="O103" s="58"/>
      <c r="P103" s="58"/>
      <c r="Q103" s="58">
        <f t="shared" si="4"/>
        <v>44</v>
      </c>
      <c r="R103" s="13">
        <f t="shared" si="5"/>
        <v>6864</v>
      </c>
    </row>
    <row r="104" spans="1:18" ht="17.100000000000001" customHeight="1" x14ac:dyDescent="0.25">
      <c r="A104" s="59">
        <v>106</v>
      </c>
      <c r="B104" s="58">
        <v>1229</v>
      </c>
      <c r="C104" s="58">
        <v>40</v>
      </c>
      <c r="D104" s="58" t="s">
        <v>1585</v>
      </c>
      <c r="E104" s="58"/>
      <c r="F104" s="58"/>
      <c r="G104" s="58"/>
      <c r="H104" s="58"/>
      <c r="I104" s="58"/>
      <c r="J104" s="58"/>
      <c r="K104" s="58"/>
      <c r="L104" s="58"/>
      <c r="M104" s="58">
        <v>44</v>
      </c>
      <c r="N104" s="58" t="s">
        <v>1586</v>
      </c>
      <c r="O104" s="58"/>
      <c r="P104" s="58"/>
      <c r="Q104" s="58">
        <f t="shared" si="4"/>
        <v>84</v>
      </c>
      <c r="R104" s="13">
        <f t="shared" si="5"/>
        <v>13104</v>
      </c>
    </row>
    <row r="105" spans="1:18" ht="17.100000000000001" customHeight="1" x14ac:dyDescent="0.25">
      <c r="A105" s="59">
        <v>107</v>
      </c>
      <c r="B105" s="58">
        <v>1230</v>
      </c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0</v>
      </c>
      <c r="R105" s="13">
        <f t="shared" si="5"/>
        <v>0</v>
      </c>
    </row>
    <row r="106" spans="1:18" ht="17.100000000000001" customHeight="1" x14ac:dyDescent="0.25">
      <c r="A106" s="59">
        <v>108</v>
      </c>
      <c r="B106" s="58">
        <v>1231</v>
      </c>
      <c r="C106" s="58"/>
      <c r="D106" s="58"/>
      <c r="E106" s="58"/>
      <c r="F106" s="58"/>
      <c r="G106" s="58"/>
      <c r="H106" s="58"/>
      <c r="I106" s="58"/>
      <c r="J106" s="58"/>
      <c r="K106" s="58">
        <v>77</v>
      </c>
      <c r="L106" s="58" t="s">
        <v>1587</v>
      </c>
      <c r="M106" s="58"/>
      <c r="N106" s="58"/>
      <c r="O106" s="58"/>
      <c r="P106" s="58"/>
      <c r="Q106" s="58">
        <f t="shared" si="4"/>
        <v>77</v>
      </c>
      <c r="R106" s="13">
        <f t="shared" si="5"/>
        <v>12012</v>
      </c>
    </row>
    <row r="107" spans="1:18" ht="17.100000000000001" customHeight="1" x14ac:dyDescent="0.25">
      <c r="A107" s="59">
        <v>109</v>
      </c>
      <c r="B107" s="58">
        <v>1232</v>
      </c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7.100000000000001" customHeight="1" x14ac:dyDescent="0.25">
      <c r="A108" s="59">
        <v>110</v>
      </c>
      <c r="B108" s="58">
        <v>1233</v>
      </c>
      <c r="C108" s="58"/>
      <c r="D108" s="58"/>
      <c r="E108" s="58">
        <v>67</v>
      </c>
      <c r="F108" s="58" t="s">
        <v>1588</v>
      </c>
      <c r="G108" s="58"/>
      <c r="H108" s="58"/>
      <c r="I108" s="58"/>
      <c r="J108" s="58"/>
      <c r="K108" s="58"/>
      <c r="L108" s="58"/>
      <c r="M108" s="58">
        <v>54</v>
      </c>
      <c r="N108" s="58" t="s">
        <v>1589</v>
      </c>
      <c r="O108" s="58"/>
      <c r="P108" s="58"/>
      <c r="Q108" s="58">
        <f t="shared" si="6"/>
        <v>121</v>
      </c>
      <c r="R108" s="13">
        <f t="shared" si="7"/>
        <v>18876</v>
      </c>
    </row>
    <row r="109" spans="1:18" ht="17.100000000000001" customHeight="1" x14ac:dyDescent="0.25">
      <c r="A109" s="59">
        <v>111</v>
      </c>
      <c r="B109" s="58">
        <v>1234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6"/>
        <v>0</v>
      </c>
      <c r="R110" s="13">
        <f t="shared" si="7"/>
        <v>0</v>
      </c>
    </row>
    <row r="111" spans="1:18" ht="17.100000000000001" customHeight="1" x14ac:dyDescent="0.25">
      <c r="A111" s="59">
        <v>113</v>
      </c>
      <c r="B111" s="58">
        <v>1236</v>
      </c>
      <c r="C111" s="58"/>
      <c r="D111" s="58"/>
      <c r="E111" s="58">
        <v>71</v>
      </c>
      <c r="F111" s="58">
        <v>182125</v>
      </c>
      <c r="G111" s="58"/>
      <c r="H111" s="58"/>
      <c r="I111" s="58"/>
      <c r="J111" s="58"/>
      <c r="K111" s="58"/>
      <c r="L111" s="58"/>
      <c r="M111" s="58">
        <v>36</v>
      </c>
      <c r="N111" s="58" t="s">
        <v>1590</v>
      </c>
      <c r="O111" s="58"/>
      <c r="P111" s="58"/>
      <c r="Q111" s="58">
        <f t="shared" si="6"/>
        <v>107</v>
      </c>
      <c r="R111" s="13">
        <f t="shared" si="7"/>
        <v>16692</v>
      </c>
    </row>
    <row r="112" spans="1:18" ht="17.100000000000001" customHeight="1" x14ac:dyDescent="0.25">
      <c r="A112" s="59">
        <v>114</v>
      </c>
      <c r="B112" s="58">
        <v>1237</v>
      </c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7.100000000000001" customHeight="1" x14ac:dyDescent="0.25">
      <c r="A115" s="59">
        <v>118</v>
      </c>
      <c r="B115" s="58">
        <v>1405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7.100000000000001" customHeight="1" x14ac:dyDescent="0.25">
      <c r="A116" s="59">
        <v>119</v>
      </c>
      <c r="B116" s="58">
        <v>1504</v>
      </c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6"/>
        <v>0</v>
      </c>
      <c r="R116" s="13">
        <f t="shared" si="7"/>
        <v>0</v>
      </c>
    </row>
    <row r="117" spans="1:18" ht="17.100000000000001" customHeight="1" x14ac:dyDescent="0.25">
      <c r="A117" s="59">
        <v>120</v>
      </c>
      <c r="B117" s="58">
        <v>1505</v>
      </c>
      <c r="C117" s="58"/>
      <c r="D117" s="58"/>
      <c r="E117" s="58">
        <v>53</v>
      </c>
      <c r="F117" s="58" t="s">
        <v>1591</v>
      </c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6"/>
        <v>53</v>
      </c>
      <c r="R117" s="13">
        <f t="shared" si="7"/>
        <v>8268</v>
      </c>
    </row>
    <row r="118" spans="1:18" ht="17.100000000000001" customHeight="1" x14ac:dyDescent="0.25">
      <c r="A118" s="59">
        <v>122</v>
      </c>
      <c r="B118" s="58">
        <v>1507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7.100000000000001" customHeight="1" x14ac:dyDescent="0.25">
      <c r="A119" s="59">
        <v>123</v>
      </c>
      <c r="B119" s="58">
        <v>1508</v>
      </c>
      <c r="C119" s="58"/>
      <c r="D119" s="58"/>
      <c r="E119" s="58">
        <v>27</v>
      </c>
      <c r="F119" s="58" t="s">
        <v>1592</v>
      </c>
      <c r="G119" s="58"/>
      <c r="H119" s="58"/>
      <c r="I119" s="58"/>
      <c r="J119" s="58"/>
      <c r="K119" s="58"/>
      <c r="L119" s="58"/>
      <c r="M119" s="58"/>
      <c r="N119" s="58"/>
      <c r="O119" s="58">
        <v>62</v>
      </c>
      <c r="P119" s="58" t="s">
        <v>1593</v>
      </c>
      <c r="Q119" s="58">
        <f t="shared" si="6"/>
        <v>89</v>
      </c>
      <c r="R119" s="13">
        <f t="shared" si="7"/>
        <v>13884</v>
      </c>
    </row>
    <row r="120" spans="1:18" ht="17.100000000000001" customHeight="1" x14ac:dyDescent="0.25">
      <c r="A120" s="59">
        <v>124</v>
      </c>
      <c r="B120" s="58">
        <v>1509</v>
      </c>
      <c r="C120" s="58"/>
      <c r="D120" s="58"/>
      <c r="E120" s="58">
        <v>24</v>
      </c>
      <c r="F120" s="58" t="s">
        <v>1594</v>
      </c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6"/>
        <v>24</v>
      </c>
      <c r="R120" s="13">
        <f t="shared" si="7"/>
        <v>3744</v>
      </c>
    </row>
    <row r="121" spans="1:18" ht="17.100000000000001" customHeight="1" x14ac:dyDescent="0.25">
      <c r="A121" s="59">
        <v>125</v>
      </c>
      <c r="B121" s="58">
        <v>1510</v>
      </c>
      <c r="C121" s="58">
        <v>68</v>
      </c>
      <c r="D121" s="58">
        <v>3013</v>
      </c>
      <c r="E121" s="58"/>
      <c r="F121" s="58"/>
      <c r="G121" s="58">
        <v>65</v>
      </c>
      <c r="H121" s="58" t="s">
        <v>1595</v>
      </c>
      <c r="I121" s="58"/>
      <c r="J121" s="58"/>
      <c r="K121" s="58">
        <v>59</v>
      </c>
      <c r="L121" s="58" t="s">
        <v>1596</v>
      </c>
      <c r="M121" s="58"/>
      <c r="N121" s="58"/>
      <c r="O121" s="58"/>
      <c r="P121" s="58"/>
      <c r="Q121" s="58">
        <f t="shared" si="6"/>
        <v>192</v>
      </c>
      <c r="R121" s="13">
        <f t="shared" si="7"/>
        <v>29952</v>
      </c>
    </row>
    <row r="122" spans="1:18" ht="17.100000000000001" customHeight="1" x14ac:dyDescent="0.25">
      <c r="A122" s="59">
        <v>126</v>
      </c>
      <c r="B122" s="58">
        <v>1511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7.100000000000001" customHeight="1" x14ac:dyDescent="0.25">
      <c r="A123" s="59">
        <v>127</v>
      </c>
      <c r="B123" s="58" t="s">
        <v>22</v>
      </c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58">
        <v>23</v>
      </c>
      <c r="D124" s="58" t="s">
        <v>1597</v>
      </c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>
        <f t="shared" si="6"/>
        <v>23</v>
      </c>
      <c r="R124" s="13">
        <f t="shared" si="7"/>
        <v>3588</v>
      </c>
    </row>
    <row r="125" spans="1:18" ht="17.100000000000001" customHeight="1" x14ac:dyDescent="0.25">
      <c r="A125" s="59">
        <v>129</v>
      </c>
      <c r="B125" s="58">
        <v>1603</v>
      </c>
      <c r="C125" s="58"/>
      <c r="D125" s="58"/>
      <c r="E125" s="58"/>
      <c r="F125" s="58"/>
      <c r="G125" s="58"/>
      <c r="H125" s="58"/>
      <c r="I125" s="58"/>
      <c r="J125" s="58"/>
      <c r="K125" s="58">
        <v>52</v>
      </c>
      <c r="L125" s="58" t="s">
        <v>1598</v>
      </c>
      <c r="M125" s="58"/>
      <c r="N125" s="58"/>
      <c r="O125" s="58"/>
      <c r="P125" s="58"/>
      <c r="Q125" s="58">
        <f t="shared" si="6"/>
        <v>52</v>
      </c>
      <c r="R125" s="13">
        <f t="shared" si="7"/>
        <v>8112</v>
      </c>
    </row>
    <row r="126" spans="1:18" ht="17.100000000000001" customHeight="1" x14ac:dyDescent="0.25">
      <c r="A126" s="59">
        <v>130</v>
      </c>
      <c r="B126" s="58">
        <v>1703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7.100000000000001" customHeight="1" x14ac:dyDescent="0.25">
      <c r="A127" s="59">
        <v>131</v>
      </c>
      <c r="B127" s="58">
        <v>1704</v>
      </c>
      <c r="C127" s="58">
        <v>28</v>
      </c>
      <c r="D127" s="58" t="s">
        <v>1599</v>
      </c>
      <c r="E127" s="58"/>
      <c r="F127" s="58"/>
      <c r="G127" s="58"/>
      <c r="H127" s="58"/>
      <c r="I127" s="58"/>
      <c r="J127" s="58"/>
      <c r="K127" s="58">
        <v>30</v>
      </c>
      <c r="L127" s="58" t="s">
        <v>1600</v>
      </c>
      <c r="M127" s="58"/>
      <c r="N127" s="58"/>
      <c r="O127" s="58">
        <v>27</v>
      </c>
      <c r="P127" s="58" t="s">
        <v>1601</v>
      </c>
      <c r="Q127" s="58">
        <f t="shared" si="6"/>
        <v>85</v>
      </c>
      <c r="R127" s="13">
        <f t="shared" si="7"/>
        <v>13260</v>
      </c>
    </row>
    <row r="128" spans="1:18" ht="17.100000000000001" customHeight="1" x14ac:dyDescent="0.25">
      <c r="A128" s="59">
        <v>132</v>
      </c>
      <c r="B128" s="58">
        <v>1705</v>
      </c>
      <c r="C128" s="58">
        <v>38</v>
      </c>
      <c r="D128" s="58" t="s">
        <v>1602</v>
      </c>
      <c r="E128" s="58"/>
      <c r="F128" s="58"/>
      <c r="G128" s="58"/>
      <c r="H128" s="58"/>
      <c r="I128" s="58"/>
      <c r="J128" s="58"/>
      <c r="K128" s="58"/>
      <c r="L128" s="58"/>
      <c r="M128" s="58">
        <v>37</v>
      </c>
      <c r="N128" s="58" t="s">
        <v>1603</v>
      </c>
      <c r="O128" s="58"/>
      <c r="P128" s="58"/>
      <c r="Q128" s="58">
        <f t="shared" si="6"/>
        <v>75</v>
      </c>
      <c r="R128" s="13">
        <f t="shared" si="7"/>
        <v>11700</v>
      </c>
    </row>
    <row r="129" spans="1:18" ht="17.100000000000001" customHeight="1" x14ac:dyDescent="0.25">
      <c r="A129" s="59">
        <v>133</v>
      </c>
      <c r="B129" s="58">
        <v>1706</v>
      </c>
      <c r="C129" s="58"/>
      <c r="D129" s="58"/>
      <c r="E129" s="58"/>
      <c r="F129" s="58"/>
      <c r="G129" s="58"/>
      <c r="H129" s="58"/>
      <c r="I129" s="58">
        <v>34</v>
      </c>
      <c r="J129" s="58" t="s">
        <v>1604</v>
      </c>
      <c r="K129" s="58"/>
      <c r="L129" s="58"/>
      <c r="M129" s="58"/>
      <c r="N129" s="58"/>
      <c r="O129" s="58"/>
      <c r="P129" s="58"/>
      <c r="Q129" s="58">
        <f t="shared" si="6"/>
        <v>34</v>
      </c>
      <c r="R129" s="13">
        <f t="shared" si="7"/>
        <v>5304</v>
      </c>
    </row>
    <row r="130" spans="1:18" ht="17.100000000000001" customHeight="1" x14ac:dyDescent="0.25">
      <c r="A130" s="59">
        <v>134</v>
      </c>
      <c r="B130" s="58">
        <v>1707</v>
      </c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7.100000000000001" customHeight="1" x14ac:dyDescent="0.25">
      <c r="A131" s="59">
        <v>135</v>
      </c>
      <c r="B131" s="58">
        <v>1708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>
        <v>45</v>
      </c>
      <c r="N131" s="58" t="s">
        <v>1605</v>
      </c>
      <c r="O131" s="58"/>
      <c r="P131" s="58"/>
      <c r="Q131" s="58">
        <f t="shared" si="6"/>
        <v>45</v>
      </c>
      <c r="R131" s="13">
        <f t="shared" si="7"/>
        <v>7020</v>
      </c>
    </row>
    <row r="132" spans="1:18" ht="17.100000000000001" customHeight="1" x14ac:dyDescent="0.25">
      <c r="A132" s="59">
        <v>136</v>
      </c>
      <c r="B132" s="58" t="s">
        <v>23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7.100000000000001" customHeight="1" x14ac:dyDescent="0.25">
      <c r="A134" s="59">
        <v>138</v>
      </c>
      <c r="B134" s="58">
        <v>2102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7.100000000000001" customHeight="1" x14ac:dyDescent="0.25">
      <c r="A135" s="59">
        <v>139</v>
      </c>
      <c r="B135" s="58">
        <v>2105</v>
      </c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58"/>
      <c r="D137" s="58"/>
      <c r="E137" s="58"/>
      <c r="F137" s="58"/>
      <c r="G137" s="58">
        <v>31</v>
      </c>
      <c r="H137" s="58" t="s">
        <v>933</v>
      </c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31</v>
      </c>
      <c r="R137" s="13">
        <f t="shared" si="7"/>
        <v>4836</v>
      </c>
    </row>
    <row r="138" spans="1:18" ht="17.100000000000001" customHeight="1" x14ac:dyDescent="0.25">
      <c r="A138" s="59">
        <v>142</v>
      </c>
      <c r="B138" s="58">
        <v>2108</v>
      </c>
      <c r="C138" s="58"/>
      <c r="D138" s="58"/>
      <c r="E138" s="58"/>
      <c r="F138" s="58"/>
      <c r="G138" s="58">
        <v>103</v>
      </c>
      <c r="H138" s="58" t="s">
        <v>1606</v>
      </c>
      <c r="I138" s="58"/>
      <c r="J138" s="58"/>
      <c r="K138" s="58"/>
      <c r="L138" s="58"/>
      <c r="M138" s="58">
        <v>97</v>
      </c>
      <c r="N138" s="58" t="s">
        <v>1607</v>
      </c>
      <c r="O138" s="58"/>
      <c r="P138" s="58"/>
      <c r="Q138" s="58">
        <f t="shared" si="6"/>
        <v>200</v>
      </c>
      <c r="R138" s="13">
        <f t="shared" si="7"/>
        <v>31200</v>
      </c>
    </row>
    <row r="139" spans="1:18" ht="17.100000000000001" customHeight="1" x14ac:dyDescent="0.25">
      <c r="A139" s="59">
        <v>143</v>
      </c>
      <c r="B139" s="58">
        <v>2109</v>
      </c>
      <c r="C139" s="58"/>
      <c r="D139" s="58"/>
      <c r="E139" s="58">
        <v>120</v>
      </c>
      <c r="F139" s="58" t="s">
        <v>1608</v>
      </c>
      <c r="G139" s="58"/>
      <c r="H139" s="58"/>
      <c r="I139" s="58">
        <v>95</v>
      </c>
      <c r="J139" s="58" t="s">
        <v>1609</v>
      </c>
      <c r="K139" s="58"/>
      <c r="L139" s="58"/>
      <c r="M139" s="58"/>
      <c r="N139" s="58"/>
      <c r="O139" s="58">
        <v>119</v>
      </c>
      <c r="P139" s="58" t="s">
        <v>1610</v>
      </c>
      <c r="Q139" s="58">
        <f t="shared" ref="Q139:Q152" si="8">C139+E139+G139+I139+K139+M139+O139</f>
        <v>334</v>
      </c>
      <c r="R139" s="13">
        <f t="shared" ref="R139:R152" si="9">SUM(C139*C$9,E139*E$9,G139*G$9,I139*I$9,K139*K$9,M139*M$9,O139*O$9)</f>
        <v>52104</v>
      </c>
    </row>
    <row r="140" spans="1:18" ht="17.100000000000001" customHeight="1" x14ac:dyDescent="0.25">
      <c r="A140" s="59">
        <v>144</v>
      </c>
      <c r="B140" s="58">
        <v>2110</v>
      </c>
      <c r="C140" s="58"/>
      <c r="D140" s="58"/>
      <c r="E140" s="58">
        <v>101</v>
      </c>
      <c r="F140" s="58" t="s">
        <v>1611</v>
      </c>
      <c r="G140" s="58"/>
      <c r="H140" s="58"/>
      <c r="I140" s="58"/>
      <c r="J140" s="58"/>
      <c r="K140" s="58">
        <v>98</v>
      </c>
      <c r="L140" s="58" t="s">
        <v>1612</v>
      </c>
      <c r="M140" s="58"/>
      <c r="N140" s="58"/>
      <c r="O140" s="58"/>
      <c r="P140" s="58"/>
      <c r="Q140" s="58">
        <f t="shared" si="8"/>
        <v>199</v>
      </c>
      <c r="R140" s="13">
        <f t="shared" si="9"/>
        <v>31044</v>
      </c>
    </row>
    <row r="141" spans="1:18" ht="17.100000000000001" customHeight="1" x14ac:dyDescent="0.25">
      <c r="A141" s="59">
        <v>145</v>
      </c>
      <c r="B141" s="58">
        <v>2111</v>
      </c>
      <c r="C141" s="58"/>
      <c r="D141" s="58"/>
      <c r="E141" s="58"/>
      <c r="F141" s="58"/>
      <c r="G141" s="58">
        <v>133</v>
      </c>
      <c r="H141" s="58" t="s">
        <v>1613</v>
      </c>
      <c r="I141" s="58"/>
      <c r="J141" s="58"/>
      <c r="K141" s="58"/>
      <c r="L141" s="58"/>
      <c r="M141" s="58"/>
      <c r="N141" s="58"/>
      <c r="O141" s="58">
        <v>101</v>
      </c>
      <c r="P141" s="58" t="s">
        <v>1614</v>
      </c>
      <c r="Q141" s="58">
        <f t="shared" si="8"/>
        <v>234</v>
      </c>
      <c r="R141" s="13">
        <f t="shared" si="9"/>
        <v>36504</v>
      </c>
    </row>
    <row r="142" spans="1:18" ht="17.100000000000001" customHeight="1" x14ac:dyDescent="0.25">
      <c r="A142" s="59">
        <v>146</v>
      </c>
      <c r="B142" s="58">
        <v>2112</v>
      </c>
      <c r="C142" s="58"/>
      <c r="D142" s="58"/>
      <c r="E142" s="58"/>
      <c r="F142" s="58"/>
      <c r="G142" s="58">
        <v>90</v>
      </c>
      <c r="H142" s="58" t="s">
        <v>1615</v>
      </c>
      <c r="I142" s="58"/>
      <c r="J142" s="58"/>
      <c r="K142" s="58"/>
      <c r="L142" s="58"/>
      <c r="M142" s="58"/>
      <c r="N142" s="58"/>
      <c r="O142" s="58">
        <v>92</v>
      </c>
      <c r="P142" s="58" t="s">
        <v>1616</v>
      </c>
      <c r="Q142" s="58">
        <f t="shared" si="8"/>
        <v>182</v>
      </c>
      <c r="R142" s="13">
        <f t="shared" si="9"/>
        <v>28392</v>
      </c>
    </row>
    <row r="143" spans="1:18" ht="17.100000000000001" customHeight="1" x14ac:dyDescent="0.25">
      <c r="A143" s="59">
        <v>147</v>
      </c>
      <c r="B143" s="58">
        <v>2113</v>
      </c>
      <c r="C143" s="58">
        <v>98</v>
      </c>
      <c r="D143" s="58" t="s">
        <v>1617</v>
      </c>
      <c r="E143" s="58"/>
      <c r="F143" s="58"/>
      <c r="G143" s="58"/>
      <c r="H143" s="58"/>
      <c r="I143" s="58"/>
      <c r="J143" s="58"/>
      <c r="K143" s="58">
        <v>123</v>
      </c>
      <c r="L143" s="58" t="s">
        <v>1618</v>
      </c>
      <c r="M143" s="58"/>
      <c r="N143" s="58"/>
      <c r="O143" s="58"/>
      <c r="P143" s="58"/>
      <c r="Q143" s="58">
        <f t="shared" si="8"/>
        <v>221</v>
      </c>
      <c r="R143" s="13">
        <f t="shared" si="9"/>
        <v>34476</v>
      </c>
    </row>
    <row r="144" spans="1:18" ht="17.100000000000001" customHeight="1" x14ac:dyDescent="0.25">
      <c r="A144" s="59">
        <v>148</v>
      </c>
      <c r="B144" s="58">
        <v>2114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7.100000000000001" customHeight="1" x14ac:dyDescent="0.25">
      <c r="A145" s="59">
        <v>149</v>
      </c>
      <c r="B145" s="58">
        <v>2115</v>
      </c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>
        <f t="shared" si="8"/>
        <v>0</v>
      </c>
      <c r="R145" s="13">
        <f t="shared" si="9"/>
        <v>0</v>
      </c>
    </row>
    <row r="146" spans="1:18" ht="17.100000000000001" customHeight="1" x14ac:dyDescent="0.25">
      <c r="A146" s="59">
        <v>151</v>
      </c>
      <c r="B146" s="58">
        <v>2302</v>
      </c>
      <c r="C146" s="58"/>
      <c r="D146" s="58"/>
      <c r="E146" s="58"/>
      <c r="F146" s="58"/>
      <c r="G146" s="58"/>
      <c r="H146" s="58"/>
      <c r="I146" s="58">
        <v>111</v>
      </c>
      <c r="J146" s="58" t="s">
        <v>1619</v>
      </c>
      <c r="K146" s="58"/>
      <c r="L146" s="58"/>
      <c r="M146" s="58"/>
      <c r="N146" s="58"/>
      <c r="O146" s="58"/>
      <c r="P146" s="58"/>
      <c r="Q146" s="58">
        <f t="shared" si="8"/>
        <v>111</v>
      </c>
      <c r="R146" s="13">
        <f t="shared" si="9"/>
        <v>17316</v>
      </c>
    </row>
    <row r="147" spans="1:18" ht="17.100000000000001" customHeight="1" x14ac:dyDescent="0.25">
      <c r="A147" s="59">
        <v>152</v>
      </c>
      <c r="B147" s="58">
        <v>2401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7.100000000000001" customHeight="1" x14ac:dyDescent="0.25">
      <c r="A148" s="59">
        <v>153</v>
      </c>
      <c r="B148" s="58">
        <v>2402</v>
      </c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7.100000000000001" customHeight="1" x14ac:dyDescent="0.25">
      <c r="A149" s="59">
        <v>154</v>
      </c>
      <c r="B149" s="58" t="s">
        <v>24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7.100000000000001" customHeight="1" x14ac:dyDescent="0.25">
      <c r="A152" s="59">
        <v>157</v>
      </c>
      <c r="B152" s="58" t="s">
        <v>27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6065</v>
      </c>
      <c r="R153" s="13">
        <f>SUM(R11:R152)</f>
        <v>946140</v>
      </c>
    </row>
    <row r="154" spans="1:18" ht="33.950000000000003" customHeight="1" x14ac:dyDescent="0.25">
      <c r="A154" s="87" t="s">
        <v>28</v>
      </c>
      <c r="B154" s="85"/>
      <c r="C154" s="59">
        <f>SUM(C11:C152)</f>
        <v>894</v>
      </c>
      <c r="D154" s="59"/>
      <c r="E154" s="59">
        <f>SUM(E11:E152)</f>
        <v>1094</v>
      </c>
      <c r="F154" s="59"/>
      <c r="G154" s="59">
        <f>SUM(G11:G152)</f>
        <v>813</v>
      </c>
      <c r="H154" s="59"/>
      <c r="I154" s="59">
        <f>SUM(I11:I152)</f>
        <v>550</v>
      </c>
      <c r="J154" s="59"/>
      <c r="K154" s="59">
        <f>SUM(K11:K152)</f>
        <v>1114</v>
      </c>
      <c r="L154" s="59"/>
      <c r="M154" s="59">
        <f>SUM(M11:M152)</f>
        <v>759</v>
      </c>
      <c r="N154" s="59"/>
      <c r="O154" s="59">
        <f>SUM(O11:O152)</f>
        <v>841</v>
      </c>
      <c r="P154" s="59"/>
      <c r="Q154" s="21">
        <f>SUM(C154:P154)</f>
        <v>6065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139464</v>
      </c>
      <c r="D155" s="59"/>
      <c r="E155" s="59">
        <f>E154*E9</f>
        <v>170664</v>
      </c>
      <c r="F155" s="59"/>
      <c r="G155" s="59">
        <f>G154*G9</f>
        <v>126828</v>
      </c>
      <c r="H155" s="59"/>
      <c r="I155" s="59">
        <f>I154*I9</f>
        <v>85800</v>
      </c>
      <c r="J155" s="59"/>
      <c r="K155" s="59">
        <f>K154*K9</f>
        <v>173784</v>
      </c>
      <c r="L155" s="59"/>
      <c r="M155" s="59">
        <f>M154*M9</f>
        <v>118404</v>
      </c>
      <c r="N155" s="59"/>
      <c r="O155" s="59">
        <f>O154*O9</f>
        <v>131196</v>
      </c>
      <c r="P155" s="59"/>
      <c r="Q155" s="59" t="s">
        <v>30</v>
      </c>
      <c r="R155" s="23">
        <f>SUM(C155:P155)</f>
        <v>946140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x14ac:dyDescent="0.25">
      <c r="A160" s="57" t="s">
        <v>82</v>
      </c>
      <c r="E160" s="60"/>
      <c r="G160" s="60"/>
      <c r="I160" s="60"/>
      <c r="K160" s="60"/>
      <c r="M160" s="61"/>
      <c r="P160" s="26" t="s">
        <v>53</v>
      </c>
      <c r="Q160" s="26"/>
    </row>
    <row r="161" spans="1:19" x14ac:dyDescent="0.25">
      <c r="A161" s="57" t="s">
        <v>83</v>
      </c>
      <c r="E161" s="60"/>
      <c r="G161" s="60"/>
      <c r="I161" s="60"/>
      <c r="K161" s="60"/>
      <c r="M161" s="61"/>
      <c r="P161" s="57" t="s">
        <v>56</v>
      </c>
    </row>
    <row r="162" spans="1:19" x14ac:dyDescent="0.25">
      <c r="A162" s="24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24"/>
      <c r="S162" s="1"/>
    </row>
    <row r="163" spans="1:19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</row>
  </sheetData>
  <mergeCells count="25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24" right="0.16" top="0.2" bottom="0.2" header="0.3" footer="0.3"/>
  <pageSetup paperSize="9" orientation="landscape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S163"/>
  <sheetViews>
    <sheetView topLeftCell="A136" workbookViewId="0">
      <selection activeCell="A141" sqref="A141:XFD141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35</v>
      </c>
      <c r="O4" s="1"/>
      <c r="P4" s="1"/>
      <c r="Q4" s="1"/>
      <c r="R4" s="1"/>
    </row>
    <row r="5" spans="1:19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1620</v>
      </c>
      <c r="P5" s="1"/>
      <c r="Q5" s="1"/>
      <c r="R5" s="1"/>
    </row>
    <row r="6" spans="1:19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1621</v>
      </c>
      <c r="P6" s="1"/>
      <c r="Q6" s="1"/>
      <c r="R6" s="1"/>
    </row>
    <row r="7" spans="1:19" x14ac:dyDescent="0.25">
      <c r="A7" s="86" t="s">
        <v>8</v>
      </c>
      <c r="B7" s="91"/>
      <c r="C7" s="87" t="s">
        <v>1622</v>
      </c>
      <c r="D7" s="91"/>
      <c r="E7" s="87" t="s">
        <v>1623</v>
      </c>
      <c r="F7" s="91"/>
      <c r="G7" s="87" t="s">
        <v>1624</v>
      </c>
      <c r="H7" s="91"/>
      <c r="I7" s="87" t="s">
        <v>1625</v>
      </c>
      <c r="J7" s="91"/>
      <c r="K7" s="87" t="s">
        <v>1626</v>
      </c>
      <c r="L7" s="91"/>
      <c r="M7" s="87" t="s">
        <v>1627</v>
      </c>
      <c r="N7" s="91"/>
      <c r="O7" s="87" t="s">
        <v>1628</v>
      </c>
      <c r="P7" s="91"/>
      <c r="Q7" s="87" t="s">
        <v>9</v>
      </c>
      <c r="R7" s="87" t="s">
        <v>10</v>
      </c>
    </row>
    <row r="8" spans="1:19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x14ac:dyDescent="0.25">
      <c r="A9" s="86" t="s">
        <v>11</v>
      </c>
      <c r="B9" s="85"/>
      <c r="C9" s="87">
        <v>156</v>
      </c>
      <c r="D9" s="85"/>
      <c r="E9" s="87">
        <v>156</v>
      </c>
      <c r="F9" s="85"/>
      <c r="G9" s="87">
        <v>155</v>
      </c>
      <c r="H9" s="85"/>
      <c r="I9" s="87">
        <v>155</v>
      </c>
      <c r="J9" s="85"/>
      <c r="K9" s="87">
        <v>155</v>
      </c>
      <c r="L9" s="85"/>
      <c r="M9" s="87">
        <v>155</v>
      </c>
      <c r="N9" s="85"/>
      <c r="O9" s="87">
        <v>155</v>
      </c>
      <c r="P9" s="85"/>
      <c r="Q9" s="100"/>
      <c r="R9" s="100"/>
    </row>
    <row r="10" spans="1:19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7.100000000000001" customHeight="1" x14ac:dyDescent="0.25">
      <c r="A11" s="59">
        <v>1</v>
      </c>
      <c r="B11" s="11">
        <v>109</v>
      </c>
      <c r="C11" s="59"/>
      <c r="D11" s="59"/>
      <c r="E11" s="59"/>
      <c r="F11" s="59"/>
      <c r="G11" s="59"/>
      <c r="H11" s="12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7.100000000000001" customHeight="1" x14ac:dyDescent="0.25">
      <c r="A12" s="59">
        <v>2</v>
      </c>
      <c r="B12" s="14">
        <v>110</v>
      </c>
      <c r="C12" s="58"/>
      <c r="D12" s="59"/>
      <c r="E12" s="59"/>
      <c r="F12" s="59"/>
      <c r="H12" s="12"/>
      <c r="I12" s="59"/>
      <c r="J12" s="12"/>
      <c r="K12" s="58"/>
      <c r="L12" s="58"/>
      <c r="M12" s="58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9" ht="17.100000000000001" customHeight="1" x14ac:dyDescent="0.25">
      <c r="A13" s="59">
        <v>3</v>
      </c>
      <c r="B13" s="14">
        <v>112</v>
      </c>
      <c r="C13" s="59"/>
      <c r="D13" s="59"/>
      <c r="E13" s="59"/>
      <c r="F13" s="59"/>
      <c r="G13" s="59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9" ht="17.100000000000001" customHeight="1" x14ac:dyDescent="0.25">
      <c r="A14" s="59">
        <v>4</v>
      </c>
      <c r="B14" s="14">
        <v>113</v>
      </c>
      <c r="C14" s="59"/>
      <c r="D14" s="59"/>
      <c r="E14" s="59"/>
      <c r="F14" s="59"/>
      <c r="G14" s="59"/>
      <c r="H14" s="12"/>
      <c r="I14" s="52"/>
      <c r="J14" s="59"/>
      <c r="K14" s="58"/>
      <c r="L14" s="58"/>
      <c r="M14" s="58"/>
      <c r="N14" s="58"/>
      <c r="O14" s="58"/>
      <c r="P14" s="58"/>
      <c r="Q14" s="58">
        <f t="shared" si="0"/>
        <v>0</v>
      </c>
      <c r="R14" s="13">
        <f t="shared" si="1"/>
        <v>0</v>
      </c>
    </row>
    <row r="15" spans="1:19" ht="17.100000000000001" customHeight="1" x14ac:dyDescent="0.25">
      <c r="A15" s="59">
        <v>6</v>
      </c>
      <c r="B15" s="14">
        <v>115</v>
      </c>
      <c r="C15" s="59"/>
      <c r="D15" s="59"/>
      <c r="E15" s="59"/>
      <c r="F15" s="59"/>
      <c r="G15" s="59">
        <v>107</v>
      </c>
      <c r="H15" s="64" t="s">
        <v>1113</v>
      </c>
      <c r="I15" s="52"/>
      <c r="J15" s="59"/>
      <c r="K15" s="58">
        <v>93</v>
      </c>
      <c r="L15" s="58" t="s">
        <v>1114</v>
      </c>
      <c r="M15" s="58"/>
      <c r="N15" s="58"/>
      <c r="O15" s="58"/>
      <c r="P15" s="58"/>
      <c r="Q15" s="58">
        <f t="shared" si="0"/>
        <v>200</v>
      </c>
      <c r="R15" s="13">
        <f t="shared" si="1"/>
        <v>31000</v>
      </c>
    </row>
    <row r="16" spans="1:19" ht="17.100000000000001" customHeight="1" x14ac:dyDescent="0.25">
      <c r="A16" s="59">
        <v>7</v>
      </c>
      <c r="B16" s="14">
        <v>116</v>
      </c>
      <c r="C16" s="59">
        <v>110</v>
      </c>
      <c r="D16" s="59" t="s">
        <v>1629</v>
      </c>
      <c r="E16" s="59"/>
      <c r="F16" s="59"/>
      <c r="G16" s="59"/>
      <c r="H16" s="59"/>
      <c r="I16" s="59">
        <v>123</v>
      </c>
      <c r="J16" s="59" t="s">
        <v>1289</v>
      </c>
      <c r="K16" s="58"/>
      <c r="L16" s="58"/>
      <c r="M16" s="58"/>
      <c r="N16" s="58"/>
      <c r="O16" s="58">
        <v>98</v>
      </c>
      <c r="P16" s="58" t="s">
        <v>1630</v>
      </c>
      <c r="Q16" s="58">
        <f t="shared" si="0"/>
        <v>331</v>
      </c>
      <c r="R16" s="13">
        <f t="shared" si="1"/>
        <v>51415</v>
      </c>
    </row>
    <row r="17" spans="1:18" ht="17.100000000000001" customHeight="1" x14ac:dyDescent="0.25">
      <c r="A17" s="59">
        <v>8</v>
      </c>
      <c r="B17" s="14">
        <v>117</v>
      </c>
      <c r="C17" s="59"/>
      <c r="D17" s="59"/>
      <c r="E17" s="59"/>
      <c r="F17" s="59"/>
      <c r="G17" s="59"/>
      <c r="H17" s="12"/>
      <c r="I17" s="59"/>
      <c r="J17" s="59"/>
      <c r="K17" s="58"/>
      <c r="L17" s="58"/>
      <c r="M17" s="58"/>
      <c r="N17" s="58"/>
      <c r="O17" s="58"/>
      <c r="P17" s="58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59"/>
      <c r="D18" s="59"/>
      <c r="E18" s="59">
        <v>100</v>
      </c>
      <c r="F18" s="59" t="s">
        <v>1631</v>
      </c>
      <c r="G18" s="59"/>
      <c r="H18" s="12"/>
      <c r="I18" s="59">
        <v>84</v>
      </c>
      <c r="J18" s="59" t="s">
        <v>1632</v>
      </c>
      <c r="K18" s="58"/>
      <c r="L18" s="58"/>
      <c r="M18" s="58"/>
      <c r="N18" s="58"/>
      <c r="O18" s="58"/>
      <c r="P18" s="58"/>
      <c r="Q18" s="58">
        <f t="shared" si="0"/>
        <v>184</v>
      </c>
      <c r="R18" s="13">
        <f t="shared" si="1"/>
        <v>28620</v>
      </c>
    </row>
    <row r="19" spans="1:18" ht="17.100000000000001" customHeight="1" x14ac:dyDescent="0.25">
      <c r="A19" s="59">
        <v>10</v>
      </c>
      <c r="B19" s="14">
        <v>201</v>
      </c>
      <c r="C19" s="59"/>
      <c r="D19" s="59"/>
      <c r="E19" s="59"/>
      <c r="F19" s="59"/>
      <c r="G19" s="59"/>
      <c r="H19" s="59"/>
      <c r="I19" s="59"/>
      <c r="J19" s="59"/>
      <c r="K19" s="58"/>
      <c r="L19" s="58"/>
      <c r="M19" s="58"/>
      <c r="N19" s="58"/>
      <c r="O19" s="58"/>
      <c r="P19" s="58"/>
      <c r="Q19" s="58">
        <f t="shared" si="0"/>
        <v>0</v>
      </c>
      <c r="R19" s="13">
        <f t="shared" si="1"/>
        <v>0</v>
      </c>
    </row>
    <row r="20" spans="1:18" ht="17.100000000000001" customHeight="1" x14ac:dyDescent="0.25">
      <c r="A20" s="59">
        <v>11</v>
      </c>
      <c r="B20" s="14">
        <v>204</v>
      </c>
      <c r="C20" s="59"/>
      <c r="D20" s="59"/>
      <c r="E20" s="59"/>
      <c r="F20" s="59"/>
      <c r="G20" s="52"/>
      <c r="H20" s="52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7.100000000000001" customHeight="1" x14ac:dyDescent="0.25">
      <c r="A21" s="59">
        <v>12</v>
      </c>
      <c r="B21" s="14" t="s">
        <v>16</v>
      </c>
      <c r="C21" s="59"/>
      <c r="D21" s="59"/>
      <c r="E21" s="59"/>
      <c r="F21" s="59"/>
      <c r="G21" s="52"/>
      <c r="H21" s="52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59"/>
      <c r="D22" s="59"/>
      <c r="E22" s="12"/>
      <c r="F22" s="12"/>
      <c r="G22" s="59"/>
      <c r="H22" s="52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59"/>
      <c r="D23" s="59"/>
      <c r="E23" s="59"/>
      <c r="F23" s="59"/>
      <c r="G23" s="59">
        <v>48</v>
      </c>
      <c r="H23" s="52" t="s">
        <v>1633</v>
      </c>
      <c r="I23" s="59"/>
      <c r="J23" s="59"/>
      <c r="K23" s="58">
        <v>23</v>
      </c>
      <c r="L23" s="58" t="s">
        <v>1634</v>
      </c>
      <c r="M23" s="58"/>
      <c r="N23" s="58"/>
      <c r="O23" s="58"/>
      <c r="P23" s="58"/>
      <c r="Q23" s="58">
        <f t="shared" si="0"/>
        <v>71</v>
      </c>
      <c r="R23" s="13">
        <f t="shared" si="1"/>
        <v>11005</v>
      </c>
    </row>
    <row r="24" spans="1:18" ht="17.100000000000001" customHeight="1" x14ac:dyDescent="0.25">
      <c r="A24" s="59">
        <v>15</v>
      </c>
      <c r="B24" s="14">
        <v>329</v>
      </c>
      <c r="C24" s="59"/>
      <c r="D24" s="59"/>
      <c r="E24" s="59"/>
      <c r="F24" s="59"/>
      <c r="G24" s="59">
        <v>39</v>
      </c>
      <c r="H24" s="52" t="s">
        <v>1415</v>
      </c>
      <c r="I24" s="59"/>
      <c r="J24" s="59"/>
      <c r="K24" s="58">
        <v>16</v>
      </c>
      <c r="L24" s="58" t="s">
        <v>1635</v>
      </c>
      <c r="M24" s="58"/>
      <c r="N24" s="58"/>
      <c r="O24" s="58">
        <v>21</v>
      </c>
      <c r="P24" s="58" t="s">
        <v>1636</v>
      </c>
      <c r="Q24" s="58">
        <f t="shared" si="0"/>
        <v>76</v>
      </c>
      <c r="R24" s="13">
        <f t="shared" si="1"/>
        <v>11780</v>
      </c>
    </row>
    <row r="25" spans="1:18" ht="17.100000000000001" customHeight="1" x14ac:dyDescent="0.25">
      <c r="A25" s="59">
        <v>16</v>
      </c>
      <c r="B25" s="14">
        <v>330</v>
      </c>
      <c r="C25" s="59"/>
      <c r="D25" s="59"/>
      <c r="E25" s="59"/>
      <c r="F25" s="59"/>
      <c r="G25" s="59"/>
      <c r="H25" s="52"/>
      <c r="I25" s="59"/>
      <c r="J25" s="59"/>
      <c r="K25" s="58"/>
      <c r="L25" s="58"/>
      <c r="M25" s="58"/>
      <c r="N25" s="58"/>
      <c r="O25" s="58"/>
      <c r="P25" s="58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59"/>
      <c r="D26" s="59"/>
      <c r="E26" s="59"/>
      <c r="F26" s="59"/>
      <c r="G26" s="59"/>
      <c r="H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59"/>
      <c r="D27" s="59"/>
      <c r="E27" s="59"/>
      <c r="F27" s="59"/>
      <c r="G27" s="59"/>
      <c r="H27" s="52"/>
      <c r="I27" s="59"/>
      <c r="J27" s="59"/>
      <c r="K27" s="12"/>
      <c r="L27" s="12"/>
      <c r="M27" s="12"/>
      <c r="N27" s="12"/>
      <c r="O27" s="58"/>
      <c r="P27" s="58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59"/>
      <c r="D28" s="59"/>
      <c r="E28" s="59">
        <v>31</v>
      </c>
      <c r="F28" s="59">
        <v>233</v>
      </c>
      <c r="G28" s="59"/>
      <c r="H28" s="52"/>
      <c r="I28" s="59">
        <v>43</v>
      </c>
      <c r="J28" s="59">
        <v>260</v>
      </c>
      <c r="K28" s="58"/>
      <c r="L28" s="58"/>
      <c r="M28" s="58">
        <v>27</v>
      </c>
      <c r="N28" s="58">
        <v>280</v>
      </c>
      <c r="O28" s="58"/>
      <c r="P28" s="58"/>
      <c r="Q28" s="58">
        <f t="shared" si="0"/>
        <v>101</v>
      </c>
      <c r="R28" s="13">
        <f t="shared" si="1"/>
        <v>15686</v>
      </c>
    </row>
    <row r="29" spans="1:18" ht="17.100000000000001" customHeight="1" x14ac:dyDescent="0.25">
      <c r="A29" s="59">
        <v>20</v>
      </c>
      <c r="B29" s="14">
        <v>334</v>
      </c>
      <c r="C29" s="59"/>
      <c r="D29" s="59"/>
      <c r="E29" s="59">
        <v>22</v>
      </c>
      <c r="F29" s="59" t="s">
        <v>1637</v>
      </c>
      <c r="G29" s="59"/>
      <c r="H29" s="52"/>
      <c r="I29" s="59"/>
      <c r="J29" s="59"/>
      <c r="K29" s="58">
        <v>21</v>
      </c>
      <c r="L29" s="58" t="s">
        <v>967</v>
      </c>
      <c r="M29" s="58"/>
      <c r="N29" s="58"/>
      <c r="O29" s="58">
        <v>14</v>
      </c>
      <c r="P29" s="58" t="s">
        <v>968</v>
      </c>
      <c r="Q29" s="58">
        <f t="shared" si="0"/>
        <v>57</v>
      </c>
      <c r="R29" s="13">
        <f t="shared" si="1"/>
        <v>8857</v>
      </c>
    </row>
    <row r="30" spans="1:18" ht="17.100000000000001" customHeight="1" x14ac:dyDescent="0.25">
      <c r="A30" s="59">
        <v>22</v>
      </c>
      <c r="B30" s="14">
        <v>336</v>
      </c>
      <c r="C30" s="59"/>
      <c r="D30" s="59"/>
      <c r="E30" s="59"/>
      <c r="F30" s="59"/>
      <c r="G30" s="59"/>
      <c r="H30" s="52"/>
      <c r="I30" s="59">
        <v>13</v>
      </c>
      <c r="J30" s="59" t="s">
        <v>1638</v>
      </c>
      <c r="K30" s="58"/>
      <c r="L30" s="58"/>
      <c r="M30" s="58">
        <v>26</v>
      </c>
      <c r="N30" s="58" t="s">
        <v>1639</v>
      </c>
      <c r="O30" s="58"/>
      <c r="P30" s="58"/>
      <c r="Q30" s="58">
        <f t="shared" si="0"/>
        <v>39</v>
      </c>
      <c r="R30" s="13">
        <f t="shared" si="1"/>
        <v>6045</v>
      </c>
    </row>
    <row r="31" spans="1:18" ht="17.100000000000001" customHeight="1" x14ac:dyDescent="0.25">
      <c r="A31" s="59">
        <v>24</v>
      </c>
      <c r="B31" s="14">
        <v>338</v>
      </c>
      <c r="C31" s="59">
        <v>29</v>
      </c>
      <c r="D31" s="59">
        <v>3643</v>
      </c>
      <c r="E31" s="59"/>
      <c r="F31" s="59"/>
      <c r="G31" s="59"/>
      <c r="H31" s="52"/>
      <c r="I31" s="59">
        <v>22</v>
      </c>
      <c r="J31" s="59" t="s">
        <v>964</v>
      </c>
      <c r="K31" s="58"/>
      <c r="L31" s="58"/>
      <c r="M31" s="58"/>
      <c r="N31" s="58"/>
      <c r="O31" s="58">
        <v>49</v>
      </c>
      <c r="P31" s="58" t="s">
        <v>1640</v>
      </c>
      <c r="Q31" s="58">
        <f t="shared" si="0"/>
        <v>100</v>
      </c>
      <c r="R31" s="13">
        <f t="shared" si="1"/>
        <v>15529</v>
      </c>
    </row>
    <row r="32" spans="1:18" ht="17.100000000000001" customHeight="1" x14ac:dyDescent="0.25">
      <c r="A32" s="59">
        <v>25</v>
      </c>
      <c r="B32" s="14">
        <v>339</v>
      </c>
      <c r="C32" s="14">
        <v>35</v>
      </c>
      <c r="D32" s="14" t="s">
        <v>1641</v>
      </c>
      <c r="E32" s="14">
        <v>25</v>
      </c>
      <c r="F32" s="14" t="s">
        <v>1642</v>
      </c>
      <c r="G32" s="14"/>
      <c r="H32" s="15"/>
      <c r="I32" s="12">
        <v>50</v>
      </c>
      <c r="J32" s="14" t="s">
        <v>1643</v>
      </c>
      <c r="L32" s="16"/>
      <c r="M32">
        <v>48</v>
      </c>
      <c r="N32" s="16" t="s">
        <v>1644</v>
      </c>
      <c r="O32" s="16"/>
      <c r="P32" s="16"/>
      <c r="Q32" s="58">
        <f t="shared" si="0"/>
        <v>158</v>
      </c>
      <c r="R32" s="13">
        <f t="shared" si="1"/>
        <v>24550</v>
      </c>
    </row>
    <row r="33" spans="1:18" ht="17.100000000000001" customHeight="1" x14ac:dyDescent="0.25">
      <c r="A33" s="59">
        <v>26</v>
      </c>
      <c r="B33" s="59">
        <v>340</v>
      </c>
      <c r="C33" s="59"/>
      <c r="D33" s="59"/>
      <c r="E33" s="59"/>
      <c r="F33" s="59"/>
      <c r="G33" s="59"/>
      <c r="H33" s="54"/>
      <c r="I33" s="12"/>
      <c r="J33" s="59"/>
      <c r="K33" s="58"/>
      <c r="L33" s="58"/>
      <c r="M33" s="58"/>
      <c r="N33" s="58"/>
      <c r="O33" s="58"/>
      <c r="P33" s="58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59"/>
      <c r="D34" s="59"/>
      <c r="E34" s="59"/>
      <c r="F34" s="59"/>
      <c r="G34" s="59"/>
      <c r="H34" s="54"/>
      <c r="I34" s="12"/>
      <c r="J34" s="59"/>
      <c r="K34" s="58"/>
      <c r="L34" s="58"/>
      <c r="M34" s="58"/>
      <c r="N34" s="58"/>
      <c r="O34" s="58"/>
      <c r="P34" s="58"/>
      <c r="Q34" s="58">
        <f t="shared" si="0"/>
        <v>0</v>
      </c>
      <c r="R34" s="13">
        <f t="shared" si="1"/>
        <v>0</v>
      </c>
    </row>
    <row r="35" spans="1:18" ht="17.100000000000001" customHeight="1" x14ac:dyDescent="0.25">
      <c r="A35" s="59">
        <v>28</v>
      </c>
      <c r="B35" s="17">
        <v>342</v>
      </c>
      <c r="C35" s="59"/>
      <c r="D35" s="12"/>
      <c r="E35" s="59">
        <v>51</v>
      </c>
      <c r="F35" s="59" t="s">
        <v>1645</v>
      </c>
      <c r="G35" s="59"/>
      <c r="H35" s="54"/>
      <c r="I35" s="12"/>
      <c r="J35" s="59"/>
      <c r="K35" s="58">
        <v>61</v>
      </c>
      <c r="L35" s="58" t="s">
        <v>1646</v>
      </c>
      <c r="M35" s="58">
        <v>18</v>
      </c>
      <c r="N35" s="58" t="s">
        <v>1647</v>
      </c>
      <c r="O35" s="58"/>
      <c r="P35" s="58"/>
      <c r="Q35" s="58">
        <f t="shared" si="0"/>
        <v>130</v>
      </c>
      <c r="R35" s="13">
        <f t="shared" si="1"/>
        <v>20201</v>
      </c>
    </row>
    <row r="36" spans="1:18" ht="17.100000000000001" customHeight="1" x14ac:dyDescent="0.25">
      <c r="A36" s="59">
        <v>29</v>
      </c>
      <c r="B36" s="59">
        <v>343</v>
      </c>
      <c r="C36" s="59"/>
      <c r="D36" s="59"/>
      <c r="E36" s="12"/>
      <c r="F36" s="59"/>
      <c r="G36" s="59"/>
      <c r="H36" s="54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7.100000000000001" customHeight="1" x14ac:dyDescent="0.25">
      <c r="A37" s="59">
        <v>30</v>
      </c>
      <c r="B37" s="14" t="s">
        <v>17</v>
      </c>
      <c r="C37" s="59"/>
      <c r="D37" s="59"/>
      <c r="E37" s="12"/>
      <c r="F37" s="59"/>
      <c r="G37" s="59"/>
      <c r="H37" s="52"/>
      <c r="I37" s="12"/>
      <c r="J37" s="59"/>
      <c r="K37" s="58"/>
      <c r="L37" s="58"/>
      <c r="M37" s="58"/>
      <c r="N37" s="58"/>
      <c r="O37" s="58"/>
      <c r="P37" s="58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14" t="s">
        <v>18</v>
      </c>
      <c r="C38" s="59"/>
      <c r="D38" s="59"/>
      <c r="E38" s="12"/>
      <c r="F38" s="59"/>
      <c r="G38" s="59"/>
      <c r="H38" s="52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59"/>
      <c r="D39" s="59"/>
      <c r="E39" s="12"/>
      <c r="F39" s="59"/>
      <c r="G39" s="59"/>
      <c r="H39" s="52"/>
      <c r="I39" s="12"/>
      <c r="J39" s="59"/>
      <c r="K39" s="58"/>
      <c r="L39" s="58"/>
      <c r="M39" s="58"/>
      <c r="N39" s="58"/>
      <c r="O39" s="58"/>
      <c r="P39" s="58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59"/>
      <c r="D40" s="59"/>
      <c r="E40" s="59"/>
      <c r="F40" s="59"/>
      <c r="G40" s="59"/>
      <c r="H40" s="5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59"/>
      <c r="D41" s="59"/>
      <c r="E41" s="59"/>
      <c r="F41" s="59"/>
      <c r="G41" s="59"/>
      <c r="H41" s="59"/>
      <c r="I41" s="59"/>
      <c r="J41" s="59"/>
      <c r="K41" s="12"/>
      <c r="L41" s="58"/>
      <c r="M41" s="12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7.100000000000001" customHeight="1" x14ac:dyDescent="0.25">
      <c r="A42" s="59">
        <v>37</v>
      </c>
      <c r="B42" s="14">
        <v>421</v>
      </c>
      <c r="C42" s="59"/>
      <c r="D42" s="59"/>
      <c r="E42" s="59"/>
      <c r="F42" s="59"/>
      <c r="G42" s="59"/>
      <c r="H42" s="52"/>
      <c r="I42" s="59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7.100000000000001" customHeight="1" x14ac:dyDescent="0.25">
      <c r="A43" s="59">
        <v>38</v>
      </c>
      <c r="B43" s="59">
        <v>422</v>
      </c>
      <c r="C43" s="59"/>
      <c r="D43" s="59"/>
      <c r="E43" s="59"/>
      <c r="F43" s="59"/>
      <c r="G43" s="59"/>
      <c r="H43" s="59"/>
      <c r="I43" s="14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7.100000000000001" customHeight="1" x14ac:dyDescent="0.25">
      <c r="A44" s="59">
        <v>39</v>
      </c>
      <c r="B44" s="58">
        <v>423</v>
      </c>
      <c r="C44" s="58"/>
      <c r="D44" s="58"/>
      <c r="E44" s="58"/>
      <c r="F44" s="58"/>
      <c r="G44" s="58"/>
      <c r="H44" s="58"/>
      <c r="I44" s="59"/>
      <c r="J44" s="58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7.100000000000001" customHeight="1" x14ac:dyDescent="0.25">
      <c r="A45" s="59">
        <v>40</v>
      </c>
      <c r="B45" s="58">
        <v>424</v>
      </c>
      <c r="C45" s="58"/>
      <c r="D45" s="58"/>
      <c r="E45" s="58"/>
      <c r="F45" s="58"/>
      <c r="G45" s="58"/>
      <c r="H45" s="58"/>
      <c r="I45" s="59"/>
      <c r="J45" s="58"/>
      <c r="K45" s="58"/>
      <c r="L45" s="58"/>
      <c r="M45" s="58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7.100000000000001" customHeight="1" x14ac:dyDescent="0.25">
      <c r="A46" s="59">
        <v>41</v>
      </c>
      <c r="B46" s="58">
        <v>425</v>
      </c>
      <c r="C46" s="58"/>
      <c r="D46" s="58"/>
      <c r="E46" s="58"/>
      <c r="F46" s="58"/>
      <c r="G46" s="58"/>
      <c r="H46" s="58"/>
      <c r="I46" s="59"/>
      <c r="J46" s="58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7.100000000000001" customHeight="1" x14ac:dyDescent="0.25">
      <c r="A47" s="59">
        <v>42</v>
      </c>
      <c r="B47" s="58">
        <v>426</v>
      </c>
      <c r="C47" s="58"/>
      <c r="D47" s="58"/>
      <c r="E47" s="58"/>
      <c r="F47" s="58"/>
      <c r="G47" s="58"/>
      <c r="H47" s="58"/>
      <c r="I47" s="59"/>
      <c r="J47" s="58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7.100000000000001" customHeight="1" x14ac:dyDescent="0.25">
      <c r="A48" s="59">
        <v>43</v>
      </c>
      <c r="B48" s="58">
        <v>427</v>
      </c>
      <c r="C48" s="58"/>
      <c r="D48" s="58"/>
      <c r="E48" s="58"/>
      <c r="F48" s="58"/>
      <c r="G48" s="58"/>
      <c r="H48" s="58"/>
      <c r="I48" s="59"/>
      <c r="J48" s="58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7.100000000000001" customHeight="1" x14ac:dyDescent="0.25">
      <c r="A49" s="59">
        <v>44</v>
      </c>
      <c r="B49" s="58">
        <v>428</v>
      </c>
      <c r="C49" s="58"/>
      <c r="D49" s="58"/>
      <c r="E49" s="58"/>
      <c r="F49" s="58"/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7.100000000000001" customHeight="1" x14ac:dyDescent="0.25">
      <c r="A50" s="59">
        <v>45</v>
      </c>
      <c r="B50" s="58">
        <v>429</v>
      </c>
      <c r="C50" s="58"/>
      <c r="D50" s="58"/>
      <c r="E50" s="58">
        <v>58</v>
      </c>
      <c r="F50" s="58" t="s">
        <v>1648</v>
      </c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si="2"/>
        <v>58</v>
      </c>
      <c r="R50" s="13">
        <f t="shared" si="3"/>
        <v>9048</v>
      </c>
    </row>
    <row r="51" spans="1:18" ht="17.100000000000001" customHeight="1" x14ac:dyDescent="0.25">
      <c r="A51" s="59">
        <v>46</v>
      </c>
      <c r="B51" s="58">
        <v>430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7.100000000000001" customHeight="1" x14ac:dyDescent="0.25">
      <c r="A52" s="59">
        <v>47</v>
      </c>
      <c r="B52" s="58">
        <v>431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>
        <v>39</v>
      </c>
      <c r="P52" s="58" t="s">
        <v>1649</v>
      </c>
      <c r="Q52" s="58">
        <f t="shared" si="2"/>
        <v>39</v>
      </c>
      <c r="R52" s="13">
        <f t="shared" si="3"/>
        <v>6045</v>
      </c>
    </row>
    <row r="53" spans="1:18" ht="17.100000000000001" customHeight="1" x14ac:dyDescent="0.25">
      <c r="A53" s="59">
        <v>48</v>
      </c>
      <c r="B53" s="58">
        <v>432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7.100000000000001" customHeight="1" x14ac:dyDescent="0.25">
      <c r="A54" s="59">
        <v>49</v>
      </c>
      <c r="B54" s="58">
        <v>433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>
        <v>36</v>
      </c>
      <c r="P54" s="58" t="s">
        <v>1650</v>
      </c>
      <c r="Q54" s="58">
        <f t="shared" si="2"/>
        <v>36</v>
      </c>
      <c r="R54" s="13">
        <f t="shared" si="3"/>
        <v>5580</v>
      </c>
    </row>
    <row r="55" spans="1:18" ht="17.100000000000001" customHeight="1" x14ac:dyDescent="0.25">
      <c r="A55" s="59">
        <v>50</v>
      </c>
      <c r="B55" s="58">
        <v>434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>
        <v>30</v>
      </c>
      <c r="P55" s="58" t="s">
        <v>1651</v>
      </c>
      <c r="Q55" s="58">
        <f t="shared" si="2"/>
        <v>30</v>
      </c>
      <c r="R55" s="13">
        <f t="shared" si="3"/>
        <v>4650</v>
      </c>
    </row>
    <row r="56" spans="1:18" ht="17.100000000000001" customHeight="1" x14ac:dyDescent="0.25">
      <c r="A56" s="59">
        <v>51</v>
      </c>
      <c r="B56" s="58">
        <v>435</v>
      </c>
      <c r="C56" s="58">
        <v>39</v>
      </c>
      <c r="D56" s="58" t="s">
        <v>1652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si="2"/>
        <v>39</v>
      </c>
      <c r="R56" s="13">
        <f t="shared" si="3"/>
        <v>6084</v>
      </c>
    </row>
    <row r="57" spans="1:18" ht="17.100000000000001" customHeight="1" x14ac:dyDescent="0.25">
      <c r="A57" s="59">
        <v>52</v>
      </c>
      <c r="B57" s="58">
        <v>436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>
        <v>38</v>
      </c>
      <c r="P57" s="58" t="s">
        <v>1653</v>
      </c>
      <c r="Q57" s="58">
        <f t="shared" si="2"/>
        <v>38</v>
      </c>
      <c r="R57" s="13">
        <f t="shared" si="3"/>
        <v>5890</v>
      </c>
    </row>
    <row r="58" spans="1:18" ht="17.100000000000001" customHeight="1" x14ac:dyDescent="0.25">
      <c r="A58" s="59">
        <v>53</v>
      </c>
      <c r="B58" s="58">
        <v>437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>
        <v>40</v>
      </c>
      <c r="P58" s="58" t="s">
        <v>1654</v>
      </c>
      <c r="Q58" s="58">
        <f t="shared" si="2"/>
        <v>40</v>
      </c>
      <c r="R58" s="13">
        <f t="shared" si="3"/>
        <v>6200</v>
      </c>
    </row>
    <row r="59" spans="1:18" ht="17.100000000000001" customHeight="1" x14ac:dyDescent="0.25">
      <c r="A59" s="59">
        <v>54</v>
      </c>
      <c r="B59" s="58">
        <v>438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>
        <v>36</v>
      </c>
      <c r="P59" s="58" t="s">
        <v>1655</v>
      </c>
      <c r="Q59" s="58">
        <f t="shared" si="2"/>
        <v>36</v>
      </c>
      <c r="R59" s="13">
        <f t="shared" si="3"/>
        <v>5580</v>
      </c>
    </row>
    <row r="60" spans="1:18" ht="17.100000000000001" customHeight="1" x14ac:dyDescent="0.25">
      <c r="A60" s="59">
        <v>55</v>
      </c>
      <c r="B60" s="58">
        <v>439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"/>
        <v>0</v>
      </c>
      <c r="R60" s="13">
        <f t="shared" si="3"/>
        <v>0</v>
      </c>
    </row>
    <row r="61" spans="1:18" ht="17.100000000000001" customHeight="1" x14ac:dyDescent="0.25">
      <c r="A61" s="59">
        <v>56</v>
      </c>
      <c r="B61" s="58">
        <v>440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"/>
        <v>0</v>
      </c>
      <c r="R61" s="13">
        <f t="shared" si="3"/>
        <v>0</v>
      </c>
    </row>
    <row r="62" spans="1:18" ht="17.100000000000001" customHeight="1" x14ac:dyDescent="0.25">
      <c r="A62" s="59">
        <v>57</v>
      </c>
      <c r="B62" s="58">
        <v>441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>
        <f t="shared" si="2"/>
        <v>0</v>
      </c>
      <c r="R62" s="13">
        <f t="shared" si="3"/>
        <v>0</v>
      </c>
    </row>
    <row r="63" spans="1:18" ht="17.100000000000001" customHeight="1" x14ac:dyDescent="0.25">
      <c r="A63" s="59">
        <v>58</v>
      </c>
      <c r="B63" s="58">
        <v>442</v>
      </c>
      <c r="C63" s="58"/>
      <c r="D63" s="58"/>
      <c r="E63" s="58"/>
      <c r="F63" s="58"/>
      <c r="G63" s="58">
        <v>38</v>
      </c>
      <c r="H63" s="58" t="s">
        <v>1656</v>
      </c>
      <c r="I63" s="58"/>
      <c r="J63" s="58"/>
      <c r="K63" s="58"/>
      <c r="L63" s="58"/>
      <c r="M63" s="58"/>
      <c r="N63" s="58"/>
      <c r="O63" s="58"/>
      <c r="P63" s="58"/>
      <c r="Q63" s="58">
        <f t="shared" si="2"/>
        <v>38</v>
      </c>
      <c r="R63" s="13">
        <f t="shared" si="3"/>
        <v>5890</v>
      </c>
    </row>
    <row r="64" spans="1:18" ht="17.100000000000001" customHeight="1" x14ac:dyDescent="0.25">
      <c r="A64" s="59">
        <v>60</v>
      </c>
      <c r="B64" s="58" t="s">
        <v>20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58"/>
      <c r="D67" s="58"/>
      <c r="E67" s="58"/>
      <c r="F67" s="58"/>
      <c r="G67" s="58"/>
      <c r="H67" s="58"/>
      <c r="I67" s="58"/>
      <c r="J67" s="58"/>
      <c r="K67" s="58">
        <v>211</v>
      </c>
      <c r="L67" s="58" t="s">
        <v>1657</v>
      </c>
      <c r="M67" s="58"/>
      <c r="N67" s="58"/>
      <c r="O67" s="58"/>
      <c r="P67" s="58"/>
      <c r="Q67" s="58">
        <f t="shared" si="2"/>
        <v>211</v>
      </c>
      <c r="R67" s="13">
        <f t="shared" si="3"/>
        <v>32705</v>
      </c>
    </row>
    <row r="68" spans="1:18" ht="17.100000000000001" customHeight="1" x14ac:dyDescent="0.25">
      <c r="A68" s="59">
        <v>64</v>
      </c>
      <c r="B68" s="58">
        <v>608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7.100000000000001" customHeight="1" x14ac:dyDescent="0.25">
      <c r="A69" s="59">
        <v>65</v>
      </c>
      <c r="B69" s="58">
        <v>609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7.100000000000001" customHeight="1" x14ac:dyDescent="0.25">
      <c r="A70" s="59">
        <v>66</v>
      </c>
      <c r="B70" s="58">
        <v>610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>
        <v>30</v>
      </c>
      <c r="N71" s="58" t="s">
        <v>571</v>
      </c>
      <c r="O71" s="58"/>
      <c r="P71" s="58"/>
      <c r="Q71" s="58">
        <f t="shared" si="2"/>
        <v>30</v>
      </c>
      <c r="R71" s="13">
        <f t="shared" si="3"/>
        <v>4650</v>
      </c>
    </row>
    <row r="72" spans="1:18" ht="17.100000000000001" customHeight="1" x14ac:dyDescent="0.25">
      <c r="A72" s="59">
        <v>68</v>
      </c>
      <c r="B72" s="58">
        <v>612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>
        <v>30</v>
      </c>
      <c r="P72" s="58" t="s">
        <v>1658</v>
      </c>
      <c r="Q72" s="58">
        <f t="shared" si="2"/>
        <v>30</v>
      </c>
      <c r="R72" s="13">
        <f t="shared" si="3"/>
        <v>4650</v>
      </c>
    </row>
    <row r="73" spans="1:18" ht="17.100000000000001" customHeight="1" x14ac:dyDescent="0.25">
      <c r="A73" s="59">
        <v>69</v>
      </c>
      <c r="B73" s="58">
        <v>613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18"/>
      <c r="D77" s="18"/>
      <c r="E77" s="18"/>
      <c r="F77" s="18"/>
      <c r="G77" s="18">
        <v>23</v>
      </c>
      <c r="H77" s="18">
        <v>4914</v>
      </c>
      <c r="I77" s="18"/>
      <c r="J77" s="18"/>
      <c r="K77" s="18"/>
      <c r="L77" s="18"/>
      <c r="M77" s="18">
        <v>26</v>
      </c>
      <c r="N77" s="18" t="s">
        <v>1659</v>
      </c>
      <c r="O77" s="18"/>
      <c r="P77" s="18"/>
      <c r="Q77" s="58">
        <f t="shared" si="4"/>
        <v>49</v>
      </c>
      <c r="R77" s="13">
        <f t="shared" si="5"/>
        <v>7595</v>
      </c>
    </row>
    <row r="78" spans="1:18" ht="17.100000000000001" customHeight="1" x14ac:dyDescent="0.25">
      <c r="A78" s="59">
        <v>75</v>
      </c>
      <c r="B78" s="58">
        <v>619</v>
      </c>
      <c r="C78" s="58"/>
      <c r="D78" s="58"/>
      <c r="E78" s="58"/>
      <c r="F78" s="58"/>
      <c r="G78" s="58">
        <v>27</v>
      </c>
      <c r="H78" s="58" t="s">
        <v>1660</v>
      </c>
      <c r="I78" s="58"/>
      <c r="J78" s="58"/>
      <c r="K78" s="58"/>
      <c r="L78" s="58"/>
      <c r="M78" s="58"/>
      <c r="N78" s="58"/>
      <c r="O78" s="58"/>
      <c r="P78" s="58"/>
      <c r="Q78" s="58">
        <f t="shared" si="4"/>
        <v>27</v>
      </c>
      <c r="R78" s="13">
        <f t="shared" si="5"/>
        <v>4185</v>
      </c>
    </row>
    <row r="79" spans="1:18" ht="17.100000000000001" customHeight="1" x14ac:dyDescent="0.25">
      <c r="A79" s="59">
        <v>76</v>
      </c>
      <c r="B79" s="58">
        <v>620</v>
      </c>
      <c r="C79" s="58"/>
      <c r="D79" s="58"/>
      <c r="E79" s="58">
        <v>19</v>
      </c>
      <c r="F79" s="58" t="s">
        <v>1661</v>
      </c>
      <c r="G79" s="58"/>
      <c r="H79" s="58"/>
      <c r="I79" s="58"/>
      <c r="J79" s="58"/>
      <c r="K79" s="58"/>
      <c r="L79" s="58"/>
      <c r="M79" s="58"/>
      <c r="N79" s="58"/>
      <c r="O79" s="58">
        <v>23</v>
      </c>
      <c r="P79" s="58" t="s">
        <v>1662</v>
      </c>
      <c r="Q79" s="58">
        <f t="shared" si="4"/>
        <v>42</v>
      </c>
      <c r="R79" s="13">
        <f t="shared" si="5"/>
        <v>6529</v>
      </c>
    </row>
    <row r="80" spans="1:18" ht="17.100000000000001" customHeight="1" x14ac:dyDescent="0.25">
      <c r="A80" s="59">
        <v>79</v>
      </c>
      <c r="B80" s="58">
        <v>623</v>
      </c>
      <c r="C80" s="58"/>
      <c r="D80" s="58"/>
      <c r="E80" s="58"/>
      <c r="F80" s="58"/>
      <c r="G80" s="58"/>
      <c r="H80" s="58"/>
      <c r="I80" s="58"/>
      <c r="J80" s="58"/>
      <c r="K80" s="12">
        <v>17</v>
      </c>
      <c r="L80" s="58" t="s">
        <v>1663</v>
      </c>
      <c r="M80" s="12"/>
      <c r="N80" s="58"/>
      <c r="O80" s="58"/>
      <c r="P80" s="58"/>
      <c r="Q80" s="58">
        <f t="shared" si="4"/>
        <v>17</v>
      </c>
      <c r="R80" s="13">
        <f t="shared" si="5"/>
        <v>2635</v>
      </c>
    </row>
    <row r="81" spans="1:18" ht="17.100000000000001" customHeight="1" x14ac:dyDescent="0.25">
      <c r="A81" s="59">
        <v>80</v>
      </c>
      <c r="B81" s="58">
        <v>624</v>
      </c>
      <c r="C81" s="58"/>
      <c r="D81" s="58"/>
      <c r="E81" s="58"/>
      <c r="F81" s="58"/>
      <c r="G81" s="58"/>
      <c r="H81" s="58"/>
      <c r="I81" s="58">
        <v>23</v>
      </c>
      <c r="J81" s="58" t="s">
        <v>1664</v>
      </c>
      <c r="K81" s="12"/>
      <c r="L81" s="58"/>
      <c r="M81" s="12"/>
      <c r="N81" s="58"/>
      <c r="O81" s="58"/>
      <c r="P81" s="58"/>
      <c r="Q81" s="58">
        <f t="shared" si="4"/>
        <v>23</v>
      </c>
      <c r="R81" s="13">
        <f t="shared" si="5"/>
        <v>3565</v>
      </c>
    </row>
    <row r="82" spans="1:18" ht="17.100000000000001" customHeight="1" x14ac:dyDescent="0.25">
      <c r="A82" s="59">
        <v>81</v>
      </c>
      <c r="B82" s="58">
        <v>625</v>
      </c>
      <c r="C82" s="58"/>
      <c r="D82" s="58"/>
      <c r="E82" s="58"/>
      <c r="F82" s="58"/>
      <c r="G82" s="58">
        <v>19</v>
      </c>
      <c r="H82" s="58" t="s">
        <v>1665</v>
      </c>
      <c r="I82" s="58"/>
      <c r="J82" s="58"/>
      <c r="K82" s="12"/>
      <c r="L82" s="58"/>
      <c r="M82" s="12">
        <v>20</v>
      </c>
      <c r="N82" s="58" t="s">
        <v>1666</v>
      </c>
      <c r="O82" s="58"/>
      <c r="P82" s="58"/>
      <c r="Q82" s="58">
        <f t="shared" si="4"/>
        <v>39</v>
      </c>
      <c r="R82" s="13">
        <f t="shared" si="5"/>
        <v>6045</v>
      </c>
    </row>
    <row r="83" spans="1:18" ht="17.100000000000001" customHeight="1" x14ac:dyDescent="0.25">
      <c r="A83" s="59">
        <v>82</v>
      </c>
      <c r="B83" s="58">
        <v>626</v>
      </c>
      <c r="C83" s="58">
        <v>21</v>
      </c>
      <c r="D83" s="58" t="s">
        <v>1667</v>
      </c>
      <c r="E83" s="58"/>
      <c r="F83" s="58"/>
      <c r="G83" s="58"/>
      <c r="H83" s="58"/>
      <c r="I83" s="58">
        <v>23</v>
      </c>
      <c r="J83" s="58" t="s">
        <v>1668</v>
      </c>
      <c r="K83" s="20"/>
      <c r="L83" s="58"/>
      <c r="M83" s="20"/>
      <c r="N83" s="58"/>
      <c r="O83" s="58">
        <v>25</v>
      </c>
      <c r="P83" s="58" t="s">
        <v>1669</v>
      </c>
      <c r="Q83" s="58">
        <f t="shared" si="4"/>
        <v>69</v>
      </c>
      <c r="R83" s="13">
        <f t="shared" si="5"/>
        <v>10716</v>
      </c>
    </row>
    <row r="84" spans="1:18" ht="17.100000000000001" customHeight="1" x14ac:dyDescent="0.25">
      <c r="A84" s="59">
        <v>83</v>
      </c>
      <c r="B84" s="58">
        <v>627</v>
      </c>
      <c r="C84" s="58"/>
      <c r="D84" s="58"/>
      <c r="E84" s="58"/>
      <c r="F84" s="58"/>
      <c r="G84" s="58">
        <v>24</v>
      </c>
      <c r="H84" s="58" t="s">
        <v>1670</v>
      </c>
      <c r="I84" s="58"/>
      <c r="J84" s="58"/>
      <c r="K84" s="12"/>
      <c r="L84" s="58"/>
      <c r="M84" s="12">
        <v>19</v>
      </c>
      <c r="N84" s="58" t="s">
        <v>1671</v>
      </c>
      <c r="O84" s="58"/>
      <c r="P84" s="58"/>
      <c r="Q84" s="58">
        <f t="shared" si="4"/>
        <v>43</v>
      </c>
      <c r="R84" s="13">
        <f t="shared" si="5"/>
        <v>6665</v>
      </c>
    </row>
    <row r="85" spans="1:18" ht="17.100000000000001" customHeight="1" x14ac:dyDescent="0.25">
      <c r="A85" s="59">
        <v>84</v>
      </c>
      <c r="B85" s="58">
        <v>628</v>
      </c>
      <c r="C85" s="58"/>
      <c r="D85" s="58"/>
      <c r="E85" s="58">
        <v>28</v>
      </c>
      <c r="F85" s="58" t="s">
        <v>1672</v>
      </c>
      <c r="G85" s="58"/>
      <c r="H85" s="58"/>
      <c r="I85" s="58"/>
      <c r="J85" s="58"/>
      <c r="K85" s="12">
        <v>21</v>
      </c>
      <c r="L85" s="58" t="s">
        <v>1673</v>
      </c>
      <c r="M85" s="12"/>
      <c r="N85" s="58"/>
      <c r="O85" s="58"/>
      <c r="P85" s="58"/>
      <c r="Q85" s="58">
        <f t="shared" si="4"/>
        <v>49</v>
      </c>
      <c r="R85" s="13">
        <f t="shared" si="5"/>
        <v>7623</v>
      </c>
    </row>
    <row r="86" spans="1:18" ht="17.100000000000001" customHeight="1" x14ac:dyDescent="0.25">
      <c r="A86" s="59">
        <v>85</v>
      </c>
      <c r="B86" s="58">
        <v>629</v>
      </c>
      <c r="C86" s="58"/>
      <c r="D86" s="58"/>
      <c r="E86" s="58"/>
      <c r="F86" s="58"/>
      <c r="G86" s="58"/>
      <c r="H86" s="58"/>
      <c r="I86" s="58"/>
      <c r="J86" s="58"/>
      <c r="K86" s="12"/>
      <c r="L86" s="58"/>
      <c r="M86" s="12"/>
      <c r="N86" s="58"/>
      <c r="O86" s="58"/>
      <c r="P86" s="58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58">
        <v>20</v>
      </c>
      <c r="D87" s="58" t="s">
        <v>1674</v>
      </c>
      <c r="E87" s="58"/>
      <c r="F87" s="58"/>
      <c r="G87" s="58"/>
      <c r="H87" s="58"/>
      <c r="I87" s="58">
        <v>21</v>
      </c>
      <c r="J87" s="58" t="s">
        <v>1458</v>
      </c>
      <c r="K87" s="58"/>
      <c r="L87" s="58"/>
      <c r="M87" s="58"/>
      <c r="N87" s="58"/>
      <c r="O87" s="58">
        <v>26</v>
      </c>
      <c r="P87" s="58" t="s">
        <v>1675</v>
      </c>
      <c r="Q87" s="58">
        <f t="shared" si="4"/>
        <v>67</v>
      </c>
      <c r="R87" s="13">
        <f t="shared" si="5"/>
        <v>10405</v>
      </c>
    </row>
    <row r="88" spans="1:18" ht="17.100000000000001" customHeight="1" x14ac:dyDescent="0.25">
      <c r="A88" s="59">
        <v>87</v>
      </c>
      <c r="B88" s="58">
        <v>631</v>
      </c>
      <c r="C88" s="58"/>
      <c r="D88" s="58"/>
      <c r="E88" s="58"/>
      <c r="F88" s="58"/>
      <c r="G88" s="58"/>
      <c r="H88" s="58"/>
      <c r="I88" s="58"/>
      <c r="J88" s="58"/>
      <c r="K88" s="58">
        <v>26</v>
      </c>
      <c r="L88" s="58" t="s">
        <v>1676</v>
      </c>
      <c r="M88" s="58"/>
      <c r="N88" s="58"/>
      <c r="O88" s="58"/>
      <c r="P88" s="58"/>
      <c r="Q88" s="58">
        <f t="shared" si="4"/>
        <v>26</v>
      </c>
      <c r="R88" s="13">
        <f t="shared" si="5"/>
        <v>4030</v>
      </c>
    </row>
    <row r="89" spans="1:18" ht="17.100000000000001" customHeight="1" x14ac:dyDescent="0.25">
      <c r="A89" s="59">
        <v>88</v>
      </c>
      <c r="B89" s="58">
        <v>632</v>
      </c>
      <c r="C89" s="58">
        <v>18</v>
      </c>
      <c r="D89" s="58" t="s">
        <v>1677</v>
      </c>
      <c r="E89" s="58"/>
      <c r="F89" s="58"/>
      <c r="G89" s="58"/>
      <c r="I89" s="58">
        <v>24</v>
      </c>
      <c r="J89" s="58" t="s">
        <v>1122</v>
      </c>
      <c r="K89" s="58"/>
      <c r="L89" s="58"/>
      <c r="M89" s="58"/>
      <c r="N89" s="58"/>
      <c r="O89" s="58">
        <v>33</v>
      </c>
      <c r="P89" s="58" t="s">
        <v>1678</v>
      </c>
      <c r="Q89" s="58">
        <f t="shared" si="4"/>
        <v>75</v>
      </c>
      <c r="R89" s="13">
        <f t="shared" si="5"/>
        <v>11643</v>
      </c>
    </row>
    <row r="90" spans="1:18" ht="17.100000000000001" customHeight="1" x14ac:dyDescent="0.25">
      <c r="A90" s="59">
        <v>89</v>
      </c>
      <c r="B90" s="58">
        <v>633</v>
      </c>
      <c r="C90" s="58">
        <v>26</v>
      </c>
      <c r="D90" s="58" t="s">
        <v>1679</v>
      </c>
      <c r="E90" s="58"/>
      <c r="F90" s="58"/>
      <c r="G90" s="58"/>
      <c r="H90" s="58"/>
      <c r="I90" s="58">
        <v>20</v>
      </c>
      <c r="J90" s="58" t="s">
        <v>433</v>
      </c>
      <c r="K90" s="58"/>
      <c r="L90" s="58"/>
      <c r="M90" s="58"/>
      <c r="N90" s="58"/>
      <c r="O90" s="58">
        <v>24</v>
      </c>
      <c r="P90" s="58" t="s">
        <v>1680</v>
      </c>
      <c r="Q90" s="58">
        <f t="shared" si="4"/>
        <v>70</v>
      </c>
      <c r="R90" s="13">
        <f t="shared" si="5"/>
        <v>10876</v>
      </c>
    </row>
    <row r="91" spans="1:18" ht="17.100000000000001" customHeight="1" x14ac:dyDescent="0.25">
      <c r="A91" s="59">
        <v>90</v>
      </c>
      <c r="B91" s="58" t="s">
        <v>21</v>
      </c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>
        <f t="shared" si="4"/>
        <v>0</v>
      </c>
      <c r="R91" s="13">
        <f t="shared" si="5"/>
        <v>0</v>
      </c>
    </row>
    <row r="92" spans="1:18" ht="17.100000000000001" customHeight="1" x14ac:dyDescent="0.25">
      <c r="A92" s="59">
        <v>91</v>
      </c>
      <c r="B92" s="58">
        <v>702</v>
      </c>
      <c r="C92" s="58"/>
      <c r="D92" s="58"/>
      <c r="E92" s="58">
        <v>98</v>
      </c>
      <c r="F92" s="58" t="s">
        <v>1681</v>
      </c>
      <c r="G92" s="58"/>
      <c r="H92" s="58"/>
      <c r="I92" s="58">
        <v>44</v>
      </c>
      <c r="J92" s="58" t="s">
        <v>1682</v>
      </c>
      <c r="K92" s="58">
        <v>57</v>
      </c>
      <c r="L92" s="58" t="s">
        <v>1683</v>
      </c>
      <c r="M92" s="58"/>
      <c r="N92" s="58"/>
      <c r="O92" s="58">
        <v>100</v>
      </c>
      <c r="P92" s="58" t="s">
        <v>1684</v>
      </c>
      <c r="Q92" s="58">
        <f t="shared" si="4"/>
        <v>299</v>
      </c>
      <c r="R92" s="13">
        <f t="shared" si="5"/>
        <v>46443</v>
      </c>
    </row>
    <row r="93" spans="1:18" ht="17.100000000000001" customHeight="1" x14ac:dyDescent="0.25">
      <c r="A93" s="59">
        <v>92</v>
      </c>
      <c r="B93" s="58">
        <v>703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>
        <f t="shared" si="4"/>
        <v>0</v>
      </c>
      <c r="R93" s="13">
        <f t="shared" si="5"/>
        <v>0</v>
      </c>
    </row>
    <row r="94" spans="1:18" ht="17.100000000000001" customHeight="1" x14ac:dyDescent="0.25">
      <c r="A94" s="59">
        <v>95</v>
      </c>
      <c r="B94" s="58">
        <v>1004</v>
      </c>
      <c r="C94" s="58"/>
      <c r="D94" s="58"/>
      <c r="E94" s="58"/>
      <c r="F94" s="58"/>
      <c r="G94" s="58"/>
      <c r="H94" s="58"/>
      <c r="I94" s="58">
        <v>41</v>
      </c>
      <c r="J94" s="58" t="s">
        <v>1685</v>
      </c>
      <c r="K94" s="58"/>
      <c r="L94" s="58"/>
      <c r="M94" s="58"/>
      <c r="N94" s="58"/>
      <c r="O94" s="58">
        <v>28</v>
      </c>
      <c r="P94" s="58" t="s">
        <v>1686</v>
      </c>
      <c r="Q94" s="58">
        <f t="shared" si="4"/>
        <v>69</v>
      </c>
      <c r="R94" s="13">
        <f t="shared" si="5"/>
        <v>10695</v>
      </c>
    </row>
    <row r="95" spans="1:18" ht="17.100000000000001" customHeight="1" x14ac:dyDescent="0.25">
      <c r="A95" s="59">
        <v>96</v>
      </c>
      <c r="B95" s="58">
        <v>1005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58"/>
      <c r="D96" s="58"/>
      <c r="E96" s="58"/>
      <c r="F96" s="58"/>
      <c r="G96" s="58"/>
      <c r="H96" s="58"/>
      <c r="I96" s="58">
        <v>45</v>
      </c>
      <c r="J96" s="58" t="s">
        <v>1687</v>
      </c>
      <c r="K96" s="58"/>
      <c r="L96" s="58"/>
      <c r="M96" s="58"/>
      <c r="N96" s="58"/>
      <c r="O96" s="58"/>
      <c r="P96" s="58"/>
      <c r="Q96" s="58">
        <f t="shared" si="4"/>
        <v>45</v>
      </c>
      <c r="R96" s="13">
        <f t="shared" si="5"/>
        <v>6975</v>
      </c>
    </row>
    <row r="97" spans="1:18" ht="17.100000000000001" customHeight="1" x14ac:dyDescent="0.25">
      <c r="A97" s="59">
        <v>98</v>
      </c>
      <c r="B97" s="58">
        <v>1103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58"/>
      <c r="D98" s="58"/>
      <c r="E98" s="58">
        <v>45</v>
      </c>
      <c r="F98" s="58" t="s">
        <v>1688</v>
      </c>
      <c r="G98" s="58"/>
      <c r="H98" s="58"/>
      <c r="I98" s="58">
        <v>51</v>
      </c>
      <c r="J98" s="58" t="s">
        <v>1689</v>
      </c>
      <c r="K98" s="58"/>
      <c r="L98" s="58"/>
      <c r="M98" s="58">
        <v>43</v>
      </c>
      <c r="N98" s="58" t="s">
        <v>1690</v>
      </c>
      <c r="O98" s="58"/>
      <c r="P98" s="58"/>
      <c r="Q98" s="58">
        <f t="shared" si="4"/>
        <v>139</v>
      </c>
      <c r="R98" s="13">
        <f t="shared" si="5"/>
        <v>21590</v>
      </c>
    </row>
    <row r="99" spans="1:18" ht="17.100000000000001" customHeight="1" x14ac:dyDescent="0.25">
      <c r="A99" s="59">
        <v>101</v>
      </c>
      <c r="B99" s="58">
        <v>1106</v>
      </c>
      <c r="C99" s="58"/>
      <c r="D99" s="58"/>
      <c r="E99" s="58">
        <v>38</v>
      </c>
      <c r="F99" s="58" t="s">
        <v>1691</v>
      </c>
      <c r="G99" s="58"/>
      <c r="H99" s="58"/>
      <c r="I99" s="58"/>
      <c r="J99" s="58"/>
      <c r="K99" s="58"/>
      <c r="L99" s="58"/>
      <c r="M99" s="58">
        <v>38</v>
      </c>
      <c r="N99" s="58" t="s">
        <v>1692</v>
      </c>
      <c r="O99" s="58"/>
      <c r="P99" s="58"/>
      <c r="Q99" s="58">
        <f t="shared" si="4"/>
        <v>76</v>
      </c>
      <c r="R99" s="13">
        <f t="shared" si="5"/>
        <v>11818</v>
      </c>
    </row>
    <row r="100" spans="1:18" ht="17.100000000000001" customHeight="1" x14ac:dyDescent="0.25">
      <c r="A100" s="59">
        <v>102</v>
      </c>
      <c r="B100" s="58">
        <v>1107</v>
      </c>
      <c r="C100" s="58">
        <v>113</v>
      </c>
      <c r="D100" s="58" t="s">
        <v>1693</v>
      </c>
      <c r="E100" s="58"/>
      <c r="F100" s="58"/>
      <c r="G100" s="58"/>
      <c r="H100" s="58"/>
      <c r="I100" s="58"/>
      <c r="J100" s="58"/>
      <c r="K100" s="58"/>
      <c r="L100" s="58"/>
      <c r="M100" s="58">
        <v>126</v>
      </c>
      <c r="N100" s="58" t="s">
        <v>1694</v>
      </c>
      <c r="O100" s="58"/>
      <c r="P100" s="58"/>
      <c r="Q100" s="58">
        <f t="shared" si="4"/>
        <v>239</v>
      </c>
      <c r="R100" s="13">
        <f t="shared" si="5"/>
        <v>37158</v>
      </c>
    </row>
    <row r="101" spans="1:18" ht="17.100000000000001" customHeight="1" x14ac:dyDescent="0.25">
      <c r="A101" s="59">
        <v>103</v>
      </c>
      <c r="B101" s="58">
        <v>1111</v>
      </c>
      <c r="C101" s="58"/>
      <c r="D101" s="58"/>
      <c r="E101" s="58"/>
      <c r="F101" s="58"/>
      <c r="G101" s="58"/>
      <c r="H101" s="58"/>
      <c r="I101" s="58"/>
      <c r="J101" s="58"/>
      <c r="K101" s="58">
        <v>157</v>
      </c>
      <c r="L101" s="58" t="s">
        <v>1695</v>
      </c>
      <c r="M101" s="58"/>
      <c r="N101" s="58"/>
      <c r="O101" s="58"/>
      <c r="P101" s="58"/>
      <c r="Q101" s="58">
        <f t="shared" si="4"/>
        <v>157</v>
      </c>
      <c r="R101" s="13">
        <f t="shared" si="5"/>
        <v>24335</v>
      </c>
    </row>
    <row r="102" spans="1:18" ht="17.100000000000001" customHeight="1" x14ac:dyDescent="0.25">
      <c r="A102" s="59">
        <v>104</v>
      </c>
      <c r="B102" s="58">
        <v>1222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4"/>
        <v>0</v>
      </c>
      <c r="R103" s="13">
        <f t="shared" si="5"/>
        <v>0</v>
      </c>
    </row>
    <row r="104" spans="1:18" ht="17.100000000000001" customHeight="1" x14ac:dyDescent="0.25">
      <c r="A104" s="59">
        <v>106</v>
      </c>
      <c r="B104" s="58">
        <v>1229</v>
      </c>
      <c r="C104" s="58"/>
      <c r="D104" s="58"/>
      <c r="E104" s="58"/>
      <c r="F104" s="58"/>
      <c r="G104" s="58"/>
      <c r="H104" s="58"/>
      <c r="I104" s="58"/>
      <c r="J104" s="58"/>
      <c r="K104" s="58">
        <v>40</v>
      </c>
      <c r="L104" s="58" t="s">
        <v>1696</v>
      </c>
      <c r="M104" s="58"/>
      <c r="N104" s="58"/>
      <c r="O104" s="58"/>
      <c r="P104" s="58"/>
      <c r="Q104" s="58">
        <f t="shared" si="4"/>
        <v>40</v>
      </c>
      <c r="R104" s="13">
        <f t="shared" si="5"/>
        <v>6200</v>
      </c>
    </row>
    <row r="105" spans="1:18" ht="17.100000000000001" customHeight="1" x14ac:dyDescent="0.25">
      <c r="A105" s="59">
        <v>107</v>
      </c>
      <c r="B105" s="58">
        <v>1230</v>
      </c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0</v>
      </c>
      <c r="R105" s="13">
        <f t="shared" si="5"/>
        <v>0</v>
      </c>
    </row>
    <row r="106" spans="1:18" ht="17.100000000000001" customHeight="1" x14ac:dyDescent="0.25">
      <c r="A106" s="59">
        <v>108</v>
      </c>
      <c r="B106" s="58">
        <v>1231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7.100000000000001" customHeight="1" x14ac:dyDescent="0.25">
      <c r="A107" s="59">
        <v>109</v>
      </c>
      <c r="B107" s="58">
        <v>1232</v>
      </c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7.100000000000001" customHeight="1" x14ac:dyDescent="0.25">
      <c r="A108" s="59">
        <v>110</v>
      </c>
      <c r="B108" s="58">
        <v>1233</v>
      </c>
      <c r="C108" s="58"/>
      <c r="D108" s="58"/>
      <c r="E108" s="58"/>
      <c r="F108" s="58"/>
      <c r="G108" s="58"/>
      <c r="H108" s="58"/>
      <c r="I108" s="58">
        <v>98</v>
      </c>
      <c r="J108" s="58" t="s">
        <v>1697</v>
      </c>
      <c r="K108" s="58"/>
      <c r="L108" s="58"/>
      <c r="M108" s="58"/>
      <c r="N108" s="58"/>
      <c r="O108" s="58"/>
      <c r="P108" s="58"/>
      <c r="Q108" s="58">
        <f t="shared" si="6"/>
        <v>98</v>
      </c>
      <c r="R108" s="13">
        <f t="shared" si="7"/>
        <v>15190</v>
      </c>
    </row>
    <row r="109" spans="1:18" ht="17.100000000000001" customHeight="1" x14ac:dyDescent="0.25">
      <c r="A109" s="59">
        <v>111</v>
      </c>
      <c r="B109" s="58">
        <v>1234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6"/>
        <v>0</v>
      </c>
      <c r="R110" s="13">
        <f t="shared" si="7"/>
        <v>0</v>
      </c>
    </row>
    <row r="111" spans="1:18" ht="17.100000000000001" customHeight="1" x14ac:dyDescent="0.25">
      <c r="A111" s="59">
        <v>113</v>
      </c>
      <c r="B111" s="58">
        <v>1236</v>
      </c>
      <c r="C111" s="58"/>
      <c r="D111" s="58"/>
      <c r="E111" s="58"/>
      <c r="F111" s="58"/>
      <c r="G111" s="58">
        <v>52</v>
      </c>
      <c r="H111" s="58" t="s">
        <v>1698</v>
      </c>
      <c r="I111" s="58"/>
      <c r="J111" s="58"/>
      <c r="K111" s="58"/>
      <c r="L111" s="58"/>
      <c r="M111" s="58"/>
      <c r="N111" s="58"/>
      <c r="O111" s="58"/>
      <c r="P111" s="58"/>
      <c r="Q111" s="58">
        <f t="shared" si="6"/>
        <v>52</v>
      </c>
      <c r="R111" s="13">
        <f t="shared" si="7"/>
        <v>8060</v>
      </c>
    </row>
    <row r="112" spans="1:18" ht="17.100000000000001" customHeight="1" x14ac:dyDescent="0.25">
      <c r="A112" s="59">
        <v>114</v>
      </c>
      <c r="B112" s="58">
        <v>1237</v>
      </c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7.100000000000001" customHeight="1" x14ac:dyDescent="0.25">
      <c r="A115" s="59">
        <v>118</v>
      </c>
      <c r="B115" s="58">
        <v>1405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7.100000000000001" customHeight="1" x14ac:dyDescent="0.25">
      <c r="A116" s="59">
        <v>119</v>
      </c>
      <c r="B116" s="58">
        <v>1504</v>
      </c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6"/>
        <v>0</v>
      </c>
      <c r="R116" s="13">
        <f t="shared" si="7"/>
        <v>0</v>
      </c>
    </row>
    <row r="117" spans="1:18" ht="17.100000000000001" customHeight="1" x14ac:dyDescent="0.25">
      <c r="A117" s="59">
        <v>120</v>
      </c>
      <c r="B117" s="58">
        <v>1505</v>
      </c>
      <c r="C117" s="58">
        <v>63</v>
      </c>
      <c r="D117" s="58" t="s">
        <v>1699</v>
      </c>
      <c r="E117" s="58"/>
      <c r="F117" s="58"/>
      <c r="G117" s="58"/>
      <c r="H117" s="58"/>
      <c r="I117" s="58">
        <v>53</v>
      </c>
      <c r="J117" s="58" t="s">
        <v>1700</v>
      </c>
      <c r="K117" s="58"/>
      <c r="L117" s="58"/>
      <c r="M117" s="58"/>
      <c r="N117" s="58"/>
      <c r="O117" s="58">
        <v>55</v>
      </c>
      <c r="P117" s="58" t="s">
        <v>1701</v>
      </c>
      <c r="Q117" s="58">
        <f t="shared" si="6"/>
        <v>171</v>
      </c>
      <c r="R117" s="13">
        <f t="shared" si="7"/>
        <v>26568</v>
      </c>
    </row>
    <row r="118" spans="1:18" ht="17.100000000000001" customHeight="1" x14ac:dyDescent="0.25">
      <c r="A118" s="59">
        <v>122</v>
      </c>
      <c r="B118" s="58">
        <v>1507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7.100000000000001" customHeight="1" x14ac:dyDescent="0.25">
      <c r="A119" s="59">
        <v>123</v>
      </c>
      <c r="B119" s="58">
        <v>1508</v>
      </c>
      <c r="C119" s="58"/>
      <c r="D119" s="58"/>
      <c r="E119" s="58"/>
      <c r="F119" s="58"/>
      <c r="G119" s="58"/>
      <c r="H119" s="58"/>
      <c r="I119" s="58"/>
      <c r="J119" s="58"/>
      <c r="K119" s="58">
        <v>52</v>
      </c>
      <c r="L119" s="58" t="s">
        <v>1702</v>
      </c>
      <c r="M119" s="58"/>
      <c r="N119" s="58"/>
      <c r="O119" s="58"/>
      <c r="P119" s="58"/>
      <c r="Q119" s="58">
        <f t="shared" si="6"/>
        <v>52</v>
      </c>
      <c r="R119" s="13">
        <f t="shared" si="7"/>
        <v>8060</v>
      </c>
    </row>
    <row r="120" spans="1:18" ht="17.100000000000001" customHeight="1" x14ac:dyDescent="0.25">
      <c r="A120" s="59">
        <v>124</v>
      </c>
      <c r="B120" s="58">
        <v>1509</v>
      </c>
      <c r="C120" s="58"/>
      <c r="D120" s="58"/>
      <c r="E120" s="58"/>
      <c r="F120" s="58"/>
      <c r="G120" s="58"/>
      <c r="H120" s="58"/>
      <c r="I120" s="58">
        <v>61</v>
      </c>
      <c r="J120" s="58" t="s">
        <v>1703</v>
      </c>
      <c r="K120" s="58"/>
      <c r="L120" s="58"/>
      <c r="M120" s="58"/>
      <c r="N120" s="58"/>
      <c r="O120" s="58"/>
      <c r="P120" s="58"/>
      <c r="Q120" s="58">
        <f t="shared" si="6"/>
        <v>61</v>
      </c>
      <c r="R120" s="13">
        <f t="shared" si="7"/>
        <v>9455</v>
      </c>
    </row>
    <row r="121" spans="1:18" ht="17.100000000000001" customHeight="1" x14ac:dyDescent="0.25">
      <c r="A121" s="59">
        <v>125</v>
      </c>
      <c r="B121" s="58">
        <v>1510</v>
      </c>
      <c r="C121" s="58">
        <v>72</v>
      </c>
      <c r="D121" s="58" t="s">
        <v>1704</v>
      </c>
      <c r="E121" s="58"/>
      <c r="F121" s="58"/>
      <c r="G121" s="58">
        <v>55</v>
      </c>
      <c r="H121" s="58" t="s">
        <v>1705</v>
      </c>
      <c r="I121" s="58"/>
      <c r="J121" s="58"/>
      <c r="K121" s="58">
        <v>57</v>
      </c>
      <c r="L121" s="58" t="s">
        <v>1706</v>
      </c>
      <c r="M121" s="58"/>
      <c r="N121" s="58"/>
      <c r="O121" s="58">
        <v>56</v>
      </c>
      <c r="P121" s="58" t="s">
        <v>1707</v>
      </c>
      <c r="Q121" s="58">
        <f t="shared" si="6"/>
        <v>240</v>
      </c>
      <c r="R121" s="13">
        <f t="shared" si="7"/>
        <v>37272</v>
      </c>
    </row>
    <row r="122" spans="1:18" ht="17.100000000000001" customHeight="1" x14ac:dyDescent="0.25">
      <c r="A122" s="59">
        <v>126</v>
      </c>
      <c r="B122" s="58">
        <v>1511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7.100000000000001" customHeight="1" x14ac:dyDescent="0.25">
      <c r="A123" s="59">
        <v>127</v>
      </c>
      <c r="B123" s="58" t="s">
        <v>22</v>
      </c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58">
        <v>32</v>
      </c>
      <c r="D124" s="58" t="s">
        <v>1708</v>
      </c>
      <c r="E124" s="58"/>
      <c r="F124" s="58"/>
      <c r="G124" s="58"/>
      <c r="H124" s="58"/>
      <c r="I124" s="58"/>
      <c r="J124" s="58"/>
      <c r="K124" s="58">
        <v>19</v>
      </c>
      <c r="L124" s="58" t="s">
        <v>1709</v>
      </c>
      <c r="M124" s="58"/>
      <c r="N124" s="58"/>
      <c r="O124" s="58"/>
      <c r="P124" s="58"/>
      <c r="Q124" s="58">
        <f t="shared" si="6"/>
        <v>51</v>
      </c>
      <c r="R124" s="13">
        <f t="shared" si="7"/>
        <v>7937</v>
      </c>
    </row>
    <row r="125" spans="1:18" ht="17.100000000000001" customHeight="1" x14ac:dyDescent="0.25">
      <c r="A125" s="59">
        <v>129</v>
      </c>
      <c r="B125" s="58">
        <v>1603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7.100000000000001" customHeight="1" x14ac:dyDescent="0.25">
      <c r="A126" s="59">
        <v>130</v>
      </c>
      <c r="B126" s="58">
        <v>1703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7.100000000000001" customHeight="1" x14ac:dyDescent="0.25">
      <c r="A127" s="59">
        <v>131</v>
      </c>
      <c r="B127" s="58">
        <v>1704</v>
      </c>
      <c r="C127" s="58"/>
      <c r="D127" s="58"/>
      <c r="E127" s="58"/>
      <c r="F127" s="58"/>
      <c r="G127" s="58"/>
      <c r="H127" s="58"/>
      <c r="I127" s="58">
        <v>36</v>
      </c>
      <c r="J127" s="58" t="s">
        <v>1710</v>
      </c>
      <c r="K127" s="58"/>
      <c r="L127" s="58"/>
      <c r="M127" s="58">
        <v>19</v>
      </c>
      <c r="N127" s="58" t="s">
        <v>1711</v>
      </c>
      <c r="O127" s="58"/>
      <c r="P127" s="58"/>
      <c r="Q127" s="58">
        <f t="shared" si="6"/>
        <v>55</v>
      </c>
      <c r="R127" s="13">
        <f t="shared" si="7"/>
        <v>8525</v>
      </c>
    </row>
    <row r="128" spans="1:18" ht="17.100000000000001" customHeight="1" x14ac:dyDescent="0.25">
      <c r="A128" s="59">
        <v>132</v>
      </c>
      <c r="B128" s="58">
        <v>1705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>
        <v>50</v>
      </c>
      <c r="N128" s="58" t="s">
        <v>1712</v>
      </c>
      <c r="O128" s="58"/>
      <c r="P128" s="58"/>
      <c r="Q128" s="58">
        <f t="shared" si="6"/>
        <v>50</v>
      </c>
      <c r="R128" s="13">
        <f t="shared" si="7"/>
        <v>7750</v>
      </c>
    </row>
    <row r="129" spans="1:18" ht="17.100000000000001" customHeight="1" x14ac:dyDescent="0.25">
      <c r="A129" s="59">
        <v>133</v>
      </c>
      <c r="B129" s="58">
        <v>1706</v>
      </c>
      <c r="C129" s="58"/>
      <c r="D129" s="58"/>
      <c r="E129" s="58"/>
      <c r="F129" s="58"/>
      <c r="G129" s="58">
        <v>33</v>
      </c>
      <c r="H129" s="58" t="s">
        <v>1713</v>
      </c>
      <c r="I129" s="58"/>
      <c r="J129" s="58"/>
      <c r="K129" s="58"/>
      <c r="L129" s="58"/>
      <c r="M129" s="58"/>
      <c r="N129" s="58"/>
      <c r="O129" s="58"/>
      <c r="P129" s="58"/>
      <c r="Q129" s="58">
        <f t="shared" si="6"/>
        <v>33</v>
      </c>
      <c r="R129" s="13">
        <f t="shared" si="7"/>
        <v>5115</v>
      </c>
    </row>
    <row r="130" spans="1:18" ht="17.100000000000001" customHeight="1" x14ac:dyDescent="0.25">
      <c r="A130" s="59">
        <v>134</v>
      </c>
      <c r="B130" s="58">
        <v>1707</v>
      </c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7.100000000000001" customHeight="1" x14ac:dyDescent="0.25">
      <c r="A131" s="59">
        <v>135</v>
      </c>
      <c r="B131" s="58">
        <v>1708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7.100000000000001" customHeight="1" x14ac:dyDescent="0.25">
      <c r="A132" s="59">
        <v>136</v>
      </c>
      <c r="B132" s="58" t="s">
        <v>23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7.100000000000001" customHeight="1" x14ac:dyDescent="0.25">
      <c r="A134" s="59">
        <v>138</v>
      </c>
      <c r="B134" s="58">
        <v>2102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>
        <v>36</v>
      </c>
      <c r="N134" s="58" t="s">
        <v>1714</v>
      </c>
      <c r="O134" s="58"/>
      <c r="P134" s="58"/>
      <c r="Q134" s="58">
        <f t="shared" si="6"/>
        <v>36</v>
      </c>
      <c r="R134" s="13">
        <f t="shared" si="7"/>
        <v>5580</v>
      </c>
    </row>
    <row r="135" spans="1:18" ht="17.100000000000001" customHeight="1" x14ac:dyDescent="0.25">
      <c r="A135" s="59">
        <v>139</v>
      </c>
      <c r="B135" s="58">
        <v>2105</v>
      </c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7.100000000000001" customHeight="1" x14ac:dyDescent="0.25">
      <c r="A138" s="59">
        <v>142</v>
      </c>
      <c r="B138" s="58">
        <v>2108</v>
      </c>
      <c r="C138" s="58"/>
      <c r="D138" s="58"/>
      <c r="E138" s="58">
        <v>84</v>
      </c>
      <c r="F138" s="58" t="s">
        <v>1715</v>
      </c>
      <c r="G138" s="58"/>
      <c r="H138" s="58"/>
      <c r="I138" s="58"/>
      <c r="J138" s="58"/>
      <c r="K138" s="58"/>
      <c r="L138" s="58"/>
      <c r="M138" s="58">
        <v>99</v>
      </c>
      <c r="N138" s="58" t="s">
        <v>1716</v>
      </c>
      <c r="O138" s="58"/>
      <c r="P138" s="58"/>
      <c r="Q138" s="58">
        <f t="shared" si="6"/>
        <v>183</v>
      </c>
      <c r="R138" s="13">
        <f t="shared" si="7"/>
        <v>28449</v>
      </c>
    </row>
    <row r="139" spans="1:18" ht="17.100000000000001" customHeight="1" x14ac:dyDescent="0.25">
      <c r="A139" s="59">
        <v>143</v>
      </c>
      <c r="B139" s="58">
        <v>2109</v>
      </c>
      <c r="C139" s="58"/>
      <c r="D139" s="58"/>
      <c r="E139" s="58"/>
      <c r="F139" s="58"/>
      <c r="G139" s="58">
        <v>95</v>
      </c>
      <c r="H139" s="58" t="s">
        <v>1717</v>
      </c>
      <c r="I139" s="58"/>
      <c r="J139" s="58"/>
      <c r="K139" s="58"/>
      <c r="L139" s="58"/>
      <c r="M139" s="58">
        <v>86</v>
      </c>
      <c r="N139" s="58" t="s">
        <v>1718</v>
      </c>
      <c r="O139" s="58"/>
      <c r="P139" s="58"/>
      <c r="Q139" s="58">
        <f t="shared" ref="Q139:Q152" si="8">C139+E139+G139+I139+K139+M139+O139</f>
        <v>181</v>
      </c>
      <c r="R139" s="13">
        <f t="shared" ref="R139:R152" si="9">SUM(C139*C$9,E139*E$9,G139*G$9,I139*I$9,K139*K$9,M139*M$9,O139*O$9)</f>
        <v>28055</v>
      </c>
    </row>
    <row r="140" spans="1:18" ht="17.100000000000001" customHeight="1" x14ac:dyDescent="0.25">
      <c r="A140" s="59">
        <v>144</v>
      </c>
      <c r="B140" s="58">
        <v>2110</v>
      </c>
      <c r="C140" s="58"/>
      <c r="D140" s="58"/>
      <c r="E140" s="58">
        <v>123</v>
      </c>
      <c r="F140" s="58" t="s">
        <v>1719</v>
      </c>
      <c r="G140" s="58"/>
      <c r="H140" s="58"/>
      <c r="I140" s="58"/>
      <c r="J140" s="58"/>
      <c r="K140" s="58">
        <v>94</v>
      </c>
      <c r="L140" s="58" t="s">
        <v>1720</v>
      </c>
      <c r="M140" s="58"/>
      <c r="N140" s="58"/>
      <c r="O140" s="58"/>
      <c r="P140" s="58"/>
      <c r="Q140" s="58">
        <f t="shared" si="8"/>
        <v>217</v>
      </c>
      <c r="R140" s="13">
        <f t="shared" si="9"/>
        <v>33758</v>
      </c>
    </row>
    <row r="141" spans="1:18" ht="17.100000000000001" customHeight="1" x14ac:dyDescent="0.25">
      <c r="A141" s="59">
        <v>145</v>
      </c>
      <c r="B141" s="58">
        <v>2111</v>
      </c>
      <c r="C141" s="58"/>
      <c r="D141" s="58"/>
      <c r="E141" s="58"/>
      <c r="F141" s="58"/>
      <c r="G141" s="58">
        <v>91</v>
      </c>
      <c r="H141" s="58" t="s">
        <v>1721</v>
      </c>
      <c r="I141" s="58"/>
      <c r="J141" s="58"/>
      <c r="K141" s="58"/>
      <c r="L141" s="58"/>
      <c r="M141" s="58">
        <v>95</v>
      </c>
      <c r="N141" s="58" t="s">
        <v>1722</v>
      </c>
      <c r="O141" s="58"/>
      <c r="P141" s="58"/>
      <c r="Q141" s="58">
        <f t="shared" si="8"/>
        <v>186</v>
      </c>
      <c r="R141" s="13">
        <f t="shared" si="9"/>
        <v>28830</v>
      </c>
    </row>
    <row r="142" spans="1:18" ht="17.100000000000001" customHeight="1" x14ac:dyDescent="0.25">
      <c r="A142" s="59">
        <v>146</v>
      </c>
      <c r="B142" s="58">
        <v>2112</v>
      </c>
      <c r="C142" s="58"/>
      <c r="D142" s="58"/>
      <c r="E142" s="58"/>
      <c r="F142" s="58"/>
      <c r="G142" s="58">
        <v>82</v>
      </c>
      <c r="H142" s="58" t="s">
        <v>1723</v>
      </c>
      <c r="I142" s="58"/>
      <c r="J142" s="58"/>
      <c r="K142" s="58"/>
      <c r="L142" s="58"/>
      <c r="M142" s="58">
        <v>88</v>
      </c>
      <c r="N142" s="58" t="s">
        <v>1723</v>
      </c>
      <c r="O142" s="58"/>
      <c r="P142" s="58"/>
      <c r="Q142" s="58">
        <f t="shared" si="8"/>
        <v>170</v>
      </c>
      <c r="R142" s="13">
        <f t="shared" si="9"/>
        <v>26350</v>
      </c>
    </row>
    <row r="143" spans="1:18" ht="17.100000000000001" customHeight="1" x14ac:dyDescent="0.25">
      <c r="A143" s="59">
        <v>147</v>
      </c>
      <c r="B143" s="58">
        <v>2113</v>
      </c>
      <c r="C143" s="58">
        <v>95</v>
      </c>
      <c r="D143" s="58" t="s">
        <v>1724</v>
      </c>
      <c r="E143" s="58"/>
      <c r="F143" s="58"/>
      <c r="G143" s="58"/>
      <c r="H143" s="58"/>
      <c r="I143" s="58">
        <v>100</v>
      </c>
      <c r="J143" s="58" t="s">
        <v>1725</v>
      </c>
      <c r="K143" s="58"/>
      <c r="L143" s="58"/>
      <c r="M143" s="58"/>
      <c r="N143" s="58"/>
      <c r="O143" s="58">
        <v>97</v>
      </c>
      <c r="P143" s="58" t="s">
        <v>1726</v>
      </c>
      <c r="Q143" s="58">
        <f t="shared" si="8"/>
        <v>292</v>
      </c>
      <c r="R143" s="13">
        <f t="shared" si="9"/>
        <v>45355</v>
      </c>
    </row>
    <row r="144" spans="1:18" ht="17.100000000000001" customHeight="1" x14ac:dyDescent="0.25">
      <c r="A144" s="59">
        <v>148</v>
      </c>
      <c r="B144" s="58">
        <v>2114</v>
      </c>
      <c r="C144" s="58"/>
      <c r="D144" s="58"/>
      <c r="E144" s="58"/>
      <c r="F144" s="58"/>
      <c r="G144" s="58">
        <v>35</v>
      </c>
      <c r="H144" s="58" t="s">
        <v>1727</v>
      </c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35</v>
      </c>
      <c r="R144" s="13">
        <f t="shared" si="9"/>
        <v>5425</v>
      </c>
    </row>
    <row r="145" spans="1:18" ht="17.100000000000001" customHeight="1" x14ac:dyDescent="0.25">
      <c r="A145" s="59">
        <v>149</v>
      </c>
      <c r="B145" s="58">
        <v>2115</v>
      </c>
      <c r="C145" s="58">
        <v>142</v>
      </c>
      <c r="D145" s="58" t="s">
        <v>1728</v>
      </c>
      <c r="E145" s="58"/>
      <c r="F145" s="58"/>
      <c r="G145" s="58">
        <v>40</v>
      </c>
      <c r="H145" s="58" t="s">
        <v>620</v>
      </c>
      <c r="I145" s="58"/>
      <c r="J145" s="58"/>
      <c r="K145" s="58"/>
      <c r="L145" s="58"/>
      <c r="M145" s="58"/>
      <c r="N145" s="58"/>
      <c r="O145" s="58"/>
      <c r="P145" s="58"/>
      <c r="Q145" s="58">
        <f t="shared" si="8"/>
        <v>182</v>
      </c>
      <c r="R145" s="13">
        <f t="shared" si="9"/>
        <v>28352</v>
      </c>
    </row>
    <row r="146" spans="1:18" ht="17.100000000000001" customHeight="1" x14ac:dyDescent="0.25">
      <c r="A146" s="59">
        <v>151</v>
      </c>
      <c r="B146" s="58">
        <v>2302</v>
      </c>
      <c r="C146" s="58"/>
      <c r="D146" s="58"/>
      <c r="E146" s="58"/>
      <c r="F146" s="58"/>
      <c r="G146" s="58">
        <v>61</v>
      </c>
      <c r="H146" s="58" t="s">
        <v>1729</v>
      </c>
      <c r="I146" s="58"/>
      <c r="J146" s="58"/>
      <c r="K146" s="58"/>
      <c r="L146" s="58"/>
      <c r="M146" s="58">
        <v>89</v>
      </c>
      <c r="N146" s="58" t="s">
        <v>1730</v>
      </c>
      <c r="O146" s="58"/>
      <c r="P146" s="58"/>
      <c r="Q146" s="58">
        <f t="shared" si="8"/>
        <v>150</v>
      </c>
      <c r="R146" s="13">
        <f t="shared" si="9"/>
        <v>23250</v>
      </c>
    </row>
    <row r="147" spans="1:18" ht="17.100000000000001" customHeight="1" x14ac:dyDescent="0.25">
      <c r="A147" s="59">
        <v>152</v>
      </c>
      <c r="B147" s="58">
        <v>2401</v>
      </c>
      <c r="C147" s="58"/>
      <c r="D147" s="58"/>
      <c r="E147" s="58"/>
      <c r="F147" s="58"/>
      <c r="G147" s="58">
        <v>61</v>
      </c>
      <c r="H147" s="58" t="s">
        <v>1731</v>
      </c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61</v>
      </c>
      <c r="R147" s="13">
        <f t="shared" si="9"/>
        <v>9455</v>
      </c>
    </row>
    <row r="148" spans="1:18" ht="17.100000000000001" customHeight="1" x14ac:dyDescent="0.25">
      <c r="A148" s="59">
        <v>153</v>
      </c>
      <c r="B148" s="58">
        <v>2402</v>
      </c>
      <c r="C148" s="58">
        <v>231</v>
      </c>
      <c r="D148" s="58" t="s">
        <v>1732</v>
      </c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231</v>
      </c>
      <c r="R148" s="13">
        <f t="shared" si="9"/>
        <v>36036</v>
      </c>
    </row>
    <row r="149" spans="1:18" ht="17.100000000000001" customHeight="1" x14ac:dyDescent="0.25">
      <c r="A149" s="59">
        <v>154</v>
      </c>
      <c r="B149" s="58" t="s">
        <v>24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7.100000000000001" customHeight="1" x14ac:dyDescent="0.25">
      <c r="A152" s="59">
        <v>157</v>
      </c>
      <c r="B152" s="58" t="s">
        <v>27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6519</v>
      </c>
      <c r="R153" s="13">
        <f>SUM(R11:R152)</f>
        <v>1012213</v>
      </c>
    </row>
    <row r="154" spans="1:18" ht="33.950000000000003" customHeight="1" x14ac:dyDescent="0.25">
      <c r="A154" s="87" t="s">
        <v>28</v>
      </c>
      <c r="B154" s="85"/>
      <c r="C154" s="59">
        <f>SUM(C11:C152)</f>
        <v>1046</v>
      </c>
      <c r="D154" s="59"/>
      <c r="E154" s="59">
        <f>SUM(E11:E152)</f>
        <v>722</v>
      </c>
      <c r="F154" s="59"/>
      <c r="G154" s="59">
        <f>SUM(G11:G152)</f>
        <v>930</v>
      </c>
      <c r="H154" s="59"/>
      <c r="I154" s="59">
        <f>SUM(I11:I152)</f>
        <v>975</v>
      </c>
      <c r="J154" s="59"/>
      <c r="K154" s="59">
        <f>SUM(K11:K152)</f>
        <v>965</v>
      </c>
      <c r="L154" s="59"/>
      <c r="M154" s="59">
        <f>SUM(M11:M152)</f>
        <v>983</v>
      </c>
      <c r="N154" s="59"/>
      <c r="O154" s="59">
        <f>SUM(O11:O152)</f>
        <v>898</v>
      </c>
      <c r="P154" s="59"/>
      <c r="Q154" s="21">
        <f>SUM(C154:P154)</f>
        <v>6519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163176</v>
      </c>
      <c r="D155" s="59"/>
      <c r="E155" s="59">
        <f>E154*E9</f>
        <v>112632</v>
      </c>
      <c r="F155" s="59"/>
      <c r="G155" s="59">
        <f>G154*G9</f>
        <v>144150</v>
      </c>
      <c r="H155" s="59"/>
      <c r="I155" s="59">
        <f>I154*I9</f>
        <v>151125</v>
      </c>
      <c r="J155" s="59"/>
      <c r="K155" s="59">
        <f>K154*K9</f>
        <v>149575</v>
      </c>
      <c r="L155" s="59"/>
      <c r="M155" s="59">
        <f>M154*M9</f>
        <v>152365</v>
      </c>
      <c r="N155" s="59"/>
      <c r="O155" s="59">
        <f>O154*O9</f>
        <v>139190</v>
      </c>
      <c r="P155" s="59"/>
      <c r="Q155" s="59" t="s">
        <v>30</v>
      </c>
      <c r="R155" s="23">
        <f>SUM(C155:P155)</f>
        <v>1012213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x14ac:dyDescent="0.25">
      <c r="A160" s="57" t="s">
        <v>82</v>
      </c>
      <c r="E160" s="60"/>
      <c r="G160" s="60"/>
      <c r="I160" s="60"/>
      <c r="K160" s="60"/>
      <c r="M160" s="61"/>
      <c r="P160" s="26" t="s">
        <v>53</v>
      </c>
      <c r="Q160" s="26"/>
    </row>
    <row r="161" spans="1:19" x14ac:dyDescent="0.25">
      <c r="A161" s="57" t="s">
        <v>83</v>
      </c>
      <c r="E161" s="60"/>
      <c r="G161" s="60"/>
      <c r="I161" s="60"/>
      <c r="K161" s="60"/>
      <c r="M161" s="61"/>
      <c r="P161" s="57" t="s">
        <v>56</v>
      </c>
    </row>
    <row r="162" spans="1:19" x14ac:dyDescent="0.25">
      <c r="A162" s="24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24"/>
      <c r="S162" s="1"/>
    </row>
    <row r="163" spans="1:19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</row>
  </sheetData>
  <mergeCells count="25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24" right="0.16" top="0.2" bottom="0.2" header="0.3" footer="0.3"/>
  <pageSetup paperSize="9" orientation="landscape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6"/>
  <sheetViews>
    <sheetView workbookViewId="0">
      <selection sqref="A1:D6"/>
    </sheetView>
  </sheetViews>
  <sheetFormatPr defaultRowHeight="15" x14ac:dyDescent="0.25"/>
  <cols>
    <col min="1" max="1" width="5" style="57" customWidth="1"/>
    <col min="2" max="2" width="14.140625" style="56" customWidth="1"/>
    <col min="3" max="3" width="10.5703125" style="57" customWidth="1"/>
    <col min="4" max="4" width="13" style="57" customWidth="1"/>
    <col min="5" max="63" width="9.140625" style="57" customWidth="1"/>
    <col min="64" max="16384" width="9.140625" style="57"/>
  </cols>
  <sheetData>
    <row r="1" spans="1:5" x14ac:dyDescent="0.25">
      <c r="A1" s="81" t="s">
        <v>0</v>
      </c>
      <c r="B1" s="81"/>
      <c r="C1" s="82"/>
      <c r="D1" s="82"/>
    </row>
    <row r="2" spans="1:5" x14ac:dyDescent="0.25">
      <c r="A2" s="86" t="s">
        <v>8</v>
      </c>
      <c r="B2" s="91"/>
      <c r="C2" s="87" t="s">
        <v>9</v>
      </c>
      <c r="D2" s="87" t="s">
        <v>10</v>
      </c>
    </row>
    <row r="3" spans="1:5" x14ac:dyDescent="0.25">
      <c r="A3" s="92"/>
      <c r="B3" s="90"/>
      <c r="C3" s="100"/>
      <c r="D3" s="100"/>
      <c r="E3" s="7"/>
    </row>
    <row r="4" spans="1:5" x14ac:dyDescent="0.25">
      <c r="A4" s="86" t="s">
        <v>11</v>
      </c>
      <c r="B4" s="85"/>
      <c r="C4" s="100"/>
      <c r="D4" s="100"/>
    </row>
    <row r="5" spans="1:5" x14ac:dyDescent="0.25">
      <c r="A5" s="8" t="s">
        <v>12</v>
      </c>
      <c r="B5" s="55" t="s">
        <v>13</v>
      </c>
      <c r="C5" s="101"/>
      <c r="D5" s="101"/>
    </row>
    <row r="6" spans="1:5" ht="17.100000000000001" customHeight="1" x14ac:dyDescent="0.25">
      <c r="A6" s="59">
        <v>102</v>
      </c>
      <c r="B6" s="58">
        <v>1107</v>
      </c>
      <c r="C6" s="13">
        <f>SUM('01:35'!Q100)</f>
        <v>882</v>
      </c>
      <c r="D6" s="13">
        <f>SUM('01:35'!R100)</f>
        <v>137032</v>
      </c>
    </row>
  </sheetData>
  <mergeCells count="5">
    <mergeCell ref="A4:B4"/>
    <mergeCell ref="A1:D1"/>
    <mergeCell ref="A2:B3"/>
    <mergeCell ref="C2:C5"/>
    <mergeCell ref="D2:D5"/>
  </mergeCells>
  <pageMargins left="1.94" right="0.16" top="2.16" bottom="0.2" header="1.59" footer="0.3"/>
  <pageSetup paperSize="9" orientation="portrait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S163"/>
  <sheetViews>
    <sheetView topLeftCell="A10" workbookViewId="0">
      <selection activeCell="I145" sqref="I145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36</v>
      </c>
      <c r="O4" s="1"/>
      <c r="P4" s="1"/>
      <c r="Q4" s="1"/>
      <c r="R4" s="1"/>
    </row>
    <row r="5" spans="1:19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1733</v>
      </c>
      <c r="P5" s="1"/>
      <c r="Q5" s="1"/>
      <c r="R5" s="1"/>
    </row>
    <row r="6" spans="1:19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1734</v>
      </c>
      <c r="P6" s="1"/>
      <c r="Q6" s="1"/>
      <c r="R6" s="1"/>
    </row>
    <row r="7" spans="1:19" x14ac:dyDescent="0.25">
      <c r="A7" s="86" t="s">
        <v>8</v>
      </c>
      <c r="B7" s="91"/>
      <c r="C7" s="87" t="s">
        <v>1735</v>
      </c>
      <c r="D7" s="91"/>
      <c r="E7" s="87" t="s">
        <v>1736</v>
      </c>
      <c r="F7" s="91"/>
      <c r="G7" s="87" t="s">
        <v>1737</v>
      </c>
      <c r="H7" s="91"/>
      <c r="I7" s="87" t="s">
        <v>1738</v>
      </c>
      <c r="J7" s="91"/>
      <c r="K7" s="87" t="s">
        <v>1739</v>
      </c>
      <c r="L7" s="91"/>
      <c r="M7" s="87" t="s">
        <v>1740</v>
      </c>
      <c r="N7" s="91"/>
      <c r="O7" s="87" t="s">
        <v>1741</v>
      </c>
      <c r="P7" s="91"/>
      <c r="Q7" s="87" t="s">
        <v>9</v>
      </c>
      <c r="R7" s="87" t="s">
        <v>10</v>
      </c>
    </row>
    <row r="8" spans="1:19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x14ac:dyDescent="0.25">
      <c r="A9" s="86" t="s">
        <v>11</v>
      </c>
      <c r="B9" s="85"/>
      <c r="C9" s="87">
        <v>155</v>
      </c>
      <c r="D9" s="85"/>
      <c r="E9" s="87">
        <v>155</v>
      </c>
      <c r="F9" s="85"/>
      <c r="G9" s="87">
        <v>155</v>
      </c>
      <c r="H9" s="85"/>
      <c r="I9" s="87">
        <v>151</v>
      </c>
      <c r="J9" s="85"/>
      <c r="K9" s="87">
        <v>151</v>
      </c>
      <c r="L9" s="85"/>
      <c r="M9" s="87">
        <v>151</v>
      </c>
      <c r="N9" s="85"/>
      <c r="O9" s="87" t="s">
        <v>206</v>
      </c>
      <c r="P9" s="85"/>
      <c r="Q9" s="100"/>
      <c r="R9" s="100"/>
    </row>
    <row r="10" spans="1:19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7.100000000000001" customHeight="1" x14ac:dyDescent="0.25">
      <c r="A11" s="59">
        <v>1</v>
      </c>
      <c r="B11" s="11">
        <v>109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7.100000000000001" customHeight="1" x14ac:dyDescent="0.25">
      <c r="A12" s="59">
        <v>2</v>
      </c>
      <c r="B12" s="14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58">
        <f t="shared" si="0"/>
        <v>0</v>
      </c>
      <c r="R12" s="13">
        <f t="shared" si="1"/>
        <v>0</v>
      </c>
    </row>
    <row r="13" spans="1:19" ht="17.100000000000001" customHeight="1" x14ac:dyDescent="0.25">
      <c r="A13" s="59">
        <v>3</v>
      </c>
      <c r="B13" s="14">
        <v>112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58">
        <f t="shared" si="0"/>
        <v>0</v>
      </c>
      <c r="R13" s="13">
        <f t="shared" si="1"/>
        <v>0</v>
      </c>
    </row>
    <row r="14" spans="1:19" ht="17.100000000000001" customHeight="1" x14ac:dyDescent="0.25">
      <c r="A14" s="59">
        <v>4</v>
      </c>
      <c r="B14" s="14">
        <v>113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58">
        <f t="shared" si="0"/>
        <v>0</v>
      </c>
      <c r="R14" s="13">
        <f t="shared" si="1"/>
        <v>0</v>
      </c>
    </row>
    <row r="15" spans="1:19" ht="17.100000000000001" customHeight="1" x14ac:dyDescent="0.25">
      <c r="A15" s="59">
        <v>6</v>
      </c>
      <c r="B15" s="14">
        <v>115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>
        <v>128</v>
      </c>
      <c r="N15" s="12" t="s">
        <v>1742</v>
      </c>
      <c r="O15" s="12"/>
      <c r="P15" s="12"/>
      <c r="Q15" s="58">
        <f t="shared" si="0"/>
        <v>128</v>
      </c>
      <c r="R15" s="13">
        <f t="shared" si="1"/>
        <v>19328</v>
      </c>
    </row>
    <row r="16" spans="1:19" ht="17.100000000000001" customHeight="1" x14ac:dyDescent="0.25">
      <c r="A16" s="59">
        <v>7</v>
      </c>
      <c r="B16" s="14">
        <v>116</v>
      </c>
      <c r="C16" s="12"/>
      <c r="D16" s="12"/>
      <c r="E16" s="12">
        <v>91</v>
      </c>
      <c r="F16" s="12" t="s">
        <v>1743</v>
      </c>
      <c r="G16" s="12"/>
      <c r="H16" s="12"/>
      <c r="I16" s="12"/>
      <c r="J16" s="12"/>
      <c r="K16" s="12">
        <v>143</v>
      </c>
      <c r="L16" s="12" t="s">
        <v>1744</v>
      </c>
      <c r="M16" s="12"/>
      <c r="N16" s="12"/>
      <c r="O16" s="12"/>
      <c r="P16" s="12"/>
      <c r="Q16" s="58">
        <f t="shared" si="0"/>
        <v>234</v>
      </c>
      <c r="R16" s="13">
        <f t="shared" si="1"/>
        <v>35698</v>
      </c>
    </row>
    <row r="17" spans="1:18" ht="17.100000000000001" customHeight="1" x14ac:dyDescent="0.25">
      <c r="A17" s="59">
        <v>8</v>
      </c>
      <c r="B17" s="14">
        <v>117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12"/>
      <c r="D18" s="12"/>
      <c r="E18" s="12">
        <v>123</v>
      </c>
      <c r="F18" s="12" t="s">
        <v>1745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58">
        <f t="shared" si="0"/>
        <v>123</v>
      </c>
      <c r="R18" s="13">
        <f t="shared" si="1"/>
        <v>19065</v>
      </c>
    </row>
    <row r="19" spans="1:18" ht="17.100000000000001" customHeight="1" x14ac:dyDescent="0.25">
      <c r="A19" s="59">
        <v>10</v>
      </c>
      <c r="B19" s="14">
        <v>201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58">
        <f t="shared" si="0"/>
        <v>0</v>
      </c>
      <c r="R19" s="13">
        <f t="shared" si="1"/>
        <v>0</v>
      </c>
    </row>
    <row r="20" spans="1:18" ht="17.100000000000001" customHeight="1" x14ac:dyDescent="0.25">
      <c r="A20" s="59">
        <v>11</v>
      </c>
      <c r="B20" s="14">
        <v>204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58">
        <f t="shared" si="0"/>
        <v>0</v>
      </c>
      <c r="R20" s="13">
        <f t="shared" si="1"/>
        <v>0</v>
      </c>
    </row>
    <row r="21" spans="1:18" ht="17.100000000000001" customHeight="1" x14ac:dyDescent="0.25">
      <c r="A21" s="59">
        <v>12</v>
      </c>
      <c r="B21" s="14" t="s">
        <v>16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12"/>
      <c r="D23" s="12"/>
      <c r="E23" s="12">
        <v>34</v>
      </c>
      <c r="F23" s="12" t="s">
        <v>1746</v>
      </c>
      <c r="G23" s="12"/>
      <c r="H23" s="12"/>
      <c r="I23" s="12">
        <v>18</v>
      </c>
      <c r="J23" s="12" t="s">
        <v>1747</v>
      </c>
      <c r="K23" s="12"/>
      <c r="L23" s="12"/>
      <c r="M23" s="12">
        <v>16</v>
      </c>
      <c r="N23" s="12" t="s">
        <v>1748</v>
      </c>
      <c r="O23" s="12"/>
      <c r="P23" s="12"/>
      <c r="Q23" s="58">
        <f t="shared" si="0"/>
        <v>68</v>
      </c>
      <c r="R23" s="13">
        <f t="shared" si="1"/>
        <v>10404</v>
      </c>
    </row>
    <row r="24" spans="1:18" ht="17.100000000000001" customHeight="1" x14ac:dyDescent="0.25">
      <c r="A24" s="59">
        <v>15</v>
      </c>
      <c r="B24" s="14">
        <v>329</v>
      </c>
      <c r="C24" s="12"/>
      <c r="D24" s="12"/>
      <c r="E24" s="12">
        <v>12</v>
      </c>
      <c r="F24" s="12" t="s">
        <v>1749</v>
      </c>
      <c r="G24" s="12"/>
      <c r="H24" s="12"/>
      <c r="I24" s="12">
        <v>15</v>
      </c>
      <c r="J24" s="12" t="s">
        <v>1750</v>
      </c>
      <c r="K24" s="12"/>
      <c r="L24" s="12"/>
      <c r="M24" s="12">
        <v>24</v>
      </c>
      <c r="N24" s="12" t="s">
        <v>1751</v>
      </c>
      <c r="O24" s="12">
        <v>11</v>
      </c>
      <c r="P24" s="12" t="s">
        <v>1752</v>
      </c>
      <c r="Q24" s="58">
        <f t="shared" si="0"/>
        <v>62</v>
      </c>
      <c r="R24" s="13">
        <f t="shared" si="1"/>
        <v>9410</v>
      </c>
    </row>
    <row r="25" spans="1:18" ht="17.100000000000001" customHeight="1" x14ac:dyDescent="0.25">
      <c r="A25" s="59">
        <v>16</v>
      </c>
      <c r="B25" s="14">
        <v>330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12">
        <v>27</v>
      </c>
      <c r="D28" s="12">
        <v>308</v>
      </c>
      <c r="E28" s="12"/>
      <c r="F28" s="12"/>
      <c r="G28" s="12">
        <v>48</v>
      </c>
      <c r="H28" s="12">
        <v>317</v>
      </c>
      <c r="I28" s="12">
        <v>10</v>
      </c>
      <c r="J28" s="12" t="s">
        <v>1753</v>
      </c>
      <c r="K28" s="12"/>
      <c r="L28" s="12"/>
      <c r="M28" s="12">
        <v>29</v>
      </c>
      <c r="N28" s="12" t="s">
        <v>1754</v>
      </c>
      <c r="O28" s="12"/>
      <c r="P28" s="12"/>
      <c r="Q28" s="58">
        <f t="shared" si="0"/>
        <v>114</v>
      </c>
      <c r="R28" s="13">
        <f t="shared" si="1"/>
        <v>17514</v>
      </c>
    </row>
    <row r="29" spans="1:18" ht="17.100000000000001" customHeight="1" x14ac:dyDescent="0.25">
      <c r="A29" s="59">
        <v>20</v>
      </c>
      <c r="B29" s="14">
        <v>334</v>
      </c>
      <c r="C29" s="12"/>
      <c r="D29" s="12"/>
      <c r="E29" s="12">
        <v>22</v>
      </c>
      <c r="F29" s="12" t="s">
        <v>1755</v>
      </c>
      <c r="G29" s="12"/>
      <c r="H29" s="12"/>
      <c r="I29" s="12">
        <v>22</v>
      </c>
      <c r="J29" s="12" t="s">
        <v>1756</v>
      </c>
      <c r="K29" s="12"/>
      <c r="L29" s="12"/>
      <c r="M29" s="12">
        <v>17</v>
      </c>
      <c r="N29" s="12" t="s">
        <v>848</v>
      </c>
      <c r="O29" s="12"/>
      <c r="P29" s="12"/>
      <c r="Q29" s="58">
        <f t="shared" si="0"/>
        <v>61</v>
      </c>
      <c r="R29" s="13">
        <f t="shared" si="1"/>
        <v>9299</v>
      </c>
    </row>
    <row r="30" spans="1:18" ht="17.100000000000001" customHeight="1" x14ac:dyDescent="0.25">
      <c r="A30" s="59">
        <v>22</v>
      </c>
      <c r="B30" s="14">
        <v>336</v>
      </c>
      <c r="C30" s="12">
        <v>18</v>
      </c>
      <c r="D30" s="12">
        <v>5858</v>
      </c>
      <c r="E30" s="12"/>
      <c r="F30" s="12"/>
      <c r="G30" s="12">
        <v>52</v>
      </c>
      <c r="H30" s="12">
        <v>5860</v>
      </c>
      <c r="I30" s="12"/>
      <c r="J30" s="12"/>
      <c r="K30" s="12">
        <v>20</v>
      </c>
      <c r="L30" s="12" t="s">
        <v>1757</v>
      </c>
      <c r="M30" s="12"/>
      <c r="N30" s="12"/>
      <c r="O30" s="12">
        <v>14</v>
      </c>
      <c r="P30" s="12" t="s">
        <v>1758</v>
      </c>
      <c r="Q30" s="58">
        <f t="shared" si="0"/>
        <v>104</v>
      </c>
      <c r="R30" s="13">
        <f t="shared" si="1"/>
        <v>15984</v>
      </c>
    </row>
    <row r="31" spans="1:18" ht="17.100000000000001" customHeight="1" x14ac:dyDescent="0.25">
      <c r="A31" s="59">
        <v>24</v>
      </c>
      <c r="B31" s="14">
        <v>338</v>
      </c>
      <c r="C31" s="12"/>
      <c r="D31" s="12"/>
      <c r="E31" s="12">
        <v>32</v>
      </c>
      <c r="F31" s="12">
        <v>3697</v>
      </c>
      <c r="G31" s="12"/>
      <c r="H31" s="12"/>
      <c r="I31" s="12">
        <v>29</v>
      </c>
      <c r="J31" s="12" t="s">
        <v>1759</v>
      </c>
      <c r="K31" s="12">
        <v>11</v>
      </c>
      <c r="L31" s="12" t="s">
        <v>1760</v>
      </c>
      <c r="M31" s="12"/>
      <c r="N31" s="12"/>
      <c r="O31" s="12"/>
      <c r="P31" s="12"/>
      <c r="Q31" s="58">
        <f t="shared" si="0"/>
        <v>72</v>
      </c>
      <c r="R31" s="13">
        <f t="shared" si="1"/>
        <v>11000</v>
      </c>
    </row>
    <row r="32" spans="1:18" ht="17.100000000000001" customHeight="1" x14ac:dyDescent="0.25">
      <c r="A32" s="59">
        <v>25</v>
      </c>
      <c r="B32" s="14">
        <v>339</v>
      </c>
      <c r="C32" s="12">
        <v>42</v>
      </c>
      <c r="D32" s="12" t="s">
        <v>1761</v>
      </c>
      <c r="E32" s="12"/>
      <c r="F32" s="12"/>
      <c r="G32" s="12">
        <v>114</v>
      </c>
      <c r="H32" s="12" t="s">
        <v>1762</v>
      </c>
      <c r="I32" s="12"/>
      <c r="J32" s="12"/>
      <c r="K32" s="12">
        <v>32</v>
      </c>
      <c r="L32" s="12" t="s">
        <v>1763</v>
      </c>
      <c r="M32" s="12"/>
      <c r="N32" s="12"/>
      <c r="O32" s="12">
        <v>40</v>
      </c>
      <c r="P32" s="12" t="s">
        <v>1764</v>
      </c>
      <c r="Q32" s="58">
        <f t="shared" si="0"/>
        <v>228</v>
      </c>
      <c r="R32" s="13">
        <f t="shared" si="1"/>
        <v>35052</v>
      </c>
    </row>
    <row r="33" spans="1:18" ht="17.100000000000001" customHeight="1" x14ac:dyDescent="0.25">
      <c r="A33" s="59">
        <v>26</v>
      </c>
      <c r="B33" s="59">
        <v>340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12"/>
      <c r="D34" s="12"/>
      <c r="E34" s="12"/>
      <c r="F34" s="12"/>
      <c r="G34" s="12">
        <v>34</v>
      </c>
      <c r="H34" s="12" t="s">
        <v>1765</v>
      </c>
      <c r="I34" s="12"/>
      <c r="J34" s="12"/>
      <c r="K34" s="12">
        <v>44</v>
      </c>
      <c r="L34" s="12" t="s">
        <v>1766</v>
      </c>
      <c r="M34" s="12"/>
      <c r="N34" s="12"/>
      <c r="O34" s="12">
        <v>41</v>
      </c>
      <c r="P34" s="12" t="s">
        <v>1242</v>
      </c>
      <c r="Q34" s="58">
        <f t="shared" si="0"/>
        <v>119</v>
      </c>
      <c r="R34" s="13">
        <f t="shared" si="1"/>
        <v>18105</v>
      </c>
    </row>
    <row r="35" spans="1:18" ht="17.100000000000001" customHeight="1" x14ac:dyDescent="0.25">
      <c r="A35" s="59">
        <v>28</v>
      </c>
      <c r="B35" s="17">
        <v>342</v>
      </c>
      <c r="C35" s="12">
        <v>42</v>
      </c>
      <c r="D35" s="12" t="s">
        <v>1767</v>
      </c>
      <c r="E35" s="12"/>
      <c r="F35" s="12"/>
      <c r="G35" s="12">
        <v>78</v>
      </c>
      <c r="H35" s="12" t="s">
        <v>1768</v>
      </c>
      <c r="I35" s="12"/>
      <c r="J35" s="12"/>
      <c r="K35" s="12">
        <v>36</v>
      </c>
      <c r="L35" s="12" t="s">
        <v>1769</v>
      </c>
      <c r="M35" s="12"/>
      <c r="N35" s="12"/>
      <c r="O35" s="12">
        <v>36</v>
      </c>
      <c r="P35" s="12" t="s">
        <v>1770</v>
      </c>
      <c r="Q35" s="58">
        <f t="shared" si="0"/>
        <v>192</v>
      </c>
      <c r="R35" s="13">
        <f t="shared" si="1"/>
        <v>29472</v>
      </c>
    </row>
    <row r="36" spans="1:18" ht="17.100000000000001" customHeight="1" x14ac:dyDescent="0.25">
      <c r="A36" s="59">
        <v>29</v>
      </c>
      <c r="B36" s="59">
        <v>343</v>
      </c>
      <c r="C36" s="12">
        <v>40</v>
      </c>
      <c r="D36" s="12" t="s">
        <v>1771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58">
        <f t="shared" si="0"/>
        <v>40</v>
      </c>
      <c r="R36" s="13">
        <f t="shared" si="1"/>
        <v>6200</v>
      </c>
    </row>
    <row r="37" spans="1:18" ht="17.100000000000001" customHeight="1" x14ac:dyDescent="0.25">
      <c r="A37" s="59">
        <v>30</v>
      </c>
      <c r="B37" s="14" t="s">
        <v>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14" t="s">
        <v>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58">
        <f t="shared" si="0"/>
        <v>0</v>
      </c>
      <c r="R38" s="13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58">
        <f t="shared" si="0"/>
        <v>0</v>
      </c>
      <c r="R41" s="13">
        <f t="shared" si="1"/>
        <v>0</v>
      </c>
    </row>
    <row r="42" spans="1:18" ht="17.100000000000001" customHeight="1" x14ac:dyDescent="0.25">
      <c r="A42" s="59">
        <v>37</v>
      </c>
      <c r="B42" s="14">
        <v>421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58">
        <f t="shared" si="0"/>
        <v>0</v>
      </c>
      <c r="R42" s="13">
        <f t="shared" si="1"/>
        <v>0</v>
      </c>
    </row>
    <row r="43" spans="1:18" ht="17.100000000000001" customHeight="1" x14ac:dyDescent="0.25">
      <c r="A43" s="59">
        <v>38</v>
      </c>
      <c r="B43" s="59">
        <v>422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7.100000000000001" customHeight="1" x14ac:dyDescent="0.25">
      <c r="A44" s="59">
        <v>39</v>
      </c>
      <c r="B44" s="58">
        <v>423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58">
        <f t="shared" si="2"/>
        <v>0</v>
      </c>
      <c r="R44" s="13">
        <f t="shared" si="3"/>
        <v>0</v>
      </c>
    </row>
    <row r="45" spans="1:18" ht="17.100000000000001" customHeight="1" x14ac:dyDescent="0.25">
      <c r="A45" s="59">
        <v>40</v>
      </c>
      <c r="B45" s="58">
        <v>424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58">
        <f t="shared" si="2"/>
        <v>0</v>
      </c>
      <c r="R45" s="13">
        <f t="shared" si="3"/>
        <v>0</v>
      </c>
    </row>
    <row r="46" spans="1:18" ht="17.100000000000001" customHeight="1" x14ac:dyDescent="0.25">
      <c r="A46" s="59">
        <v>41</v>
      </c>
      <c r="B46" s="58">
        <v>425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58">
        <f t="shared" si="2"/>
        <v>0</v>
      </c>
      <c r="R46" s="13">
        <f t="shared" si="3"/>
        <v>0</v>
      </c>
    </row>
    <row r="47" spans="1:18" ht="17.100000000000001" customHeight="1" x14ac:dyDescent="0.25">
      <c r="A47" s="59">
        <v>42</v>
      </c>
      <c r="B47" s="58">
        <v>426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58">
        <f t="shared" si="2"/>
        <v>0</v>
      </c>
      <c r="R47" s="13">
        <f t="shared" si="3"/>
        <v>0</v>
      </c>
    </row>
    <row r="48" spans="1:18" ht="17.100000000000001" customHeight="1" x14ac:dyDescent="0.25">
      <c r="A48" s="59">
        <v>43</v>
      </c>
      <c r="B48" s="58">
        <v>427</v>
      </c>
      <c r="C48" s="12">
        <v>37</v>
      </c>
      <c r="D48" s="12" t="s">
        <v>1772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58">
        <f t="shared" si="2"/>
        <v>37</v>
      </c>
      <c r="R48" s="13">
        <f t="shared" si="3"/>
        <v>5735</v>
      </c>
    </row>
    <row r="49" spans="1:18" ht="17.100000000000001" customHeight="1" x14ac:dyDescent="0.25">
      <c r="A49" s="59">
        <v>44</v>
      </c>
      <c r="B49" s="58">
        <v>428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58">
        <f t="shared" si="2"/>
        <v>0</v>
      </c>
      <c r="R49" s="13">
        <f t="shared" si="3"/>
        <v>0</v>
      </c>
    </row>
    <row r="50" spans="1:18" ht="17.100000000000001" customHeight="1" x14ac:dyDescent="0.25">
      <c r="A50" s="59">
        <v>45</v>
      </c>
      <c r="B50" s="58">
        <v>429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58">
        <f t="shared" si="2"/>
        <v>0</v>
      </c>
      <c r="R50" s="13">
        <f t="shared" si="3"/>
        <v>0</v>
      </c>
    </row>
    <row r="51" spans="1:18" ht="17.100000000000001" customHeight="1" x14ac:dyDescent="0.25">
      <c r="A51" s="59">
        <v>46</v>
      </c>
      <c r="B51" s="58">
        <v>430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58">
        <f t="shared" si="2"/>
        <v>0</v>
      </c>
      <c r="R51" s="13">
        <f t="shared" si="3"/>
        <v>0</v>
      </c>
    </row>
    <row r="52" spans="1:18" ht="17.100000000000001" customHeight="1" x14ac:dyDescent="0.25">
      <c r="A52" s="59">
        <v>47</v>
      </c>
      <c r="B52" s="58">
        <v>431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58">
        <f t="shared" si="2"/>
        <v>0</v>
      </c>
      <c r="R52" s="13">
        <f t="shared" si="3"/>
        <v>0</v>
      </c>
    </row>
    <row r="53" spans="1:18" ht="17.100000000000001" customHeight="1" x14ac:dyDescent="0.25">
      <c r="A53" s="59">
        <v>48</v>
      </c>
      <c r="B53" s="58">
        <v>432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58">
        <f t="shared" si="2"/>
        <v>0</v>
      </c>
      <c r="R53" s="13">
        <f t="shared" si="3"/>
        <v>0</v>
      </c>
    </row>
    <row r="54" spans="1:18" ht="17.100000000000001" customHeight="1" x14ac:dyDescent="0.25">
      <c r="A54" s="59">
        <v>49</v>
      </c>
      <c r="B54" s="58">
        <v>433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58">
        <f t="shared" si="2"/>
        <v>0</v>
      </c>
      <c r="R54" s="13">
        <f t="shared" si="3"/>
        <v>0</v>
      </c>
    </row>
    <row r="55" spans="1:18" ht="17.100000000000001" customHeight="1" x14ac:dyDescent="0.25">
      <c r="A55" s="59">
        <v>50</v>
      </c>
      <c r="B55" s="58">
        <v>434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58">
        <f t="shared" si="2"/>
        <v>0</v>
      </c>
      <c r="R55" s="13">
        <f t="shared" si="3"/>
        <v>0</v>
      </c>
    </row>
    <row r="56" spans="1:18" ht="17.100000000000001" customHeight="1" x14ac:dyDescent="0.25">
      <c r="A56" s="59">
        <v>51</v>
      </c>
      <c r="B56" s="58">
        <v>435</v>
      </c>
      <c r="C56" s="12"/>
      <c r="D56" s="12"/>
      <c r="E56" s="12"/>
      <c r="F56" s="12"/>
      <c r="G56" s="12"/>
      <c r="H56" s="12"/>
      <c r="I56" s="12">
        <v>30</v>
      </c>
      <c r="J56" s="12" t="s">
        <v>1773</v>
      </c>
      <c r="K56" s="12"/>
      <c r="L56" s="12"/>
      <c r="M56" s="12"/>
      <c r="N56" s="12"/>
      <c r="O56" s="12"/>
      <c r="P56" s="12"/>
      <c r="Q56" s="58">
        <f t="shared" si="2"/>
        <v>30</v>
      </c>
      <c r="R56" s="13">
        <f t="shared" si="3"/>
        <v>4530</v>
      </c>
    </row>
    <row r="57" spans="1:18" ht="17.100000000000001" customHeight="1" x14ac:dyDescent="0.25">
      <c r="A57" s="59">
        <v>52</v>
      </c>
      <c r="B57" s="58">
        <v>436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58">
        <f t="shared" si="2"/>
        <v>0</v>
      </c>
      <c r="R57" s="13">
        <f t="shared" si="3"/>
        <v>0</v>
      </c>
    </row>
    <row r="58" spans="1:18" ht="17.100000000000001" customHeight="1" x14ac:dyDescent="0.25">
      <c r="A58" s="59">
        <v>53</v>
      </c>
      <c r="B58" s="58">
        <v>437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58">
        <f t="shared" si="2"/>
        <v>0</v>
      </c>
      <c r="R58" s="13">
        <f t="shared" si="3"/>
        <v>0</v>
      </c>
    </row>
    <row r="59" spans="1:18" ht="17.100000000000001" customHeight="1" x14ac:dyDescent="0.25">
      <c r="A59" s="59">
        <v>54</v>
      </c>
      <c r="B59" s="58">
        <v>438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58">
        <f t="shared" si="2"/>
        <v>0</v>
      </c>
      <c r="R59" s="13">
        <f t="shared" si="3"/>
        <v>0</v>
      </c>
    </row>
    <row r="60" spans="1:18" ht="17.100000000000001" customHeight="1" x14ac:dyDescent="0.25">
      <c r="A60" s="59">
        <v>55</v>
      </c>
      <c r="B60" s="58">
        <v>439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>
        <v>41</v>
      </c>
      <c r="P60" s="12" t="s">
        <v>1774</v>
      </c>
      <c r="Q60" s="58">
        <f t="shared" si="2"/>
        <v>41</v>
      </c>
      <c r="R60" s="13">
        <f t="shared" si="3"/>
        <v>6191</v>
      </c>
    </row>
    <row r="61" spans="1:18" ht="17.100000000000001" customHeight="1" x14ac:dyDescent="0.25">
      <c r="A61" s="59">
        <v>56</v>
      </c>
      <c r="B61" s="58">
        <v>440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>
        <v>33</v>
      </c>
      <c r="N61" s="12" t="s">
        <v>283</v>
      </c>
      <c r="O61" s="12"/>
      <c r="P61" s="12"/>
      <c r="Q61" s="58">
        <f t="shared" si="2"/>
        <v>33</v>
      </c>
      <c r="R61" s="13">
        <f t="shared" si="3"/>
        <v>4983</v>
      </c>
    </row>
    <row r="62" spans="1:18" ht="17.100000000000001" customHeight="1" x14ac:dyDescent="0.25">
      <c r="A62" s="59">
        <v>57</v>
      </c>
      <c r="B62" s="58">
        <v>441</v>
      </c>
      <c r="C62" s="12"/>
      <c r="D62" s="12"/>
      <c r="E62" s="12"/>
      <c r="F62" s="12"/>
      <c r="G62" s="12">
        <v>74</v>
      </c>
      <c r="H62" s="12" t="s">
        <v>469</v>
      </c>
      <c r="I62" s="12"/>
      <c r="J62" s="12"/>
      <c r="K62" s="12"/>
      <c r="L62" s="12"/>
      <c r="M62" s="12"/>
      <c r="N62" s="12"/>
      <c r="O62" s="12"/>
      <c r="P62" s="12"/>
      <c r="Q62" s="58">
        <f t="shared" si="2"/>
        <v>74</v>
      </c>
      <c r="R62" s="13">
        <f t="shared" si="3"/>
        <v>11470</v>
      </c>
    </row>
    <row r="63" spans="1:18" ht="17.100000000000001" customHeight="1" x14ac:dyDescent="0.25">
      <c r="A63" s="59">
        <v>58</v>
      </c>
      <c r="B63" s="58">
        <v>442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58">
        <f t="shared" si="2"/>
        <v>0</v>
      </c>
      <c r="R63" s="13">
        <f t="shared" si="3"/>
        <v>0</v>
      </c>
    </row>
    <row r="64" spans="1:18" ht="17.100000000000001" customHeight="1" x14ac:dyDescent="0.25">
      <c r="A64" s="59">
        <v>60</v>
      </c>
      <c r="B64" s="58" t="s">
        <v>20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58">
        <f t="shared" si="2"/>
        <v>0</v>
      </c>
      <c r="R67" s="13">
        <f t="shared" si="3"/>
        <v>0</v>
      </c>
    </row>
    <row r="68" spans="1:18" ht="17.100000000000001" customHeight="1" x14ac:dyDescent="0.25">
      <c r="A68" s="59">
        <v>64</v>
      </c>
      <c r="B68" s="58">
        <v>608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58">
        <f t="shared" si="2"/>
        <v>0</v>
      </c>
      <c r="R68" s="13">
        <f t="shared" si="3"/>
        <v>0</v>
      </c>
    </row>
    <row r="69" spans="1:18" ht="17.100000000000001" customHeight="1" x14ac:dyDescent="0.25">
      <c r="A69" s="59">
        <v>65</v>
      </c>
      <c r="B69" s="58">
        <v>609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58">
        <f t="shared" si="2"/>
        <v>0</v>
      </c>
      <c r="R69" s="13">
        <f t="shared" si="3"/>
        <v>0</v>
      </c>
    </row>
    <row r="70" spans="1:18" ht="17.100000000000001" customHeight="1" x14ac:dyDescent="0.25">
      <c r="A70" s="59">
        <v>66</v>
      </c>
      <c r="B70" s="58">
        <v>610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58">
        <f t="shared" si="2"/>
        <v>0</v>
      </c>
      <c r="R71" s="13">
        <f t="shared" si="3"/>
        <v>0</v>
      </c>
    </row>
    <row r="72" spans="1:18" ht="17.100000000000001" customHeight="1" x14ac:dyDescent="0.25">
      <c r="A72" s="59">
        <v>68</v>
      </c>
      <c r="B72" s="58">
        <v>612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58">
        <f t="shared" si="2"/>
        <v>0</v>
      </c>
      <c r="R72" s="13">
        <f t="shared" si="3"/>
        <v>0</v>
      </c>
    </row>
    <row r="73" spans="1:18" ht="17.100000000000001" customHeight="1" x14ac:dyDescent="0.25">
      <c r="A73" s="59">
        <v>69</v>
      </c>
      <c r="B73" s="58">
        <v>613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12"/>
      <c r="D77" s="12"/>
      <c r="E77" s="12"/>
      <c r="F77" s="12"/>
      <c r="G77" s="12"/>
      <c r="H77" s="12"/>
      <c r="I77" s="12">
        <v>27</v>
      </c>
      <c r="J77" s="12" t="s">
        <v>1775</v>
      </c>
      <c r="K77" s="12"/>
      <c r="L77" s="12"/>
      <c r="M77" s="12"/>
      <c r="N77" s="12"/>
      <c r="O77" s="12"/>
      <c r="P77" s="12"/>
      <c r="Q77" s="58">
        <f t="shared" si="4"/>
        <v>27</v>
      </c>
      <c r="R77" s="13">
        <f t="shared" si="5"/>
        <v>4077</v>
      </c>
    </row>
    <row r="78" spans="1:18" ht="17.100000000000001" customHeight="1" x14ac:dyDescent="0.25">
      <c r="A78" s="59">
        <v>75</v>
      </c>
      <c r="B78" s="58">
        <v>619</v>
      </c>
      <c r="C78" s="12"/>
      <c r="D78" s="12"/>
      <c r="E78" s="12">
        <v>23</v>
      </c>
      <c r="F78" s="12" t="s">
        <v>1776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58">
        <f t="shared" si="4"/>
        <v>23</v>
      </c>
      <c r="R78" s="13">
        <f t="shared" si="5"/>
        <v>3565</v>
      </c>
    </row>
    <row r="79" spans="1:18" ht="17.100000000000001" customHeight="1" x14ac:dyDescent="0.25">
      <c r="A79" s="59">
        <v>76</v>
      </c>
      <c r="B79" s="58">
        <v>620</v>
      </c>
      <c r="C79" s="12"/>
      <c r="D79" s="12"/>
      <c r="E79" s="12"/>
      <c r="F79" s="12"/>
      <c r="G79" s="12">
        <v>48</v>
      </c>
      <c r="H79" s="12" t="s">
        <v>1777</v>
      </c>
      <c r="I79" s="12"/>
      <c r="J79" s="12"/>
      <c r="K79" s="12"/>
      <c r="L79" s="12"/>
      <c r="M79" s="12"/>
      <c r="N79" s="12"/>
      <c r="O79" s="12"/>
      <c r="P79" s="12"/>
      <c r="Q79" s="58">
        <f t="shared" si="4"/>
        <v>48</v>
      </c>
      <c r="R79" s="13">
        <f t="shared" si="5"/>
        <v>7440</v>
      </c>
    </row>
    <row r="80" spans="1:18" ht="17.100000000000001" customHeight="1" x14ac:dyDescent="0.25">
      <c r="A80" s="59">
        <v>79</v>
      </c>
      <c r="B80" s="58">
        <v>623</v>
      </c>
      <c r="C80" s="12">
        <v>19</v>
      </c>
      <c r="D80" s="12" t="s">
        <v>1778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58">
        <f t="shared" si="4"/>
        <v>19</v>
      </c>
      <c r="R80" s="13">
        <f t="shared" si="5"/>
        <v>2945</v>
      </c>
    </row>
    <row r="81" spans="1:18" ht="17.100000000000001" customHeight="1" x14ac:dyDescent="0.25">
      <c r="A81" s="59">
        <v>80</v>
      </c>
      <c r="B81" s="58">
        <v>624</v>
      </c>
      <c r="C81" s="12">
        <v>17</v>
      </c>
      <c r="D81" s="12" t="s">
        <v>1010</v>
      </c>
      <c r="E81" s="12"/>
      <c r="F81" s="12"/>
      <c r="G81" s="12"/>
      <c r="H81" s="12"/>
      <c r="I81" s="12"/>
      <c r="J81" s="12"/>
      <c r="K81" s="12">
        <v>24</v>
      </c>
      <c r="L81" s="12" t="s">
        <v>1555</v>
      </c>
      <c r="M81" s="12"/>
      <c r="N81" s="12"/>
      <c r="O81" s="12"/>
      <c r="P81" s="12"/>
      <c r="Q81" s="58">
        <f t="shared" si="4"/>
        <v>41</v>
      </c>
      <c r="R81" s="13">
        <f t="shared" si="5"/>
        <v>6259</v>
      </c>
    </row>
    <row r="82" spans="1:18" ht="17.100000000000001" customHeight="1" x14ac:dyDescent="0.25">
      <c r="A82" s="59">
        <v>81</v>
      </c>
      <c r="B82" s="58">
        <v>625</v>
      </c>
      <c r="C82" s="12"/>
      <c r="D82" s="12"/>
      <c r="E82" s="12"/>
      <c r="F82" s="12"/>
      <c r="G82" s="12"/>
      <c r="H82" s="12"/>
      <c r="I82" s="12">
        <v>20</v>
      </c>
      <c r="J82" s="12" t="s">
        <v>1779</v>
      </c>
      <c r="K82" s="12"/>
      <c r="L82" s="12"/>
      <c r="M82" s="12">
        <v>21</v>
      </c>
      <c r="N82" s="12" t="s">
        <v>1780</v>
      </c>
      <c r="O82" s="12"/>
      <c r="P82" s="12"/>
      <c r="Q82" s="58">
        <f t="shared" si="4"/>
        <v>41</v>
      </c>
      <c r="R82" s="13">
        <f t="shared" si="5"/>
        <v>6191</v>
      </c>
    </row>
    <row r="83" spans="1:18" ht="17.100000000000001" customHeight="1" x14ac:dyDescent="0.25">
      <c r="A83" s="59">
        <v>82</v>
      </c>
      <c r="B83" s="58">
        <v>626</v>
      </c>
      <c r="C83" s="12"/>
      <c r="D83" s="12"/>
      <c r="E83" s="12"/>
      <c r="F83" s="12"/>
      <c r="G83" s="12"/>
      <c r="H83" s="12"/>
      <c r="I83" s="12">
        <v>24</v>
      </c>
      <c r="J83" s="12" t="s">
        <v>1781</v>
      </c>
      <c r="K83" s="12"/>
      <c r="L83" s="12"/>
      <c r="M83" s="12"/>
      <c r="N83" s="12"/>
      <c r="O83" s="12">
        <v>21</v>
      </c>
      <c r="P83" s="12">
        <v>5479</v>
      </c>
      <c r="Q83" s="58">
        <f t="shared" si="4"/>
        <v>45</v>
      </c>
      <c r="R83" s="13">
        <f t="shared" si="5"/>
        <v>6795</v>
      </c>
    </row>
    <row r="84" spans="1:18" ht="17.100000000000001" customHeight="1" x14ac:dyDescent="0.25">
      <c r="A84" s="59">
        <v>83</v>
      </c>
      <c r="B84" s="58">
        <v>627</v>
      </c>
      <c r="C84" s="12">
        <v>16</v>
      </c>
      <c r="D84" s="12" t="s">
        <v>1782</v>
      </c>
      <c r="E84" s="12"/>
      <c r="F84" s="12"/>
      <c r="G84" s="12"/>
      <c r="H84" s="12"/>
      <c r="I84" s="12"/>
      <c r="J84" s="12"/>
      <c r="K84" s="12">
        <v>25</v>
      </c>
      <c r="L84" s="12" t="s">
        <v>1783</v>
      </c>
      <c r="M84" s="12"/>
      <c r="N84" s="12"/>
      <c r="O84" s="12"/>
      <c r="P84" s="12"/>
      <c r="Q84" s="58">
        <f t="shared" si="4"/>
        <v>41</v>
      </c>
      <c r="R84" s="13">
        <f t="shared" si="5"/>
        <v>6255</v>
      </c>
    </row>
    <row r="85" spans="1:18" ht="17.100000000000001" customHeight="1" x14ac:dyDescent="0.25">
      <c r="A85" s="59">
        <v>84</v>
      </c>
      <c r="B85" s="58">
        <v>628</v>
      </c>
      <c r="C85" s="12"/>
      <c r="D85" s="12"/>
      <c r="E85" s="12"/>
      <c r="F85" s="12"/>
      <c r="G85" s="12"/>
      <c r="H85" s="12"/>
      <c r="I85" s="12">
        <v>22</v>
      </c>
      <c r="J85" s="12" t="s">
        <v>1784</v>
      </c>
      <c r="K85" s="12"/>
      <c r="L85" s="12"/>
      <c r="M85" s="12"/>
      <c r="N85" s="12"/>
      <c r="O85" s="12">
        <v>22</v>
      </c>
      <c r="P85" s="12" t="s">
        <v>1785</v>
      </c>
      <c r="Q85" s="58">
        <f t="shared" si="4"/>
        <v>44</v>
      </c>
      <c r="R85" s="13">
        <f t="shared" si="5"/>
        <v>6644</v>
      </c>
    </row>
    <row r="86" spans="1:18" ht="17.100000000000001" customHeight="1" x14ac:dyDescent="0.25">
      <c r="A86" s="59">
        <v>85</v>
      </c>
      <c r="B86" s="58">
        <v>629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12"/>
      <c r="D87" s="12"/>
      <c r="E87" s="12"/>
      <c r="F87" s="12"/>
      <c r="G87" s="12">
        <v>34</v>
      </c>
      <c r="H87" s="12" t="s">
        <v>1786</v>
      </c>
      <c r="I87" s="12"/>
      <c r="J87" s="12"/>
      <c r="K87" s="12"/>
      <c r="L87" s="12"/>
      <c r="M87" s="12">
        <v>22</v>
      </c>
      <c r="N87" s="12" t="s">
        <v>1787</v>
      </c>
      <c r="O87" s="12"/>
      <c r="P87" s="12"/>
      <c r="Q87" s="58">
        <f t="shared" si="4"/>
        <v>56</v>
      </c>
      <c r="R87" s="13">
        <f t="shared" si="5"/>
        <v>8592</v>
      </c>
    </row>
    <row r="88" spans="1:18" ht="17.100000000000001" customHeight="1" x14ac:dyDescent="0.25">
      <c r="A88" s="59">
        <v>87</v>
      </c>
      <c r="B88" s="58">
        <v>631</v>
      </c>
      <c r="C88" s="12">
        <v>25</v>
      </c>
      <c r="D88" s="12" t="s">
        <v>311</v>
      </c>
      <c r="E88" s="12"/>
      <c r="F88" s="12"/>
      <c r="G88" s="12"/>
      <c r="H88" s="12"/>
      <c r="I88" s="12"/>
      <c r="J88" s="12"/>
      <c r="K88" s="12">
        <v>29</v>
      </c>
      <c r="L88" s="12" t="s">
        <v>1788</v>
      </c>
      <c r="M88" s="12"/>
      <c r="N88" s="12"/>
      <c r="O88" s="12"/>
      <c r="P88" s="12"/>
      <c r="Q88" s="58">
        <f t="shared" si="4"/>
        <v>54</v>
      </c>
      <c r="R88" s="13">
        <f t="shared" si="5"/>
        <v>8254</v>
      </c>
    </row>
    <row r="89" spans="1:18" ht="17.100000000000001" customHeight="1" x14ac:dyDescent="0.25">
      <c r="A89" s="59">
        <v>88</v>
      </c>
      <c r="B89" s="58">
        <v>632</v>
      </c>
      <c r="C89" s="12"/>
      <c r="D89" s="12"/>
      <c r="E89" s="12"/>
      <c r="F89" s="12"/>
      <c r="G89" s="12">
        <v>44</v>
      </c>
      <c r="H89" s="12" t="s">
        <v>1789</v>
      </c>
      <c r="I89" s="12"/>
      <c r="J89" s="12"/>
      <c r="K89" s="12"/>
      <c r="L89" s="12"/>
      <c r="M89" s="12">
        <v>23</v>
      </c>
      <c r="N89" s="12" t="s">
        <v>1790</v>
      </c>
      <c r="O89" s="12"/>
      <c r="P89" s="12"/>
      <c r="Q89" s="58">
        <f t="shared" si="4"/>
        <v>67</v>
      </c>
      <c r="R89" s="13">
        <f t="shared" si="5"/>
        <v>10293</v>
      </c>
    </row>
    <row r="90" spans="1:18" ht="17.100000000000001" customHeight="1" x14ac:dyDescent="0.25">
      <c r="A90" s="59">
        <v>89</v>
      </c>
      <c r="B90" s="58">
        <v>633</v>
      </c>
      <c r="C90" s="12"/>
      <c r="D90" s="12"/>
      <c r="E90" s="12">
        <v>16</v>
      </c>
      <c r="F90" s="12" t="s">
        <v>1791</v>
      </c>
      <c r="G90" s="12"/>
      <c r="H90" s="12"/>
      <c r="I90" s="12"/>
      <c r="J90" s="12"/>
      <c r="K90" s="12">
        <v>22</v>
      </c>
      <c r="L90" s="12" t="s">
        <v>438</v>
      </c>
      <c r="M90" s="12"/>
      <c r="N90" s="12"/>
      <c r="O90" s="12"/>
      <c r="P90" s="12"/>
      <c r="Q90" s="58">
        <f t="shared" si="4"/>
        <v>38</v>
      </c>
      <c r="R90" s="13">
        <f t="shared" si="5"/>
        <v>5802</v>
      </c>
    </row>
    <row r="91" spans="1:18" ht="17.100000000000001" customHeight="1" x14ac:dyDescent="0.25">
      <c r="A91" s="59">
        <v>90</v>
      </c>
      <c r="B91" s="58" t="s">
        <v>21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58">
        <f t="shared" si="4"/>
        <v>0</v>
      </c>
      <c r="R91" s="13">
        <f t="shared" si="5"/>
        <v>0</v>
      </c>
    </row>
    <row r="92" spans="1:18" ht="17.100000000000001" customHeight="1" x14ac:dyDescent="0.25">
      <c r="A92" s="59">
        <v>91</v>
      </c>
      <c r="B92" s="58">
        <v>702</v>
      </c>
      <c r="C92" s="12"/>
      <c r="D92" s="12"/>
      <c r="E92" s="12"/>
      <c r="F92" s="12"/>
      <c r="G92" s="12">
        <v>106</v>
      </c>
      <c r="H92" s="12" t="s">
        <v>516</v>
      </c>
      <c r="I92" s="12"/>
      <c r="J92" s="12"/>
      <c r="K92" s="12"/>
      <c r="L92" s="12"/>
      <c r="M92" s="12">
        <v>105</v>
      </c>
      <c r="N92" s="12" t="s">
        <v>1792</v>
      </c>
      <c r="O92" s="12"/>
      <c r="P92" s="12"/>
      <c r="Q92" s="58">
        <f t="shared" si="4"/>
        <v>211</v>
      </c>
      <c r="R92" s="13">
        <f t="shared" si="5"/>
        <v>32285</v>
      </c>
    </row>
    <row r="93" spans="1:18" ht="17.100000000000001" customHeight="1" x14ac:dyDescent="0.25">
      <c r="A93" s="59">
        <v>92</v>
      </c>
      <c r="B93" s="58">
        <v>703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58">
        <f t="shared" si="4"/>
        <v>0</v>
      </c>
      <c r="R93" s="13">
        <f t="shared" si="5"/>
        <v>0</v>
      </c>
    </row>
    <row r="94" spans="1:18" ht="17.100000000000001" customHeight="1" x14ac:dyDescent="0.25">
      <c r="A94" s="59">
        <v>95</v>
      </c>
      <c r="B94" s="58">
        <v>1004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>
        <v>58</v>
      </c>
      <c r="P94" s="12" t="s">
        <v>1793</v>
      </c>
      <c r="Q94" s="58">
        <f t="shared" si="4"/>
        <v>58</v>
      </c>
      <c r="R94" s="13">
        <f t="shared" si="5"/>
        <v>8758</v>
      </c>
    </row>
    <row r="95" spans="1:18" ht="17.100000000000001" customHeight="1" x14ac:dyDescent="0.25">
      <c r="A95" s="59">
        <v>96</v>
      </c>
      <c r="B95" s="58">
        <v>1005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58">
        <f t="shared" si="4"/>
        <v>0</v>
      </c>
      <c r="R96" s="13">
        <f t="shared" si="5"/>
        <v>0</v>
      </c>
    </row>
    <row r="97" spans="1:18" ht="17.100000000000001" customHeight="1" x14ac:dyDescent="0.25">
      <c r="A97" s="59">
        <v>98</v>
      </c>
      <c r="B97" s="58">
        <v>1103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12">
        <v>36</v>
      </c>
      <c r="D98" s="12" t="s">
        <v>1794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58">
        <f t="shared" si="4"/>
        <v>36</v>
      </c>
      <c r="R98" s="13">
        <f t="shared" si="5"/>
        <v>5580</v>
      </c>
    </row>
    <row r="99" spans="1:18" ht="17.100000000000001" customHeight="1" x14ac:dyDescent="0.25">
      <c r="A99" s="59">
        <v>101</v>
      </c>
      <c r="B99" s="58">
        <v>1106</v>
      </c>
      <c r="C99" s="12">
        <v>23</v>
      </c>
      <c r="D99" s="12">
        <v>8792</v>
      </c>
      <c r="E99" s="12"/>
      <c r="F99" s="12"/>
      <c r="G99" s="12"/>
      <c r="H99" s="12"/>
      <c r="I99" s="12"/>
      <c r="J99" s="12"/>
      <c r="K99" s="12">
        <v>47</v>
      </c>
      <c r="L99" s="12" t="s">
        <v>1795</v>
      </c>
      <c r="M99" s="12"/>
      <c r="N99" s="12"/>
      <c r="O99" s="12"/>
      <c r="P99" s="12"/>
      <c r="Q99" s="58">
        <f t="shared" si="4"/>
        <v>70</v>
      </c>
      <c r="R99" s="13">
        <f t="shared" si="5"/>
        <v>10662</v>
      </c>
    </row>
    <row r="100" spans="1:18" ht="17.100000000000001" customHeight="1" x14ac:dyDescent="0.25">
      <c r="A100" s="59">
        <v>102</v>
      </c>
      <c r="B100" s="58">
        <v>1107</v>
      </c>
      <c r="C100" s="12"/>
      <c r="D100" s="12"/>
      <c r="E100" s="12">
        <v>64</v>
      </c>
      <c r="F100" s="12" t="s">
        <v>1796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58">
        <f t="shared" si="4"/>
        <v>64</v>
      </c>
      <c r="R100" s="13">
        <f t="shared" si="5"/>
        <v>9920</v>
      </c>
    </row>
    <row r="101" spans="1:18" ht="17.100000000000001" customHeight="1" x14ac:dyDescent="0.25">
      <c r="A101" s="59">
        <v>103</v>
      </c>
      <c r="B101" s="58">
        <v>1111</v>
      </c>
      <c r="C101" s="12">
        <v>75</v>
      </c>
      <c r="D101" s="12" t="s">
        <v>1797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58">
        <f t="shared" si="4"/>
        <v>75</v>
      </c>
      <c r="R101" s="13">
        <f t="shared" si="5"/>
        <v>11625</v>
      </c>
    </row>
    <row r="102" spans="1:18" ht="17.100000000000001" customHeight="1" x14ac:dyDescent="0.25">
      <c r="A102" s="59">
        <v>104</v>
      </c>
      <c r="B102" s="58">
        <v>1222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12">
        <v>32</v>
      </c>
      <c r="D103" s="12" t="s">
        <v>1798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58">
        <f t="shared" si="4"/>
        <v>32</v>
      </c>
      <c r="R103" s="13">
        <f t="shared" si="5"/>
        <v>4960</v>
      </c>
    </row>
    <row r="104" spans="1:18" ht="17.100000000000001" customHeight="1" x14ac:dyDescent="0.25">
      <c r="A104" s="59">
        <v>106</v>
      </c>
      <c r="B104" s="58">
        <v>1229</v>
      </c>
      <c r="C104" s="12"/>
      <c r="D104" s="12"/>
      <c r="E104" s="12"/>
      <c r="F104" s="12"/>
      <c r="G104" s="12"/>
      <c r="H104" s="12"/>
      <c r="I104" s="12">
        <v>43</v>
      </c>
      <c r="J104" s="12" t="s">
        <v>1799</v>
      </c>
      <c r="K104" s="12"/>
      <c r="L104" s="12"/>
      <c r="M104" s="12"/>
      <c r="N104" s="12"/>
      <c r="O104" s="12"/>
      <c r="P104" s="12"/>
      <c r="Q104" s="58">
        <f t="shared" si="4"/>
        <v>43</v>
      </c>
      <c r="R104" s="13">
        <f t="shared" si="5"/>
        <v>6493</v>
      </c>
    </row>
    <row r="105" spans="1:18" ht="17.100000000000001" customHeight="1" x14ac:dyDescent="0.25">
      <c r="A105" s="59">
        <v>107</v>
      </c>
      <c r="B105" s="58">
        <v>1230</v>
      </c>
      <c r="C105" s="12"/>
      <c r="D105" s="12"/>
      <c r="E105" s="12">
        <v>72</v>
      </c>
      <c r="F105" s="12" t="s">
        <v>1800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58">
        <f t="shared" si="4"/>
        <v>72</v>
      </c>
      <c r="R105" s="13">
        <f t="shared" si="5"/>
        <v>11160</v>
      </c>
    </row>
    <row r="106" spans="1:18" ht="17.100000000000001" customHeight="1" x14ac:dyDescent="0.25">
      <c r="A106" s="59">
        <v>108</v>
      </c>
      <c r="B106" s="58">
        <v>1231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58">
        <f t="shared" si="4"/>
        <v>0</v>
      </c>
      <c r="R106" s="13">
        <f t="shared" si="5"/>
        <v>0</v>
      </c>
    </row>
    <row r="107" spans="1:18" ht="17.100000000000001" customHeight="1" x14ac:dyDescent="0.25">
      <c r="A107" s="59">
        <v>109</v>
      </c>
      <c r="B107" s="58">
        <v>1232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7.100000000000001" customHeight="1" x14ac:dyDescent="0.25">
      <c r="A108" s="59">
        <v>110</v>
      </c>
      <c r="B108" s="58">
        <v>1233</v>
      </c>
      <c r="C108" s="12"/>
      <c r="D108" s="12"/>
      <c r="E108" s="12">
        <v>55</v>
      </c>
      <c r="F108" s="12">
        <v>165503</v>
      </c>
      <c r="G108" s="12"/>
      <c r="H108" s="12"/>
      <c r="I108" s="12"/>
      <c r="J108" s="12"/>
      <c r="K108" s="12">
        <v>63</v>
      </c>
      <c r="L108" s="12" t="s">
        <v>1801</v>
      </c>
      <c r="M108" s="12"/>
      <c r="N108" s="12"/>
      <c r="O108" s="12">
        <v>52</v>
      </c>
      <c r="P108" s="12" t="s">
        <v>1802</v>
      </c>
      <c r="Q108" s="58">
        <f t="shared" si="6"/>
        <v>170</v>
      </c>
      <c r="R108" s="13">
        <f t="shared" si="7"/>
        <v>25890</v>
      </c>
    </row>
    <row r="109" spans="1:18" ht="17.100000000000001" customHeight="1" x14ac:dyDescent="0.25">
      <c r="A109" s="59">
        <v>111</v>
      </c>
      <c r="B109" s="58">
        <v>1234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58">
        <f t="shared" si="6"/>
        <v>0</v>
      </c>
      <c r="R110" s="13">
        <f t="shared" si="7"/>
        <v>0</v>
      </c>
    </row>
    <row r="111" spans="1:18" ht="17.100000000000001" customHeight="1" x14ac:dyDescent="0.25">
      <c r="A111" s="59">
        <v>113</v>
      </c>
      <c r="B111" s="58">
        <v>1236</v>
      </c>
      <c r="C111" s="12">
        <v>57</v>
      </c>
      <c r="D111" s="12" t="s">
        <v>1803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>
        <v>83</v>
      </c>
      <c r="P111" s="12" t="s">
        <v>1804</v>
      </c>
      <c r="Q111" s="58">
        <f t="shared" si="6"/>
        <v>140</v>
      </c>
      <c r="R111" s="13">
        <f t="shared" si="7"/>
        <v>21368</v>
      </c>
    </row>
    <row r="112" spans="1:18" ht="17.100000000000001" customHeight="1" x14ac:dyDescent="0.25">
      <c r="A112" s="59">
        <v>114</v>
      </c>
      <c r="B112" s="58">
        <v>1237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12">
        <v>15</v>
      </c>
      <c r="D114" s="12" t="s">
        <v>473</v>
      </c>
      <c r="E114" s="12"/>
      <c r="F114" s="12"/>
      <c r="G114" s="12"/>
      <c r="H114" s="12"/>
      <c r="I114" s="12">
        <v>30</v>
      </c>
      <c r="J114" s="12">
        <v>1250</v>
      </c>
      <c r="K114" s="12"/>
      <c r="L114" s="12"/>
      <c r="M114" s="12"/>
      <c r="N114" s="12"/>
      <c r="O114" s="12"/>
      <c r="P114" s="12"/>
      <c r="Q114" s="58">
        <f t="shared" si="6"/>
        <v>45</v>
      </c>
      <c r="R114" s="13">
        <f t="shared" si="7"/>
        <v>6855</v>
      </c>
    </row>
    <row r="115" spans="1:18" ht="17.100000000000001" customHeight="1" x14ac:dyDescent="0.25">
      <c r="A115" s="59">
        <v>118</v>
      </c>
      <c r="B115" s="58">
        <v>1405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58">
        <f t="shared" si="6"/>
        <v>0</v>
      </c>
      <c r="R115" s="13">
        <f t="shared" si="7"/>
        <v>0</v>
      </c>
    </row>
    <row r="116" spans="1:18" ht="17.100000000000001" customHeight="1" x14ac:dyDescent="0.25">
      <c r="A116" s="59">
        <v>119</v>
      </c>
      <c r="B116" s="58">
        <v>1504</v>
      </c>
      <c r="C116" s="12"/>
      <c r="D116" s="12"/>
      <c r="E116" s="12"/>
      <c r="F116" s="12"/>
      <c r="G116" s="12"/>
      <c r="H116" s="12"/>
      <c r="I116" s="12">
        <v>50</v>
      </c>
      <c r="J116" s="12" t="s">
        <v>1805</v>
      </c>
      <c r="K116" s="12"/>
      <c r="L116" s="12"/>
      <c r="M116" s="12"/>
      <c r="N116" s="12"/>
      <c r="O116" s="12"/>
      <c r="P116" s="12"/>
      <c r="Q116" s="58">
        <f t="shared" si="6"/>
        <v>50</v>
      </c>
      <c r="R116" s="13">
        <f t="shared" si="7"/>
        <v>7550</v>
      </c>
    </row>
    <row r="117" spans="1:18" ht="17.100000000000001" customHeight="1" x14ac:dyDescent="0.25">
      <c r="A117" s="59">
        <v>120</v>
      </c>
      <c r="B117" s="58">
        <v>1505</v>
      </c>
      <c r="C117" s="12"/>
      <c r="D117" s="12"/>
      <c r="E117" s="12"/>
      <c r="F117" s="12"/>
      <c r="G117" s="12">
        <v>114</v>
      </c>
      <c r="H117" s="12" t="s">
        <v>1806</v>
      </c>
      <c r="I117" s="12"/>
      <c r="J117" s="12"/>
      <c r="K117" s="12"/>
      <c r="L117" s="12"/>
      <c r="M117" s="12"/>
      <c r="N117" s="12"/>
      <c r="O117" s="12"/>
      <c r="P117" s="12"/>
      <c r="Q117" s="58">
        <f t="shared" si="6"/>
        <v>114</v>
      </c>
      <c r="R117" s="13">
        <f t="shared" si="7"/>
        <v>17670</v>
      </c>
    </row>
    <row r="118" spans="1:18" ht="17.100000000000001" customHeight="1" x14ac:dyDescent="0.25">
      <c r="A118" s="59">
        <v>122</v>
      </c>
      <c r="B118" s="58">
        <v>1507</v>
      </c>
      <c r="C118" s="12"/>
      <c r="D118" s="12"/>
      <c r="E118" s="12"/>
      <c r="F118" s="12"/>
      <c r="G118" s="12"/>
      <c r="H118" s="12"/>
      <c r="I118" s="12">
        <v>25</v>
      </c>
      <c r="J118" s="12" t="s">
        <v>1807</v>
      </c>
      <c r="K118" s="12"/>
      <c r="L118" s="12"/>
      <c r="M118" s="12"/>
      <c r="N118" s="12"/>
      <c r="O118" s="12"/>
      <c r="P118" s="12"/>
      <c r="Q118" s="58">
        <f t="shared" si="6"/>
        <v>25</v>
      </c>
      <c r="R118" s="13">
        <f t="shared" si="7"/>
        <v>3775</v>
      </c>
    </row>
    <row r="119" spans="1:18" ht="17.100000000000001" customHeight="1" x14ac:dyDescent="0.25">
      <c r="A119" s="59">
        <v>123</v>
      </c>
      <c r="B119" s="58">
        <v>1508</v>
      </c>
      <c r="C119" s="12"/>
      <c r="D119" s="12"/>
      <c r="E119" s="12">
        <v>45</v>
      </c>
      <c r="F119" s="12" t="s">
        <v>1808</v>
      </c>
      <c r="G119" s="12"/>
      <c r="H119" s="12"/>
      <c r="I119" s="12"/>
      <c r="J119" s="12"/>
      <c r="K119" s="12">
        <v>32</v>
      </c>
      <c r="L119" s="12" t="s">
        <v>1809</v>
      </c>
      <c r="M119" s="12"/>
      <c r="N119" s="12"/>
      <c r="O119" s="12"/>
      <c r="P119" s="12"/>
      <c r="Q119" s="58">
        <f t="shared" si="6"/>
        <v>77</v>
      </c>
      <c r="R119" s="13">
        <f t="shared" si="7"/>
        <v>11807</v>
      </c>
    </row>
    <row r="120" spans="1:18" ht="17.100000000000001" customHeight="1" x14ac:dyDescent="0.25">
      <c r="A120" s="59">
        <v>124</v>
      </c>
      <c r="B120" s="58">
        <v>1509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58">
        <f t="shared" si="6"/>
        <v>0</v>
      </c>
      <c r="R120" s="13">
        <f t="shared" si="7"/>
        <v>0</v>
      </c>
    </row>
    <row r="121" spans="1:18" ht="17.100000000000001" customHeight="1" x14ac:dyDescent="0.25">
      <c r="A121" s="59">
        <v>125</v>
      </c>
      <c r="B121" s="58">
        <v>1510</v>
      </c>
      <c r="C121" s="12"/>
      <c r="D121" s="12"/>
      <c r="E121" s="12">
        <v>49</v>
      </c>
      <c r="F121" s="12" t="s">
        <v>1810</v>
      </c>
      <c r="G121" s="12"/>
      <c r="H121" s="12"/>
      <c r="I121" s="12">
        <v>59</v>
      </c>
      <c r="J121" s="12" t="s">
        <v>791</v>
      </c>
      <c r="K121" s="12"/>
      <c r="L121" s="12"/>
      <c r="M121" s="12"/>
      <c r="N121" s="12"/>
      <c r="O121" s="12">
        <v>63</v>
      </c>
      <c r="P121" s="12" t="s">
        <v>1811</v>
      </c>
      <c r="Q121" s="58">
        <f t="shared" si="6"/>
        <v>171</v>
      </c>
      <c r="R121" s="13">
        <f t="shared" si="7"/>
        <v>26017</v>
      </c>
    </row>
    <row r="122" spans="1:18" ht="17.100000000000001" customHeight="1" x14ac:dyDescent="0.25">
      <c r="A122" s="59">
        <v>126</v>
      </c>
      <c r="B122" s="58">
        <v>1511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>
        <v>73</v>
      </c>
      <c r="P122" s="12" t="s">
        <v>1812</v>
      </c>
      <c r="Q122" s="58">
        <f t="shared" si="6"/>
        <v>73</v>
      </c>
      <c r="R122" s="13">
        <f t="shared" si="7"/>
        <v>11023</v>
      </c>
    </row>
    <row r="123" spans="1:18" ht="17.100000000000001" customHeight="1" x14ac:dyDescent="0.25">
      <c r="A123" s="59">
        <v>127</v>
      </c>
      <c r="B123" s="58" t="s">
        <v>22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58">
        <f t="shared" si="6"/>
        <v>0</v>
      </c>
      <c r="R124" s="13">
        <f t="shared" si="7"/>
        <v>0</v>
      </c>
    </row>
    <row r="125" spans="1:18" ht="17.100000000000001" customHeight="1" x14ac:dyDescent="0.25">
      <c r="A125" s="59">
        <v>129</v>
      </c>
      <c r="B125" s="58">
        <v>1603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58">
        <f t="shared" si="6"/>
        <v>0</v>
      </c>
      <c r="R125" s="13">
        <f t="shared" si="7"/>
        <v>0</v>
      </c>
    </row>
    <row r="126" spans="1:18" ht="17.100000000000001" customHeight="1" x14ac:dyDescent="0.25">
      <c r="A126" s="59">
        <v>130</v>
      </c>
      <c r="B126" s="58">
        <v>1703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58">
        <f t="shared" si="6"/>
        <v>0</v>
      </c>
      <c r="R126" s="13">
        <f t="shared" si="7"/>
        <v>0</v>
      </c>
    </row>
    <row r="127" spans="1:18" ht="17.100000000000001" customHeight="1" x14ac:dyDescent="0.25">
      <c r="A127" s="59">
        <v>131</v>
      </c>
      <c r="B127" s="58">
        <v>1704</v>
      </c>
      <c r="C127" s="12"/>
      <c r="D127" s="12"/>
      <c r="E127" s="12"/>
      <c r="F127" s="12"/>
      <c r="G127" s="12">
        <v>76</v>
      </c>
      <c r="H127" s="12" t="s">
        <v>1813</v>
      </c>
      <c r="I127" s="12"/>
      <c r="J127" s="12"/>
      <c r="K127" s="12"/>
      <c r="L127" s="12"/>
      <c r="M127" s="12"/>
      <c r="N127" s="12"/>
      <c r="O127" s="12">
        <v>37</v>
      </c>
      <c r="P127" s="12" t="s">
        <v>481</v>
      </c>
      <c r="Q127" s="58">
        <f t="shared" si="6"/>
        <v>113</v>
      </c>
      <c r="R127" s="13">
        <f t="shared" si="7"/>
        <v>17367</v>
      </c>
    </row>
    <row r="128" spans="1:18" ht="17.100000000000001" customHeight="1" x14ac:dyDescent="0.25">
      <c r="A128" s="59">
        <v>132</v>
      </c>
      <c r="B128" s="58">
        <v>1705</v>
      </c>
      <c r="C128" s="12"/>
      <c r="D128" s="12"/>
      <c r="E128" s="12"/>
      <c r="F128" s="12"/>
      <c r="G128" s="12">
        <v>66</v>
      </c>
      <c r="H128" s="12" t="s">
        <v>1814</v>
      </c>
      <c r="I128" s="12">
        <v>14</v>
      </c>
      <c r="J128" s="12">
        <v>8617</v>
      </c>
      <c r="K128" s="12"/>
      <c r="L128" s="12"/>
      <c r="M128" s="12"/>
      <c r="N128" s="12"/>
      <c r="O128" s="12"/>
      <c r="P128" s="12"/>
      <c r="Q128" s="58">
        <f t="shared" si="6"/>
        <v>80</v>
      </c>
      <c r="R128" s="13">
        <f t="shared" si="7"/>
        <v>12344</v>
      </c>
    </row>
    <row r="129" spans="1:18" ht="17.100000000000001" customHeight="1" x14ac:dyDescent="0.25">
      <c r="A129" s="59">
        <v>133</v>
      </c>
      <c r="B129" s="58">
        <v>1706</v>
      </c>
      <c r="C129" s="12">
        <v>35</v>
      </c>
      <c r="D129" s="12" t="s">
        <v>1782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58">
        <f t="shared" si="6"/>
        <v>35</v>
      </c>
      <c r="R129" s="13">
        <f t="shared" si="7"/>
        <v>5425</v>
      </c>
    </row>
    <row r="130" spans="1:18" ht="17.100000000000001" customHeight="1" x14ac:dyDescent="0.25">
      <c r="A130" s="59">
        <v>134</v>
      </c>
      <c r="B130" s="58">
        <v>1707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58">
        <f t="shared" si="6"/>
        <v>0</v>
      </c>
      <c r="R130" s="13">
        <f t="shared" si="7"/>
        <v>0</v>
      </c>
    </row>
    <row r="131" spans="1:18" ht="17.100000000000001" customHeight="1" x14ac:dyDescent="0.25">
      <c r="A131" s="59">
        <v>135</v>
      </c>
      <c r="B131" s="58">
        <v>1708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58">
        <f t="shared" si="6"/>
        <v>0</v>
      </c>
      <c r="R131" s="13">
        <f t="shared" si="7"/>
        <v>0</v>
      </c>
    </row>
    <row r="132" spans="1:18" ht="17.100000000000001" customHeight="1" x14ac:dyDescent="0.25">
      <c r="A132" s="59">
        <v>136</v>
      </c>
      <c r="B132" s="58" t="s">
        <v>23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58">
        <f t="shared" si="6"/>
        <v>0</v>
      </c>
      <c r="R133" s="13">
        <f t="shared" si="7"/>
        <v>0</v>
      </c>
    </row>
    <row r="134" spans="1:18" ht="17.100000000000001" customHeight="1" x14ac:dyDescent="0.25">
      <c r="A134" s="59">
        <v>138</v>
      </c>
      <c r="B134" s="58">
        <v>2102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58">
        <f t="shared" si="6"/>
        <v>0</v>
      </c>
      <c r="R134" s="13">
        <f t="shared" si="7"/>
        <v>0</v>
      </c>
    </row>
    <row r="135" spans="1:18" ht="17.100000000000001" customHeight="1" x14ac:dyDescent="0.25">
      <c r="A135" s="59">
        <v>139</v>
      </c>
      <c r="B135" s="58">
        <v>2105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58">
        <f t="shared" si="6"/>
        <v>0</v>
      </c>
      <c r="R137" s="13">
        <f t="shared" si="7"/>
        <v>0</v>
      </c>
    </row>
    <row r="138" spans="1:18" ht="17.100000000000001" customHeight="1" x14ac:dyDescent="0.25">
      <c r="A138" s="59">
        <v>142</v>
      </c>
      <c r="B138" s="58">
        <v>2108</v>
      </c>
      <c r="C138" s="12"/>
      <c r="D138" s="12"/>
      <c r="E138" s="12">
        <v>77</v>
      </c>
      <c r="F138" s="12" t="s">
        <v>1815</v>
      </c>
      <c r="G138" s="12"/>
      <c r="H138" s="12"/>
      <c r="I138" s="12"/>
      <c r="J138" s="12"/>
      <c r="K138" s="12"/>
      <c r="L138" s="12"/>
      <c r="M138" s="12"/>
      <c r="N138" s="12"/>
      <c r="O138" s="12">
        <v>99</v>
      </c>
      <c r="P138" s="12" t="s">
        <v>1816</v>
      </c>
      <c r="Q138" s="58">
        <f t="shared" si="6"/>
        <v>176</v>
      </c>
      <c r="R138" s="13">
        <f t="shared" si="7"/>
        <v>26884</v>
      </c>
    </row>
    <row r="139" spans="1:18" ht="17.100000000000001" customHeight="1" x14ac:dyDescent="0.25">
      <c r="A139" s="59">
        <v>143</v>
      </c>
      <c r="B139" s="58">
        <v>2109</v>
      </c>
      <c r="C139" s="12"/>
      <c r="D139" s="12"/>
      <c r="E139" s="12">
        <v>86</v>
      </c>
      <c r="F139" s="12" t="s">
        <v>1817</v>
      </c>
      <c r="G139" s="12"/>
      <c r="H139" s="12"/>
      <c r="I139" s="12"/>
      <c r="J139" s="12"/>
      <c r="K139" s="12">
        <v>95</v>
      </c>
      <c r="L139" s="12" t="s">
        <v>1818</v>
      </c>
      <c r="M139" s="12"/>
      <c r="N139" s="12"/>
      <c r="O139" s="12"/>
      <c r="P139" s="12"/>
      <c r="Q139" s="58">
        <f t="shared" ref="Q139:Q152" si="8">C139+E139+G139+I139+K139+M139+O139</f>
        <v>181</v>
      </c>
      <c r="R139" s="13">
        <f t="shared" ref="R139:R152" si="9">SUM(C139*C$9,E139*E$9,G139*G$9,I139*I$9,K139*K$9,M139*M$9,O139*O$9)</f>
        <v>27675</v>
      </c>
    </row>
    <row r="140" spans="1:18" ht="17.100000000000001" customHeight="1" x14ac:dyDescent="0.25">
      <c r="A140" s="59">
        <v>144</v>
      </c>
      <c r="B140" s="58">
        <v>2110</v>
      </c>
      <c r="C140" s="12">
        <v>85</v>
      </c>
      <c r="D140" s="12" t="s">
        <v>1819</v>
      </c>
      <c r="E140" s="12"/>
      <c r="F140" s="12"/>
      <c r="G140" s="12">
        <v>122</v>
      </c>
      <c r="H140" s="12" t="s">
        <v>1820</v>
      </c>
      <c r="I140" s="12"/>
      <c r="J140" s="12"/>
      <c r="K140" s="12"/>
      <c r="L140" s="12"/>
      <c r="M140" s="12">
        <v>101</v>
      </c>
      <c r="N140" s="12" t="s">
        <v>1821</v>
      </c>
      <c r="O140" s="12"/>
      <c r="P140" s="12"/>
      <c r="Q140" s="58">
        <f t="shared" si="8"/>
        <v>308</v>
      </c>
      <c r="R140" s="13">
        <f t="shared" si="9"/>
        <v>47336</v>
      </c>
    </row>
    <row r="141" spans="1:18" ht="17.100000000000001" customHeight="1" x14ac:dyDescent="0.25">
      <c r="A141" s="59">
        <v>145</v>
      </c>
      <c r="B141" s="58">
        <v>2111</v>
      </c>
      <c r="C141" s="12"/>
      <c r="D141" s="12"/>
      <c r="E141" s="12">
        <v>77</v>
      </c>
      <c r="F141" s="12">
        <v>16751</v>
      </c>
      <c r="G141" s="12"/>
      <c r="H141" s="12"/>
      <c r="I141" s="12"/>
      <c r="J141" s="12"/>
      <c r="K141" s="12">
        <v>89</v>
      </c>
      <c r="L141" s="12" t="s">
        <v>1822</v>
      </c>
      <c r="M141" s="12"/>
      <c r="N141" s="12"/>
      <c r="O141" s="12"/>
      <c r="P141" s="12"/>
      <c r="Q141" s="58">
        <f t="shared" si="8"/>
        <v>166</v>
      </c>
      <c r="R141" s="13">
        <f t="shared" si="9"/>
        <v>25374</v>
      </c>
    </row>
    <row r="142" spans="1:18" ht="17.100000000000001" customHeight="1" x14ac:dyDescent="0.25">
      <c r="A142" s="59">
        <v>146</v>
      </c>
      <c r="B142" s="58">
        <v>2112</v>
      </c>
      <c r="C142" s="12"/>
      <c r="D142" s="12"/>
      <c r="E142" s="12">
        <v>80</v>
      </c>
      <c r="F142" s="12">
        <v>16080</v>
      </c>
      <c r="G142" s="12"/>
      <c r="H142" s="12"/>
      <c r="I142" s="12"/>
      <c r="J142" s="12"/>
      <c r="K142" s="12"/>
      <c r="L142" s="12"/>
      <c r="M142" s="12"/>
      <c r="N142" s="12"/>
      <c r="O142" s="12">
        <v>108</v>
      </c>
      <c r="P142" s="12" t="s">
        <v>1823</v>
      </c>
      <c r="Q142" s="58">
        <f t="shared" si="8"/>
        <v>188</v>
      </c>
      <c r="R142" s="13">
        <f t="shared" si="9"/>
        <v>28708</v>
      </c>
    </row>
    <row r="143" spans="1:18" ht="17.100000000000001" customHeight="1" x14ac:dyDescent="0.25">
      <c r="A143" s="59">
        <v>147</v>
      </c>
      <c r="B143" s="58">
        <v>2113</v>
      </c>
      <c r="C143" s="12"/>
      <c r="D143" s="12"/>
      <c r="E143" s="12">
        <v>63</v>
      </c>
      <c r="F143" s="12" t="s">
        <v>1824</v>
      </c>
      <c r="G143" s="12"/>
      <c r="H143" s="12"/>
      <c r="I143" s="12"/>
      <c r="J143" s="12"/>
      <c r="K143" s="12">
        <v>94</v>
      </c>
      <c r="L143" s="12" t="s">
        <v>1825</v>
      </c>
      <c r="M143" s="12"/>
      <c r="N143" s="12"/>
      <c r="O143" s="12"/>
      <c r="P143" s="12"/>
      <c r="Q143" s="58">
        <f t="shared" si="8"/>
        <v>157</v>
      </c>
      <c r="R143" s="13">
        <f t="shared" si="9"/>
        <v>23959</v>
      </c>
    </row>
    <row r="144" spans="1:18" ht="17.100000000000001" customHeight="1" x14ac:dyDescent="0.25">
      <c r="A144" s="59">
        <v>148</v>
      </c>
      <c r="B144" s="58">
        <v>2114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>
        <v>42</v>
      </c>
      <c r="N144" s="12" t="s">
        <v>1826</v>
      </c>
      <c r="O144" s="12"/>
      <c r="P144" s="12"/>
      <c r="Q144" s="58">
        <f t="shared" si="8"/>
        <v>42</v>
      </c>
      <c r="R144" s="13">
        <f t="shared" si="9"/>
        <v>6342</v>
      </c>
    </row>
    <row r="145" spans="1:18" ht="17.100000000000001" customHeight="1" x14ac:dyDescent="0.25">
      <c r="A145" s="59">
        <v>149</v>
      </c>
      <c r="B145" s="58">
        <v>2115</v>
      </c>
      <c r="C145" s="12">
        <v>99</v>
      </c>
      <c r="D145" s="12" t="s">
        <v>1827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58">
        <f t="shared" si="8"/>
        <v>99</v>
      </c>
      <c r="R145" s="13">
        <f t="shared" si="9"/>
        <v>15345</v>
      </c>
    </row>
    <row r="146" spans="1:18" ht="17.100000000000001" customHeight="1" x14ac:dyDescent="0.25">
      <c r="A146" s="59">
        <v>151</v>
      </c>
      <c r="B146" s="58">
        <v>2302</v>
      </c>
      <c r="C146" s="12"/>
      <c r="D146" s="12"/>
      <c r="E146" s="12"/>
      <c r="F146" s="12"/>
      <c r="G146" s="12"/>
      <c r="H146" s="12"/>
      <c r="I146" s="12">
        <v>82</v>
      </c>
      <c r="J146" s="12" t="s">
        <v>1828</v>
      </c>
      <c r="K146" s="12"/>
      <c r="L146" s="12"/>
      <c r="M146" s="12"/>
      <c r="N146" s="12"/>
      <c r="O146" s="12"/>
      <c r="P146" s="12"/>
      <c r="Q146" s="58">
        <f t="shared" si="8"/>
        <v>82</v>
      </c>
      <c r="R146" s="13">
        <f t="shared" si="9"/>
        <v>12382</v>
      </c>
    </row>
    <row r="147" spans="1:18" ht="17.100000000000001" customHeight="1" x14ac:dyDescent="0.25">
      <c r="A147" s="59">
        <v>152</v>
      </c>
      <c r="B147" s="58">
        <v>2401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58">
        <f t="shared" si="8"/>
        <v>0</v>
      </c>
      <c r="R147" s="13">
        <f t="shared" si="9"/>
        <v>0</v>
      </c>
    </row>
    <row r="148" spans="1:18" ht="17.100000000000001" customHeight="1" x14ac:dyDescent="0.25">
      <c r="A148" s="59">
        <v>153</v>
      </c>
      <c r="B148" s="58">
        <v>2402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>
        <v>235</v>
      </c>
      <c r="N148" s="12" t="s">
        <v>1829</v>
      </c>
      <c r="O148" s="12"/>
      <c r="P148" s="12"/>
      <c r="Q148" s="58">
        <f t="shared" si="8"/>
        <v>235</v>
      </c>
      <c r="R148" s="13">
        <f t="shared" si="9"/>
        <v>35485</v>
      </c>
    </row>
    <row r="149" spans="1:18" ht="17.100000000000001" customHeight="1" x14ac:dyDescent="0.25">
      <c r="A149" s="59">
        <v>154</v>
      </c>
      <c r="B149" s="58" t="s">
        <v>24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12">
        <v>14</v>
      </c>
      <c r="D151" s="12" t="s">
        <v>501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58">
        <f t="shared" si="8"/>
        <v>14</v>
      </c>
      <c r="R151" s="13">
        <f t="shared" si="9"/>
        <v>2170</v>
      </c>
    </row>
    <row r="152" spans="1:18" ht="17.100000000000001" customHeight="1" x14ac:dyDescent="0.25">
      <c r="A152" s="59">
        <v>157</v>
      </c>
      <c r="B152" s="58" t="s">
        <v>27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5706</v>
      </c>
      <c r="R153" s="13">
        <f>SUM(R11:R152)</f>
        <v>872746</v>
      </c>
    </row>
    <row r="154" spans="1:18" ht="33.950000000000003" customHeight="1" x14ac:dyDescent="0.25">
      <c r="A154" s="87" t="s">
        <v>28</v>
      </c>
      <c r="B154" s="85"/>
      <c r="C154" s="59">
        <f>SUM(C11:C152)</f>
        <v>754</v>
      </c>
      <c r="D154" s="59"/>
      <c r="E154" s="59">
        <f>SUM(E11:E152)</f>
        <v>1021</v>
      </c>
      <c r="F154" s="59"/>
      <c r="G154" s="59">
        <f>SUM(G11:G152)</f>
        <v>1010</v>
      </c>
      <c r="H154" s="59"/>
      <c r="I154" s="59">
        <f>SUM(I11:I152)</f>
        <v>520</v>
      </c>
      <c r="J154" s="59"/>
      <c r="K154" s="59">
        <f>SUM(K11:K152)</f>
        <v>806</v>
      </c>
      <c r="L154" s="59"/>
      <c r="M154" s="59">
        <f>SUM(M11:M152)</f>
        <v>796</v>
      </c>
      <c r="N154" s="59"/>
      <c r="O154" s="59">
        <f>SUM(O11:O152)</f>
        <v>799</v>
      </c>
      <c r="P154" s="59"/>
      <c r="Q154" s="21">
        <f>SUM(C154:P154)</f>
        <v>5706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116870</v>
      </c>
      <c r="D155" s="59"/>
      <c r="E155" s="59">
        <f>E154*E9</f>
        <v>158255</v>
      </c>
      <c r="F155" s="59"/>
      <c r="G155" s="59">
        <f>G154*G9</f>
        <v>156550</v>
      </c>
      <c r="H155" s="59"/>
      <c r="I155" s="59">
        <f>I154*I9</f>
        <v>78520</v>
      </c>
      <c r="J155" s="59"/>
      <c r="K155" s="59">
        <f>K154*K9</f>
        <v>121706</v>
      </c>
      <c r="L155" s="59"/>
      <c r="M155" s="59">
        <f>M154*M9</f>
        <v>120196</v>
      </c>
      <c r="N155" s="59"/>
      <c r="O155" s="59">
        <f>O154*O9</f>
        <v>120649</v>
      </c>
      <c r="P155" s="59"/>
      <c r="Q155" s="59" t="s">
        <v>30</v>
      </c>
      <c r="R155" s="23">
        <f>SUM(C155:P155)</f>
        <v>872746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x14ac:dyDescent="0.25">
      <c r="A160" s="57" t="s">
        <v>82</v>
      </c>
      <c r="E160" s="60"/>
      <c r="G160" s="60"/>
      <c r="I160" s="60"/>
      <c r="K160" s="60"/>
      <c r="M160" s="61"/>
      <c r="P160" s="26" t="s">
        <v>53</v>
      </c>
      <c r="Q160" s="26"/>
    </row>
    <row r="161" spans="1:19" x14ac:dyDescent="0.25">
      <c r="A161" s="57" t="s">
        <v>83</v>
      </c>
      <c r="E161" s="60"/>
      <c r="G161" s="60"/>
      <c r="I161" s="60"/>
      <c r="K161" s="60"/>
      <c r="M161" s="61"/>
      <c r="P161" s="57" t="s">
        <v>56</v>
      </c>
    </row>
    <row r="162" spans="1:19" x14ac:dyDescent="0.25">
      <c r="A162" s="24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24"/>
      <c r="S162" s="1"/>
    </row>
    <row r="163" spans="1:19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</row>
  </sheetData>
  <mergeCells count="25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24" right="0.16" top="0.2" bottom="0.2" header="0.3" footer="0.3"/>
  <pageSetup paperSize="9" orientation="landscape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S163"/>
  <sheetViews>
    <sheetView zoomScaleNormal="100" workbookViewId="0">
      <selection activeCell="J18" sqref="J18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37</v>
      </c>
      <c r="O4" s="1"/>
      <c r="P4" s="1"/>
      <c r="Q4" s="1"/>
      <c r="R4" s="1"/>
    </row>
    <row r="5" spans="1:19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1830</v>
      </c>
      <c r="P5" s="1"/>
      <c r="Q5" s="1"/>
      <c r="R5" s="1"/>
    </row>
    <row r="6" spans="1:19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1831</v>
      </c>
      <c r="P6" s="1"/>
      <c r="Q6" s="1"/>
      <c r="R6" s="1"/>
    </row>
    <row r="7" spans="1:19" x14ac:dyDescent="0.25">
      <c r="A7" s="86" t="s">
        <v>8</v>
      </c>
      <c r="B7" s="91"/>
      <c r="C7" s="87" t="s">
        <v>1832</v>
      </c>
      <c r="D7" s="91"/>
      <c r="E7" s="87" t="s">
        <v>1833</v>
      </c>
      <c r="F7" s="91"/>
      <c r="G7" s="87" t="s">
        <v>1834</v>
      </c>
      <c r="H7" s="91"/>
      <c r="I7" s="87" t="s">
        <v>1835</v>
      </c>
      <c r="J7" s="91"/>
      <c r="K7" s="87" t="s">
        <v>1836</v>
      </c>
      <c r="L7" s="91"/>
      <c r="M7" s="87" t="s">
        <v>1837</v>
      </c>
      <c r="N7" s="91"/>
      <c r="O7" s="87" t="s">
        <v>1838</v>
      </c>
      <c r="P7" s="91"/>
      <c r="Q7" s="87" t="s">
        <v>9</v>
      </c>
      <c r="R7" s="87" t="s">
        <v>10</v>
      </c>
    </row>
    <row r="8" spans="1:19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x14ac:dyDescent="0.25">
      <c r="A9" s="86" t="s">
        <v>11</v>
      </c>
      <c r="B9" s="85"/>
      <c r="C9" s="87">
        <v>151</v>
      </c>
      <c r="D9" s="85"/>
      <c r="E9" s="87">
        <v>151</v>
      </c>
      <c r="F9" s="85"/>
      <c r="G9" s="87">
        <v>151</v>
      </c>
      <c r="H9" s="85"/>
      <c r="I9" s="87">
        <v>151</v>
      </c>
      <c r="J9" s="85"/>
      <c r="K9" s="87">
        <v>151</v>
      </c>
      <c r="L9" s="85"/>
      <c r="M9" s="87">
        <v>151</v>
      </c>
      <c r="N9" s="85"/>
      <c r="O9" s="87">
        <v>151</v>
      </c>
      <c r="P9" s="85"/>
      <c r="Q9" s="100"/>
      <c r="R9" s="100"/>
    </row>
    <row r="10" spans="1:19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7.100000000000001" customHeight="1" x14ac:dyDescent="0.25">
      <c r="A11" s="59">
        <v>1</v>
      </c>
      <c r="B11" s="11">
        <v>109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7.100000000000001" customHeight="1" x14ac:dyDescent="0.25">
      <c r="A12" s="59">
        <v>2</v>
      </c>
      <c r="B12" s="14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58">
        <f t="shared" si="0"/>
        <v>0</v>
      </c>
      <c r="R12" s="13">
        <f t="shared" si="1"/>
        <v>0</v>
      </c>
    </row>
    <row r="13" spans="1:19" ht="17.100000000000001" customHeight="1" x14ac:dyDescent="0.25">
      <c r="A13" s="59">
        <v>3</v>
      </c>
      <c r="B13" s="14">
        <v>112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58">
        <f t="shared" si="0"/>
        <v>0</v>
      </c>
      <c r="R13" s="13">
        <f t="shared" si="1"/>
        <v>0</v>
      </c>
    </row>
    <row r="14" spans="1:19" ht="17.100000000000001" customHeight="1" x14ac:dyDescent="0.25">
      <c r="A14" s="59">
        <v>4</v>
      </c>
      <c r="B14" s="14">
        <v>113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58">
        <f t="shared" si="0"/>
        <v>0</v>
      </c>
      <c r="R14" s="13">
        <f t="shared" si="1"/>
        <v>0</v>
      </c>
    </row>
    <row r="15" spans="1:19" ht="17.100000000000001" customHeight="1" x14ac:dyDescent="0.25">
      <c r="A15" s="59">
        <v>6</v>
      </c>
      <c r="B15" s="14">
        <v>115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>
        <v>92</v>
      </c>
      <c r="P15" s="12" t="s">
        <v>1839</v>
      </c>
      <c r="Q15" s="58">
        <f t="shared" si="0"/>
        <v>92</v>
      </c>
      <c r="R15" s="13">
        <f t="shared" si="1"/>
        <v>13892</v>
      </c>
    </row>
    <row r="16" spans="1:19" ht="17.100000000000001" customHeight="1" x14ac:dyDescent="0.25">
      <c r="A16" s="59">
        <v>7</v>
      </c>
      <c r="B16" s="14">
        <v>116</v>
      </c>
      <c r="C16" s="12"/>
      <c r="D16" s="12"/>
      <c r="E16" s="12"/>
      <c r="F16" s="12"/>
      <c r="G16" s="12"/>
      <c r="H16" s="12"/>
      <c r="I16" s="12"/>
      <c r="J16" s="12"/>
      <c r="K16" s="12">
        <v>110</v>
      </c>
      <c r="L16" s="12" t="s">
        <v>1840</v>
      </c>
      <c r="M16" s="12"/>
      <c r="N16" s="12"/>
      <c r="O16" s="12"/>
      <c r="P16" s="12"/>
      <c r="Q16" s="58">
        <f t="shared" si="0"/>
        <v>110</v>
      </c>
      <c r="R16" s="13">
        <f t="shared" si="1"/>
        <v>16610</v>
      </c>
    </row>
    <row r="17" spans="1:18" ht="17.100000000000001" customHeight="1" x14ac:dyDescent="0.25">
      <c r="A17" s="59">
        <v>8</v>
      </c>
      <c r="B17" s="14">
        <v>117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12">
        <v>144</v>
      </c>
      <c r="D18" s="12">
        <v>2972</v>
      </c>
      <c r="E18" s="12"/>
      <c r="F18" s="12"/>
      <c r="G18" s="12"/>
      <c r="H18" s="12"/>
      <c r="I18" s="12">
        <v>114</v>
      </c>
      <c r="J18" s="12" t="s">
        <v>1841</v>
      </c>
      <c r="K18" s="12"/>
      <c r="L18" s="12"/>
      <c r="M18" s="12"/>
      <c r="N18" s="12"/>
      <c r="O18" s="12">
        <v>109</v>
      </c>
      <c r="P18" s="12" t="s">
        <v>1842</v>
      </c>
      <c r="Q18" s="58">
        <f t="shared" si="0"/>
        <v>367</v>
      </c>
      <c r="R18" s="13">
        <f t="shared" si="1"/>
        <v>55417</v>
      </c>
    </row>
    <row r="19" spans="1:18" ht="17.100000000000001" customHeight="1" x14ac:dyDescent="0.25">
      <c r="A19" s="59">
        <v>10</v>
      </c>
      <c r="B19" s="14">
        <v>201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58">
        <f t="shared" si="0"/>
        <v>0</v>
      </c>
      <c r="R19" s="13">
        <f t="shared" si="1"/>
        <v>0</v>
      </c>
    </row>
    <row r="20" spans="1:18" ht="17.100000000000001" customHeight="1" x14ac:dyDescent="0.25">
      <c r="A20" s="59">
        <v>11</v>
      </c>
      <c r="B20" s="14">
        <v>204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58">
        <f t="shared" si="0"/>
        <v>0</v>
      </c>
      <c r="R20" s="13">
        <f t="shared" si="1"/>
        <v>0</v>
      </c>
    </row>
    <row r="21" spans="1:18" ht="17.100000000000001" customHeight="1" x14ac:dyDescent="0.25">
      <c r="A21" s="59">
        <v>12</v>
      </c>
      <c r="B21" s="14" t="s">
        <v>16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12">
        <v>18</v>
      </c>
      <c r="D23" s="12" t="s">
        <v>1843</v>
      </c>
      <c r="E23" s="12"/>
      <c r="F23" s="12"/>
      <c r="G23" s="12"/>
      <c r="H23" s="12"/>
      <c r="I23" s="12">
        <v>12</v>
      </c>
      <c r="J23" s="12" t="s">
        <v>1844</v>
      </c>
      <c r="K23" s="12"/>
      <c r="L23" s="12"/>
      <c r="M23" s="12">
        <v>11</v>
      </c>
      <c r="N23" s="12" t="s">
        <v>1845</v>
      </c>
      <c r="O23" s="12">
        <v>9</v>
      </c>
      <c r="P23" s="12" t="s">
        <v>1846</v>
      </c>
      <c r="Q23" s="58">
        <f t="shared" si="0"/>
        <v>50</v>
      </c>
      <c r="R23" s="13">
        <f t="shared" si="1"/>
        <v>7550</v>
      </c>
    </row>
    <row r="24" spans="1:18" ht="17.100000000000001" customHeight="1" x14ac:dyDescent="0.25">
      <c r="A24" s="59">
        <v>15</v>
      </c>
      <c r="B24" s="14">
        <v>329</v>
      </c>
      <c r="C24" s="12"/>
      <c r="D24" s="12"/>
      <c r="E24" s="12">
        <v>12</v>
      </c>
      <c r="F24" s="12" t="s">
        <v>1847</v>
      </c>
      <c r="G24" s="12"/>
      <c r="H24" s="12"/>
      <c r="I24" s="12">
        <v>13</v>
      </c>
      <c r="J24" s="12" t="s">
        <v>1417</v>
      </c>
      <c r="K24" s="12"/>
      <c r="L24" s="12"/>
      <c r="M24" s="12"/>
      <c r="N24" s="12"/>
      <c r="O24" s="12">
        <v>21</v>
      </c>
      <c r="P24" s="12" t="s">
        <v>1848</v>
      </c>
      <c r="Q24" s="58">
        <f t="shared" si="0"/>
        <v>46</v>
      </c>
      <c r="R24" s="13">
        <f t="shared" si="1"/>
        <v>6946</v>
      </c>
    </row>
    <row r="25" spans="1:18" ht="17.100000000000001" customHeight="1" x14ac:dyDescent="0.25">
      <c r="A25" s="59">
        <v>16</v>
      </c>
      <c r="B25" s="14">
        <v>330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12">
        <v>30</v>
      </c>
      <c r="D28" s="12" t="s">
        <v>1849</v>
      </c>
      <c r="E28" s="12"/>
      <c r="F28" s="12"/>
      <c r="G28" s="12">
        <v>28</v>
      </c>
      <c r="H28" s="12" t="s">
        <v>1850</v>
      </c>
      <c r="I28" s="12"/>
      <c r="J28" s="12"/>
      <c r="K28" s="12">
        <v>33</v>
      </c>
      <c r="L28" s="12" t="s">
        <v>1851</v>
      </c>
      <c r="M28" s="12"/>
      <c r="N28" s="12"/>
      <c r="O28" s="12">
        <v>23</v>
      </c>
      <c r="P28" s="12" t="s">
        <v>1852</v>
      </c>
      <c r="Q28" s="58">
        <f t="shared" si="0"/>
        <v>114</v>
      </c>
      <c r="R28" s="13">
        <f t="shared" si="1"/>
        <v>17214</v>
      </c>
    </row>
    <row r="29" spans="1:18" ht="17.100000000000001" customHeight="1" x14ac:dyDescent="0.25">
      <c r="A29" s="59">
        <v>20</v>
      </c>
      <c r="B29" s="14">
        <v>334</v>
      </c>
      <c r="C29" s="12">
        <v>16</v>
      </c>
      <c r="D29" s="12" t="s">
        <v>1853</v>
      </c>
      <c r="E29" s="12"/>
      <c r="F29" s="12"/>
      <c r="G29" s="12">
        <v>12</v>
      </c>
      <c r="H29" s="12" t="s">
        <v>849</v>
      </c>
      <c r="I29" s="12"/>
      <c r="J29" s="12"/>
      <c r="K29" s="12">
        <v>17</v>
      </c>
      <c r="L29" s="12" t="s">
        <v>1412</v>
      </c>
      <c r="M29" s="12"/>
      <c r="N29" s="12"/>
      <c r="O29" s="12">
        <v>19</v>
      </c>
      <c r="P29" s="12" t="s">
        <v>1412</v>
      </c>
      <c r="Q29" s="58">
        <f t="shared" si="0"/>
        <v>64</v>
      </c>
      <c r="R29" s="13">
        <f t="shared" si="1"/>
        <v>9664</v>
      </c>
    </row>
    <row r="30" spans="1:18" ht="17.100000000000001" customHeight="1" x14ac:dyDescent="0.25">
      <c r="A30" s="59">
        <v>22</v>
      </c>
      <c r="B30" s="14">
        <v>336</v>
      </c>
      <c r="C30" s="12"/>
      <c r="D30" s="12"/>
      <c r="E30" s="12">
        <v>21</v>
      </c>
      <c r="F30" s="12">
        <v>5991</v>
      </c>
      <c r="G30" s="12">
        <v>15</v>
      </c>
      <c r="H30" s="12" t="s">
        <v>1854</v>
      </c>
      <c r="I30" s="12"/>
      <c r="J30" s="12"/>
      <c r="K30" s="12">
        <v>19</v>
      </c>
      <c r="L30" s="12" t="s">
        <v>1855</v>
      </c>
      <c r="M30" s="12"/>
      <c r="N30" s="12"/>
      <c r="O30" s="12">
        <v>20</v>
      </c>
      <c r="P30" s="12" t="s">
        <v>1856</v>
      </c>
      <c r="Q30" s="58">
        <f t="shared" si="0"/>
        <v>75</v>
      </c>
      <c r="R30" s="13">
        <f t="shared" si="1"/>
        <v>11325</v>
      </c>
    </row>
    <row r="31" spans="1:18" ht="17.100000000000001" customHeight="1" x14ac:dyDescent="0.25">
      <c r="A31" s="59">
        <v>24</v>
      </c>
      <c r="B31" s="14">
        <v>338</v>
      </c>
      <c r="C31" s="12">
        <v>14</v>
      </c>
      <c r="D31" s="12" t="s">
        <v>1857</v>
      </c>
      <c r="E31" s="12"/>
      <c r="F31" s="12"/>
      <c r="G31" s="12">
        <v>25</v>
      </c>
      <c r="H31" s="12">
        <v>3737</v>
      </c>
      <c r="I31" s="12"/>
      <c r="J31" s="12"/>
      <c r="K31" s="12">
        <v>34</v>
      </c>
      <c r="L31" s="12" t="s">
        <v>1858</v>
      </c>
      <c r="M31" s="12"/>
      <c r="N31" s="12"/>
      <c r="O31" s="12">
        <v>23</v>
      </c>
      <c r="P31" s="12" t="s">
        <v>1859</v>
      </c>
      <c r="Q31" s="58">
        <f t="shared" si="0"/>
        <v>96</v>
      </c>
      <c r="R31" s="13">
        <f t="shared" si="1"/>
        <v>14496</v>
      </c>
    </row>
    <row r="32" spans="1:18" ht="17.100000000000001" customHeight="1" x14ac:dyDescent="0.25">
      <c r="A32" s="59">
        <v>25</v>
      </c>
      <c r="B32" s="14">
        <v>339</v>
      </c>
      <c r="C32" s="12"/>
      <c r="D32" s="12"/>
      <c r="E32" s="12">
        <v>52</v>
      </c>
      <c r="F32" s="12" t="s">
        <v>1860</v>
      </c>
      <c r="G32" s="12"/>
      <c r="H32" s="12"/>
      <c r="I32" s="12">
        <v>35</v>
      </c>
      <c r="J32" s="12" t="s">
        <v>1861</v>
      </c>
      <c r="K32" s="12"/>
      <c r="L32" s="12"/>
      <c r="M32" s="12">
        <v>30</v>
      </c>
      <c r="N32" s="12" t="s">
        <v>1862</v>
      </c>
      <c r="O32" s="12"/>
      <c r="P32" s="12"/>
      <c r="Q32" s="58">
        <f t="shared" si="0"/>
        <v>117</v>
      </c>
      <c r="R32" s="13">
        <f t="shared" si="1"/>
        <v>17667</v>
      </c>
    </row>
    <row r="33" spans="1:18" ht="17.100000000000001" customHeight="1" x14ac:dyDescent="0.25">
      <c r="A33" s="59">
        <v>26</v>
      </c>
      <c r="B33" s="59">
        <v>340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12"/>
      <c r="D34" s="12"/>
      <c r="E34" s="12">
        <v>48</v>
      </c>
      <c r="F34" s="12" t="s">
        <v>1863</v>
      </c>
      <c r="G34" s="12"/>
      <c r="H34" s="12"/>
      <c r="I34" s="12">
        <v>34</v>
      </c>
      <c r="J34" s="12">
        <v>12227</v>
      </c>
      <c r="K34" s="12"/>
      <c r="L34" s="12"/>
      <c r="M34" s="12">
        <v>47</v>
      </c>
      <c r="N34" s="12" t="s">
        <v>1864</v>
      </c>
      <c r="O34" s="12"/>
      <c r="P34" s="12"/>
      <c r="Q34" s="58">
        <f t="shared" si="0"/>
        <v>129</v>
      </c>
      <c r="R34" s="13">
        <f t="shared" si="1"/>
        <v>19479</v>
      </c>
    </row>
    <row r="35" spans="1:18" ht="17.100000000000001" customHeight="1" x14ac:dyDescent="0.25">
      <c r="A35" s="59">
        <v>28</v>
      </c>
      <c r="B35" s="17">
        <v>342</v>
      </c>
      <c r="C35" s="12"/>
      <c r="D35" s="12"/>
      <c r="E35" s="12">
        <v>38</v>
      </c>
      <c r="F35" s="12">
        <v>8138</v>
      </c>
      <c r="G35" s="12"/>
      <c r="H35" s="12"/>
      <c r="I35" s="12">
        <v>37</v>
      </c>
      <c r="J35" s="12">
        <v>8176</v>
      </c>
      <c r="K35" s="12"/>
      <c r="L35" s="12"/>
      <c r="M35" s="12">
        <v>35</v>
      </c>
      <c r="N35" s="12">
        <v>8176</v>
      </c>
      <c r="O35" s="12"/>
      <c r="P35" s="12"/>
      <c r="Q35" s="58">
        <f t="shared" si="0"/>
        <v>110</v>
      </c>
      <c r="R35" s="13">
        <f t="shared" si="1"/>
        <v>16610</v>
      </c>
    </row>
    <row r="36" spans="1:18" ht="17.100000000000001" customHeight="1" x14ac:dyDescent="0.25">
      <c r="A36" s="59">
        <v>29</v>
      </c>
      <c r="B36" s="59">
        <v>343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58">
        <f t="shared" si="0"/>
        <v>0</v>
      </c>
      <c r="R36" s="13">
        <f t="shared" si="1"/>
        <v>0</v>
      </c>
    </row>
    <row r="37" spans="1:18" ht="17.100000000000001" customHeight="1" x14ac:dyDescent="0.25">
      <c r="A37" s="59">
        <v>30</v>
      </c>
      <c r="B37" s="14" t="s">
        <v>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14" t="s">
        <v>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58">
        <f t="shared" si="0"/>
        <v>0</v>
      </c>
      <c r="R38" s="13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>
        <v>20</v>
      </c>
      <c r="N41" s="12" t="s">
        <v>1865</v>
      </c>
      <c r="O41" s="12"/>
      <c r="P41" s="12"/>
      <c r="Q41" s="58">
        <f t="shared" si="0"/>
        <v>20</v>
      </c>
      <c r="R41" s="13">
        <f t="shared" si="1"/>
        <v>3020</v>
      </c>
    </row>
    <row r="42" spans="1:18" ht="17.100000000000001" customHeight="1" x14ac:dyDescent="0.25">
      <c r="A42" s="59">
        <v>37</v>
      </c>
      <c r="B42" s="14">
        <v>421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58">
        <f t="shared" si="0"/>
        <v>0</v>
      </c>
      <c r="R42" s="13">
        <f t="shared" si="1"/>
        <v>0</v>
      </c>
    </row>
    <row r="43" spans="1:18" ht="17.100000000000001" customHeight="1" x14ac:dyDescent="0.25">
      <c r="A43" s="59">
        <v>38</v>
      </c>
      <c r="B43" s="59">
        <v>422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7.100000000000001" customHeight="1" x14ac:dyDescent="0.25">
      <c r="A44" s="59">
        <v>39</v>
      </c>
      <c r="B44" s="58">
        <v>423</v>
      </c>
      <c r="C44" s="12">
        <v>52</v>
      </c>
      <c r="D44" s="12" t="s">
        <v>1866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58">
        <f t="shared" si="2"/>
        <v>52</v>
      </c>
      <c r="R44" s="13">
        <f t="shared" si="3"/>
        <v>7852</v>
      </c>
    </row>
    <row r="45" spans="1:18" ht="17.100000000000001" customHeight="1" x14ac:dyDescent="0.25">
      <c r="A45" s="59">
        <v>40</v>
      </c>
      <c r="B45" s="58">
        <v>424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58">
        <f t="shared" si="2"/>
        <v>0</v>
      </c>
      <c r="R45" s="13">
        <f t="shared" si="3"/>
        <v>0</v>
      </c>
    </row>
    <row r="46" spans="1:18" ht="17.100000000000001" customHeight="1" x14ac:dyDescent="0.25">
      <c r="A46" s="59">
        <v>41</v>
      </c>
      <c r="B46" s="58">
        <v>425</v>
      </c>
      <c r="C46" s="12"/>
      <c r="D46" s="12"/>
      <c r="E46" s="12"/>
      <c r="F46" s="12"/>
      <c r="G46" s="12"/>
      <c r="H46" s="12"/>
      <c r="I46" s="12"/>
      <c r="J46" s="12"/>
      <c r="K46" s="12">
        <v>57</v>
      </c>
      <c r="L46" s="12" t="s">
        <v>1867</v>
      </c>
      <c r="M46" s="12"/>
      <c r="N46" s="12"/>
      <c r="O46" s="12"/>
      <c r="P46" s="12"/>
      <c r="Q46" s="58">
        <f t="shared" si="2"/>
        <v>57</v>
      </c>
      <c r="R46" s="13">
        <f t="shared" si="3"/>
        <v>8607</v>
      </c>
    </row>
    <row r="47" spans="1:18" ht="17.100000000000001" customHeight="1" x14ac:dyDescent="0.25">
      <c r="A47" s="59">
        <v>42</v>
      </c>
      <c r="B47" s="58">
        <v>426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>
        <v>22</v>
      </c>
      <c r="N47" s="12" t="s">
        <v>1868</v>
      </c>
      <c r="O47" s="12"/>
      <c r="P47" s="12"/>
      <c r="Q47" s="58">
        <f t="shared" si="2"/>
        <v>22</v>
      </c>
      <c r="R47" s="13">
        <f t="shared" si="3"/>
        <v>3322</v>
      </c>
    </row>
    <row r="48" spans="1:18" ht="17.100000000000001" customHeight="1" x14ac:dyDescent="0.25">
      <c r="A48" s="59">
        <v>43</v>
      </c>
      <c r="B48" s="58">
        <v>427</v>
      </c>
      <c r="C48" s="12"/>
      <c r="D48" s="12"/>
      <c r="E48" s="12"/>
      <c r="F48" s="12"/>
      <c r="G48" s="12">
        <v>16</v>
      </c>
      <c r="H48" s="12" t="s">
        <v>1869</v>
      </c>
      <c r="I48" s="12"/>
      <c r="J48" s="12"/>
      <c r="K48" s="12"/>
      <c r="L48" s="12"/>
      <c r="M48" s="12"/>
      <c r="N48" s="12"/>
      <c r="O48" s="12"/>
      <c r="P48" s="12"/>
      <c r="Q48" s="58">
        <f t="shared" si="2"/>
        <v>16</v>
      </c>
      <c r="R48" s="13">
        <f t="shared" si="3"/>
        <v>2416</v>
      </c>
    </row>
    <row r="49" spans="1:18" ht="17.100000000000001" customHeight="1" x14ac:dyDescent="0.25">
      <c r="A49" s="59">
        <v>44</v>
      </c>
      <c r="B49" s="58">
        <v>428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58">
        <f t="shared" si="2"/>
        <v>0</v>
      </c>
      <c r="R49" s="13">
        <f t="shared" si="3"/>
        <v>0</v>
      </c>
    </row>
    <row r="50" spans="1:18" ht="17.100000000000001" customHeight="1" x14ac:dyDescent="0.25">
      <c r="A50" s="59">
        <v>45</v>
      </c>
      <c r="B50" s="58">
        <v>429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v>37</v>
      </c>
      <c r="N50" s="12" t="s">
        <v>1870</v>
      </c>
      <c r="O50" s="12"/>
      <c r="P50" s="12"/>
      <c r="Q50" s="58">
        <f t="shared" si="2"/>
        <v>37</v>
      </c>
      <c r="R50" s="13">
        <f t="shared" si="3"/>
        <v>5587</v>
      </c>
    </row>
    <row r="51" spans="1:18" ht="17.100000000000001" customHeight="1" x14ac:dyDescent="0.25">
      <c r="A51" s="59">
        <v>46</v>
      </c>
      <c r="B51" s="58">
        <v>430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>
        <v>26</v>
      </c>
      <c r="P51" s="12" t="s">
        <v>1871</v>
      </c>
      <c r="Q51" s="58">
        <f t="shared" si="2"/>
        <v>26</v>
      </c>
      <c r="R51" s="13">
        <f t="shared" si="3"/>
        <v>3926</v>
      </c>
    </row>
    <row r="52" spans="1:18" ht="17.100000000000001" customHeight="1" x14ac:dyDescent="0.25">
      <c r="A52" s="59">
        <v>47</v>
      </c>
      <c r="B52" s="58">
        <v>431</v>
      </c>
      <c r="C52" s="12"/>
      <c r="D52" s="12"/>
      <c r="E52" s="12"/>
      <c r="F52" s="12"/>
      <c r="G52" s="12"/>
      <c r="H52" s="12"/>
      <c r="I52" s="12"/>
      <c r="J52" s="12"/>
      <c r="K52" s="12">
        <v>28</v>
      </c>
      <c r="L52" s="12" t="s">
        <v>758</v>
      </c>
      <c r="M52" s="12"/>
      <c r="N52" s="12"/>
      <c r="O52" s="12"/>
      <c r="P52" s="12"/>
      <c r="Q52" s="58">
        <f t="shared" si="2"/>
        <v>28</v>
      </c>
      <c r="R52" s="13">
        <f t="shared" si="3"/>
        <v>4228</v>
      </c>
    </row>
    <row r="53" spans="1:18" ht="17.100000000000001" customHeight="1" x14ac:dyDescent="0.25">
      <c r="A53" s="59">
        <v>48</v>
      </c>
      <c r="B53" s="58">
        <v>432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58">
        <f t="shared" si="2"/>
        <v>0</v>
      </c>
      <c r="R53" s="13">
        <f t="shared" si="3"/>
        <v>0</v>
      </c>
    </row>
    <row r="54" spans="1:18" ht="17.100000000000001" customHeight="1" x14ac:dyDescent="0.25">
      <c r="A54" s="59">
        <v>49</v>
      </c>
      <c r="B54" s="58">
        <v>433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>
        <v>34</v>
      </c>
      <c r="N54" s="12" t="s">
        <v>1872</v>
      </c>
      <c r="O54" s="12"/>
      <c r="P54" s="12"/>
      <c r="Q54" s="58">
        <f t="shared" si="2"/>
        <v>34</v>
      </c>
      <c r="R54" s="13">
        <f t="shared" si="3"/>
        <v>5134</v>
      </c>
    </row>
    <row r="55" spans="1:18" ht="17.100000000000001" customHeight="1" x14ac:dyDescent="0.25">
      <c r="A55" s="59">
        <v>50</v>
      </c>
      <c r="B55" s="58">
        <v>434</v>
      </c>
      <c r="C55" s="12"/>
      <c r="D55" s="12"/>
      <c r="E55" s="12"/>
      <c r="F55" s="12"/>
      <c r="G55" s="12"/>
      <c r="H55" s="12"/>
      <c r="I55" s="12"/>
      <c r="J55" s="12"/>
      <c r="K55" s="12">
        <v>32</v>
      </c>
      <c r="L55" s="12" t="s">
        <v>1873</v>
      </c>
      <c r="M55" s="12"/>
      <c r="N55" s="12"/>
      <c r="O55" s="12"/>
      <c r="P55" s="12"/>
      <c r="Q55" s="58">
        <f t="shared" si="2"/>
        <v>32</v>
      </c>
      <c r="R55" s="13">
        <f t="shared" si="3"/>
        <v>4832</v>
      </c>
    </row>
    <row r="56" spans="1:18" ht="17.100000000000001" customHeight="1" x14ac:dyDescent="0.25">
      <c r="A56" s="59">
        <v>51</v>
      </c>
      <c r="B56" s="58">
        <v>435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58">
        <f t="shared" si="2"/>
        <v>0</v>
      </c>
      <c r="R56" s="13">
        <f t="shared" si="3"/>
        <v>0</v>
      </c>
    </row>
    <row r="57" spans="1:18" ht="17.100000000000001" customHeight="1" x14ac:dyDescent="0.25">
      <c r="A57" s="59">
        <v>52</v>
      </c>
      <c r="B57" s="58">
        <v>436</v>
      </c>
      <c r="C57" s="12"/>
      <c r="D57" s="12"/>
      <c r="E57" s="12"/>
      <c r="F57" s="12"/>
      <c r="G57" s="12"/>
      <c r="H57" s="12"/>
      <c r="I57" s="12"/>
      <c r="J57" s="12"/>
      <c r="K57" s="12">
        <v>32</v>
      </c>
      <c r="L57" s="12" t="s">
        <v>1874</v>
      </c>
      <c r="M57" s="12"/>
      <c r="N57" s="12"/>
      <c r="O57" s="12"/>
      <c r="P57" s="12"/>
      <c r="Q57" s="58">
        <f t="shared" si="2"/>
        <v>32</v>
      </c>
      <c r="R57" s="13">
        <f t="shared" si="3"/>
        <v>4832</v>
      </c>
    </row>
    <row r="58" spans="1:18" ht="17.100000000000001" customHeight="1" x14ac:dyDescent="0.25">
      <c r="A58" s="59">
        <v>53</v>
      </c>
      <c r="B58" s="58">
        <v>437</v>
      </c>
      <c r="C58" s="12"/>
      <c r="D58" s="12"/>
      <c r="E58" s="12"/>
      <c r="F58" s="12"/>
      <c r="G58" s="12"/>
      <c r="H58" s="12"/>
      <c r="I58" s="12"/>
      <c r="J58" s="12"/>
      <c r="K58" s="12">
        <v>31</v>
      </c>
      <c r="L58" s="12" t="s">
        <v>1875</v>
      </c>
      <c r="M58" s="12"/>
      <c r="N58" s="12"/>
      <c r="O58" s="12"/>
      <c r="P58" s="12"/>
      <c r="Q58" s="58">
        <f t="shared" si="2"/>
        <v>31</v>
      </c>
      <c r="R58" s="13">
        <f t="shared" si="3"/>
        <v>4681</v>
      </c>
    </row>
    <row r="59" spans="1:18" ht="17.100000000000001" customHeight="1" x14ac:dyDescent="0.25">
      <c r="A59" s="59">
        <v>54</v>
      </c>
      <c r="B59" s="58">
        <v>438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>
        <v>30</v>
      </c>
      <c r="N59" s="12" t="s">
        <v>1876</v>
      </c>
      <c r="O59" s="12"/>
      <c r="P59" s="12"/>
      <c r="Q59" s="58">
        <f t="shared" si="2"/>
        <v>30</v>
      </c>
      <c r="R59" s="13">
        <f t="shared" si="3"/>
        <v>4530</v>
      </c>
    </row>
    <row r="60" spans="1:18" ht="17.100000000000001" customHeight="1" x14ac:dyDescent="0.25">
      <c r="A60" s="59">
        <v>55</v>
      </c>
      <c r="B60" s="58">
        <v>439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58">
        <f t="shared" si="2"/>
        <v>0</v>
      </c>
      <c r="R60" s="13">
        <f t="shared" si="3"/>
        <v>0</v>
      </c>
    </row>
    <row r="61" spans="1:18" ht="17.100000000000001" customHeight="1" x14ac:dyDescent="0.25">
      <c r="A61" s="59">
        <v>56</v>
      </c>
      <c r="B61" s="58">
        <v>440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58">
        <f t="shared" si="2"/>
        <v>0</v>
      </c>
      <c r="R61" s="13">
        <f t="shared" si="3"/>
        <v>0</v>
      </c>
    </row>
    <row r="62" spans="1:18" ht="17.100000000000001" customHeight="1" x14ac:dyDescent="0.25">
      <c r="A62" s="59">
        <v>57</v>
      </c>
      <c r="B62" s="58">
        <v>441</v>
      </c>
      <c r="C62" s="12"/>
      <c r="D62" s="12"/>
      <c r="E62" s="12"/>
      <c r="F62" s="12"/>
      <c r="G62" s="12">
        <v>19</v>
      </c>
      <c r="H62" s="12">
        <v>831</v>
      </c>
      <c r="I62" s="12"/>
      <c r="J62" s="12"/>
      <c r="K62" s="12"/>
      <c r="L62" s="12"/>
      <c r="M62" s="12"/>
      <c r="N62" s="12"/>
      <c r="O62" s="12"/>
      <c r="P62" s="12"/>
      <c r="Q62" s="58">
        <f t="shared" si="2"/>
        <v>19</v>
      </c>
      <c r="R62" s="13">
        <f t="shared" si="3"/>
        <v>2869</v>
      </c>
    </row>
    <row r="63" spans="1:18" ht="17.100000000000001" customHeight="1" x14ac:dyDescent="0.25">
      <c r="A63" s="59">
        <v>58</v>
      </c>
      <c r="B63" s="58">
        <v>442</v>
      </c>
      <c r="C63" s="12">
        <v>31</v>
      </c>
      <c r="D63" s="12" t="s">
        <v>991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58">
        <f t="shared" si="2"/>
        <v>31</v>
      </c>
      <c r="R63" s="13">
        <f t="shared" si="3"/>
        <v>4681</v>
      </c>
    </row>
    <row r="64" spans="1:18" ht="17.100000000000001" customHeight="1" x14ac:dyDescent="0.25">
      <c r="A64" s="59">
        <v>60</v>
      </c>
      <c r="B64" s="58" t="s">
        <v>20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12"/>
      <c r="D67" s="12"/>
      <c r="E67" s="12"/>
      <c r="F67" s="12"/>
      <c r="G67" s="12"/>
      <c r="H67" s="12"/>
      <c r="I67" s="12"/>
      <c r="J67" s="12"/>
      <c r="K67" s="12">
        <v>238</v>
      </c>
      <c r="L67" s="12" t="s">
        <v>1877</v>
      </c>
      <c r="M67" s="12"/>
      <c r="N67" s="12"/>
      <c r="O67" s="12"/>
      <c r="P67" s="12"/>
      <c r="Q67" s="58">
        <f t="shared" si="2"/>
        <v>238</v>
      </c>
      <c r="R67" s="13">
        <f t="shared" si="3"/>
        <v>35938</v>
      </c>
    </row>
    <row r="68" spans="1:18" ht="17.100000000000001" customHeight="1" x14ac:dyDescent="0.25">
      <c r="A68" s="59">
        <v>64</v>
      </c>
      <c r="B68" s="58">
        <v>608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58">
        <f t="shared" si="2"/>
        <v>0</v>
      </c>
      <c r="R68" s="13">
        <f t="shared" si="3"/>
        <v>0</v>
      </c>
    </row>
    <row r="69" spans="1:18" ht="17.100000000000001" customHeight="1" x14ac:dyDescent="0.25">
      <c r="A69" s="59">
        <v>65</v>
      </c>
      <c r="B69" s="58">
        <v>609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58">
        <f t="shared" si="2"/>
        <v>0</v>
      </c>
      <c r="R69" s="13">
        <f t="shared" si="3"/>
        <v>0</v>
      </c>
    </row>
    <row r="70" spans="1:18" ht="17.100000000000001" customHeight="1" x14ac:dyDescent="0.25">
      <c r="A70" s="59">
        <v>66</v>
      </c>
      <c r="B70" s="58">
        <v>610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58">
        <f t="shared" si="2"/>
        <v>0</v>
      </c>
      <c r="R71" s="13">
        <f t="shared" si="3"/>
        <v>0</v>
      </c>
    </row>
    <row r="72" spans="1:18" ht="17.100000000000001" customHeight="1" x14ac:dyDescent="0.25">
      <c r="A72" s="59">
        <v>68</v>
      </c>
      <c r="B72" s="58">
        <v>612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58">
        <f t="shared" si="2"/>
        <v>0</v>
      </c>
      <c r="R72" s="13">
        <f t="shared" si="3"/>
        <v>0</v>
      </c>
    </row>
    <row r="73" spans="1:18" ht="17.100000000000001" customHeight="1" x14ac:dyDescent="0.25">
      <c r="A73" s="59">
        <v>69</v>
      </c>
      <c r="B73" s="58">
        <v>613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12"/>
      <c r="D77" s="12"/>
      <c r="E77" s="12"/>
      <c r="F77" s="12"/>
      <c r="G77" s="12"/>
      <c r="H77" s="12"/>
      <c r="I77" s="12">
        <v>23</v>
      </c>
      <c r="J77" s="12" t="s">
        <v>1878</v>
      </c>
      <c r="K77" s="12"/>
      <c r="L77" s="12"/>
      <c r="M77" s="12"/>
      <c r="N77" s="12"/>
      <c r="O77" s="12">
        <v>17</v>
      </c>
      <c r="P77" s="12" t="s">
        <v>1879</v>
      </c>
      <c r="Q77" s="58">
        <f t="shared" si="4"/>
        <v>40</v>
      </c>
      <c r="R77" s="13">
        <f t="shared" si="5"/>
        <v>6040</v>
      </c>
    </row>
    <row r="78" spans="1:18" ht="17.100000000000001" customHeight="1" x14ac:dyDescent="0.25">
      <c r="A78" s="59">
        <v>75</v>
      </c>
      <c r="B78" s="58">
        <v>619</v>
      </c>
      <c r="C78" s="12">
        <v>22</v>
      </c>
      <c r="D78" s="12" t="s">
        <v>1880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58">
        <f t="shared" si="4"/>
        <v>22</v>
      </c>
      <c r="R78" s="13">
        <f t="shared" si="5"/>
        <v>3322</v>
      </c>
    </row>
    <row r="79" spans="1:18" ht="17.100000000000001" customHeight="1" x14ac:dyDescent="0.25">
      <c r="A79" s="59">
        <v>76</v>
      </c>
      <c r="B79" s="58">
        <v>620</v>
      </c>
      <c r="C79" s="12"/>
      <c r="D79" s="12"/>
      <c r="E79" s="12">
        <v>28</v>
      </c>
      <c r="F79" s="12" t="s">
        <v>1561</v>
      </c>
      <c r="G79" s="12"/>
      <c r="H79" s="12"/>
      <c r="I79" s="12"/>
      <c r="J79" s="12"/>
      <c r="K79" s="12">
        <v>19</v>
      </c>
      <c r="L79" s="12" t="s">
        <v>1665</v>
      </c>
      <c r="M79" s="12"/>
      <c r="N79" s="12"/>
      <c r="O79" s="12"/>
      <c r="P79" s="12"/>
      <c r="Q79" s="58">
        <f t="shared" si="4"/>
        <v>47</v>
      </c>
      <c r="R79" s="13">
        <f t="shared" si="5"/>
        <v>7097</v>
      </c>
    </row>
    <row r="80" spans="1:18" ht="17.100000000000001" customHeight="1" x14ac:dyDescent="0.25">
      <c r="A80" s="59">
        <v>79</v>
      </c>
      <c r="B80" s="58">
        <v>623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58">
        <f t="shared" si="4"/>
        <v>0</v>
      </c>
      <c r="R80" s="13">
        <f t="shared" si="5"/>
        <v>0</v>
      </c>
    </row>
    <row r="81" spans="1:18" ht="17.100000000000001" customHeight="1" x14ac:dyDescent="0.25">
      <c r="A81" s="59">
        <v>80</v>
      </c>
      <c r="B81" s="58">
        <v>624</v>
      </c>
      <c r="C81" s="12">
        <v>20</v>
      </c>
      <c r="D81" s="12" t="s">
        <v>1881</v>
      </c>
      <c r="E81" s="12"/>
      <c r="F81" s="12"/>
      <c r="G81" s="12"/>
      <c r="H81" s="12"/>
      <c r="I81" s="12"/>
      <c r="J81" s="12"/>
      <c r="K81" s="12">
        <v>16</v>
      </c>
      <c r="L81" s="12" t="s">
        <v>1462</v>
      </c>
      <c r="M81" s="12"/>
      <c r="N81" s="12"/>
      <c r="O81" s="12"/>
      <c r="P81" s="12"/>
      <c r="Q81" s="58">
        <f t="shared" si="4"/>
        <v>36</v>
      </c>
      <c r="R81" s="13">
        <f t="shared" si="5"/>
        <v>5436</v>
      </c>
    </row>
    <row r="82" spans="1:18" ht="17.100000000000001" customHeight="1" x14ac:dyDescent="0.25">
      <c r="A82" s="59">
        <v>81</v>
      </c>
      <c r="B82" s="58">
        <v>625</v>
      </c>
      <c r="C82" s="12"/>
      <c r="D82" s="12"/>
      <c r="E82" s="12"/>
      <c r="F82" s="12"/>
      <c r="G82" s="12">
        <v>24</v>
      </c>
      <c r="H82" s="12" t="s">
        <v>1882</v>
      </c>
      <c r="I82" s="12"/>
      <c r="J82" s="12"/>
      <c r="K82" s="12">
        <v>18</v>
      </c>
      <c r="L82" s="12" t="s">
        <v>1883</v>
      </c>
      <c r="M82" s="12"/>
      <c r="N82" s="12"/>
      <c r="O82" s="12"/>
      <c r="P82" s="12"/>
      <c r="Q82" s="58">
        <f t="shared" si="4"/>
        <v>42</v>
      </c>
      <c r="R82" s="13">
        <f t="shared" si="5"/>
        <v>6342</v>
      </c>
    </row>
    <row r="83" spans="1:18" ht="17.100000000000001" customHeight="1" x14ac:dyDescent="0.25">
      <c r="A83" s="59">
        <v>82</v>
      </c>
      <c r="B83" s="58">
        <v>626</v>
      </c>
      <c r="C83" s="12"/>
      <c r="D83" s="12"/>
      <c r="E83" s="12"/>
      <c r="F83" s="12"/>
      <c r="G83" s="12">
        <v>23</v>
      </c>
      <c r="H83" s="12" t="s">
        <v>426</v>
      </c>
      <c r="I83" s="12"/>
      <c r="J83" s="12"/>
      <c r="K83" s="12"/>
      <c r="L83" s="12"/>
      <c r="M83" s="12"/>
      <c r="N83" s="12"/>
      <c r="O83" s="12"/>
      <c r="P83" s="12"/>
      <c r="Q83" s="58">
        <f t="shared" si="4"/>
        <v>23</v>
      </c>
      <c r="R83" s="13">
        <f t="shared" si="5"/>
        <v>3473</v>
      </c>
    </row>
    <row r="84" spans="1:18" ht="17.100000000000001" customHeight="1" x14ac:dyDescent="0.25">
      <c r="A84" s="59">
        <v>83</v>
      </c>
      <c r="B84" s="58">
        <v>627</v>
      </c>
      <c r="C84" s="12">
        <v>19</v>
      </c>
      <c r="D84" s="12" t="s">
        <v>1884</v>
      </c>
      <c r="E84" s="12"/>
      <c r="F84" s="12"/>
      <c r="G84" s="12"/>
      <c r="H84" s="12"/>
      <c r="I84" s="12"/>
      <c r="J84" s="12"/>
      <c r="K84" s="12"/>
      <c r="L84" s="12"/>
      <c r="M84" s="12">
        <v>21</v>
      </c>
      <c r="N84" s="12" t="s">
        <v>1885</v>
      </c>
      <c r="O84" s="12"/>
      <c r="P84" s="12"/>
      <c r="Q84" s="58">
        <f t="shared" si="4"/>
        <v>40</v>
      </c>
      <c r="R84" s="13">
        <f t="shared" si="5"/>
        <v>6040</v>
      </c>
    </row>
    <row r="85" spans="1:18" ht="17.100000000000001" customHeight="1" x14ac:dyDescent="0.25">
      <c r="A85" s="59">
        <v>84</v>
      </c>
      <c r="B85" s="58">
        <v>628</v>
      </c>
      <c r="C85" s="12"/>
      <c r="D85" s="12"/>
      <c r="E85" s="12"/>
      <c r="F85" s="12"/>
      <c r="G85" s="12">
        <v>22</v>
      </c>
      <c r="H85" s="12" t="s">
        <v>1886</v>
      </c>
      <c r="I85" s="12"/>
      <c r="J85" s="12"/>
      <c r="K85" s="12"/>
      <c r="L85" s="12"/>
      <c r="M85" s="12">
        <v>21</v>
      </c>
      <c r="N85" s="12" t="s">
        <v>1887</v>
      </c>
      <c r="O85" s="12"/>
      <c r="P85" s="12"/>
      <c r="Q85" s="58">
        <f t="shared" si="4"/>
        <v>43</v>
      </c>
      <c r="R85" s="13">
        <f t="shared" si="5"/>
        <v>6493</v>
      </c>
    </row>
    <row r="86" spans="1:18" ht="17.100000000000001" customHeight="1" x14ac:dyDescent="0.25">
      <c r="A86" s="59">
        <v>85</v>
      </c>
      <c r="B86" s="58">
        <v>629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12"/>
      <c r="D87" s="12"/>
      <c r="E87" s="12">
        <v>24</v>
      </c>
      <c r="F87" s="12" t="s">
        <v>1888</v>
      </c>
      <c r="G87" s="12"/>
      <c r="H87" s="12"/>
      <c r="I87" s="12"/>
      <c r="J87" s="12"/>
      <c r="K87" s="12">
        <v>25</v>
      </c>
      <c r="L87" s="12" t="s">
        <v>1889</v>
      </c>
      <c r="M87" s="12"/>
      <c r="N87" s="12"/>
      <c r="O87" s="12">
        <v>18</v>
      </c>
      <c r="P87" s="12" t="s">
        <v>1890</v>
      </c>
      <c r="Q87" s="58">
        <f t="shared" si="4"/>
        <v>67</v>
      </c>
      <c r="R87" s="13">
        <f t="shared" si="5"/>
        <v>10117</v>
      </c>
    </row>
    <row r="88" spans="1:18" ht="17.100000000000001" customHeight="1" x14ac:dyDescent="0.25">
      <c r="A88" s="59">
        <v>87</v>
      </c>
      <c r="B88" s="58">
        <v>631</v>
      </c>
      <c r="C88" s="12">
        <v>26</v>
      </c>
      <c r="D88" s="12" t="s">
        <v>1891</v>
      </c>
      <c r="E88" s="12"/>
      <c r="F88" s="12"/>
      <c r="G88" s="12"/>
      <c r="H88" s="12"/>
      <c r="I88" s="12">
        <v>20</v>
      </c>
      <c r="J88" s="12" t="s">
        <v>1892</v>
      </c>
      <c r="K88" s="12"/>
      <c r="L88" s="12"/>
      <c r="M88" s="12"/>
      <c r="N88" s="12"/>
      <c r="O88" s="12">
        <v>20</v>
      </c>
      <c r="P88" s="12" t="s">
        <v>567</v>
      </c>
      <c r="Q88" s="58">
        <f t="shared" si="4"/>
        <v>66</v>
      </c>
      <c r="R88" s="13">
        <f t="shared" si="5"/>
        <v>9966</v>
      </c>
    </row>
    <row r="89" spans="1:18" ht="17.100000000000001" customHeight="1" x14ac:dyDescent="0.25">
      <c r="A89" s="59">
        <v>88</v>
      </c>
      <c r="B89" s="58">
        <v>632</v>
      </c>
      <c r="C89" s="12"/>
      <c r="D89" s="12"/>
      <c r="E89" s="12">
        <v>20</v>
      </c>
      <c r="F89" s="12" t="s">
        <v>1893</v>
      </c>
      <c r="G89" s="12"/>
      <c r="H89" s="12"/>
      <c r="I89" s="12">
        <v>18</v>
      </c>
      <c r="J89" s="12" t="s">
        <v>1894</v>
      </c>
      <c r="K89" s="12"/>
      <c r="L89" s="12"/>
      <c r="M89" s="12">
        <v>15</v>
      </c>
      <c r="N89" s="12" t="s">
        <v>1895</v>
      </c>
      <c r="O89" s="12"/>
      <c r="P89" s="12"/>
      <c r="Q89" s="58">
        <f t="shared" si="4"/>
        <v>53</v>
      </c>
      <c r="R89" s="13">
        <f t="shared" si="5"/>
        <v>8003</v>
      </c>
    </row>
    <row r="90" spans="1:18" ht="17.100000000000001" customHeight="1" x14ac:dyDescent="0.25">
      <c r="A90" s="59">
        <v>89</v>
      </c>
      <c r="B90" s="58">
        <v>633</v>
      </c>
      <c r="C90" s="12">
        <v>24</v>
      </c>
      <c r="D90" s="12" t="s">
        <v>307</v>
      </c>
      <c r="E90" s="12"/>
      <c r="F90" s="12"/>
      <c r="G90" s="12">
        <v>17</v>
      </c>
      <c r="H90" s="12" t="s">
        <v>308</v>
      </c>
      <c r="I90" s="12"/>
      <c r="J90" s="12"/>
      <c r="K90" s="12"/>
      <c r="L90" s="12"/>
      <c r="M90" s="12">
        <v>18</v>
      </c>
      <c r="N90" s="12" t="s">
        <v>671</v>
      </c>
      <c r="O90" s="12"/>
      <c r="P90" s="12"/>
      <c r="Q90" s="58">
        <f t="shared" si="4"/>
        <v>59</v>
      </c>
      <c r="R90" s="13">
        <f t="shared" si="5"/>
        <v>8909</v>
      </c>
    </row>
    <row r="91" spans="1:18" ht="17.100000000000001" customHeight="1" x14ac:dyDescent="0.25">
      <c r="A91" s="59">
        <v>90</v>
      </c>
      <c r="B91" s="58" t="s">
        <v>21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58">
        <f t="shared" si="4"/>
        <v>0</v>
      </c>
      <c r="R91" s="13">
        <f t="shared" si="5"/>
        <v>0</v>
      </c>
    </row>
    <row r="92" spans="1:18" ht="17.100000000000001" customHeight="1" x14ac:dyDescent="0.25">
      <c r="A92" s="59">
        <v>91</v>
      </c>
      <c r="B92" s="58">
        <v>702</v>
      </c>
      <c r="C92" s="12">
        <v>71</v>
      </c>
      <c r="D92" s="12" t="s">
        <v>602</v>
      </c>
      <c r="E92" s="12"/>
      <c r="F92" s="12"/>
      <c r="G92" s="12"/>
      <c r="H92" s="12"/>
      <c r="I92" s="12">
        <v>98</v>
      </c>
      <c r="J92" s="12" t="s">
        <v>1896</v>
      </c>
      <c r="K92" s="12"/>
      <c r="L92" s="12"/>
      <c r="M92" s="12">
        <v>63</v>
      </c>
      <c r="N92" s="12" t="s">
        <v>1897</v>
      </c>
      <c r="O92" s="12"/>
      <c r="P92" s="12"/>
      <c r="Q92" s="58">
        <f t="shared" si="4"/>
        <v>232</v>
      </c>
      <c r="R92" s="13">
        <f t="shared" si="5"/>
        <v>35032</v>
      </c>
    </row>
    <row r="93" spans="1:18" ht="17.100000000000001" customHeight="1" x14ac:dyDescent="0.25">
      <c r="A93" s="59">
        <v>92</v>
      </c>
      <c r="B93" s="58">
        <v>703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58">
        <f t="shared" si="4"/>
        <v>0</v>
      </c>
      <c r="R93" s="13">
        <f t="shared" si="5"/>
        <v>0</v>
      </c>
    </row>
    <row r="94" spans="1:18" ht="17.100000000000001" customHeight="1" x14ac:dyDescent="0.25">
      <c r="A94" s="59">
        <v>95</v>
      </c>
      <c r="B94" s="58">
        <v>1004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>
        <v>54</v>
      </c>
      <c r="P94" s="12" t="s">
        <v>1898</v>
      </c>
      <c r="Q94" s="58">
        <f t="shared" si="4"/>
        <v>54</v>
      </c>
      <c r="R94" s="13">
        <f t="shared" si="5"/>
        <v>8154</v>
      </c>
    </row>
    <row r="95" spans="1:18" ht="17.100000000000001" customHeight="1" x14ac:dyDescent="0.25">
      <c r="A95" s="59">
        <v>96</v>
      </c>
      <c r="B95" s="58">
        <v>1005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12"/>
      <c r="D96" s="12"/>
      <c r="E96" s="12"/>
      <c r="F96" s="12"/>
      <c r="G96" s="12"/>
      <c r="H96" s="12"/>
      <c r="I96" s="12">
        <v>90</v>
      </c>
      <c r="J96" s="12">
        <v>3431</v>
      </c>
      <c r="K96" s="12"/>
      <c r="L96" s="12"/>
      <c r="M96" s="12"/>
      <c r="N96" s="12"/>
      <c r="O96" s="12"/>
      <c r="P96" s="12"/>
      <c r="Q96" s="58">
        <f t="shared" si="4"/>
        <v>90</v>
      </c>
      <c r="R96" s="13">
        <f t="shared" si="5"/>
        <v>13590</v>
      </c>
    </row>
    <row r="97" spans="1:18" ht="17.100000000000001" customHeight="1" x14ac:dyDescent="0.25">
      <c r="A97" s="59">
        <v>98</v>
      </c>
      <c r="B97" s="58">
        <v>1103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58">
        <f t="shared" si="4"/>
        <v>0</v>
      </c>
      <c r="R98" s="13">
        <f t="shared" si="5"/>
        <v>0</v>
      </c>
    </row>
    <row r="99" spans="1:18" ht="17.100000000000001" customHeight="1" x14ac:dyDescent="0.25">
      <c r="A99" s="59">
        <v>101</v>
      </c>
      <c r="B99" s="58">
        <v>1106</v>
      </c>
      <c r="C99" s="12"/>
      <c r="D99" s="12"/>
      <c r="E99" s="12">
        <v>59</v>
      </c>
      <c r="F99" s="12" t="s">
        <v>1899</v>
      </c>
      <c r="G99" s="12"/>
      <c r="H99" s="12"/>
      <c r="I99" s="12"/>
      <c r="J99" s="12"/>
      <c r="K99" s="12">
        <v>40</v>
      </c>
      <c r="L99" s="12" t="s">
        <v>1900</v>
      </c>
      <c r="M99" s="12"/>
      <c r="N99" s="12"/>
      <c r="O99" s="12"/>
      <c r="P99" s="12"/>
      <c r="Q99" s="58">
        <f t="shared" si="4"/>
        <v>99</v>
      </c>
      <c r="R99" s="13">
        <f t="shared" si="5"/>
        <v>14949</v>
      </c>
    </row>
    <row r="100" spans="1:18" ht="17.100000000000001" customHeight="1" x14ac:dyDescent="0.25">
      <c r="A100" s="59">
        <v>102</v>
      </c>
      <c r="B100" s="58">
        <v>1107</v>
      </c>
      <c r="C100" s="12"/>
      <c r="D100" s="12"/>
      <c r="E100" s="12">
        <v>159</v>
      </c>
      <c r="F100" s="12" t="s">
        <v>1633</v>
      </c>
      <c r="G100" s="12"/>
      <c r="H100" s="12"/>
      <c r="I100" s="12"/>
      <c r="J100" s="12"/>
      <c r="K100" s="12"/>
      <c r="L100" s="12"/>
      <c r="M100" s="12">
        <v>126</v>
      </c>
      <c r="N100" s="12" t="s">
        <v>1901</v>
      </c>
      <c r="O100" s="12"/>
      <c r="P100" s="12"/>
      <c r="Q100" s="58">
        <f t="shared" si="4"/>
        <v>285</v>
      </c>
      <c r="R100" s="13">
        <f t="shared" si="5"/>
        <v>43035</v>
      </c>
    </row>
    <row r="101" spans="1:18" ht="17.100000000000001" customHeight="1" x14ac:dyDescent="0.25">
      <c r="A101" s="59">
        <v>103</v>
      </c>
      <c r="B101" s="58">
        <v>1111</v>
      </c>
      <c r="C101" s="12">
        <v>195</v>
      </c>
      <c r="D101" s="12" t="s">
        <v>1902</v>
      </c>
      <c r="E101" s="12"/>
      <c r="F101" s="12"/>
      <c r="G101" s="12"/>
      <c r="H101" s="12"/>
      <c r="I101" s="12"/>
      <c r="J101" s="12"/>
      <c r="K101" s="12"/>
      <c r="L101" s="12"/>
      <c r="M101" s="12">
        <v>158</v>
      </c>
      <c r="N101" s="12" t="s">
        <v>1903</v>
      </c>
      <c r="O101" s="12"/>
      <c r="P101" s="12"/>
      <c r="Q101" s="58">
        <f t="shared" si="4"/>
        <v>353</v>
      </c>
      <c r="R101" s="13">
        <f t="shared" si="5"/>
        <v>53303</v>
      </c>
    </row>
    <row r="102" spans="1:18" ht="17.100000000000001" customHeight="1" x14ac:dyDescent="0.25">
      <c r="A102" s="59">
        <v>104</v>
      </c>
      <c r="B102" s="58">
        <v>1222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12"/>
      <c r="D103" s="12"/>
      <c r="E103" s="12">
        <v>37</v>
      </c>
      <c r="F103" s="12" t="s">
        <v>1904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58">
        <f t="shared" si="4"/>
        <v>37</v>
      </c>
      <c r="R103" s="13">
        <f t="shared" si="5"/>
        <v>5587</v>
      </c>
    </row>
    <row r="104" spans="1:18" ht="17.100000000000001" customHeight="1" x14ac:dyDescent="0.25">
      <c r="A104" s="59">
        <v>106</v>
      </c>
      <c r="B104" s="58">
        <v>1229</v>
      </c>
      <c r="C104" s="12"/>
      <c r="D104" s="12"/>
      <c r="E104" s="12"/>
      <c r="F104" s="12"/>
      <c r="G104" s="12"/>
      <c r="H104" s="12"/>
      <c r="I104" s="12">
        <v>43</v>
      </c>
      <c r="J104" s="12" t="s">
        <v>1905</v>
      </c>
      <c r="K104" s="12"/>
      <c r="L104" s="12"/>
      <c r="M104" s="12"/>
      <c r="N104" s="12"/>
      <c r="O104" s="12"/>
      <c r="P104" s="12"/>
      <c r="Q104" s="58">
        <f t="shared" si="4"/>
        <v>43</v>
      </c>
      <c r="R104" s="13">
        <f t="shared" si="5"/>
        <v>6493</v>
      </c>
    </row>
    <row r="105" spans="1:18" ht="17.100000000000001" customHeight="1" x14ac:dyDescent="0.25">
      <c r="A105" s="59">
        <v>107</v>
      </c>
      <c r="B105" s="58">
        <v>1230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58">
        <f t="shared" si="4"/>
        <v>0</v>
      </c>
      <c r="R105" s="13">
        <f t="shared" si="5"/>
        <v>0</v>
      </c>
    </row>
    <row r="106" spans="1:18" ht="17.100000000000001" customHeight="1" x14ac:dyDescent="0.25">
      <c r="A106" s="59">
        <v>108</v>
      </c>
      <c r="B106" s="58">
        <v>1231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>
        <v>78</v>
      </c>
      <c r="P106" s="12" t="s">
        <v>1906</v>
      </c>
      <c r="Q106" s="58">
        <f t="shared" si="4"/>
        <v>78</v>
      </c>
      <c r="R106" s="13">
        <f t="shared" si="5"/>
        <v>11778</v>
      </c>
    </row>
    <row r="107" spans="1:18" ht="17.100000000000001" customHeight="1" x14ac:dyDescent="0.25">
      <c r="A107" s="59">
        <v>109</v>
      </c>
      <c r="B107" s="58">
        <v>1232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7.100000000000001" customHeight="1" x14ac:dyDescent="0.25">
      <c r="A108" s="59">
        <v>110</v>
      </c>
      <c r="B108" s="58">
        <v>1233</v>
      </c>
      <c r="C108" s="12"/>
      <c r="D108" s="12"/>
      <c r="E108" s="12"/>
      <c r="F108" s="12"/>
      <c r="G108" s="12"/>
      <c r="H108" s="12"/>
      <c r="I108" s="12"/>
      <c r="J108" s="12"/>
      <c r="K108" s="12">
        <v>58</v>
      </c>
      <c r="L108" s="12" t="s">
        <v>1907</v>
      </c>
      <c r="M108" s="12"/>
      <c r="N108" s="12"/>
      <c r="O108" s="12"/>
      <c r="P108" s="12"/>
      <c r="Q108" s="58">
        <f t="shared" si="6"/>
        <v>58</v>
      </c>
      <c r="R108" s="13">
        <f t="shared" si="7"/>
        <v>8758</v>
      </c>
    </row>
    <row r="109" spans="1:18" ht="17.100000000000001" customHeight="1" x14ac:dyDescent="0.25">
      <c r="A109" s="59">
        <v>111</v>
      </c>
      <c r="B109" s="58">
        <v>1234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58">
        <f t="shared" si="6"/>
        <v>0</v>
      </c>
      <c r="R110" s="13">
        <f t="shared" si="7"/>
        <v>0</v>
      </c>
    </row>
    <row r="111" spans="1:18" ht="17.100000000000001" customHeight="1" x14ac:dyDescent="0.25">
      <c r="A111" s="59">
        <v>113</v>
      </c>
      <c r="B111" s="58">
        <v>1236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58">
        <f t="shared" si="6"/>
        <v>0</v>
      </c>
      <c r="R111" s="13">
        <f t="shared" si="7"/>
        <v>0</v>
      </c>
    </row>
    <row r="112" spans="1:18" ht="17.100000000000001" customHeight="1" x14ac:dyDescent="0.25">
      <c r="A112" s="59">
        <v>114</v>
      </c>
      <c r="B112" s="58">
        <v>1237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58">
        <f t="shared" si="6"/>
        <v>0</v>
      </c>
      <c r="R114" s="13">
        <f t="shared" si="7"/>
        <v>0</v>
      </c>
    </row>
    <row r="115" spans="1:18" ht="17.100000000000001" customHeight="1" x14ac:dyDescent="0.25">
      <c r="A115" s="59">
        <v>118</v>
      </c>
      <c r="B115" s="58">
        <v>1405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58">
        <f t="shared" si="6"/>
        <v>0</v>
      </c>
      <c r="R115" s="13">
        <f t="shared" si="7"/>
        <v>0</v>
      </c>
    </row>
    <row r="116" spans="1:18" ht="17.100000000000001" customHeight="1" x14ac:dyDescent="0.25">
      <c r="A116" s="59">
        <v>119</v>
      </c>
      <c r="B116" s="58">
        <v>1504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58">
        <f t="shared" si="6"/>
        <v>0</v>
      </c>
      <c r="R116" s="13">
        <f t="shared" si="7"/>
        <v>0</v>
      </c>
    </row>
    <row r="117" spans="1:18" ht="17.100000000000001" customHeight="1" x14ac:dyDescent="0.25">
      <c r="A117" s="59">
        <v>120</v>
      </c>
      <c r="B117" s="58">
        <v>1505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58">
        <f t="shared" si="6"/>
        <v>0</v>
      </c>
      <c r="R117" s="13">
        <f t="shared" si="7"/>
        <v>0</v>
      </c>
    </row>
    <row r="118" spans="1:18" ht="17.100000000000001" customHeight="1" x14ac:dyDescent="0.25">
      <c r="A118" s="59">
        <v>122</v>
      </c>
      <c r="B118" s="58">
        <v>1507</v>
      </c>
      <c r="C118" s="12"/>
      <c r="D118" s="12"/>
      <c r="E118" s="12"/>
      <c r="F118" s="12"/>
      <c r="G118" s="12"/>
      <c r="H118" s="12"/>
      <c r="I118" s="12"/>
      <c r="J118" s="12"/>
      <c r="K118" s="12">
        <v>65</v>
      </c>
      <c r="L118" s="12" t="s">
        <v>1908</v>
      </c>
      <c r="M118" s="12"/>
      <c r="N118" s="12"/>
      <c r="O118" s="12">
        <v>14</v>
      </c>
      <c r="P118" s="12" t="s">
        <v>1909</v>
      </c>
      <c r="Q118" s="58">
        <f t="shared" si="6"/>
        <v>79</v>
      </c>
      <c r="R118" s="13">
        <f t="shared" si="7"/>
        <v>11929</v>
      </c>
    </row>
    <row r="119" spans="1:18" ht="17.100000000000001" customHeight="1" x14ac:dyDescent="0.25">
      <c r="A119" s="59">
        <v>123</v>
      </c>
      <c r="B119" s="58">
        <v>1508</v>
      </c>
      <c r="C119" s="12"/>
      <c r="D119" s="12"/>
      <c r="E119" s="12"/>
      <c r="F119" s="12"/>
      <c r="G119" s="12"/>
      <c r="H119" s="12"/>
      <c r="I119" s="12">
        <v>77</v>
      </c>
      <c r="J119" s="12" t="s">
        <v>1103</v>
      </c>
      <c r="K119" s="12"/>
      <c r="L119" s="12"/>
      <c r="M119" s="12"/>
      <c r="N119" s="12"/>
      <c r="O119" s="12"/>
      <c r="P119" s="12"/>
      <c r="Q119" s="58">
        <f t="shared" si="6"/>
        <v>77</v>
      </c>
      <c r="R119" s="13">
        <f t="shared" si="7"/>
        <v>11627</v>
      </c>
    </row>
    <row r="120" spans="1:18" ht="17.100000000000001" customHeight="1" x14ac:dyDescent="0.25">
      <c r="A120" s="59">
        <v>124</v>
      </c>
      <c r="B120" s="58">
        <v>1509</v>
      </c>
      <c r="C120" s="12"/>
      <c r="D120" s="12"/>
      <c r="E120" s="12"/>
      <c r="F120" s="12"/>
      <c r="G120" s="12"/>
      <c r="H120" s="12"/>
      <c r="I120" s="12"/>
      <c r="J120" s="12"/>
      <c r="K120" s="12">
        <v>63</v>
      </c>
      <c r="L120" s="12" t="s">
        <v>1910</v>
      </c>
      <c r="M120" s="12"/>
      <c r="N120" s="12"/>
      <c r="O120" s="12"/>
      <c r="P120" s="12"/>
      <c r="Q120" s="58">
        <f t="shared" si="6"/>
        <v>63</v>
      </c>
      <c r="R120" s="13">
        <f t="shared" si="7"/>
        <v>9513</v>
      </c>
    </row>
    <row r="121" spans="1:18" ht="17.100000000000001" customHeight="1" x14ac:dyDescent="0.25">
      <c r="A121" s="59">
        <v>125</v>
      </c>
      <c r="B121" s="58">
        <v>1510</v>
      </c>
      <c r="C121" s="12"/>
      <c r="D121" s="12"/>
      <c r="E121" s="12"/>
      <c r="F121" s="12"/>
      <c r="G121" s="12">
        <v>58</v>
      </c>
      <c r="H121" s="12" t="s">
        <v>1911</v>
      </c>
      <c r="I121" s="12"/>
      <c r="J121" s="12"/>
      <c r="K121" s="12">
        <v>42</v>
      </c>
      <c r="L121" s="12" t="s">
        <v>1912</v>
      </c>
      <c r="M121" s="12"/>
      <c r="N121" s="12"/>
      <c r="O121" s="12">
        <v>77</v>
      </c>
      <c r="P121" s="12" t="s">
        <v>1913</v>
      </c>
      <c r="Q121" s="58">
        <f t="shared" si="6"/>
        <v>177</v>
      </c>
      <c r="R121" s="13">
        <f t="shared" si="7"/>
        <v>26727</v>
      </c>
    </row>
    <row r="122" spans="1:18" ht="17.100000000000001" customHeight="1" x14ac:dyDescent="0.25">
      <c r="A122" s="59">
        <v>126</v>
      </c>
      <c r="B122" s="58">
        <v>1511</v>
      </c>
      <c r="C122" s="12"/>
      <c r="D122" s="12"/>
      <c r="E122" s="12">
        <v>65</v>
      </c>
      <c r="F122" s="12" t="s">
        <v>1914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58">
        <f t="shared" si="6"/>
        <v>65</v>
      </c>
      <c r="R122" s="13">
        <f t="shared" si="7"/>
        <v>9815</v>
      </c>
    </row>
    <row r="123" spans="1:18" ht="17.100000000000001" customHeight="1" x14ac:dyDescent="0.25">
      <c r="A123" s="59">
        <v>127</v>
      </c>
      <c r="B123" s="58" t="s">
        <v>22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12"/>
      <c r="D124" s="12"/>
      <c r="E124" s="12">
        <v>37</v>
      </c>
      <c r="F124" s="12" t="s">
        <v>1915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58">
        <f t="shared" si="6"/>
        <v>37</v>
      </c>
      <c r="R124" s="13">
        <f t="shared" si="7"/>
        <v>5587</v>
      </c>
    </row>
    <row r="125" spans="1:18" ht="17.100000000000001" customHeight="1" x14ac:dyDescent="0.25">
      <c r="A125" s="59">
        <v>129</v>
      </c>
      <c r="B125" s="58">
        <v>1603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>
        <v>40</v>
      </c>
      <c r="N125" s="12" t="s">
        <v>1916</v>
      </c>
      <c r="O125" s="12"/>
      <c r="P125" s="12"/>
      <c r="Q125" s="58">
        <f t="shared" si="6"/>
        <v>40</v>
      </c>
      <c r="R125" s="13">
        <f t="shared" si="7"/>
        <v>6040</v>
      </c>
    </row>
    <row r="126" spans="1:18" ht="17.100000000000001" customHeight="1" x14ac:dyDescent="0.25">
      <c r="A126" s="59">
        <v>130</v>
      </c>
      <c r="B126" s="58">
        <v>1703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58">
        <f t="shared" si="6"/>
        <v>0</v>
      </c>
      <c r="R126" s="13">
        <f t="shared" si="7"/>
        <v>0</v>
      </c>
    </row>
    <row r="127" spans="1:18" ht="17.100000000000001" customHeight="1" x14ac:dyDescent="0.25">
      <c r="A127" s="59">
        <v>131</v>
      </c>
      <c r="B127" s="58">
        <v>1704</v>
      </c>
      <c r="C127" s="12">
        <v>43</v>
      </c>
      <c r="D127" s="12">
        <v>8434</v>
      </c>
      <c r="E127" s="12"/>
      <c r="F127" s="12"/>
      <c r="G127" s="12"/>
      <c r="H127" s="12"/>
      <c r="I127" s="12"/>
      <c r="J127" s="12"/>
      <c r="K127" s="12"/>
      <c r="L127" s="12"/>
      <c r="M127" s="12">
        <v>48</v>
      </c>
      <c r="N127" s="12" t="s">
        <v>1917</v>
      </c>
      <c r="O127" s="12"/>
      <c r="P127" s="12"/>
      <c r="Q127" s="58">
        <f t="shared" si="6"/>
        <v>91</v>
      </c>
      <c r="R127" s="13">
        <f t="shared" si="7"/>
        <v>13741</v>
      </c>
    </row>
    <row r="128" spans="1:18" ht="17.100000000000001" customHeight="1" x14ac:dyDescent="0.25">
      <c r="A128" s="59">
        <v>132</v>
      </c>
      <c r="B128" s="58">
        <v>1705</v>
      </c>
      <c r="C128" s="12"/>
      <c r="D128" s="12"/>
      <c r="E128" s="12"/>
      <c r="F128" s="12"/>
      <c r="G128" s="12">
        <v>42</v>
      </c>
      <c r="H128" s="12" t="s">
        <v>1918</v>
      </c>
      <c r="I128" s="12"/>
      <c r="J128" s="12"/>
      <c r="K128" s="12"/>
      <c r="L128" s="12"/>
      <c r="M128" s="12"/>
      <c r="N128" s="12"/>
      <c r="O128" s="12"/>
      <c r="P128" s="12"/>
      <c r="Q128" s="58">
        <f t="shared" si="6"/>
        <v>42</v>
      </c>
      <c r="R128" s="13">
        <f t="shared" si="7"/>
        <v>6342</v>
      </c>
    </row>
    <row r="129" spans="1:18" ht="17.100000000000001" customHeight="1" x14ac:dyDescent="0.25">
      <c r="A129" s="59">
        <v>133</v>
      </c>
      <c r="B129" s="58">
        <v>1706</v>
      </c>
      <c r="C129" s="12"/>
      <c r="D129" s="12"/>
      <c r="E129" s="12"/>
      <c r="F129" s="12"/>
      <c r="G129" s="12"/>
      <c r="H129" s="12"/>
      <c r="I129" s="12"/>
      <c r="J129" s="12"/>
      <c r="K129" s="12">
        <v>28</v>
      </c>
      <c r="L129" s="12" t="s">
        <v>1919</v>
      </c>
      <c r="M129" s="12"/>
      <c r="N129" s="12"/>
      <c r="O129" s="12"/>
      <c r="P129" s="12"/>
      <c r="Q129" s="58">
        <f t="shared" si="6"/>
        <v>28</v>
      </c>
      <c r="R129" s="13">
        <f t="shared" si="7"/>
        <v>4228</v>
      </c>
    </row>
    <row r="130" spans="1:18" ht="17.100000000000001" customHeight="1" x14ac:dyDescent="0.25">
      <c r="A130" s="59">
        <v>134</v>
      </c>
      <c r="B130" s="58">
        <v>1707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58">
        <f t="shared" si="6"/>
        <v>0</v>
      </c>
      <c r="R130" s="13">
        <f t="shared" si="7"/>
        <v>0</v>
      </c>
    </row>
    <row r="131" spans="1:18" ht="17.100000000000001" customHeight="1" x14ac:dyDescent="0.25">
      <c r="A131" s="59">
        <v>135</v>
      </c>
      <c r="B131" s="58">
        <v>1708</v>
      </c>
      <c r="C131" s="12"/>
      <c r="D131" s="12"/>
      <c r="E131" s="12"/>
      <c r="F131" s="12"/>
      <c r="G131" s="12">
        <v>39</v>
      </c>
      <c r="H131" s="12" t="s">
        <v>1920</v>
      </c>
      <c r="I131" s="12"/>
      <c r="J131" s="12"/>
      <c r="K131" s="12"/>
      <c r="L131" s="12"/>
      <c r="M131" s="12"/>
      <c r="N131" s="12"/>
      <c r="O131" s="12"/>
      <c r="P131" s="12"/>
      <c r="Q131" s="58">
        <f t="shared" si="6"/>
        <v>39</v>
      </c>
      <c r="R131" s="13">
        <f t="shared" si="7"/>
        <v>5889</v>
      </c>
    </row>
    <row r="132" spans="1:18" ht="17.100000000000001" customHeight="1" x14ac:dyDescent="0.25">
      <c r="A132" s="59">
        <v>136</v>
      </c>
      <c r="B132" s="58" t="s">
        <v>23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58">
        <f t="shared" si="6"/>
        <v>0</v>
      </c>
      <c r="R133" s="13">
        <f t="shared" si="7"/>
        <v>0</v>
      </c>
    </row>
    <row r="134" spans="1:18" ht="17.100000000000001" customHeight="1" x14ac:dyDescent="0.25">
      <c r="A134" s="59">
        <v>138</v>
      </c>
      <c r="B134" s="58">
        <v>2102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58">
        <f t="shared" si="6"/>
        <v>0</v>
      </c>
      <c r="R134" s="13">
        <f t="shared" si="7"/>
        <v>0</v>
      </c>
    </row>
    <row r="135" spans="1:18" ht="17.100000000000001" customHeight="1" x14ac:dyDescent="0.25">
      <c r="A135" s="59">
        <v>139</v>
      </c>
      <c r="B135" s="58">
        <v>2105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58">
        <f t="shared" si="6"/>
        <v>0</v>
      </c>
      <c r="R137" s="13">
        <f t="shared" si="7"/>
        <v>0</v>
      </c>
    </row>
    <row r="138" spans="1:18" ht="17.100000000000001" customHeight="1" x14ac:dyDescent="0.25">
      <c r="A138" s="59">
        <v>142</v>
      </c>
      <c r="B138" s="58">
        <v>2108</v>
      </c>
      <c r="C138" s="12"/>
      <c r="D138" s="12"/>
      <c r="E138" s="12"/>
      <c r="F138" s="12"/>
      <c r="G138" s="12">
        <v>88</v>
      </c>
      <c r="H138" s="12" t="s">
        <v>1921</v>
      </c>
      <c r="I138" s="12"/>
      <c r="J138" s="12"/>
      <c r="K138" s="12"/>
      <c r="L138" s="12"/>
      <c r="M138" s="12"/>
      <c r="N138" s="12"/>
      <c r="O138" s="12"/>
      <c r="P138" s="12"/>
      <c r="Q138" s="58">
        <f t="shared" si="6"/>
        <v>88</v>
      </c>
      <c r="R138" s="13">
        <f t="shared" si="7"/>
        <v>13288</v>
      </c>
    </row>
    <row r="139" spans="1:18" ht="17.100000000000001" customHeight="1" x14ac:dyDescent="0.25">
      <c r="A139" s="59">
        <v>143</v>
      </c>
      <c r="B139" s="58">
        <v>2109</v>
      </c>
      <c r="C139" s="12"/>
      <c r="D139" s="12"/>
      <c r="E139" s="12">
        <v>129</v>
      </c>
      <c r="F139" s="12" t="s">
        <v>1922</v>
      </c>
      <c r="G139" s="12"/>
      <c r="H139" s="12"/>
      <c r="I139" s="12"/>
      <c r="J139" s="12"/>
      <c r="K139" s="12">
        <v>101</v>
      </c>
      <c r="L139" s="12" t="s">
        <v>1923</v>
      </c>
      <c r="M139" s="12"/>
      <c r="N139" s="12"/>
      <c r="O139" s="12"/>
      <c r="P139" s="12"/>
      <c r="Q139" s="58">
        <f t="shared" ref="Q139:Q152" si="8">C139+E139+G139+I139+K139+M139+O139</f>
        <v>230</v>
      </c>
      <c r="R139" s="13">
        <f t="shared" ref="R139:R152" si="9">SUM(C139*C$9,E139*E$9,G139*G$9,I139*I$9,K139*K$9,M139*M$9,O139*O$9)</f>
        <v>34730</v>
      </c>
    </row>
    <row r="140" spans="1:18" ht="17.100000000000001" customHeight="1" x14ac:dyDescent="0.25">
      <c r="A140" s="59">
        <v>144</v>
      </c>
      <c r="B140" s="58">
        <v>2110</v>
      </c>
      <c r="C140" s="12"/>
      <c r="D140" s="12"/>
      <c r="E140" s="12">
        <v>99</v>
      </c>
      <c r="F140" s="12" t="s">
        <v>1924</v>
      </c>
      <c r="G140" s="12"/>
      <c r="H140" s="12"/>
      <c r="I140" s="12"/>
      <c r="J140" s="12"/>
      <c r="K140" s="12">
        <v>101</v>
      </c>
      <c r="L140" s="12" t="s">
        <v>1925</v>
      </c>
      <c r="M140" s="12"/>
      <c r="N140" s="12"/>
      <c r="O140" s="12"/>
      <c r="P140" s="12"/>
      <c r="Q140" s="58">
        <f t="shared" si="8"/>
        <v>200</v>
      </c>
      <c r="R140" s="13">
        <f t="shared" si="9"/>
        <v>30200</v>
      </c>
    </row>
    <row r="141" spans="1:18" ht="17.100000000000001" customHeight="1" x14ac:dyDescent="0.25">
      <c r="A141" s="59">
        <v>145</v>
      </c>
      <c r="B141" s="58">
        <v>2111</v>
      </c>
      <c r="C141" s="12">
        <v>90</v>
      </c>
      <c r="D141" s="12" t="s">
        <v>1167</v>
      </c>
      <c r="E141" s="12"/>
      <c r="F141" s="12"/>
      <c r="G141" s="12"/>
      <c r="H141" s="12"/>
      <c r="I141" s="12">
        <v>89</v>
      </c>
      <c r="J141" s="12" t="s">
        <v>1926</v>
      </c>
      <c r="K141" s="12"/>
      <c r="L141" s="12"/>
      <c r="M141" s="12"/>
      <c r="N141" s="12"/>
      <c r="O141" s="12">
        <v>86</v>
      </c>
      <c r="P141" s="12" t="s">
        <v>1927</v>
      </c>
      <c r="Q141" s="58">
        <f t="shared" si="8"/>
        <v>265</v>
      </c>
      <c r="R141" s="13">
        <f t="shared" si="9"/>
        <v>40015</v>
      </c>
    </row>
    <row r="142" spans="1:18" ht="17.100000000000001" customHeight="1" x14ac:dyDescent="0.25">
      <c r="A142" s="59">
        <v>146</v>
      </c>
      <c r="B142" s="58">
        <v>2112</v>
      </c>
      <c r="C142" s="12"/>
      <c r="D142" s="12"/>
      <c r="E142" s="12"/>
      <c r="F142" s="12"/>
      <c r="G142" s="12">
        <v>78</v>
      </c>
      <c r="H142" s="12" t="s">
        <v>1928</v>
      </c>
      <c r="I142" s="12"/>
      <c r="J142" s="12"/>
      <c r="K142" s="12"/>
      <c r="L142" s="12"/>
      <c r="M142" s="12">
        <v>77</v>
      </c>
      <c r="N142" s="12" t="s">
        <v>1929</v>
      </c>
      <c r="O142" s="12"/>
      <c r="P142" s="12"/>
      <c r="Q142" s="58">
        <f t="shared" si="8"/>
        <v>155</v>
      </c>
      <c r="R142" s="13">
        <f t="shared" si="9"/>
        <v>23405</v>
      </c>
    </row>
    <row r="143" spans="1:18" ht="17.100000000000001" customHeight="1" x14ac:dyDescent="0.25">
      <c r="A143" s="59">
        <v>147</v>
      </c>
      <c r="B143" s="58">
        <v>2113</v>
      </c>
      <c r="C143" s="12">
        <v>97</v>
      </c>
      <c r="D143" s="12" t="s">
        <v>1930</v>
      </c>
      <c r="E143" s="12"/>
      <c r="F143" s="12"/>
      <c r="G143" s="12"/>
      <c r="H143" s="12"/>
      <c r="I143" s="12">
        <v>96</v>
      </c>
      <c r="J143" s="12" t="s">
        <v>1931</v>
      </c>
      <c r="K143" s="12"/>
      <c r="L143" s="12"/>
      <c r="M143" s="12"/>
      <c r="N143" s="12"/>
      <c r="O143" s="12">
        <v>97</v>
      </c>
      <c r="P143" s="12" t="s">
        <v>1932</v>
      </c>
      <c r="Q143" s="58">
        <f t="shared" si="8"/>
        <v>290</v>
      </c>
      <c r="R143" s="13">
        <f t="shared" si="9"/>
        <v>43790</v>
      </c>
    </row>
    <row r="144" spans="1:18" ht="17.100000000000001" customHeight="1" x14ac:dyDescent="0.25">
      <c r="A144" s="59">
        <v>148</v>
      </c>
      <c r="B144" s="58">
        <v>2114</v>
      </c>
      <c r="C144" s="12"/>
      <c r="D144" s="12"/>
      <c r="E144" s="12"/>
      <c r="F144" s="12"/>
      <c r="G144" s="12"/>
      <c r="H144" s="12"/>
      <c r="I144" s="12">
        <v>32</v>
      </c>
      <c r="J144" s="12" t="s">
        <v>1933</v>
      </c>
      <c r="K144" s="12"/>
      <c r="L144" s="12"/>
      <c r="M144" s="12"/>
      <c r="N144" s="12"/>
      <c r="O144" s="12"/>
      <c r="P144" s="12"/>
      <c r="Q144" s="58">
        <f t="shared" si="8"/>
        <v>32</v>
      </c>
      <c r="R144" s="13">
        <f t="shared" si="9"/>
        <v>4832</v>
      </c>
    </row>
    <row r="145" spans="1:18" ht="17.100000000000001" customHeight="1" x14ac:dyDescent="0.25">
      <c r="A145" s="59">
        <v>149</v>
      </c>
      <c r="B145" s="58">
        <v>2115</v>
      </c>
      <c r="C145" s="12"/>
      <c r="D145" s="12"/>
      <c r="E145" s="12">
        <v>40</v>
      </c>
      <c r="F145" s="12" t="s">
        <v>620</v>
      </c>
      <c r="G145" s="12"/>
      <c r="H145" s="12"/>
      <c r="I145" s="12"/>
      <c r="J145" s="12"/>
      <c r="K145" s="12"/>
      <c r="L145" s="12"/>
      <c r="M145" s="12"/>
      <c r="N145" s="12"/>
      <c r="O145" s="12">
        <v>41</v>
      </c>
      <c r="P145" s="12" t="s">
        <v>620</v>
      </c>
      <c r="Q145" s="58">
        <f t="shared" si="8"/>
        <v>81</v>
      </c>
      <c r="R145" s="13">
        <f t="shared" si="9"/>
        <v>12231</v>
      </c>
    </row>
    <row r="146" spans="1:18" ht="17.100000000000001" customHeight="1" x14ac:dyDescent="0.25">
      <c r="A146" s="59">
        <v>151</v>
      </c>
      <c r="B146" s="58">
        <v>2302</v>
      </c>
      <c r="C146" s="12">
        <v>107</v>
      </c>
      <c r="D146" s="12" t="s">
        <v>523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>
        <v>104</v>
      </c>
      <c r="P146" s="12" t="s">
        <v>1934</v>
      </c>
      <c r="Q146" s="58">
        <f t="shared" si="8"/>
        <v>211</v>
      </c>
      <c r="R146" s="13">
        <f t="shared" si="9"/>
        <v>31861</v>
      </c>
    </row>
    <row r="147" spans="1:18" ht="17.100000000000001" customHeight="1" x14ac:dyDescent="0.25">
      <c r="A147" s="59">
        <v>152</v>
      </c>
      <c r="B147" s="58">
        <v>2401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58">
        <f t="shared" si="8"/>
        <v>0</v>
      </c>
      <c r="R147" s="13">
        <f t="shared" si="9"/>
        <v>0</v>
      </c>
    </row>
    <row r="148" spans="1:18" ht="17.100000000000001" customHeight="1" x14ac:dyDescent="0.25">
      <c r="A148" s="59">
        <v>153</v>
      </c>
      <c r="B148" s="58">
        <v>2402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58">
        <f t="shared" si="8"/>
        <v>0</v>
      </c>
      <c r="R148" s="13">
        <f t="shared" si="9"/>
        <v>0</v>
      </c>
    </row>
    <row r="149" spans="1:18" ht="17.100000000000001" customHeight="1" x14ac:dyDescent="0.25">
      <c r="A149" s="59">
        <v>154</v>
      </c>
      <c r="B149" s="58" t="s">
        <v>24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58">
        <f t="shared" si="8"/>
        <v>0</v>
      </c>
      <c r="R151" s="13">
        <f t="shared" si="9"/>
        <v>0</v>
      </c>
    </row>
    <row r="152" spans="1:18" ht="17.100000000000001" customHeight="1" x14ac:dyDescent="0.25">
      <c r="A152" s="59">
        <v>157</v>
      </c>
      <c r="B152" s="58" t="s">
        <v>27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6232</v>
      </c>
      <c r="R153" s="13">
        <f>SUM(R11:R152)</f>
        <v>941032</v>
      </c>
    </row>
    <row r="154" spans="1:18" ht="33.950000000000003" customHeight="1" x14ac:dyDescent="0.25">
      <c r="A154" s="87" t="s">
        <v>28</v>
      </c>
      <c r="B154" s="85"/>
      <c r="C154" s="59">
        <f>SUM(C11:C152)</f>
        <v>1019</v>
      </c>
      <c r="D154" s="59"/>
      <c r="E154" s="59">
        <f>SUM(E11:E152)</f>
        <v>868</v>
      </c>
      <c r="F154" s="59"/>
      <c r="G154" s="59">
        <f>SUM(G11:G152)</f>
        <v>506</v>
      </c>
      <c r="H154" s="59"/>
      <c r="I154" s="59">
        <f>SUM(I11:I152)</f>
        <v>831</v>
      </c>
      <c r="J154" s="59"/>
      <c r="K154" s="59">
        <f>SUM(K11:K152)</f>
        <v>1207</v>
      </c>
      <c r="L154" s="59"/>
      <c r="M154" s="59">
        <f>SUM(M11:M152)</f>
        <v>853</v>
      </c>
      <c r="N154" s="59"/>
      <c r="O154" s="59">
        <f>SUM(O11:O152)</f>
        <v>948</v>
      </c>
      <c r="P154" s="59"/>
      <c r="Q154" s="21">
        <f>SUM(C154:P154)</f>
        <v>6232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153869</v>
      </c>
      <c r="D155" s="59"/>
      <c r="E155" s="59">
        <f>E154*E9</f>
        <v>131068</v>
      </c>
      <c r="F155" s="59"/>
      <c r="G155" s="59">
        <f>G154*G9</f>
        <v>76406</v>
      </c>
      <c r="H155" s="59"/>
      <c r="I155" s="59">
        <f>I154*I9</f>
        <v>125481</v>
      </c>
      <c r="J155" s="59"/>
      <c r="K155" s="59">
        <f>K154*K9</f>
        <v>182257</v>
      </c>
      <c r="L155" s="59"/>
      <c r="M155" s="59">
        <f>M154*M9</f>
        <v>128803</v>
      </c>
      <c r="N155" s="59"/>
      <c r="O155" s="59">
        <f>O154*O9</f>
        <v>143148</v>
      </c>
      <c r="P155" s="59"/>
      <c r="Q155" s="59" t="s">
        <v>30</v>
      </c>
      <c r="R155" s="23">
        <f>SUM(C155:P155)</f>
        <v>941032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x14ac:dyDescent="0.25">
      <c r="A160" s="57" t="s">
        <v>1935</v>
      </c>
      <c r="E160" s="60"/>
      <c r="G160" s="60"/>
      <c r="I160" s="60"/>
      <c r="K160" s="60"/>
      <c r="M160" s="61"/>
      <c r="P160" s="26" t="s">
        <v>53</v>
      </c>
      <c r="Q160" s="26"/>
    </row>
    <row r="161" spans="1:19" x14ac:dyDescent="0.25">
      <c r="A161" s="57" t="s">
        <v>54</v>
      </c>
      <c r="E161" s="60"/>
      <c r="G161" s="60"/>
      <c r="I161" s="60"/>
      <c r="K161" s="60"/>
      <c r="M161" s="61"/>
      <c r="P161" s="57" t="s">
        <v>56</v>
      </c>
    </row>
    <row r="162" spans="1:19" x14ac:dyDescent="0.25">
      <c r="A162" s="24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24"/>
      <c r="S162" s="1"/>
    </row>
    <row r="163" spans="1:19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</row>
  </sheetData>
  <mergeCells count="25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24" right="0.16" top="0.2" bottom="0.45" header="0.3" footer="0.3"/>
  <pageSetup paperSize="9" scale="94" orientation="landscape"/>
  <headerFooter>
    <oddFooter>&amp;CPage &amp;P of &amp; 5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S163"/>
  <sheetViews>
    <sheetView view="pageLayout" topLeftCell="A139" zoomScaleNormal="100" workbookViewId="0">
      <selection activeCell="M33" sqref="M33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9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38</v>
      </c>
      <c r="O4" s="1"/>
      <c r="P4" s="1"/>
      <c r="Q4" s="1"/>
      <c r="R4" s="1"/>
    </row>
    <row r="5" spans="1:19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1936</v>
      </c>
      <c r="P5" s="1"/>
      <c r="Q5" s="1"/>
      <c r="R5" s="1"/>
    </row>
    <row r="6" spans="1:19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1937</v>
      </c>
      <c r="P6" s="1"/>
      <c r="Q6" s="1"/>
      <c r="R6" s="1"/>
    </row>
    <row r="7" spans="1:19" x14ac:dyDescent="0.25">
      <c r="A7" s="86" t="s">
        <v>8</v>
      </c>
      <c r="B7" s="91"/>
      <c r="C7" s="87" t="s">
        <v>1938</v>
      </c>
      <c r="D7" s="91"/>
      <c r="E7" s="87" t="s">
        <v>1939</v>
      </c>
      <c r="F7" s="91"/>
      <c r="G7" s="87" t="s">
        <v>1940</v>
      </c>
      <c r="H7" s="91"/>
      <c r="I7" s="87" t="s">
        <v>1941</v>
      </c>
      <c r="J7" s="91"/>
      <c r="K7" s="87" t="s">
        <v>1942</v>
      </c>
      <c r="L7" s="91"/>
      <c r="M7" s="87" t="s">
        <v>1943</v>
      </c>
      <c r="N7" s="91"/>
      <c r="O7" s="87" t="s">
        <v>1944</v>
      </c>
      <c r="P7" s="91"/>
      <c r="Q7" s="87" t="s">
        <v>9</v>
      </c>
      <c r="R7" s="87" t="s">
        <v>10</v>
      </c>
    </row>
    <row r="8" spans="1:19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x14ac:dyDescent="0.25">
      <c r="A9" s="86" t="s">
        <v>11</v>
      </c>
      <c r="B9" s="85"/>
      <c r="C9" s="87">
        <v>151</v>
      </c>
      <c r="D9" s="85"/>
      <c r="E9" s="87">
        <v>151</v>
      </c>
      <c r="F9" s="85"/>
      <c r="G9" s="87">
        <v>149</v>
      </c>
      <c r="H9" s="85"/>
      <c r="I9" s="87">
        <v>149</v>
      </c>
      <c r="J9" s="85"/>
      <c r="K9" s="87">
        <v>149</v>
      </c>
      <c r="L9" s="85"/>
      <c r="M9" s="87">
        <v>149</v>
      </c>
      <c r="N9" s="85"/>
      <c r="O9" s="87">
        <v>149</v>
      </c>
      <c r="P9" s="85"/>
      <c r="Q9" s="100"/>
      <c r="R9" s="100"/>
    </row>
    <row r="10" spans="1:19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7.100000000000001" customHeight="1" x14ac:dyDescent="0.25">
      <c r="A11" s="59">
        <v>1</v>
      </c>
      <c r="B11" s="11">
        <v>109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7.100000000000001" customHeight="1" x14ac:dyDescent="0.25">
      <c r="A12" s="59">
        <v>2</v>
      </c>
      <c r="B12" s="14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58">
        <f t="shared" si="0"/>
        <v>0</v>
      </c>
      <c r="R12" s="13">
        <f t="shared" si="1"/>
        <v>0</v>
      </c>
    </row>
    <row r="13" spans="1:19" ht="17.100000000000001" customHeight="1" x14ac:dyDescent="0.25">
      <c r="A13" s="59">
        <v>3</v>
      </c>
      <c r="B13" s="14">
        <v>112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58">
        <f t="shared" si="0"/>
        <v>0</v>
      </c>
      <c r="R13" s="13">
        <f t="shared" si="1"/>
        <v>0</v>
      </c>
    </row>
    <row r="14" spans="1:19" ht="17.100000000000001" customHeight="1" x14ac:dyDescent="0.25">
      <c r="A14" s="59">
        <v>4</v>
      </c>
      <c r="B14" s="14">
        <v>113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58">
        <f t="shared" si="0"/>
        <v>0</v>
      </c>
      <c r="R14" s="13">
        <f t="shared" si="1"/>
        <v>0</v>
      </c>
    </row>
    <row r="15" spans="1:19" ht="17.100000000000001" customHeight="1" x14ac:dyDescent="0.25">
      <c r="A15" s="59">
        <v>6</v>
      </c>
      <c r="B15" s="14">
        <v>115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>
        <v>98</v>
      </c>
      <c r="P15" s="12" t="s">
        <v>1945</v>
      </c>
      <c r="Q15" s="58">
        <f t="shared" si="0"/>
        <v>98</v>
      </c>
      <c r="R15" s="13">
        <f t="shared" si="1"/>
        <v>14602</v>
      </c>
    </row>
    <row r="16" spans="1:19" ht="17.100000000000001" customHeight="1" x14ac:dyDescent="0.25">
      <c r="A16" s="59">
        <v>7</v>
      </c>
      <c r="B16" s="14">
        <v>116</v>
      </c>
      <c r="C16" s="12">
        <v>100</v>
      </c>
      <c r="D16" s="12" t="s">
        <v>1946</v>
      </c>
      <c r="E16" s="12"/>
      <c r="F16" s="12"/>
      <c r="G16" s="12">
        <v>106</v>
      </c>
      <c r="H16" s="12">
        <v>3890</v>
      </c>
      <c r="I16" s="12"/>
      <c r="J16" s="12"/>
      <c r="K16" s="12">
        <v>120</v>
      </c>
      <c r="L16" s="12">
        <v>3914</v>
      </c>
      <c r="M16" s="12"/>
      <c r="N16" s="12"/>
      <c r="O16" s="12">
        <v>159</v>
      </c>
      <c r="P16" s="12" t="s">
        <v>1947</v>
      </c>
      <c r="Q16" s="58">
        <f t="shared" si="0"/>
        <v>485</v>
      </c>
      <c r="R16" s="13">
        <f t="shared" si="1"/>
        <v>72465</v>
      </c>
    </row>
    <row r="17" spans="1:18" ht="17.100000000000001" customHeight="1" x14ac:dyDescent="0.25">
      <c r="A17" s="59">
        <v>8</v>
      </c>
      <c r="B17" s="14">
        <v>117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12"/>
      <c r="D18" s="12"/>
      <c r="E18" s="12">
        <v>89</v>
      </c>
      <c r="F18" s="12" t="s">
        <v>1948</v>
      </c>
      <c r="G18" s="12"/>
      <c r="H18" s="12"/>
      <c r="I18" s="12"/>
      <c r="J18" s="12"/>
      <c r="K18" s="12">
        <v>114</v>
      </c>
      <c r="L18" s="12" t="s">
        <v>1949</v>
      </c>
      <c r="M18" s="12"/>
      <c r="N18" s="12"/>
      <c r="O18" s="12">
        <v>97</v>
      </c>
      <c r="P18" s="12" t="s">
        <v>1950</v>
      </c>
      <c r="Q18" s="58">
        <f t="shared" si="0"/>
        <v>300</v>
      </c>
      <c r="R18" s="13">
        <f t="shared" si="1"/>
        <v>44878</v>
      </c>
    </row>
    <row r="19" spans="1:18" ht="17.100000000000001" customHeight="1" x14ac:dyDescent="0.25">
      <c r="A19" s="59">
        <v>10</v>
      </c>
      <c r="B19" s="14">
        <v>201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58">
        <f t="shared" si="0"/>
        <v>0</v>
      </c>
      <c r="R19" s="13">
        <f t="shared" si="1"/>
        <v>0</v>
      </c>
    </row>
    <row r="20" spans="1:18" ht="17.100000000000001" customHeight="1" x14ac:dyDescent="0.25">
      <c r="A20" s="59">
        <v>11</v>
      </c>
      <c r="B20" s="14">
        <v>204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58">
        <f t="shared" si="0"/>
        <v>0</v>
      </c>
      <c r="R20" s="13">
        <f t="shared" si="1"/>
        <v>0</v>
      </c>
    </row>
    <row r="21" spans="1:18" ht="17.100000000000001" customHeight="1" x14ac:dyDescent="0.25">
      <c r="A21" s="59">
        <v>12</v>
      </c>
      <c r="B21" s="14" t="s">
        <v>16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12">
        <v>15</v>
      </c>
      <c r="D23" s="12" t="s">
        <v>1702</v>
      </c>
      <c r="E23" s="12"/>
      <c r="F23" s="12"/>
      <c r="G23" s="12">
        <v>19</v>
      </c>
      <c r="H23" s="12" t="s">
        <v>1951</v>
      </c>
      <c r="I23" s="12">
        <v>7</v>
      </c>
      <c r="J23" s="12" t="s">
        <v>1952</v>
      </c>
      <c r="K23" s="12"/>
      <c r="L23" s="12"/>
      <c r="M23" s="12"/>
      <c r="N23" s="12"/>
      <c r="O23" s="12">
        <v>32</v>
      </c>
      <c r="P23" s="12" t="s">
        <v>1953</v>
      </c>
      <c r="Q23" s="58">
        <f t="shared" si="0"/>
        <v>73</v>
      </c>
      <c r="R23" s="13">
        <f t="shared" si="1"/>
        <v>10907</v>
      </c>
    </row>
    <row r="24" spans="1:18" ht="17.100000000000001" customHeight="1" x14ac:dyDescent="0.25">
      <c r="A24" s="59">
        <v>15</v>
      </c>
      <c r="B24" s="14">
        <v>329</v>
      </c>
      <c r="C24" s="12"/>
      <c r="D24" s="12"/>
      <c r="E24" s="12">
        <v>16</v>
      </c>
      <c r="F24" s="12" t="s">
        <v>1954</v>
      </c>
      <c r="G24" s="12">
        <v>9</v>
      </c>
      <c r="H24" s="12" t="s">
        <v>1955</v>
      </c>
      <c r="I24" s="12">
        <v>14</v>
      </c>
      <c r="J24" s="12" t="s">
        <v>1956</v>
      </c>
      <c r="K24" s="12"/>
      <c r="L24" s="12"/>
      <c r="M24" s="12"/>
      <c r="N24" s="12"/>
      <c r="O24" s="12"/>
      <c r="P24" s="12"/>
      <c r="Q24" s="58">
        <f t="shared" si="0"/>
        <v>39</v>
      </c>
      <c r="R24" s="13">
        <f t="shared" si="1"/>
        <v>5843</v>
      </c>
    </row>
    <row r="25" spans="1:18" ht="17.100000000000001" customHeight="1" x14ac:dyDescent="0.25">
      <c r="A25" s="59">
        <v>16</v>
      </c>
      <c r="B25" s="14">
        <v>330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12"/>
      <c r="D28" s="12"/>
      <c r="E28" s="12">
        <v>34</v>
      </c>
      <c r="F28" s="12" t="s">
        <v>1957</v>
      </c>
      <c r="G28" s="12">
        <v>19</v>
      </c>
      <c r="H28" s="12" t="s">
        <v>1958</v>
      </c>
      <c r="I28" s="12">
        <v>26</v>
      </c>
      <c r="J28" s="12" t="s">
        <v>1959</v>
      </c>
      <c r="K28" s="12"/>
      <c r="L28" s="12"/>
      <c r="M28" s="12">
        <v>31</v>
      </c>
      <c r="N28" s="12" t="s">
        <v>1960</v>
      </c>
      <c r="O28" s="12"/>
      <c r="P28" s="12"/>
      <c r="Q28" s="58">
        <f t="shared" si="0"/>
        <v>110</v>
      </c>
      <c r="R28" s="13">
        <f t="shared" si="1"/>
        <v>16458</v>
      </c>
    </row>
    <row r="29" spans="1:18" ht="17.100000000000001" customHeight="1" x14ac:dyDescent="0.25">
      <c r="A29" s="59">
        <v>20</v>
      </c>
      <c r="B29" s="14">
        <v>334</v>
      </c>
      <c r="C29" s="12"/>
      <c r="D29" s="12"/>
      <c r="E29" s="12">
        <v>19</v>
      </c>
      <c r="F29" s="12" t="s">
        <v>1961</v>
      </c>
      <c r="G29" s="12"/>
      <c r="H29" s="12"/>
      <c r="I29" s="12"/>
      <c r="J29" s="12"/>
      <c r="K29" s="12">
        <v>19</v>
      </c>
      <c r="L29" s="12" t="s">
        <v>970</v>
      </c>
      <c r="M29" s="12"/>
      <c r="N29" s="12"/>
      <c r="O29" s="12">
        <v>26</v>
      </c>
      <c r="P29" s="12" t="s">
        <v>1962</v>
      </c>
      <c r="Q29" s="58">
        <f t="shared" si="0"/>
        <v>64</v>
      </c>
      <c r="R29" s="13">
        <f t="shared" si="1"/>
        <v>9574</v>
      </c>
    </row>
    <row r="30" spans="1:18" ht="17.100000000000001" customHeight="1" x14ac:dyDescent="0.25">
      <c r="A30" s="59">
        <v>22</v>
      </c>
      <c r="B30" s="14">
        <v>336</v>
      </c>
      <c r="C30" s="12"/>
      <c r="D30" s="12"/>
      <c r="E30" s="12">
        <v>16</v>
      </c>
      <c r="F30" s="12" t="s">
        <v>1666</v>
      </c>
      <c r="G30" s="12"/>
      <c r="H30" s="12"/>
      <c r="I30" s="12">
        <v>11</v>
      </c>
      <c r="J30" s="12" t="s">
        <v>1122</v>
      </c>
      <c r="K30" s="12"/>
      <c r="L30" s="12"/>
      <c r="M30" s="12">
        <v>27</v>
      </c>
      <c r="N30" s="12" t="s">
        <v>1963</v>
      </c>
      <c r="O30" s="12"/>
      <c r="P30" s="12"/>
      <c r="Q30" s="58">
        <f t="shared" si="0"/>
        <v>54</v>
      </c>
      <c r="R30" s="13">
        <f t="shared" si="1"/>
        <v>8078</v>
      </c>
    </row>
    <row r="31" spans="1:18" ht="17.100000000000001" customHeight="1" x14ac:dyDescent="0.25">
      <c r="A31" s="59">
        <v>24</v>
      </c>
      <c r="B31" s="14">
        <v>338</v>
      </c>
      <c r="C31" s="12">
        <v>15</v>
      </c>
      <c r="D31" s="12" t="s">
        <v>1964</v>
      </c>
      <c r="E31" s="12">
        <v>10</v>
      </c>
      <c r="F31" s="12" t="s">
        <v>1965</v>
      </c>
      <c r="G31" s="12"/>
      <c r="H31" s="12"/>
      <c r="I31" s="12">
        <v>22</v>
      </c>
      <c r="J31" s="12" t="s">
        <v>1966</v>
      </c>
      <c r="K31" s="12"/>
      <c r="L31" s="12"/>
      <c r="M31" s="12">
        <v>20</v>
      </c>
      <c r="N31" s="12" t="s">
        <v>1967</v>
      </c>
      <c r="O31" s="12"/>
      <c r="P31" s="12"/>
      <c r="Q31" s="58">
        <f t="shared" si="0"/>
        <v>67</v>
      </c>
      <c r="R31" s="13">
        <f t="shared" si="1"/>
        <v>10033</v>
      </c>
    </row>
    <row r="32" spans="1:18" ht="17.100000000000001" customHeight="1" x14ac:dyDescent="0.25">
      <c r="A32" s="59">
        <v>25</v>
      </c>
      <c r="B32" s="14">
        <v>339</v>
      </c>
      <c r="C32" s="12">
        <v>39</v>
      </c>
      <c r="D32" s="12" t="s">
        <v>1968</v>
      </c>
      <c r="E32" s="12">
        <v>23</v>
      </c>
      <c r="F32" s="12" t="s">
        <v>1969</v>
      </c>
      <c r="G32" s="12"/>
      <c r="H32" s="12"/>
      <c r="I32" s="12">
        <v>30</v>
      </c>
      <c r="J32" s="12" t="s">
        <v>1970</v>
      </c>
      <c r="K32" s="12">
        <v>15</v>
      </c>
      <c r="L32" s="12" t="s">
        <v>1971</v>
      </c>
      <c r="M32" s="12">
        <v>24</v>
      </c>
      <c r="N32" s="12" t="s">
        <v>1972</v>
      </c>
      <c r="O32" s="12">
        <v>18</v>
      </c>
      <c r="P32" s="12" t="s">
        <v>1973</v>
      </c>
      <c r="Q32" s="58">
        <f t="shared" si="0"/>
        <v>149</v>
      </c>
      <c r="R32" s="13">
        <f t="shared" si="1"/>
        <v>22325</v>
      </c>
    </row>
    <row r="33" spans="1:18" ht="17.100000000000001" customHeight="1" x14ac:dyDescent="0.25">
      <c r="A33" s="59">
        <v>26</v>
      </c>
      <c r="B33" s="59">
        <v>340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12">
        <v>40</v>
      </c>
      <c r="D34" s="12" t="s">
        <v>1974</v>
      </c>
      <c r="E34" s="12">
        <v>29</v>
      </c>
      <c r="F34" s="12" t="s">
        <v>1975</v>
      </c>
      <c r="G34" s="12"/>
      <c r="H34" s="12"/>
      <c r="I34" s="12">
        <v>51</v>
      </c>
      <c r="J34" s="12" t="s">
        <v>1976</v>
      </c>
      <c r="K34" s="12">
        <v>37</v>
      </c>
      <c r="L34" s="12" t="s">
        <v>1977</v>
      </c>
      <c r="M34" s="12"/>
      <c r="N34" s="12"/>
      <c r="O34" s="12">
        <v>42</v>
      </c>
      <c r="P34" s="12" t="s">
        <v>1978</v>
      </c>
      <c r="Q34" s="58">
        <f t="shared" si="0"/>
        <v>199</v>
      </c>
      <c r="R34" s="13">
        <f t="shared" si="1"/>
        <v>29789</v>
      </c>
    </row>
    <row r="35" spans="1:18" ht="17.100000000000001" customHeight="1" x14ac:dyDescent="0.25">
      <c r="A35" s="59">
        <v>28</v>
      </c>
      <c r="B35" s="17">
        <v>342</v>
      </c>
      <c r="C35" s="12"/>
      <c r="D35" s="12"/>
      <c r="E35" s="12">
        <v>24</v>
      </c>
      <c r="F35" s="12" t="s">
        <v>1979</v>
      </c>
      <c r="G35" s="12"/>
      <c r="H35" s="12"/>
      <c r="I35" s="12">
        <v>42</v>
      </c>
      <c r="J35" s="12" t="s">
        <v>1980</v>
      </c>
      <c r="K35" s="12">
        <v>25</v>
      </c>
      <c r="L35" s="12" t="s">
        <v>1981</v>
      </c>
      <c r="M35" s="12">
        <v>25</v>
      </c>
      <c r="N35" s="12" t="s">
        <v>1982</v>
      </c>
      <c r="O35" s="12">
        <v>11</v>
      </c>
      <c r="P35" s="12">
        <v>8219</v>
      </c>
      <c r="Q35" s="58">
        <f t="shared" si="0"/>
        <v>127</v>
      </c>
      <c r="R35" s="13">
        <f t="shared" si="1"/>
        <v>18971</v>
      </c>
    </row>
    <row r="36" spans="1:18" ht="17.100000000000001" customHeight="1" x14ac:dyDescent="0.25">
      <c r="A36" s="59">
        <v>29</v>
      </c>
      <c r="B36" s="59">
        <v>343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58">
        <f t="shared" si="0"/>
        <v>0</v>
      </c>
      <c r="R36" s="13">
        <f t="shared" si="1"/>
        <v>0</v>
      </c>
    </row>
    <row r="37" spans="1:18" ht="17.100000000000001" customHeight="1" x14ac:dyDescent="0.25">
      <c r="A37" s="59">
        <v>30</v>
      </c>
      <c r="B37" s="14" t="s">
        <v>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14" t="s">
        <v>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58">
        <f t="shared" si="0"/>
        <v>0</v>
      </c>
      <c r="R38" s="13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58">
        <f t="shared" si="0"/>
        <v>0</v>
      </c>
      <c r="R41" s="13">
        <f t="shared" si="1"/>
        <v>0</v>
      </c>
    </row>
    <row r="42" spans="1:18" ht="17.100000000000001" customHeight="1" x14ac:dyDescent="0.25">
      <c r="A42" s="59">
        <v>37</v>
      </c>
      <c r="B42" s="14">
        <v>421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58">
        <f t="shared" si="0"/>
        <v>0</v>
      </c>
      <c r="R42" s="13">
        <f t="shared" si="1"/>
        <v>0</v>
      </c>
    </row>
    <row r="43" spans="1:18" ht="17.100000000000001" customHeight="1" x14ac:dyDescent="0.25">
      <c r="A43" s="59">
        <v>38</v>
      </c>
      <c r="B43" s="59">
        <v>422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7.100000000000001" customHeight="1" x14ac:dyDescent="0.25">
      <c r="A44" s="59">
        <v>39</v>
      </c>
      <c r="B44" s="58">
        <v>423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58">
        <f t="shared" si="2"/>
        <v>0</v>
      </c>
      <c r="R44" s="13">
        <f t="shared" si="3"/>
        <v>0</v>
      </c>
    </row>
    <row r="45" spans="1:18" ht="17.100000000000001" customHeight="1" x14ac:dyDescent="0.25">
      <c r="A45" s="59">
        <v>40</v>
      </c>
      <c r="B45" s="58">
        <v>424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41</v>
      </c>
      <c r="N45" s="12" t="s">
        <v>1983</v>
      </c>
      <c r="O45" s="12"/>
      <c r="P45" s="12"/>
      <c r="Q45" s="58">
        <f t="shared" si="2"/>
        <v>41</v>
      </c>
      <c r="R45" s="13">
        <f t="shared" si="3"/>
        <v>6109</v>
      </c>
    </row>
    <row r="46" spans="1:18" ht="17.100000000000001" customHeight="1" x14ac:dyDescent="0.25">
      <c r="A46" s="59">
        <v>41</v>
      </c>
      <c r="B46" s="58">
        <v>425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58">
        <f t="shared" si="2"/>
        <v>0</v>
      </c>
      <c r="R46" s="13">
        <f t="shared" si="3"/>
        <v>0</v>
      </c>
    </row>
    <row r="47" spans="1:18" ht="17.100000000000001" customHeight="1" x14ac:dyDescent="0.25">
      <c r="A47" s="59">
        <v>42</v>
      </c>
      <c r="B47" s="58">
        <v>426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58">
        <f t="shared" si="2"/>
        <v>0</v>
      </c>
      <c r="R47" s="13">
        <f t="shared" si="3"/>
        <v>0</v>
      </c>
    </row>
    <row r="48" spans="1:18" ht="17.100000000000001" customHeight="1" x14ac:dyDescent="0.25">
      <c r="A48" s="59">
        <v>43</v>
      </c>
      <c r="B48" s="58">
        <v>427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58">
        <f t="shared" si="2"/>
        <v>0</v>
      </c>
      <c r="R48" s="13">
        <f t="shared" si="3"/>
        <v>0</v>
      </c>
    </row>
    <row r="49" spans="1:18" ht="17.100000000000001" customHeight="1" x14ac:dyDescent="0.25">
      <c r="A49" s="59">
        <v>44</v>
      </c>
      <c r="B49" s="58">
        <v>428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58">
        <f t="shared" si="2"/>
        <v>0</v>
      </c>
      <c r="R49" s="13">
        <f t="shared" si="3"/>
        <v>0</v>
      </c>
    </row>
    <row r="50" spans="1:18" ht="17.100000000000001" customHeight="1" x14ac:dyDescent="0.25">
      <c r="A50" s="59">
        <v>45</v>
      </c>
      <c r="B50" s="58">
        <v>429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58">
        <f t="shared" si="2"/>
        <v>0</v>
      </c>
      <c r="R50" s="13">
        <f t="shared" si="3"/>
        <v>0</v>
      </c>
    </row>
    <row r="51" spans="1:18" ht="17.100000000000001" customHeight="1" x14ac:dyDescent="0.25">
      <c r="A51" s="59">
        <v>46</v>
      </c>
      <c r="B51" s="58">
        <v>430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58">
        <f t="shared" si="2"/>
        <v>0</v>
      </c>
      <c r="R51" s="13">
        <f t="shared" si="3"/>
        <v>0</v>
      </c>
    </row>
    <row r="52" spans="1:18" ht="17.100000000000001" customHeight="1" x14ac:dyDescent="0.25">
      <c r="A52" s="59">
        <v>47</v>
      </c>
      <c r="B52" s="58">
        <v>431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58">
        <f t="shared" si="2"/>
        <v>0</v>
      </c>
      <c r="R52" s="13">
        <f t="shared" si="3"/>
        <v>0</v>
      </c>
    </row>
    <row r="53" spans="1:18" ht="17.100000000000001" customHeight="1" x14ac:dyDescent="0.25">
      <c r="A53" s="59">
        <v>48</v>
      </c>
      <c r="B53" s="58">
        <v>432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58">
        <f t="shared" si="2"/>
        <v>0</v>
      </c>
      <c r="R53" s="13">
        <f t="shared" si="3"/>
        <v>0</v>
      </c>
    </row>
    <row r="54" spans="1:18" ht="17.100000000000001" customHeight="1" x14ac:dyDescent="0.25">
      <c r="A54" s="59">
        <v>49</v>
      </c>
      <c r="B54" s="58">
        <v>433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58">
        <f t="shared" si="2"/>
        <v>0</v>
      </c>
      <c r="R54" s="13">
        <f t="shared" si="3"/>
        <v>0</v>
      </c>
    </row>
    <row r="55" spans="1:18" ht="17.100000000000001" customHeight="1" x14ac:dyDescent="0.25">
      <c r="A55" s="59">
        <v>50</v>
      </c>
      <c r="B55" s="58">
        <v>434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58">
        <f t="shared" si="2"/>
        <v>0</v>
      </c>
      <c r="R55" s="13">
        <f t="shared" si="3"/>
        <v>0</v>
      </c>
    </row>
    <row r="56" spans="1:18" ht="17.100000000000001" customHeight="1" x14ac:dyDescent="0.25">
      <c r="A56" s="59">
        <v>51</v>
      </c>
      <c r="B56" s="58">
        <v>435</v>
      </c>
      <c r="C56" s="12">
        <v>29</v>
      </c>
      <c r="D56" s="12" t="s">
        <v>1984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58">
        <f t="shared" si="2"/>
        <v>29</v>
      </c>
      <c r="R56" s="13">
        <f t="shared" si="3"/>
        <v>4379</v>
      </c>
    </row>
    <row r="57" spans="1:18" ht="17.100000000000001" customHeight="1" x14ac:dyDescent="0.25">
      <c r="A57" s="59">
        <v>52</v>
      </c>
      <c r="B57" s="58">
        <v>436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58">
        <f t="shared" si="2"/>
        <v>0</v>
      </c>
      <c r="R57" s="13">
        <f t="shared" si="3"/>
        <v>0</v>
      </c>
    </row>
    <row r="58" spans="1:18" ht="17.100000000000001" customHeight="1" x14ac:dyDescent="0.25">
      <c r="A58" s="59">
        <v>53</v>
      </c>
      <c r="B58" s="58">
        <v>437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58">
        <f t="shared" si="2"/>
        <v>0</v>
      </c>
      <c r="R58" s="13">
        <f t="shared" si="3"/>
        <v>0</v>
      </c>
    </row>
    <row r="59" spans="1:18" ht="17.100000000000001" customHeight="1" x14ac:dyDescent="0.25">
      <c r="A59" s="59">
        <v>54</v>
      </c>
      <c r="B59" s="58">
        <v>438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58">
        <f t="shared" si="2"/>
        <v>0</v>
      </c>
      <c r="R59" s="13">
        <f t="shared" si="3"/>
        <v>0</v>
      </c>
    </row>
    <row r="60" spans="1:18" ht="17.100000000000001" customHeight="1" x14ac:dyDescent="0.25">
      <c r="A60" s="59">
        <v>55</v>
      </c>
      <c r="B60" s="58">
        <v>439</v>
      </c>
      <c r="C60" s="12"/>
      <c r="D60" s="12"/>
      <c r="E60" s="12">
        <v>29</v>
      </c>
      <c r="F60" s="12" t="s">
        <v>1985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58">
        <f t="shared" si="2"/>
        <v>29</v>
      </c>
      <c r="R60" s="13">
        <f t="shared" si="3"/>
        <v>4379</v>
      </c>
    </row>
    <row r="61" spans="1:18" ht="17.100000000000001" customHeight="1" x14ac:dyDescent="0.25">
      <c r="A61" s="59">
        <v>56</v>
      </c>
      <c r="B61" s="58">
        <v>440</v>
      </c>
      <c r="C61" s="12"/>
      <c r="D61" s="12"/>
      <c r="E61" s="12">
        <v>26</v>
      </c>
      <c r="F61" s="12" t="s">
        <v>1986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58">
        <f t="shared" si="2"/>
        <v>26</v>
      </c>
      <c r="R61" s="13">
        <f t="shared" si="3"/>
        <v>3926</v>
      </c>
    </row>
    <row r="62" spans="1:18" ht="17.100000000000001" customHeight="1" x14ac:dyDescent="0.25">
      <c r="A62" s="59">
        <v>57</v>
      </c>
      <c r="B62" s="58">
        <v>441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58">
        <f t="shared" si="2"/>
        <v>0</v>
      </c>
      <c r="R62" s="13">
        <f t="shared" si="3"/>
        <v>0</v>
      </c>
    </row>
    <row r="63" spans="1:18" ht="17.100000000000001" customHeight="1" x14ac:dyDescent="0.25">
      <c r="A63" s="59">
        <v>58</v>
      </c>
      <c r="B63" s="58">
        <v>442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58">
        <f t="shared" si="2"/>
        <v>0</v>
      </c>
      <c r="R63" s="13">
        <f t="shared" si="3"/>
        <v>0</v>
      </c>
    </row>
    <row r="64" spans="1:18" ht="17.100000000000001" customHeight="1" x14ac:dyDescent="0.25">
      <c r="A64" s="59">
        <v>60</v>
      </c>
      <c r="B64" s="58" t="s">
        <v>20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58">
        <f t="shared" si="2"/>
        <v>0</v>
      </c>
      <c r="R67" s="13">
        <f t="shared" si="3"/>
        <v>0</v>
      </c>
    </row>
    <row r="68" spans="1:18" ht="17.100000000000001" customHeight="1" x14ac:dyDescent="0.25">
      <c r="A68" s="59">
        <v>64</v>
      </c>
      <c r="B68" s="58">
        <v>608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58">
        <f t="shared" si="2"/>
        <v>0</v>
      </c>
      <c r="R68" s="13">
        <f t="shared" si="3"/>
        <v>0</v>
      </c>
    </row>
    <row r="69" spans="1:18" ht="17.100000000000001" customHeight="1" x14ac:dyDescent="0.25">
      <c r="A69" s="59">
        <v>65</v>
      </c>
      <c r="B69" s="58">
        <v>609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58">
        <f t="shared" si="2"/>
        <v>0</v>
      </c>
      <c r="R69" s="13">
        <f t="shared" si="3"/>
        <v>0</v>
      </c>
    </row>
    <row r="70" spans="1:18" ht="17.100000000000001" customHeight="1" x14ac:dyDescent="0.25">
      <c r="A70" s="59">
        <v>66</v>
      </c>
      <c r="B70" s="58">
        <v>610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>
        <v>25</v>
      </c>
      <c r="N71" s="12" t="s">
        <v>1987</v>
      </c>
      <c r="O71" s="12"/>
      <c r="P71" s="12"/>
      <c r="Q71" s="58">
        <f t="shared" si="2"/>
        <v>25</v>
      </c>
      <c r="R71" s="13">
        <f t="shared" si="3"/>
        <v>3725</v>
      </c>
    </row>
    <row r="72" spans="1:18" ht="17.100000000000001" customHeight="1" x14ac:dyDescent="0.25">
      <c r="A72" s="59">
        <v>68</v>
      </c>
      <c r="B72" s="58">
        <v>612</v>
      </c>
      <c r="C72" s="12"/>
      <c r="D72" s="12"/>
      <c r="E72" s="12"/>
      <c r="F72" s="12"/>
      <c r="G72" s="12"/>
      <c r="H72" s="12"/>
      <c r="I72" s="12"/>
      <c r="J72" s="12"/>
      <c r="K72" s="12">
        <v>23</v>
      </c>
      <c r="L72" s="12" t="s">
        <v>1988</v>
      </c>
      <c r="M72" s="12"/>
      <c r="N72" s="12"/>
      <c r="O72" s="12"/>
      <c r="P72" s="12"/>
      <c r="Q72" s="58">
        <f t="shared" si="2"/>
        <v>23</v>
      </c>
      <c r="R72" s="13">
        <f t="shared" si="3"/>
        <v>3427</v>
      </c>
    </row>
    <row r="73" spans="1:18" ht="17.100000000000001" customHeight="1" x14ac:dyDescent="0.25">
      <c r="A73" s="59">
        <v>69</v>
      </c>
      <c r="B73" s="58">
        <v>613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12"/>
      <c r="D77" s="12"/>
      <c r="E77" s="12"/>
      <c r="F77" s="12"/>
      <c r="G77" s="12"/>
      <c r="H77" s="12"/>
      <c r="I77" s="12">
        <v>20</v>
      </c>
      <c r="J77" s="12" t="s">
        <v>1989</v>
      </c>
      <c r="K77" s="12"/>
      <c r="L77" s="12"/>
      <c r="M77" s="12"/>
      <c r="N77" s="12"/>
      <c r="O77" s="12"/>
      <c r="P77" s="12"/>
      <c r="Q77" s="58">
        <f t="shared" si="4"/>
        <v>20</v>
      </c>
      <c r="R77" s="13">
        <f t="shared" si="5"/>
        <v>2980</v>
      </c>
    </row>
    <row r="78" spans="1:18" ht="17.100000000000001" customHeight="1" x14ac:dyDescent="0.25">
      <c r="A78" s="59">
        <v>75</v>
      </c>
      <c r="B78" s="58">
        <v>619</v>
      </c>
      <c r="C78" s="12"/>
      <c r="D78" s="12"/>
      <c r="E78" s="12">
        <v>21</v>
      </c>
      <c r="F78" s="12" t="s">
        <v>1990</v>
      </c>
      <c r="G78" s="12"/>
      <c r="H78" s="12"/>
      <c r="I78" s="12"/>
      <c r="J78" s="12"/>
      <c r="K78" s="12"/>
      <c r="L78" s="12"/>
      <c r="M78" s="12">
        <v>25</v>
      </c>
      <c r="N78" s="12" t="s">
        <v>1991</v>
      </c>
      <c r="O78" s="12"/>
      <c r="P78" s="12"/>
      <c r="Q78" s="58">
        <f t="shared" si="4"/>
        <v>46</v>
      </c>
      <c r="R78" s="13">
        <f t="shared" si="5"/>
        <v>6896</v>
      </c>
    </row>
    <row r="79" spans="1:18" ht="17.100000000000001" customHeight="1" x14ac:dyDescent="0.25">
      <c r="A79" s="59">
        <v>76</v>
      </c>
      <c r="B79" s="58">
        <v>620</v>
      </c>
      <c r="C79" s="12"/>
      <c r="D79" s="12"/>
      <c r="E79" s="12">
        <v>20</v>
      </c>
      <c r="F79" s="12" t="s">
        <v>1992</v>
      </c>
      <c r="G79" s="12"/>
      <c r="H79" s="12"/>
      <c r="I79" s="12">
        <v>19</v>
      </c>
      <c r="J79" s="12" t="s">
        <v>1779</v>
      </c>
      <c r="K79" s="12"/>
      <c r="L79" s="12"/>
      <c r="M79" s="12"/>
      <c r="N79" s="12"/>
      <c r="O79" s="12">
        <v>25</v>
      </c>
      <c r="P79" s="12" t="s">
        <v>1993</v>
      </c>
      <c r="Q79" s="58">
        <f t="shared" si="4"/>
        <v>64</v>
      </c>
      <c r="R79" s="13">
        <f t="shared" si="5"/>
        <v>9576</v>
      </c>
    </row>
    <row r="80" spans="1:18" ht="17.100000000000001" customHeight="1" x14ac:dyDescent="0.25">
      <c r="A80" s="59">
        <v>79</v>
      </c>
      <c r="B80" s="58">
        <v>623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58">
        <f t="shared" si="4"/>
        <v>0</v>
      </c>
      <c r="R80" s="13">
        <f t="shared" si="5"/>
        <v>0</v>
      </c>
    </row>
    <row r="81" spans="1:18" ht="17.100000000000001" customHeight="1" x14ac:dyDescent="0.25">
      <c r="A81" s="59">
        <v>80</v>
      </c>
      <c r="B81" s="58">
        <v>624</v>
      </c>
      <c r="C81" s="12">
        <v>18</v>
      </c>
      <c r="D81" s="12" t="s">
        <v>1125</v>
      </c>
      <c r="E81" s="12"/>
      <c r="F81" s="12"/>
      <c r="G81" s="12"/>
      <c r="H81" s="12"/>
      <c r="I81" s="12">
        <v>19</v>
      </c>
      <c r="J81" s="12" t="s">
        <v>896</v>
      </c>
      <c r="K81" s="12"/>
      <c r="L81" s="12"/>
      <c r="M81" s="12"/>
      <c r="N81" s="12"/>
      <c r="O81" s="12"/>
      <c r="P81" s="12"/>
      <c r="Q81" s="58">
        <f t="shared" si="4"/>
        <v>37</v>
      </c>
      <c r="R81" s="13">
        <f t="shared" si="5"/>
        <v>5549</v>
      </c>
    </row>
    <row r="82" spans="1:18" ht="17.100000000000001" customHeight="1" x14ac:dyDescent="0.25">
      <c r="A82" s="59">
        <v>81</v>
      </c>
      <c r="B82" s="58">
        <v>625</v>
      </c>
      <c r="C82" s="12"/>
      <c r="D82" s="12"/>
      <c r="E82" s="12"/>
      <c r="F82" s="12"/>
      <c r="G82" s="12"/>
      <c r="H82" s="12"/>
      <c r="I82" s="12">
        <v>19</v>
      </c>
      <c r="J82" s="12" t="s">
        <v>1994</v>
      </c>
      <c r="K82" s="12"/>
      <c r="L82" s="12"/>
      <c r="M82" s="12"/>
      <c r="N82" s="12"/>
      <c r="O82" s="12">
        <v>27</v>
      </c>
      <c r="P82" s="12" t="s">
        <v>1671</v>
      </c>
      <c r="Q82" s="58">
        <f t="shared" si="4"/>
        <v>46</v>
      </c>
      <c r="R82" s="13">
        <f t="shared" si="5"/>
        <v>6854</v>
      </c>
    </row>
    <row r="83" spans="1:18" ht="17.100000000000001" customHeight="1" x14ac:dyDescent="0.25">
      <c r="A83" s="59">
        <v>82</v>
      </c>
      <c r="B83" s="58">
        <v>626</v>
      </c>
      <c r="C83" s="12"/>
      <c r="D83" s="12"/>
      <c r="E83" s="12">
        <v>19</v>
      </c>
      <c r="F83" s="12" t="s">
        <v>1995</v>
      </c>
      <c r="G83" s="12"/>
      <c r="H83" s="12"/>
      <c r="I83" s="12">
        <v>17</v>
      </c>
      <c r="J83" s="12" t="s">
        <v>766</v>
      </c>
      <c r="K83" s="12"/>
      <c r="L83" s="12"/>
      <c r="M83" s="12">
        <v>19</v>
      </c>
      <c r="N83" s="12" t="s">
        <v>1996</v>
      </c>
      <c r="O83" s="12"/>
      <c r="P83" s="12"/>
      <c r="Q83" s="58">
        <f t="shared" si="4"/>
        <v>55</v>
      </c>
      <c r="R83" s="13">
        <f t="shared" si="5"/>
        <v>8233</v>
      </c>
    </row>
    <row r="84" spans="1:18" ht="17.100000000000001" customHeight="1" x14ac:dyDescent="0.25">
      <c r="A84" s="59">
        <v>83</v>
      </c>
      <c r="B84" s="58">
        <v>627</v>
      </c>
      <c r="C84" s="12">
        <v>17</v>
      </c>
      <c r="D84" s="12" t="s">
        <v>1997</v>
      </c>
      <c r="E84" s="12"/>
      <c r="F84" s="12"/>
      <c r="G84" s="12">
        <v>18</v>
      </c>
      <c r="H84" s="12" t="s">
        <v>1998</v>
      </c>
      <c r="I84" s="12"/>
      <c r="J84" s="12"/>
      <c r="K84" s="12"/>
      <c r="L84" s="12"/>
      <c r="M84" s="12">
        <v>24</v>
      </c>
      <c r="N84" s="12" t="s">
        <v>1999</v>
      </c>
      <c r="O84" s="12"/>
      <c r="P84" s="12"/>
      <c r="Q84" s="58">
        <f t="shared" si="4"/>
        <v>59</v>
      </c>
      <c r="R84" s="13">
        <f t="shared" si="5"/>
        <v>8825</v>
      </c>
    </row>
    <row r="85" spans="1:18" ht="17.100000000000001" customHeight="1" x14ac:dyDescent="0.25">
      <c r="A85" s="59">
        <v>84</v>
      </c>
      <c r="B85" s="58">
        <v>628</v>
      </c>
      <c r="C85" s="12"/>
      <c r="D85" s="12"/>
      <c r="E85" s="12">
        <v>22</v>
      </c>
      <c r="F85" s="12" t="s">
        <v>2000</v>
      </c>
      <c r="G85" s="12"/>
      <c r="H85" s="12"/>
      <c r="I85" s="12">
        <v>21</v>
      </c>
      <c r="J85" s="12" t="s">
        <v>2001</v>
      </c>
      <c r="K85" s="12"/>
      <c r="L85" s="12"/>
      <c r="M85" s="12"/>
      <c r="N85" s="12"/>
      <c r="O85" s="12">
        <v>25</v>
      </c>
      <c r="P85" s="12" t="s">
        <v>2002</v>
      </c>
      <c r="Q85" s="58">
        <f t="shared" si="4"/>
        <v>68</v>
      </c>
      <c r="R85" s="13">
        <f t="shared" si="5"/>
        <v>10176</v>
      </c>
    </row>
    <row r="86" spans="1:18" ht="17.100000000000001" customHeight="1" x14ac:dyDescent="0.25">
      <c r="A86" s="59">
        <v>85</v>
      </c>
      <c r="B86" s="58">
        <v>629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12"/>
      <c r="D87" s="12"/>
      <c r="E87" s="12">
        <v>15</v>
      </c>
      <c r="F87" s="12" t="s">
        <v>2003</v>
      </c>
      <c r="G87" s="12"/>
      <c r="H87" s="12"/>
      <c r="I87" s="12"/>
      <c r="J87" s="12"/>
      <c r="K87" s="12">
        <v>27</v>
      </c>
      <c r="L87" s="12" t="s">
        <v>2004</v>
      </c>
      <c r="M87" s="12"/>
      <c r="N87" s="12"/>
      <c r="O87" s="12"/>
      <c r="P87" s="12"/>
      <c r="Q87" s="58">
        <f t="shared" si="4"/>
        <v>42</v>
      </c>
      <c r="R87" s="13">
        <f t="shared" si="5"/>
        <v>6288</v>
      </c>
    </row>
    <row r="88" spans="1:18" ht="17.100000000000001" customHeight="1" x14ac:dyDescent="0.25">
      <c r="A88" s="59">
        <v>87</v>
      </c>
      <c r="B88" s="58">
        <v>631</v>
      </c>
      <c r="C88" s="12"/>
      <c r="D88" s="12"/>
      <c r="E88" s="12"/>
      <c r="F88" s="12"/>
      <c r="G88" s="12">
        <v>17</v>
      </c>
      <c r="H88" s="12" t="s">
        <v>568</v>
      </c>
      <c r="I88" s="12"/>
      <c r="J88" s="12"/>
      <c r="K88" s="12"/>
      <c r="L88" s="12"/>
      <c r="M88" s="12">
        <v>23</v>
      </c>
      <c r="N88" s="12" t="s">
        <v>892</v>
      </c>
      <c r="O88" s="12"/>
      <c r="P88" s="12"/>
      <c r="Q88" s="58">
        <f t="shared" si="4"/>
        <v>40</v>
      </c>
      <c r="R88" s="13">
        <f t="shared" si="5"/>
        <v>5960</v>
      </c>
    </row>
    <row r="89" spans="1:18" ht="17.100000000000001" customHeight="1" x14ac:dyDescent="0.25">
      <c r="A89" s="59">
        <v>88</v>
      </c>
      <c r="B89" s="58">
        <v>632</v>
      </c>
      <c r="C89" s="12"/>
      <c r="D89" s="12"/>
      <c r="E89" s="12">
        <v>22</v>
      </c>
      <c r="F89" s="12" t="s">
        <v>2005</v>
      </c>
      <c r="G89" s="12"/>
      <c r="H89" s="12"/>
      <c r="I89" s="12"/>
      <c r="J89" s="12"/>
      <c r="K89" s="12">
        <v>21</v>
      </c>
      <c r="L89" s="12" t="s">
        <v>2006</v>
      </c>
      <c r="M89" s="12"/>
      <c r="N89" s="12"/>
      <c r="O89" s="12"/>
      <c r="P89" s="12"/>
      <c r="Q89" s="58">
        <f t="shared" si="4"/>
        <v>43</v>
      </c>
      <c r="R89" s="13">
        <f t="shared" si="5"/>
        <v>6451</v>
      </c>
    </row>
    <row r="90" spans="1:18" ht="17.100000000000001" customHeight="1" x14ac:dyDescent="0.25">
      <c r="A90" s="59">
        <v>89</v>
      </c>
      <c r="B90" s="58">
        <v>633</v>
      </c>
      <c r="C90" s="12"/>
      <c r="D90" s="12"/>
      <c r="E90" s="12">
        <v>25</v>
      </c>
      <c r="F90" s="12" t="s">
        <v>2007</v>
      </c>
      <c r="G90" s="12"/>
      <c r="H90" s="12"/>
      <c r="I90" s="12">
        <v>18</v>
      </c>
      <c r="J90" s="12" t="s">
        <v>2008</v>
      </c>
      <c r="K90" s="12"/>
      <c r="L90" s="12"/>
      <c r="M90" s="12"/>
      <c r="N90" s="12"/>
      <c r="O90" s="12">
        <v>21</v>
      </c>
      <c r="P90" s="12" t="s">
        <v>2009</v>
      </c>
      <c r="Q90" s="58">
        <f t="shared" si="4"/>
        <v>64</v>
      </c>
      <c r="R90" s="13">
        <f t="shared" si="5"/>
        <v>9586</v>
      </c>
    </row>
    <row r="91" spans="1:18" ht="17.100000000000001" customHeight="1" x14ac:dyDescent="0.25">
      <c r="A91" s="59">
        <v>90</v>
      </c>
      <c r="B91" s="58" t="s">
        <v>21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58">
        <f t="shared" si="4"/>
        <v>0</v>
      </c>
      <c r="R91" s="13">
        <f t="shared" si="5"/>
        <v>0</v>
      </c>
    </row>
    <row r="92" spans="1:18" ht="17.100000000000001" customHeight="1" x14ac:dyDescent="0.25">
      <c r="A92" s="59">
        <v>91</v>
      </c>
      <c r="B92" s="58">
        <v>702</v>
      </c>
      <c r="C92" s="12">
        <v>75</v>
      </c>
      <c r="D92" s="12" t="s">
        <v>2010</v>
      </c>
      <c r="E92" s="12"/>
      <c r="F92" s="12"/>
      <c r="G92" s="12">
        <v>108</v>
      </c>
      <c r="H92" s="12" t="s">
        <v>2011</v>
      </c>
      <c r="I92" s="12"/>
      <c r="J92" s="12"/>
      <c r="K92" s="12">
        <v>84</v>
      </c>
      <c r="L92" s="12" t="s">
        <v>2012</v>
      </c>
      <c r="M92" s="12"/>
      <c r="N92" s="12"/>
      <c r="O92" s="12"/>
      <c r="P92" s="12"/>
      <c r="Q92" s="58">
        <f t="shared" si="4"/>
        <v>267</v>
      </c>
      <c r="R92" s="13">
        <f t="shared" si="5"/>
        <v>39933</v>
      </c>
    </row>
    <row r="93" spans="1:18" ht="17.100000000000001" customHeight="1" x14ac:dyDescent="0.25">
      <c r="A93" s="59">
        <v>92</v>
      </c>
      <c r="B93" s="58">
        <v>703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>
        <v>54</v>
      </c>
      <c r="P93" s="12" t="s">
        <v>2013</v>
      </c>
      <c r="Q93" s="58">
        <f t="shared" si="4"/>
        <v>54</v>
      </c>
      <c r="R93" s="13">
        <f t="shared" si="5"/>
        <v>8046</v>
      </c>
    </row>
    <row r="94" spans="1:18" ht="17.100000000000001" customHeight="1" x14ac:dyDescent="0.25">
      <c r="A94" s="59">
        <v>95</v>
      </c>
      <c r="B94" s="58">
        <v>1004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>
        <v>50</v>
      </c>
      <c r="N94" s="12" t="s">
        <v>914</v>
      </c>
      <c r="O94" s="12"/>
      <c r="P94" s="12"/>
      <c r="Q94" s="58">
        <f t="shared" si="4"/>
        <v>50</v>
      </c>
      <c r="R94" s="13">
        <f t="shared" si="5"/>
        <v>7450</v>
      </c>
    </row>
    <row r="95" spans="1:18" ht="17.100000000000001" customHeight="1" x14ac:dyDescent="0.25">
      <c r="A95" s="59">
        <v>96</v>
      </c>
      <c r="B95" s="58">
        <v>1005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12">
        <v>46</v>
      </c>
      <c r="D96" s="12" t="s">
        <v>2014</v>
      </c>
      <c r="E96" s="12"/>
      <c r="F96" s="12"/>
      <c r="G96" s="12"/>
      <c r="H96" s="12"/>
      <c r="I96" s="12"/>
      <c r="J96" s="12"/>
      <c r="K96" s="12">
        <v>44</v>
      </c>
      <c r="L96" s="12" t="s">
        <v>2015</v>
      </c>
      <c r="M96" s="12"/>
      <c r="N96" s="12"/>
      <c r="O96" s="12"/>
      <c r="P96" s="12"/>
      <c r="Q96" s="58">
        <f t="shared" si="4"/>
        <v>90</v>
      </c>
      <c r="R96" s="13">
        <f t="shared" si="5"/>
        <v>13502</v>
      </c>
    </row>
    <row r="97" spans="1:18" ht="17.100000000000001" customHeight="1" x14ac:dyDescent="0.25">
      <c r="A97" s="59">
        <v>98</v>
      </c>
      <c r="B97" s="58">
        <v>1103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58">
        <f t="shared" si="4"/>
        <v>0</v>
      </c>
      <c r="R98" s="13">
        <f t="shared" si="5"/>
        <v>0</v>
      </c>
    </row>
    <row r="99" spans="1:18" ht="17.100000000000001" customHeight="1" x14ac:dyDescent="0.25">
      <c r="A99" s="59">
        <v>101</v>
      </c>
      <c r="B99" s="58">
        <v>1106</v>
      </c>
      <c r="C99" s="12">
        <v>39</v>
      </c>
      <c r="D99" s="12" t="s">
        <v>2016</v>
      </c>
      <c r="E99" s="12"/>
      <c r="F99" s="12"/>
      <c r="G99" s="12"/>
      <c r="H99" s="12"/>
      <c r="I99" s="12">
        <v>46</v>
      </c>
      <c r="J99" s="12" t="s">
        <v>1900</v>
      </c>
      <c r="K99" s="12"/>
      <c r="L99" s="12"/>
      <c r="M99" s="12"/>
      <c r="N99" s="12"/>
      <c r="O99" s="12">
        <v>47</v>
      </c>
      <c r="P99" s="12" t="s">
        <v>2017</v>
      </c>
      <c r="Q99" s="58">
        <f t="shared" si="4"/>
        <v>132</v>
      </c>
      <c r="R99" s="13">
        <f t="shared" si="5"/>
        <v>19746</v>
      </c>
    </row>
    <row r="100" spans="1:18" ht="17.100000000000001" customHeight="1" x14ac:dyDescent="0.25">
      <c r="A100" s="59">
        <v>102</v>
      </c>
      <c r="B100" s="58">
        <v>1107</v>
      </c>
      <c r="C100" s="12"/>
      <c r="D100" s="12"/>
      <c r="E100" s="12">
        <v>69</v>
      </c>
      <c r="F100" s="12" t="s">
        <v>2018</v>
      </c>
      <c r="G100" s="12"/>
      <c r="H100" s="12"/>
      <c r="I100" s="12"/>
      <c r="J100" s="12"/>
      <c r="K100" s="12"/>
      <c r="L100" s="12"/>
      <c r="M100" s="12">
        <v>117</v>
      </c>
      <c r="N100" s="12" t="s">
        <v>981</v>
      </c>
      <c r="O100" s="12"/>
      <c r="P100" s="12"/>
      <c r="Q100" s="58">
        <f t="shared" si="4"/>
        <v>186</v>
      </c>
      <c r="R100" s="13">
        <f t="shared" si="5"/>
        <v>27852</v>
      </c>
    </row>
    <row r="101" spans="1:18" ht="17.100000000000001" customHeight="1" x14ac:dyDescent="0.25">
      <c r="A101" s="59">
        <v>103</v>
      </c>
      <c r="B101" s="58">
        <v>1111</v>
      </c>
      <c r="C101" s="12"/>
      <c r="D101" s="12"/>
      <c r="E101" s="12"/>
      <c r="F101" s="12"/>
      <c r="G101" s="12">
        <v>123</v>
      </c>
      <c r="H101" s="12" t="s">
        <v>2019</v>
      </c>
      <c r="I101" s="12"/>
      <c r="J101" s="12"/>
      <c r="K101" s="12"/>
      <c r="L101" s="12"/>
      <c r="M101" s="12"/>
      <c r="N101" s="12"/>
      <c r="O101" s="12"/>
      <c r="P101" s="12"/>
      <c r="Q101" s="58">
        <f t="shared" si="4"/>
        <v>123</v>
      </c>
      <c r="R101" s="13">
        <f t="shared" si="5"/>
        <v>18327</v>
      </c>
    </row>
    <row r="102" spans="1:18" ht="17.100000000000001" customHeight="1" x14ac:dyDescent="0.25">
      <c r="A102" s="59">
        <v>104</v>
      </c>
      <c r="B102" s="58">
        <v>1222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12"/>
      <c r="D103" s="12"/>
      <c r="E103" s="12"/>
      <c r="F103" s="12"/>
      <c r="G103" s="12">
        <v>32</v>
      </c>
      <c r="H103" s="12" t="s">
        <v>2020</v>
      </c>
      <c r="I103" s="12"/>
      <c r="J103" s="12"/>
      <c r="K103" s="12">
        <v>26</v>
      </c>
      <c r="L103" s="12" t="s">
        <v>2021</v>
      </c>
      <c r="M103" s="12"/>
      <c r="N103" s="12"/>
      <c r="O103" s="12"/>
      <c r="P103" s="12"/>
      <c r="Q103" s="58">
        <f t="shared" si="4"/>
        <v>58</v>
      </c>
      <c r="R103" s="13">
        <f t="shared" si="5"/>
        <v>8642</v>
      </c>
    </row>
    <row r="104" spans="1:18" ht="17.100000000000001" customHeight="1" x14ac:dyDescent="0.25">
      <c r="A104" s="59">
        <v>106</v>
      </c>
      <c r="B104" s="58">
        <v>1229</v>
      </c>
      <c r="C104" s="12"/>
      <c r="D104" s="12"/>
      <c r="E104" s="12">
        <v>42</v>
      </c>
      <c r="F104" s="12" t="s">
        <v>2022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58">
        <f t="shared" si="4"/>
        <v>42</v>
      </c>
      <c r="R104" s="13">
        <f t="shared" si="5"/>
        <v>6342</v>
      </c>
    </row>
    <row r="105" spans="1:18" ht="17.100000000000001" customHeight="1" x14ac:dyDescent="0.25">
      <c r="A105" s="59">
        <v>107</v>
      </c>
      <c r="B105" s="58">
        <v>1230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>
        <v>55</v>
      </c>
      <c r="N105" s="12" t="s">
        <v>2023</v>
      </c>
      <c r="O105" s="12"/>
      <c r="P105" s="12"/>
      <c r="Q105" s="58">
        <f t="shared" si="4"/>
        <v>55</v>
      </c>
      <c r="R105" s="13">
        <f t="shared" si="5"/>
        <v>8195</v>
      </c>
    </row>
    <row r="106" spans="1:18" ht="17.100000000000001" customHeight="1" x14ac:dyDescent="0.25">
      <c r="A106" s="59">
        <v>108</v>
      </c>
      <c r="B106" s="58">
        <v>1231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58">
        <f t="shared" si="4"/>
        <v>0</v>
      </c>
      <c r="R106" s="13">
        <f t="shared" si="5"/>
        <v>0</v>
      </c>
    </row>
    <row r="107" spans="1:18" ht="17.100000000000001" customHeight="1" x14ac:dyDescent="0.25">
      <c r="A107" s="59">
        <v>109</v>
      </c>
      <c r="B107" s="58">
        <v>1232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7.100000000000001" customHeight="1" x14ac:dyDescent="0.25">
      <c r="A108" s="59">
        <v>110</v>
      </c>
      <c r="B108" s="58">
        <v>1233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58">
        <f t="shared" si="6"/>
        <v>0</v>
      </c>
      <c r="R108" s="13">
        <f t="shared" si="7"/>
        <v>0</v>
      </c>
    </row>
    <row r="109" spans="1:18" ht="17.100000000000001" customHeight="1" x14ac:dyDescent="0.25">
      <c r="A109" s="59">
        <v>111</v>
      </c>
      <c r="B109" s="58">
        <v>1234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>
        <v>54</v>
      </c>
      <c r="N110" s="12" t="s">
        <v>2024</v>
      </c>
      <c r="O110" s="12"/>
      <c r="P110" s="12"/>
      <c r="Q110" s="58">
        <f t="shared" si="6"/>
        <v>54</v>
      </c>
      <c r="R110" s="13">
        <f t="shared" si="7"/>
        <v>8046</v>
      </c>
    </row>
    <row r="111" spans="1:18" ht="17.100000000000001" customHeight="1" x14ac:dyDescent="0.25">
      <c r="A111" s="59">
        <v>113</v>
      </c>
      <c r="B111" s="58">
        <v>1236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>
        <v>70</v>
      </c>
      <c r="P111" s="12" t="s">
        <v>2025</v>
      </c>
      <c r="Q111" s="58">
        <f t="shared" si="6"/>
        <v>70</v>
      </c>
      <c r="R111" s="13">
        <f t="shared" si="7"/>
        <v>10430</v>
      </c>
    </row>
    <row r="112" spans="1:18" ht="17.100000000000001" customHeight="1" x14ac:dyDescent="0.25">
      <c r="A112" s="59">
        <v>114</v>
      </c>
      <c r="B112" s="58">
        <v>1237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58">
        <f t="shared" si="6"/>
        <v>0</v>
      </c>
      <c r="R114" s="13">
        <f t="shared" si="7"/>
        <v>0</v>
      </c>
    </row>
    <row r="115" spans="1:18" ht="17.100000000000001" customHeight="1" x14ac:dyDescent="0.25">
      <c r="A115" s="59">
        <v>118</v>
      </c>
      <c r="B115" s="58">
        <v>1405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58">
        <f t="shared" si="6"/>
        <v>0</v>
      </c>
      <c r="R115" s="13">
        <f t="shared" si="7"/>
        <v>0</v>
      </c>
    </row>
    <row r="116" spans="1:18" ht="17.100000000000001" customHeight="1" x14ac:dyDescent="0.25">
      <c r="A116" s="59">
        <v>119</v>
      </c>
      <c r="B116" s="58">
        <v>1504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58">
        <f t="shared" si="6"/>
        <v>0</v>
      </c>
      <c r="R116" s="13">
        <f t="shared" si="7"/>
        <v>0</v>
      </c>
    </row>
    <row r="117" spans="1:18" ht="17.100000000000001" customHeight="1" x14ac:dyDescent="0.25">
      <c r="A117" s="59">
        <v>120</v>
      </c>
      <c r="B117" s="58">
        <v>1505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>
        <v>68</v>
      </c>
      <c r="P117" s="12" t="s">
        <v>2026</v>
      </c>
      <c r="Q117" s="58">
        <f t="shared" si="6"/>
        <v>68</v>
      </c>
      <c r="R117" s="13">
        <f t="shared" si="7"/>
        <v>10132</v>
      </c>
    </row>
    <row r="118" spans="1:18" ht="17.100000000000001" customHeight="1" x14ac:dyDescent="0.25">
      <c r="A118" s="59">
        <v>122</v>
      </c>
      <c r="B118" s="58">
        <v>1507</v>
      </c>
      <c r="C118" s="12"/>
      <c r="D118" s="12"/>
      <c r="E118" s="12"/>
      <c r="F118" s="12"/>
      <c r="G118" s="12"/>
      <c r="H118" s="12"/>
      <c r="I118" s="12">
        <v>40</v>
      </c>
      <c r="J118" s="12" t="s">
        <v>2027</v>
      </c>
      <c r="K118" s="12"/>
      <c r="L118" s="12"/>
      <c r="M118" s="12"/>
      <c r="N118" s="12"/>
      <c r="O118" s="12"/>
      <c r="P118" s="12"/>
      <c r="Q118" s="58">
        <f t="shared" si="6"/>
        <v>40</v>
      </c>
      <c r="R118" s="13">
        <f t="shared" si="7"/>
        <v>5960</v>
      </c>
    </row>
    <row r="119" spans="1:18" ht="17.100000000000001" customHeight="1" x14ac:dyDescent="0.25">
      <c r="A119" s="59">
        <v>123</v>
      </c>
      <c r="B119" s="58">
        <v>1508</v>
      </c>
      <c r="C119" s="12">
        <v>37</v>
      </c>
      <c r="D119" s="12" t="s">
        <v>2028</v>
      </c>
      <c r="E119" s="12"/>
      <c r="F119" s="12"/>
      <c r="G119" s="12"/>
      <c r="H119" s="12"/>
      <c r="I119" s="12">
        <v>46</v>
      </c>
      <c r="J119" s="12" t="s">
        <v>2029</v>
      </c>
      <c r="K119" s="12"/>
      <c r="L119" s="12"/>
      <c r="M119" s="12"/>
      <c r="N119" s="12"/>
      <c r="O119" s="12"/>
      <c r="P119" s="12"/>
      <c r="Q119" s="58">
        <f t="shared" si="6"/>
        <v>83</v>
      </c>
      <c r="R119" s="13">
        <f t="shared" si="7"/>
        <v>12441</v>
      </c>
    </row>
    <row r="120" spans="1:18" ht="17.100000000000001" customHeight="1" x14ac:dyDescent="0.25">
      <c r="A120" s="59">
        <v>124</v>
      </c>
      <c r="B120" s="58">
        <v>1509</v>
      </c>
      <c r="C120" s="12">
        <v>38</v>
      </c>
      <c r="D120" s="12" t="s">
        <v>2030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58">
        <f t="shared" si="6"/>
        <v>38</v>
      </c>
      <c r="R120" s="13">
        <f t="shared" si="7"/>
        <v>5738</v>
      </c>
    </row>
    <row r="121" spans="1:18" ht="17.100000000000001" customHeight="1" x14ac:dyDescent="0.25">
      <c r="A121" s="59">
        <v>125</v>
      </c>
      <c r="B121" s="58">
        <v>1510</v>
      </c>
      <c r="C121" s="12"/>
      <c r="D121" s="12"/>
      <c r="E121" s="12">
        <v>72</v>
      </c>
      <c r="F121" s="12" t="s">
        <v>2031</v>
      </c>
      <c r="G121" s="12">
        <v>37</v>
      </c>
      <c r="H121" s="12" t="s">
        <v>1414</v>
      </c>
      <c r="I121" s="12"/>
      <c r="J121" s="12"/>
      <c r="K121" s="12">
        <v>55</v>
      </c>
      <c r="L121" s="12" t="s">
        <v>2032</v>
      </c>
      <c r="M121" s="12"/>
      <c r="N121" s="12"/>
      <c r="O121" s="12">
        <v>63</v>
      </c>
      <c r="P121" s="12" t="s">
        <v>2033</v>
      </c>
      <c r="Q121" s="58">
        <f t="shared" si="6"/>
        <v>227</v>
      </c>
      <c r="R121" s="13">
        <f t="shared" si="7"/>
        <v>33967</v>
      </c>
    </row>
    <row r="122" spans="1:18" ht="17.100000000000001" customHeight="1" x14ac:dyDescent="0.25">
      <c r="A122" s="59">
        <v>126</v>
      </c>
      <c r="B122" s="58">
        <v>1511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58">
        <f t="shared" si="6"/>
        <v>0</v>
      </c>
      <c r="R122" s="13">
        <f t="shared" si="7"/>
        <v>0</v>
      </c>
    </row>
    <row r="123" spans="1:18" ht="17.100000000000001" customHeight="1" x14ac:dyDescent="0.25">
      <c r="A123" s="59">
        <v>127</v>
      </c>
      <c r="B123" s="58" t="s">
        <v>22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58">
        <f t="shared" si="6"/>
        <v>0</v>
      </c>
      <c r="R124" s="13">
        <f t="shared" si="7"/>
        <v>0</v>
      </c>
    </row>
    <row r="125" spans="1:18" ht="17.100000000000001" customHeight="1" x14ac:dyDescent="0.25">
      <c r="A125" s="59">
        <v>129</v>
      </c>
      <c r="B125" s="58">
        <v>1603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58">
        <f t="shared" si="6"/>
        <v>0</v>
      </c>
      <c r="R125" s="13">
        <f t="shared" si="7"/>
        <v>0</v>
      </c>
    </row>
    <row r="126" spans="1:18" ht="17.100000000000001" customHeight="1" x14ac:dyDescent="0.25">
      <c r="A126" s="59">
        <v>130</v>
      </c>
      <c r="B126" s="58">
        <v>1703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58">
        <f t="shared" si="6"/>
        <v>0</v>
      </c>
      <c r="R126" s="13">
        <f t="shared" si="7"/>
        <v>0</v>
      </c>
    </row>
    <row r="127" spans="1:18" ht="17.100000000000001" customHeight="1" x14ac:dyDescent="0.25">
      <c r="A127" s="59">
        <v>131</v>
      </c>
      <c r="B127" s="58">
        <v>1704</v>
      </c>
      <c r="C127" s="12"/>
      <c r="D127" s="12"/>
      <c r="E127" s="12">
        <v>26</v>
      </c>
      <c r="F127" s="12" t="s">
        <v>2034</v>
      </c>
      <c r="G127" s="12"/>
      <c r="H127" s="12"/>
      <c r="I127" s="12"/>
      <c r="J127" s="12"/>
      <c r="K127" s="12"/>
      <c r="L127" s="12"/>
      <c r="M127" s="12">
        <v>43</v>
      </c>
      <c r="N127" s="12" t="s">
        <v>2035</v>
      </c>
      <c r="O127" s="12"/>
      <c r="P127" s="12"/>
      <c r="Q127" s="58">
        <f t="shared" si="6"/>
        <v>69</v>
      </c>
      <c r="R127" s="13">
        <f t="shared" si="7"/>
        <v>10333</v>
      </c>
    </row>
    <row r="128" spans="1:18" ht="17.100000000000001" customHeight="1" x14ac:dyDescent="0.25">
      <c r="A128" s="59">
        <v>132</v>
      </c>
      <c r="B128" s="58">
        <v>1705</v>
      </c>
      <c r="C128" s="12">
        <v>37</v>
      </c>
      <c r="D128" s="12" t="s">
        <v>2036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>
        <v>52</v>
      </c>
      <c r="P128" s="12" t="s">
        <v>2037</v>
      </c>
      <c r="Q128" s="58">
        <f t="shared" si="6"/>
        <v>89</v>
      </c>
      <c r="R128" s="13">
        <f t="shared" si="7"/>
        <v>13335</v>
      </c>
    </row>
    <row r="129" spans="1:18" ht="17.100000000000001" customHeight="1" x14ac:dyDescent="0.25">
      <c r="A129" s="59">
        <v>133</v>
      </c>
      <c r="B129" s="58">
        <v>1706</v>
      </c>
      <c r="C129" s="12">
        <v>28</v>
      </c>
      <c r="D129" s="12" t="s">
        <v>2038</v>
      </c>
      <c r="E129" s="12"/>
      <c r="F129" s="12"/>
      <c r="G129" s="12"/>
      <c r="H129" s="12"/>
      <c r="I129" s="12">
        <v>30</v>
      </c>
      <c r="J129" s="12" t="s">
        <v>2039</v>
      </c>
      <c r="K129" s="12"/>
      <c r="L129" s="12"/>
      <c r="M129" s="12"/>
      <c r="N129" s="12"/>
      <c r="O129" s="12"/>
      <c r="P129" s="12"/>
      <c r="Q129" s="58">
        <f t="shared" si="6"/>
        <v>58</v>
      </c>
      <c r="R129" s="13">
        <f t="shared" si="7"/>
        <v>8698</v>
      </c>
    </row>
    <row r="130" spans="1:18" ht="17.100000000000001" customHeight="1" x14ac:dyDescent="0.25">
      <c r="A130" s="59">
        <v>134</v>
      </c>
      <c r="B130" s="58">
        <v>1707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58">
        <f t="shared" si="6"/>
        <v>0</v>
      </c>
      <c r="R130" s="13">
        <f t="shared" si="7"/>
        <v>0</v>
      </c>
    </row>
    <row r="131" spans="1:18" ht="17.100000000000001" customHeight="1" x14ac:dyDescent="0.25">
      <c r="A131" s="59">
        <v>135</v>
      </c>
      <c r="B131" s="58">
        <v>1708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58">
        <f t="shared" si="6"/>
        <v>0</v>
      </c>
      <c r="R131" s="13">
        <f t="shared" si="7"/>
        <v>0</v>
      </c>
    </row>
    <row r="132" spans="1:18" ht="17.100000000000001" customHeight="1" x14ac:dyDescent="0.25">
      <c r="A132" s="59">
        <v>136</v>
      </c>
      <c r="B132" s="58" t="s">
        <v>23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58">
        <f t="shared" si="6"/>
        <v>0</v>
      </c>
      <c r="R133" s="13">
        <f t="shared" si="7"/>
        <v>0</v>
      </c>
    </row>
    <row r="134" spans="1:18" ht="17.100000000000001" customHeight="1" x14ac:dyDescent="0.25">
      <c r="A134" s="59">
        <v>138</v>
      </c>
      <c r="B134" s="58">
        <v>2102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58">
        <f t="shared" si="6"/>
        <v>0</v>
      </c>
      <c r="R134" s="13">
        <f t="shared" si="7"/>
        <v>0</v>
      </c>
    </row>
    <row r="135" spans="1:18" ht="17.100000000000001" customHeight="1" x14ac:dyDescent="0.25">
      <c r="A135" s="59">
        <v>139</v>
      </c>
      <c r="B135" s="58">
        <v>2105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58">
        <f t="shared" si="6"/>
        <v>0</v>
      </c>
      <c r="R137" s="13">
        <f t="shared" si="7"/>
        <v>0</v>
      </c>
    </row>
    <row r="138" spans="1:18" ht="17.100000000000001" customHeight="1" x14ac:dyDescent="0.25">
      <c r="A138" s="59">
        <v>142</v>
      </c>
      <c r="B138" s="58">
        <v>2108</v>
      </c>
      <c r="C138" s="12">
        <v>89</v>
      </c>
      <c r="D138" s="12" t="s">
        <v>2040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>
        <v>97</v>
      </c>
      <c r="P138" s="12" t="s">
        <v>2041</v>
      </c>
      <c r="Q138" s="58">
        <f t="shared" si="6"/>
        <v>186</v>
      </c>
      <c r="R138" s="13">
        <f t="shared" si="7"/>
        <v>27892</v>
      </c>
    </row>
    <row r="139" spans="1:18" ht="17.100000000000001" customHeight="1" x14ac:dyDescent="0.25">
      <c r="A139" s="59">
        <v>143</v>
      </c>
      <c r="B139" s="58">
        <v>2109</v>
      </c>
      <c r="C139" s="12">
        <v>113</v>
      </c>
      <c r="D139" s="12" t="s">
        <v>2042</v>
      </c>
      <c r="E139" s="12"/>
      <c r="F139" s="12"/>
      <c r="G139" s="12">
        <v>88</v>
      </c>
      <c r="H139" s="12" t="s">
        <v>2043</v>
      </c>
      <c r="I139" s="12"/>
      <c r="J139" s="12"/>
      <c r="K139" s="12">
        <v>87</v>
      </c>
      <c r="L139" s="12" t="s">
        <v>2044</v>
      </c>
      <c r="M139" s="12"/>
      <c r="N139" s="12"/>
      <c r="O139" s="12"/>
      <c r="P139" s="12"/>
      <c r="Q139" s="58">
        <f t="shared" ref="Q139:Q152" si="8">C139+E139+G139+I139+K139+M139+O139</f>
        <v>288</v>
      </c>
      <c r="R139" s="13">
        <f t="shared" ref="R139:R152" si="9">SUM(C139*C$9,E139*E$9,G139*G$9,I139*I$9,K139*K$9,M139*M$9,O139*O$9)</f>
        <v>43138</v>
      </c>
    </row>
    <row r="140" spans="1:18" ht="17.100000000000001" customHeight="1" x14ac:dyDescent="0.25">
      <c r="A140" s="59">
        <v>144</v>
      </c>
      <c r="B140" s="58">
        <v>2110</v>
      </c>
      <c r="C140" s="12">
        <v>108</v>
      </c>
      <c r="D140" s="12" t="s">
        <v>2045</v>
      </c>
      <c r="E140" s="12"/>
      <c r="F140" s="12"/>
      <c r="G140" s="12"/>
      <c r="H140" s="12"/>
      <c r="I140" s="12">
        <v>112</v>
      </c>
      <c r="J140" s="12" t="s">
        <v>1167</v>
      </c>
      <c r="K140" s="12"/>
      <c r="L140" s="12"/>
      <c r="M140" s="12"/>
      <c r="N140" s="12"/>
      <c r="O140" s="12">
        <v>131</v>
      </c>
      <c r="P140" s="12" t="s">
        <v>2046</v>
      </c>
      <c r="Q140" s="58">
        <f t="shared" si="8"/>
        <v>351</v>
      </c>
      <c r="R140" s="13">
        <f t="shared" si="9"/>
        <v>52515</v>
      </c>
    </row>
    <row r="141" spans="1:18" ht="17.100000000000001" customHeight="1" x14ac:dyDescent="0.25">
      <c r="A141" s="59">
        <v>145</v>
      </c>
      <c r="B141" s="58">
        <v>2111</v>
      </c>
      <c r="C141" s="12"/>
      <c r="D141" s="12"/>
      <c r="E141" s="12"/>
      <c r="F141" s="12"/>
      <c r="G141" s="12">
        <v>87</v>
      </c>
      <c r="H141" s="12" t="s">
        <v>2047</v>
      </c>
      <c r="I141" s="12"/>
      <c r="J141" s="12"/>
      <c r="K141" s="12"/>
      <c r="L141" s="12"/>
      <c r="M141" s="12">
        <v>119</v>
      </c>
      <c r="N141" s="12" t="s">
        <v>2048</v>
      </c>
      <c r="O141" s="12"/>
      <c r="P141" s="12"/>
      <c r="Q141" s="58">
        <f t="shared" si="8"/>
        <v>206</v>
      </c>
      <c r="R141" s="13">
        <f t="shared" si="9"/>
        <v>30694</v>
      </c>
    </row>
    <row r="142" spans="1:18" ht="17.100000000000001" customHeight="1" x14ac:dyDescent="0.25">
      <c r="A142" s="59">
        <v>146</v>
      </c>
      <c r="B142" s="58">
        <v>2112</v>
      </c>
      <c r="C142" s="12"/>
      <c r="D142" s="12"/>
      <c r="E142" s="12">
        <v>80</v>
      </c>
      <c r="F142" s="12" t="s">
        <v>2049</v>
      </c>
      <c r="G142" s="12"/>
      <c r="H142" s="12"/>
      <c r="I142" s="12"/>
      <c r="J142" s="12"/>
      <c r="K142" s="12"/>
      <c r="L142" s="12"/>
      <c r="M142" s="12">
        <v>120</v>
      </c>
      <c r="N142" s="12" t="s">
        <v>2050</v>
      </c>
      <c r="O142" s="12"/>
      <c r="P142" s="12"/>
      <c r="Q142" s="58">
        <f t="shared" si="8"/>
        <v>200</v>
      </c>
      <c r="R142" s="13">
        <f t="shared" si="9"/>
        <v>29960</v>
      </c>
    </row>
    <row r="143" spans="1:18" ht="17.100000000000001" customHeight="1" x14ac:dyDescent="0.25">
      <c r="A143" s="59">
        <v>147</v>
      </c>
      <c r="B143" s="58">
        <v>2113</v>
      </c>
      <c r="C143" s="12"/>
      <c r="D143" s="12"/>
      <c r="E143" s="12"/>
      <c r="F143" s="12"/>
      <c r="G143" s="12"/>
      <c r="H143" s="12"/>
      <c r="I143" s="12"/>
      <c r="J143" s="12"/>
      <c r="K143" s="12">
        <v>130</v>
      </c>
      <c r="L143" s="12" t="s">
        <v>2051</v>
      </c>
      <c r="M143" s="12"/>
      <c r="N143" s="12"/>
      <c r="O143" s="12"/>
      <c r="P143" s="12"/>
      <c r="Q143" s="58">
        <f t="shared" si="8"/>
        <v>130</v>
      </c>
      <c r="R143" s="13">
        <f t="shared" si="9"/>
        <v>19370</v>
      </c>
    </row>
    <row r="144" spans="1:18" ht="17.100000000000001" customHeight="1" x14ac:dyDescent="0.25">
      <c r="A144" s="59">
        <v>148</v>
      </c>
      <c r="B144" s="58">
        <v>2114</v>
      </c>
      <c r="C144" s="12">
        <v>33</v>
      </c>
      <c r="D144" s="12" t="s">
        <v>2052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>
        <v>38</v>
      </c>
      <c r="P144" s="12">
        <v>5433</v>
      </c>
      <c r="Q144" s="58">
        <f t="shared" si="8"/>
        <v>71</v>
      </c>
      <c r="R144" s="13">
        <f t="shared" si="9"/>
        <v>10645</v>
      </c>
    </row>
    <row r="145" spans="1:18" ht="17.100000000000001" customHeight="1" x14ac:dyDescent="0.25">
      <c r="A145" s="59">
        <v>149</v>
      </c>
      <c r="B145" s="58">
        <v>2115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>
        <v>38</v>
      </c>
      <c r="N145" s="12" t="s">
        <v>2053</v>
      </c>
      <c r="O145" s="12"/>
      <c r="P145" s="12"/>
      <c r="Q145" s="58">
        <f t="shared" si="8"/>
        <v>38</v>
      </c>
      <c r="R145" s="13">
        <f t="shared" si="9"/>
        <v>5662</v>
      </c>
    </row>
    <row r="146" spans="1:18" ht="17.100000000000001" customHeight="1" x14ac:dyDescent="0.25">
      <c r="A146" s="59">
        <v>151</v>
      </c>
      <c r="B146" s="58">
        <v>2302</v>
      </c>
      <c r="C146" s="12"/>
      <c r="D146" s="12"/>
      <c r="E146" s="12"/>
      <c r="F146" s="12"/>
      <c r="G146" s="12">
        <v>107</v>
      </c>
      <c r="H146" s="12" t="s">
        <v>2054</v>
      </c>
      <c r="I146" s="12"/>
      <c r="J146" s="12"/>
      <c r="K146" s="12"/>
      <c r="L146" s="12"/>
      <c r="M146" s="12"/>
      <c r="N146" s="12"/>
      <c r="O146" s="12"/>
      <c r="P146" s="12"/>
      <c r="Q146" s="58">
        <f t="shared" si="8"/>
        <v>107</v>
      </c>
      <c r="R146" s="13">
        <f t="shared" si="9"/>
        <v>15943</v>
      </c>
    </row>
    <row r="147" spans="1:18" ht="17.100000000000001" customHeight="1" x14ac:dyDescent="0.25">
      <c r="A147" s="59">
        <v>152</v>
      </c>
      <c r="B147" s="58">
        <v>2401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58">
        <f t="shared" si="8"/>
        <v>0</v>
      </c>
      <c r="R147" s="13">
        <f t="shared" si="9"/>
        <v>0</v>
      </c>
    </row>
    <row r="148" spans="1:18" ht="17.100000000000001" customHeight="1" x14ac:dyDescent="0.25">
      <c r="A148" s="59">
        <v>153</v>
      </c>
      <c r="B148" s="58">
        <v>2402</v>
      </c>
      <c r="C148" s="12"/>
      <c r="D148" s="12"/>
      <c r="E148" s="12"/>
      <c r="F148" s="12"/>
      <c r="G148" s="12">
        <v>152</v>
      </c>
      <c r="H148" s="12" t="s">
        <v>1489</v>
      </c>
      <c r="I148" s="12"/>
      <c r="J148" s="12"/>
      <c r="K148" s="12"/>
      <c r="L148" s="12"/>
      <c r="M148" s="12"/>
      <c r="N148" s="12"/>
      <c r="O148" s="12"/>
      <c r="P148" s="12"/>
      <c r="Q148" s="58">
        <f t="shared" si="8"/>
        <v>152</v>
      </c>
      <c r="R148" s="13">
        <f t="shared" si="9"/>
        <v>22648</v>
      </c>
    </row>
    <row r="149" spans="1:18" ht="17.100000000000001" customHeight="1" x14ac:dyDescent="0.25">
      <c r="A149" s="59">
        <v>154</v>
      </c>
      <c r="B149" s="58" t="s">
        <v>24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12"/>
      <c r="D151" s="12"/>
      <c r="E151" s="12"/>
      <c r="F151" s="12"/>
      <c r="G151" s="12">
        <v>5</v>
      </c>
      <c r="H151" s="12" t="s">
        <v>501</v>
      </c>
      <c r="I151" s="12"/>
      <c r="J151" s="12"/>
      <c r="K151" s="12"/>
      <c r="L151" s="12"/>
      <c r="M151" s="12">
        <v>2</v>
      </c>
      <c r="N151" s="12" t="s">
        <v>501</v>
      </c>
      <c r="O151" s="12"/>
      <c r="P151" s="12"/>
      <c r="Q151" s="58">
        <f t="shared" si="8"/>
        <v>7</v>
      </c>
      <c r="R151" s="13">
        <f t="shared" si="9"/>
        <v>1043</v>
      </c>
    </row>
    <row r="152" spans="1:18" ht="17.100000000000001" customHeight="1" x14ac:dyDescent="0.25">
      <c r="A152" s="59">
        <v>157</v>
      </c>
      <c r="B152" s="58" t="s">
        <v>27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6111</v>
      </c>
      <c r="R153" s="13">
        <f>SUM(R11:R152)</f>
        <v>913867</v>
      </c>
    </row>
    <row r="154" spans="1:18" ht="33.950000000000003" customHeight="1" x14ac:dyDescent="0.25">
      <c r="A154" s="87" t="s">
        <v>28</v>
      </c>
      <c r="B154" s="85"/>
      <c r="C154" s="59">
        <f>SUM(C11:C152)</f>
        <v>916</v>
      </c>
      <c r="D154" s="59"/>
      <c r="E154" s="59">
        <f>SUM(E11:E152)</f>
        <v>748</v>
      </c>
      <c r="F154" s="59"/>
      <c r="G154" s="59">
        <f>SUM(G11:G152)</f>
        <v>927</v>
      </c>
      <c r="H154" s="59"/>
      <c r="I154" s="59">
        <f>SUM(I11:I152)</f>
        <v>610</v>
      </c>
      <c r="J154" s="59"/>
      <c r="K154" s="59">
        <f>SUM(K11:K152)</f>
        <v>827</v>
      </c>
      <c r="L154" s="59"/>
      <c r="M154" s="59">
        <f>SUM(M11:M152)</f>
        <v>882</v>
      </c>
      <c r="N154" s="59"/>
      <c r="O154" s="59">
        <f>SUM(O11:O152)</f>
        <v>1201</v>
      </c>
      <c r="P154" s="59"/>
      <c r="Q154" s="21">
        <f>SUM(C154:P154)</f>
        <v>6111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138316</v>
      </c>
      <c r="D155" s="59"/>
      <c r="E155" s="59">
        <f>E154*E9</f>
        <v>112948</v>
      </c>
      <c r="F155" s="59"/>
      <c r="G155" s="59">
        <f>G154*G9</f>
        <v>138123</v>
      </c>
      <c r="H155" s="59"/>
      <c r="I155" s="59">
        <f>I154*I9</f>
        <v>90890</v>
      </c>
      <c r="J155" s="59"/>
      <c r="K155" s="59">
        <f>K154*K9</f>
        <v>123223</v>
      </c>
      <c r="L155" s="59"/>
      <c r="M155" s="59">
        <f>M154*M9</f>
        <v>131418</v>
      </c>
      <c r="N155" s="59"/>
      <c r="O155" s="59">
        <f>O154*O9</f>
        <v>178949</v>
      </c>
      <c r="P155" s="59"/>
      <c r="Q155" s="59" t="s">
        <v>30</v>
      </c>
      <c r="R155" s="23">
        <f>SUM(C155:P155)</f>
        <v>913867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x14ac:dyDescent="0.25">
      <c r="A160" s="57" t="s">
        <v>202</v>
      </c>
      <c r="E160" s="60"/>
      <c r="G160" s="60"/>
      <c r="I160" s="60"/>
      <c r="K160" s="60"/>
      <c r="M160" s="61"/>
      <c r="P160" s="26" t="s">
        <v>53</v>
      </c>
      <c r="Q160" s="26"/>
    </row>
    <row r="161" spans="1:19" x14ac:dyDescent="0.25">
      <c r="A161" s="57" t="s">
        <v>54</v>
      </c>
      <c r="E161" s="60"/>
      <c r="G161" s="60"/>
      <c r="I161" s="60"/>
      <c r="K161" s="60"/>
      <c r="M161" s="61"/>
      <c r="P161" s="57" t="s">
        <v>56</v>
      </c>
    </row>
    <row r="162" spans="1:19" x14ac:dyDescent="0.25">
      <c r="A162" s="24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24"/>
      <c r="S162" s="1"/>
    </row>
    <row r="163" spans="1:19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</row>
  </sheetData>
  <mergeCells count="25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24" right="0.16" top="0.2" bottom="0.48" header="0.3" footer="0.2"/>
  <pageSetup paperSize="9" orientation="landscape" r:id="rId1"/>
  <headerFooter>
    <oddFooter>&amp;CPage &amp;P of &amp;[5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163"/>
  <sheetViews>
    <sheetView topLeftCell="A130" workbookViewId="0">
      <selection activeCell="B144" sqref="B144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38" width="9.140625" style="57" customWidth="1"/>
    <col min="39" max="16384" width="9.140625" style="57"/>
  </cols>
  <sheetData>
    <row r="1" spans="1:18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8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8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8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10" t="s">
        <v>4</v>
      </c>
      <c r="N4" s="82"/>
      <c r="O4" s="5">
        <v>39</v>
      </c>
      <c r="P4" s="1"/>
      <c r="Q4" s="1"/>
      <c r="R4" s="1"/>
    </row>
    <row r="5" spans="1:18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2055</v>
      </c>
      <c r="P5" s="1"/>
      <c r="Q5" s="1"/>
      <c r="R5" s="1"/>
    </row>
    <row r="6" spans="1:18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2056</v>
      </c>
      <c r="P6" s="1"/>
      <c r="Q6" s="1"/>
      <c r="R6" s="1"/>
    </row>
    <row r="7" spans="1:18" x14ac:dyDescent="0.25">
      <c r="A7" s="86" t="s">
        <v>8</v>
      </c>
      <c r="B7" s="91"/>
      <c r="C7" s="87" t="s">
        <v>2057</v>
      </c>
      <c r="D7" s="91"/>
      <c r="E7" s="87" t="s">
        <v>2058</v>
      </c>
      <c r="F7" s="91"/>
      <c r="G7" s="87" t="s">
        <v>2059</v>
      </c>
      <c r="H7" s="91"/>
      <c r="I7" s="87" t="s">
        <v>2060</v>
      </c>
      <c r="J7" s="91"/>
      <c r="K7" s="87" t="s">
        <v>2061</v>
      </c>
      <c r="L7" s="91"/>
      <c r="M7" s="87" t="s">
        <v>2062</v>
      </c>
      <c r="N7" s="91"/>
      <c r="O7" s="87" t="s">
        <v>2063</v>
      </c>
      <c r="P7" s="91"/>
      <c r="Q7" s="87" t="s">
        <v>9</v>
      </c>
      <c r="R7" s="87" t="s">
        <v>10</v>
      </c>
    </row>
    <row r="8" spans="1:18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x14ac:dyDescent="0.25">
      <c r="A9" s="86" t="s">
        <v>11</v>
      </c>
      <c r="B9" s="85"/>
      <c r="C9" s="87">
        <v>149</v>
      </c>
      <c r="D9" s="85"/>
      <c r="E9" s="87">
        <v>149</v>
      </c>
      <c r="F9" s="85"/>
      <c r="G9" s="87">
        <v>149</v>
      </c>
      <c r="H9" s="85"/>
      <c r="I9" s="87">
        <v>149</v>
      </c>
      <c r="J9" s="85"/>
      <c r="K9" s="87">
        <v>149</v>
      </c>
      <c r="L9" s="85"/>
      <c r="M9" s="87">
        <v>149</v>
      </c>
      <c r="N9" s="85"/>
      <c r="O9" s="87">
        <v>149</v>
      </c>
      <c r="P9" s="85"/>
      <c r="Q9" s="100"/>
      <c r="R9" s="100"/>
    </row>
    <row r="10" spans="1:18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8" ht="17.100000000000001" customHeight="1" x14ac:dyDescent="0.25">
      <c r="A11" s="59">
        <v>1</v>
      </c>
      <c r="B11" s="11">
        <v>109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7.100000000000001" customHeight="1" x14ac:dyDescent="0.25">
      <c r="A12" s="59">
        <v>2</v>
      </c>
      <c r="B12" s="14">
        <v>110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58">
        <f t="shared" si="0"/>
        <v>0</v>
      </c>
      <c r="R12" s="13">
        <f t="shared" si="1"/>
        <v>0</v>
      </c>
    </row>
    <row r="13" spans="1:18" ht="17.100000000000001" customHeight="1" x14ac:dyDescent="0.25">
      <c r="A13" s="59">
        <v>3</v>
      </c>
      <c r="B13" s="14">
        <v>112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58">
        <f t="shared" si="0"/>
        <v>0</v>
      </c>
      <c r="R13" s="13">
        <f t="shared" si="1"/>
        <v>0</v>
      </c>
    </row>
    <row r="14" spans="1:18" ht="17.100000000000001" customHeight="1" x14ac:dyDescent="0.25">
      <c r="A14" s="59">
        <v>4</v>
      </c>
      <c r="B14" s="14">
        <v>113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58">
        <f t="shared" si="0"/>
        <v>0</v>
      </c>
      <c r="R14" s="13">
        <f t="shared" si="1"/>
        <v>0</v>
      </c>
    </row>
    <row r="15" spans="1:18" ht="17.100000000000001" customHeight="1" x14ac:dyDescent="0.25">
      <c r="A15" s="59">
        <v>6</v>
      </c>
      <c r="B15" s="14">
        <v>115</v>
      </c>
      <c r="C15" s="20"/>
      <c r="D15" s="20"/>
      <c r="E15" s="20">
        <v>45</v>
      </c>
      <c r="F15" s="20" t="s">
        <v>2064</v>
      </c>
      <c r="G15" s="20"/>
      <c r="H15" s="20"/>
      <c r="I15" s="20"/>
      <c r="J15" s="20"/>
      <c r="K15" s="20"/>
      <c r="L15" s="20"/>
      <c r="M15" s="20"/>
      <c r="N15" s="20"/>
      <c r="O15" s="20">
        <v>96</v>
      </c>
      <c r="P15" s="20" t="s">
        <v>2065</v>
      </c>
      <c r="Q15" s="58">
        <f t="shared" si="0"/>
        <v>141</v>
      </c>
      <c r="R15" s="13">
        <f t="shared" si="1"/>
        <v>21009</v>
      </c>
    </row>
    <row r="16" spans="1:18" ht="17.100000000000001" customHeight="1" x14ac:dyDescent="0.25">
      <c r="A16" s="59">
        <v>7</v>
      </c>
      <c r="B16" s="14">
        <v>116</v>
      </c>
      <c r="C16" s="20"/>
      <c r="D16" s="20"/>
      <c r="E16" s="20">
        <v>109</v>
      </c>
      <c r="F16" s="20" t="s">
        <v>2066</v>
      </c>
      <c r="G16" s="20"/>
      <c r="H16" s="20"/>
      <c r="I16" s="20"/>
      <c r="J16" s="20"/>
      <c r="K16" s="20"/>
      <c r="L16" s="20"/>
      <c r="M16" s="20">
        <v>109</v>
      </c>
      <c r="N16" s="20" t="s">
        <v>2067</v>
      </c>
      <c r="O16" s="20"/>
      <c r="P16" s="20"/>
      <c r="Q16" s="58">
        <f t="shared" si="0"/>
        <v>218</v>
      </c>
      <c r="R16" s="13">
        <f t="shared" si="1"/>
        <v>32482</v>
      </c>
    </row>
    <row r="17" spans="1:18" ht="17.100000000000001" customHeight="1" x14ac:dyDescent="0.25">
      <c r="A17" s="59">
        <v>8</v>
      </c>
      <c r="B17" s="14">
        <v>117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20"/>
      <c r="D18" s="20"/>
      <c r="E18" s="20">
        <v>103</v>
      </c>
      <c r="F18" s="20" t="s">
        <v>526</v>
      </c>
      <c r="G18" s="20">
        <v>47</v>
      </c>
      <c r="H18" s="20" t="s">
        <v>2068</v>
      </c>
      <c r="I18" s="20"/>
      <c r="J18" s="20"/>
      <c r="K18" s="20">
        <v>141</v>
      </c>
      <c r="L18" s="20" t="s">
        <v>2069</v>
      </c>
      <c r="M18" s="20"/>
      <c r="N18" s="20"/>
      <c r="O18" s="20">
        <v>123</v>
      </c>
      <c r="P18" s="20" t="s">
        <v>2070</v>
      </c>
      <c r="Q18" s="58">
        <f t="shared" si="0"/>
        <v>414</v>
      </c>
      <c r="R18" s="13">
        <f t="shared" si="1"/>
        <v>61686</v>
      </c>
    </row>
    <row r="19" spans="1:18" ht="17.100000000000001" customHeight="1" x14ac:dyDescent="0.25">
      <c r="A19" s="59">
        <v>10</v>
      </c>
      <c r="B19" s="14">
        <v>201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58">
        <f t="shared" si="0"/>
        <v>0</v>
      </c>
      <c r="R19" s="13">
        <f t="shared" si="1"/>
        <v>0</v>
      </c>
    </row>
    <row r="20" spans="1:18" ht="17.100000000000001" customHeight="1" x14ac:dyDescent="0.25">
      <c r="A20" s="59">
        <v>11</v>
      </c>
      <c r="B20" s="14">
        <v>204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58">
        <f t="shared" si="0"/>
        <v>0</v>
      </c>
      <c r="R20" s="13">
        <f t="shared" si="1"/>
        <v>0</v>
      </c>
    </row>
    <row r="21" spans="1:18" ht="17.100000000000001" customHeight="1" x14ac:dyDescent="0.25">
      <c r="A21" s="59">
        <v>12</v>
      </c>
      <c r="B21" s="14" t="s">
        <v>16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20"/>
      <c r="D23" s="20"/>
      <c r="E23" s="20">
        <v>25</v>
      </c>
      <c r="F23" s="20" t="s">
        <v>2071</v>
      </c>
      <c r="G23" s="20"/>
      <c r="H23" s="20"/>
      <c r="I23" s="20">
        <v>32</v>
      </c>
      <c r="J23" s="20" t="s">
        <v>2072</v>
      </c>
      <c r="K23" s="20"/>
      <c r="L23" s="20"/>
      <c r="M23" s="20">
        <v>15</v>
      </c>
      <c r="N23" s="20" t="s">
        <v>253</v>
      </c>
      <c r="O23" s="20"/>
      <c r="P23" s="20"/>
      <c r="Q23" s="58">
        <f t="shared" si="0"/>
        <v>72</v>
      </c>
      <c r="R23" s="13">
        <f t="shared" si="1"/>
        <v>10728</v>
      </c>
    </row>
    <row r="24" spans="1:18" ht="17.100000000000001" customHeight="1" x14ac:dyDescent="0.25">
      <c r="A24" s="59">
        <v>15</v>
      </c>
      <c r="B24" s="14">
        <v>329</v>
      </c>
      <c r="C24" s="20"/>
      <c r="D24" s="20"/>
      <c r="E24" s="20"/>
      <c r="F24" s="20"/>
      <c r="G24" s="20"/>
      <c r="H24" s="20"/>
      <c r="I24" s="20">
        <v>34</v>
      </c>
      <c r="J24" s="20" t="s">
        <v>2073</v>
      </c>
      <c r="K24" s="20"/>
      <c r="L24" s="20"/>
      <c r="M24" s="20"/>
      <c r="N24" s="20"/>
      <c r="O24" s="20">
        <v>19</v>
      </c>
      <c r="P24" s="20" t="s">
        <v>2074</v>
      </c>
      <c r="Q24" s="58">
        <f t="shared" si="0"/>
        <v>53</v>
      </c>
      <c r="R24" s="13">
        <f t="shared" si="1"/>
        <v>7897</v>
      </c>
    </row>
    <row r="25" spans="1:18" ht="17.100000000000001" customHeight="1" x14ac:dyDescent="0.25">
      <c r="A25" s="59">
        <v>16</v>
      </c>
      <c r="B25" s="14">
        <v>330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20">
        <v>39</v>
      </c>
      <c r="D28" s="20" t="s">
        <v>2075</v>
      </c>
      <c r="E28" s="20"/>
      <c r="F28" s="20"/>
      <c r="G28" s="20">
        <v>34</v>
      </c>
      <c r="H28" s="20" t="s">
        <v>1983</v>
      </c>
      <c r="I28" s="20"/>
      <c r="J28" s="20"/>
      <c r="K28" s="20">
        <v>34</v>
      </c>
      <c r="L28" s="20" t="s">
        <v>2076</v>
      </c>
      <c r="M28" s="20"/>
      <c r="N28" s="20"/>
      <c r="O28" s="20">
        <v>36</v>
      </c>
      <c r="P28" s="20" t="s">
        <v>2077</v>
      </c>
      <c r="Q28" s="58">
        <f t="shared" si="0"/>
        <v>143</v>
      </c>
      <c r="R28" s="13">
        <f t="shared" si="1"/>
        <v>21307</v>
      </c>
    </row>
    <row r="29" spans="1:18" ht="17.100000000000001" customHeight="1" x14ac:dyDescent="0.25">
      <c r="A29" s="59">
        <v>20</v>
      </c>
      <c r="B29" s="14">
        <v>334</v>
      </c>
      <c r="C29" s="20"/>
      <c r="D29" s="20"/>
      <c r="E29" s="20">
        <v>22</v>
      </c>
      <c r="F29" s="20" t="s">
        <v>2078</v>
      </c>
      <c r="G29" s="20">
        <v>30</v>
      </c>
      <c r="H29" s="20">
        <v>2983</v>
      </c>
      <c r="I29" s="20"/>
      <c r="J29" s="20"/>
      <c r="K29" s="20">
        <v>22</v>
      </c>
      <c r="L29" s="20" t="s">
        <v>2079</v>
      </c>
      <c r="M29" s="20"/>
      <c r="N29" s="20"/>
      <c r="O29" s="20">
        <v>20</v>
      </c>
      <c r="P29" s="20" t="s">
        <v>2080</v>
      </c>
      <c r="Q29" s="58">
        <f t="shared" si="0"/>
        <v>94</v>
      </c>
      <c r="R29" s="13">
        <f t="shared" si="1"/>
        <v>14006</v>
      </c>
    </row>
    <row r="30" spans="1:18" ht="17.100000000000001" customHeight="1" x14ac:dyDescent="0.25">
      <c r="A30" s="59">
        <v>22</v>
      </c>
      <c r="B30" s="14">
        <v>336</v>
      </c>
      <c r="C30" s="20">
        <v>25</v>
      </c>
      <c r="D30" s="20" t="s">
        <v>2081</v>
      </c>
      <c r="E30" s="20"/>
      <c r="F30" s="20"/>
      <c r="G30" s="20"/>
      <c r="H30" s="20"/>
      <c r="I30" s="20"/>
      <c r="J30" s="20"/>
      <c r="K30" s="20">
        <v>30</v>
      </c>
      <c r="L30" s="20" t="s">
        <v>2082</v>
      </c>
      <c r="M30" s="20"/>
      <c r="N30" s="20"/>
      <c r="O30" s="20"/>
      <c r="P30" s="20"/>
      <c r="Q30" s="58">
        <f t="shared" si="0"/>
        <v>55</v>
      </c>
      <c r="R30" s="13">
        <f t="shared" si="1"/>
        <v>8195</v>
      </c>
    </row>
    <row r="31" spans="1:18" ht="17.100000000000001" customHeight="1" x14ac:dyDescent="0.25">
      <c r="A31" s="59">
        <v>24</v>
      </c>
      <c r="B31" s="14">
        <v>338</v>
      </c>
      <c r="C31" s="20">
        <v>18</v>
      </c>
      <c r="D31" s="20" t="s">
        <v>2083</v>
      </c>
      <c r="E31" s="20"/>
      <c r="F31" s="20"/>
      <c r="G31" s="20"/>
      <c r="H31" s="20"/>
      <c r="I31" s="20">
        <v>28</v>
      </c>
      <c r="J31" s="20" t="s">
        <v>2084</v>
      </c>
      <c r="K31" s="20"/>
      <c r="L31" s="20"/>
      <c r="M31" s="20">
        <v>18</v>
      </c>
      <c r="N31" s="20" t="s">
        <v>2085</v>
      </c>
      <c r="O31" s="20"/>
      <c r="P31" s="20"/>
      <c r="Q31" s="58">
        <f t="shared" si="0"/>
        <v>64</v>
      </c>
      <c r="R31" s="13">
        <f t="shared" si="1"/>
        <v>9536</v>
      </c>
    </row>
    <row r="32" spans="1:18" ht="17.100000000000001" customHeight="1" x14ac:dyDescent="0.25">
      <c r="A32" s="59">
        <v>25</v>
      </c>
      <c r="B32" s="14">
        <v>339</v>
      </c>
      <c r="C32" s="20"/>
      <c r="D32" s="20"/>
      <c r="E32" s="20">
        <v>37</v>
      </c>
      <c r="F32" s="20" t="s">
        <v>2086</v>
      </c>
      <c r="G32" s="20"/>
      <c r="H32" s="20"/>
      <c r="I32" s="20">
        <v>36</v>
      </c>
      <c r="J32" s="20" t="s">
        <v>2087</v>
      </c>
      <c r="K32" s="20"/>
      <c r="L32" s="20"/>
      <c r="M32" s="20">
        <v>48</v>
      </c>
      <c r="N32" s="20" t="s">
        <v>2088</v>
      </c>
      <c r="O32" s="20"/>
      <c r="P32" s="20"/>
      <c r="Q32" s="58">
        <f t="shared" si="0"/>
        <v>121</v>
      </c>
      <c r="R32" s="13">
        <f t="shared" si="1"/>
        <v>18029</v>
      </c>
    </row>
    <row r="33" spans="1:18" ht="17.100000000000001" customHeight="1" x14ac:dyDescent="0.25">
      <c r="A33" s="59">
        <v>26</v>
      </c>
      <c r="B33" s="59">
        <v>340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20"/>
      <c r="D34" s="20"/>
      <c r="E34" s="20">
        <v>48</v>
      </c>
      <c r="F34" s="20" t="s">
        <v>2089</v>
      </c>
      <c r="G34" s="20"/>
      <c r="H34" s="20"/>
      <c r="I34" s="20">
        <v>52</v>
      </c>
      <c r="J34" s="20" t="s">
        <v>2090</v>
      </c>
      <c r="K34" s="20"/>
      <c r="L34" s="20"/>
      <c r="M34" s="20">
        <v>50</v>
      </c>
      <c r="N34" s="20" t="s">
        <v>2091</v>
      </c>
      <c r="O34" s="20">
        <v>47</v>
      </c>
      <c r="P34" s="20" t="s">
        <v>2092</v>
      </c>
      <c r="Q34" s="58">
        <f t="shared" si="0"/>
        <v>197</v>
      </c>
      <c r="R34" s="13">
        <f t="shared" si="1"/>
        <v>29353</v>
      </c>
    </row>
    <row r="35" spans="1:18" ht="17.100000000000001" customHeight="1" x14ac:dyDescent="0.25">
      <c r="A35" s="59">
        <v>28</v>
      </c>
      <c r="B35" s="17">
        <v>342</v>
      </c>
      <c r="C35" s="20">
        <v>15</v>
      </c>
      <c r="D35" s="20" t="s">
        <v>2093</v>
      </c>
      <c r="E35" s="20">
        <v>15</v>
      </c>
      <c r="F35" s="20" t="s">
        <v>814</v>
      </c>
      <c r="G35" s="20"/>
      <c r="H35" s="20"/>
      <c r="I35" s="20">
        <v>40</v>
      </c>
      <c r="J35" s="20" t="s">
        <v>2094</v>
      </c>
      <c r="K35" s="20"/>
      <c r="L35" s="20"/>
      <c r="M35" s="20">
        <v>43</v>
      </c>
      <c r="N35" s="20" t="s">
        <v>2095</v>
      </c>
      <c r="O35" s="20"/>
      <c r="P35" s="20"/>
      <c r="Q35" s="58">
        <f t="shared" si="0"/>
        <v>113</v>
      </c>
      <c r="R35" s="13">
        <f t="shared" si="1"/>
        <v>16837</v>
      </c>
    </row>
    <row r="36" spans="1:18" ht="17.100000000000001" customHeight="1" x14ac:dyDescent="0.25">
      <c r="A36" s="59">
        <v>29</v>
      </c>
      <c r="B36" s="59">
        <v>343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58">
        <f t="shared" si="0"/>
        <v>0</v>
      </c>
      <c r="R36" s="13">
        <f t="shared" si="1"/>
        <v>0</v>
      </c>
    </row>
    <row r="37" spans="1:18" ht="17.100000000000001" customHeight="1" x14ac:dyDescent="0.25">
      <c r="A37" s="59">
        <v>30</v>
      </c>
      <c r="B37" s="14" t="s">
        <v>17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14" t="s">
        <v>18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58">
        <f t="shared" si="0"/>
        <v>0</v>
      </c>
      <c r="R38" s="13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58">
        <f t="shared" si="0"/>
        <v>0</v>
      </c>
      <c r="R41" s="13">
        <f t="shared" si="1"/>
        <v>0</v>
      </c>
    </row>
    <row r="42" spans="1:18" ht="17.100000000000001" customHeight="1" x14ac:dyDescent="0.25">
      <c r="A42" s="59">
        <v>37</v>
      </c>
      <c r="B42" s="14">
        <v>421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58">
        <f t="shared" si="0"/>
        <v>0</v>
      </c>
      <c r="R42" s="13">
        <f t="shared" si="1"/>
        <v>0</v>
      </c>
    </row>
    <row r="43" spans="1:18" ht="17.100000000000001" customHeight="1" x14ac:dyDescent="0.25">
      <c r="A43" s="59">
        <v>38</v>
      </c>
      <c r="B43" s="59">
        <v>422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7.100000000000001" customHeight="1" x14ac:dyDescent="0.25">
      <c r="A44" s="59">
        <v>39</v>
      </c>
      <c r="B44" s="58">
        <v>423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58">
        <f t="shared" si="2"/>
        <v>0</v>
      </c>
      <c r="R44" s="13">
        <f t="shared" si="3"/>
        <v>0</v>
      </c>
    </row>
    <row r="45" spans="1:18" ht="17.100000000000001" customHeight="1" x14ac:dyDescent="0.25">
      <c r="A45" s="59">
        <v>40</v>
      </c>
      <c r="B45" s="58">
        <v>424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58">
        <f t="shared" si="2"/>
        <v>0</v>
      </c>
      <c r="R45" s="13">
        <f t="shared" si="3"/>
        <v>0</v>
      </c>
    </row>
    <row r="46" spans="1:18" ht="17.100000000000001" customHeight="1" x14ac:dyDescent="0.25">
      <c r="A46" s="59">
        <v>41</v>
      </c>
      <c r="B46" s="58">
        <v>425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58">
        <f t="shared" si="2"/>
        <v>0</v>
      </c>
      <c r="R46" s="13">
        <f t="shared" si="3"/>
        <v>0</v>
      </c>
    </row>
    <row r="47" spans="1:18" ht="17.100000000000001" customHeight="1" x14ac:dyDescent="0.25">
      <c r="A47" s="59">
        <v>42</v>
      </c>
      <c r="B47" s="58">
        <v>426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58">
        <f t="shared" si="2"/>
        <v>0</v>
      </c>
      <c r="R47" s="13">
        <f t="shared" si="3"/>
        <v>0</v>
      </c>
    </row>
    <row r="48" spans="1:18" ht="17.100000000000001" customHeight="1" x14ac:dyDescent="0.25">
      <c r="A48" s="59">
        <v>43</v>
      </c>
      <c r="B48" s="58">
        <v>427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58">
        <f t="shared" si="2"/>
        <v>0</v>
      </c>
      <c r="R48" s="13">
        <f t="shared" si="3"/>
        <v>0</v>
      </c>
    </row>
    <row r="49" spans="1:18" ht="17.100000000000001" customHeight="1" x14ac:dyDescent="0.25">
      <c r="A49" s="59">
        <v>44</v>
      </c>
      <c r="B49" s="58">
        <v>428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58">
        <f t="shared" si="2"/>
        <v>0</v>
      </c>
      <c r="R49" s="13">
        <f t="shared" si="3"/>
        <v>0</v>
      </c>
    </row>
    <row r="50" spans="1:18" ht="17.100000000000001" customHeight="1" x14ac:dyDescent="0.25">
      <c r="A50" s="59">
        <v>45</v>
      </c>
      <c r="B50" s="58">
        <v>429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>
        <v>45</v>
      </c>
      <c r="N50" s="20" t="s">
        <v>2096</v>
      </c>
      <c r="O50" s="20"/>
      <c r="P50" s="20"/>
      <c r="Q50" s="58">
        <f t="shared" si="2"/>
        <v>45</v>
      </c>
      <c r="R50" s="13">
        <f t="shared" si="3"/>
        <v>6705</v>
      </c>
    </row>
    <row r="51" spans="1:18" ht="17.100000000000001" customHeight="1" x14ac:dyDescent="0.25">
      <c r="A51" s="59">
        <v>46</v>
      </c>
      <c r="B51" s="58">
        <v>430</v>
      </c>
      <c r="C51" s="20"/>
      <c r="D51" s="20"/>
      <c r="E51" s="20"/>
      <c r="F51" s="20"/>
      <c r="G51" s="20"/>
      <c r="H51" s="20"/>
      <c r="I51" s="20">
        <v>26</v>
      </c>
      <c r="J51" s="20" t="s">
        <v>2097</v>
      </c>
      <c r="K51" s="20"/>
      <c r="L51" s="20"/>
      <c r="M51" s="20"/>
      <c r="N51" s="20"/>
      <c r="O51" s="20"/>
      <c r="P51" s="20"/>
      <c r="Q51" s="58">
        <f t="shared" si="2"/>
        <v>26</v>
      </c>
      <c r="R51" s="13">
        <f t="shared" si="3"/>
        <v>3874</v>
      </c>
    </row>
    <row r="52" spans="1:18" ht="17.100000000000001" customHeight="1" x14ac:dyDescent="0.25">
      <c r="A52" s="59">
        <v>47</v>
      </c>
      <c r="B52" s="58">
        <v>431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>
        <v>36</v>
      </c>
      <c r="N52" s="20" t="s">
        <v>2098</v>
      </c>
      <c r="O52" s="20"/>
      <c r="P52" s="20"/>
      <c r="Q52" s="58">
        <f t="shared" si="2"/>
        <v>36</v>
      </c>
      <c r="R52" s="13">
        <f t="shared" si="3"/>
        <v>5364</v>
      </c>
    </row>
    <row r="53" spans="1:18" ht="17.100000000000001" customHeight="1" x14ac:dyDescent="0.25">
      <c r="A53" s="59">
        <v>48</v>
      </c>
      <c r="B53" s="58">
        <v>432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58">
        <f t="shared" si="2"/>
        <v>0</v>
      </c>
      <c r="R53" s="13">
        <f t="shared" si="3"/>
        <v>0</v>
      </c>
    </row>
    <row r="54" spans="1:18" ht="17.100000000000001" customHeight="1" x14ac:dyDescent="0.25">
      <c r="A54" s="59">
        <v>49</v>
      </c>
      <c r="B54" s="58">
        <v>433</v>
      </c>
      <c r="C54" s="20"/>
      <c r="D54" s="20"/>
      <c r="E54" s="20">
        <v>28</v>
      </c>
      <c r="F54" s="20" t="s">
        <v>2099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58">
        <f t="shared" si="2"/>
        <v>28</v>
      </c>
      <c r="R54" s="13">
        <f t="shared" si="3"/>
        <v>4172</v>
      </c>
    </row>
    <row r="55" spans="1:18" ht="17.100000000000001" customHeight="1" x14ac:dyDescent="0.25">
      <c r="A55" s="59">
        <v>50</v>
      </c>
      <c r="B55" s="58">
        <v>434</v>
      </c>
      <c r="C55" s="20"/>
      <c r="D55" s="20"/>
      <c r="E55" s="20"/>
      <c r="F55" s="20"/>
      <c r="G55" s="20"/>
      <c r="H55" s="20"/>
      <c r="I55" s="20"/>
      <c r="J55" s="20"/>
      <c r="K55" s="20">
        <v>40</v>
      </c>
      <c r="L55" s="20" t="s">
        <v>2100</v>
      </c>
      <c r="M55" s="20"/>
      <c r="N55" s="20"/>
      <c r="O55" s="20"/>
      <c r="P55" s="20"/>
      <c r="Q55" s="58">
        <f t="shared" si="2"/>
        <v>40</v>
      </c>
      <c r="R55" s="13">
        <f t="shared" si="3"/>
        <v>5960</v>
      </c>
    </row>
    <row r="56" spans="1:18" ht="17.100000000000001" customHeight="1" x14ac:dyDescent="0.25">
      <c r="A56" s="59">
        <v>51</v>
      </c>
      <c r="B56" s="58">
        <v>435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>
        <v>39</v>
      </c>
      <c r="N56" s="20" t="s">
        <v>2101</v>
      </c>
      <c r="O56" s="20"/>
      <c r="P56" s="20"/>
      <c r="Q56" s="58">
        <f t="shared" si="2"/>
        <v>39</v>
      </c>
      <c r="R56" s="13">
        <f t="shared" si="3"/>
        <v>5811</v>
      </c>
    </row>
    <row r="57" spans="1:18" ht="17.100000000000001" customHeight="1" x14ac:dyDescent="0.25">
      <c r="A57" s="59">
        <v>52</v>
      </c>
      <c r="B57" s="58">
        <v>436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>
        <v>43</v>
      </c>
      <c r="N57" s="20" t="s">
        <v>2102</v>
      </c>
      <c r="O57" s="20"/>
      <c r="P57" s="20"/>
      <c r="Q57" s="58">
        <f t="shared" si="2"/>
        <v>43</v>
      </c>
      <c r="R57" s="13">
        <f t="shared" si="3"/>
        <v>6407</v>
      </c>
    </row>
    <row r="58" spans="1:18" ht="17.100000000000001" customHeight="1" x14ac:dyDescent="0.25">
      <c r="A58" s="59">
        <v>53</v>
      </c>
      <c r="B58" s="58">
        <v>437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58">
        <f t="shared" si="2"/>
        <v>0</v>
      </c>
      <c r="R58" s="13">
        <f t="shared" si="3"/>
        <v>0</v>
      </c>
    </row>
    <row r="59" spans="1:18" ht="17.100000000000001" customHeight="1" x14ac:dyDescent="0.25">
      <c r="A59" s="59">
        <v>54</v>
      </c>
      <c r="B59" s="58">
        <v>438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58">
        <f t="shared" si="2"/>
        <v>0</v>
      </c>
      <c r="R59" s="13">
        <f t="shared" si="3"/>
        <v>0</v>
      </c>
    </row>
    <row r="60" spans="1:18" ht="17.100000000000001" customHeight="1" x14ac:dyDescent="0.25">
      <c r="A60" s="59">
        <v>55</v>
      </c>
      <c r="B60" s="58">
        <v>439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>
        <v>34</v>
      </c>
      <c r="P60" s="20" t="s">
        <v>1655</v>
      </c>
      <c r="Q60" s="58">
        <f t="shared" si="2"/>
        <v>34</v>
      </c>
      <c r="R60" s="13">
        <f t="shared" si="3"/>
        <v>5066</v>
      </c>
    </row>
    <row r="61" spans="1:18" ht="17.100000000000001" customHeight="1" x14ac:dyDescent="0.25">
      <c r="A61" s="59">
        <v>56</v>
      </c>
      <c r="B61" s="58">
        <v>440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>
        <v>40</v>
      </c>
      <c r="P61" s="20" t="s">
        <v>2103</v>
      </c>
      <c r="Q61" s="58">
        <f t="shared" si="2"/>
        <v>40</v>
      </c>
      <c r="R61" s="13">
        <f t="shared" si="3"/>
        <v>5960</v>
      </c>
    </row>
    <row r="62" spans="1:18" ht="17.100000000000001" customHeight="1" x14ac:dyDescent="0.25">
      <c r="A62" s="59">
        <v>57</v>
      </c>
      <c r="B62" s="58">
        <v>441</v>
      </c>
      <c r="C62" s="20"/>
      <c r="D62" s="20"/>
      <c r="E62" s="20"/>
      <c r="F62" s="20"/>
      <c r="G62" s="20"/>
      <c r="H62" s="20"/>
      <c r="I62" s="20">
        <v>43</v>
      </c>
      <c r="J62" s="20" t="s">
        <v>2104</v>
      </c>
      <c r="K62" s="20"/>
      <c r="L62" s="20"/>
      <c r="M62" s="20"/>
      <c r="N62" s="20"/>
      <c r="O62" s="20"/>
      <c r="P62" s="20"/>
      <c r="Q62" s="58">
        <f t="shared" si="2"/>
        <v>43</v>
      </c>
      <c r="R62" s="13">
        <f t="shared" si="3"/>
        <v>6407</v>
      </c>
    </row>
    <row r="63" spans="1:18" ht="17.100000000000001" customHeight="1" x14ac:dyDescent="0.25">
      <c r="A63" s="59">
        <v>58</v>
      </c>
      <c r="B63" s="58">
        <v>442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58">
        <f t="shared" si="2"/>
        <v>0</v>
      </c>
      <c r="R63" s="13">
        <f t="shared" si="3"/>
        <v>0</v>
      </c>
    </row>
    <row r="64" spans="1:18" ht="17.100000000000001" customHeight="1" x14ac:dyDescent="0.25">
      <c r="A64" s="59">
        <v>60</v>
      </c>
      <c r="B64" s="58" t="s">
        <v>20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20">
        <v>191</v>
      </c>
      <c r="D67" s="20" t="s">
        <v>2105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58">
        <f t="shared" si="2"/>
        <v>191</v>
      </c>
      <c r="R67" s="13">
        <f t="shared" si="3"/>
        <v>28459</v>
      </c>
    </row>
    <row r="68" spans="1:18" ht="17.100000000000001" customHeight="1" x14ac:dyDescent="0.25">
      <c r="A68" s="59">
        <v>64</v>
      </c>
      <c r="B68" s="58">
        <v>608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58">
        <f t="shared" si="2"/>
        <v>0</v>
      </c>
      <c r="R68" s="13">
        <f t="shared" si="3"/>
        <v>0</v>
      </c>
    </row>
    <row r="69" spans="1:18" ht="17.100000000000001" customHeight="1" x14ac:dyDescent="0.25">
      <c r="A69" s="59">
        <v>65</v>
      </c>
      <c r="B69" s="58">
        <v>609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58">
        <f t="shared" si="2"/>
        <v>0</v>
      </c>
      <c r="R69" s="13">
        <f t="shared" si="3"/>
        <v>0</v>
      </c>
    </row>
    <row r="70" spans="1:18" ht="17.100000000000001" customHeight="1" x14ac:dyDescent="0.25">
      <c r="A70" s="59">
        <v>66</v>
      </c>
      <c r="B70" s="58">
        <v>610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58">
        <f t="shared" si="2"/>
        <v>0</v>
      </c>
      <c r="R71" s="13">
        <f t="shared" si="3"/>
        <v>0</v>
      </c>
    </row>
    <row r="72" spans="1:18" ht="17.100000000000001" customHeight="1" x14ac:dyDescent="0.25">
      <c r="A72" s="59">
        <v>68</v>
      </c>
      <c r="B72" s="58">
        <v>612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58">
        <f t="shared" si="2"/>
        <v>0</v>
      </c>
      <c r="R72" s="13">
        <f t="shared" si="3"/>
        <v>0</v>
      </c>
    </row>
    <row r="73" spans="1:18" ht="17.100000000000001" customHeight="1" x14ac:dyDescent="0.25">
      <c r="A73" s="59">
        <v>69</v>
      </c>
      <c r="B73" s="58">
        <v>613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20">
        <v>19</v>
      </c>
      <c r="D77" s="20" t="s">
        <v>2106</v>
      </c>
      <c r="E77" s="20"/>
      <c r="F77" s="20"/>
      <c r="G77" s="20"/>
      <c r="H77" s="20"/>
      <c r="I77" s="20">
        <v>21</v>
      </c>
      <c r="J77" s="20" t="s">
        <v>2107</v>
      </c>
      <c r="K77" s="20"/>
      <c r="L77" s="20"/>
      <c r="M77" s="20"/>
      <c r="N77" s="20"/>
      <c r="O77" s="20">
        <v>21</v>
      </c>
      <c r="P77" s="20" t="s">
        <v>2108</v>
      </c>
      <c r="Q77" s="58">
        <f t="shared" si="4"/>
        <v>61</v>
      </c>
      <c r="R77" s="13">
        <f t="shared" si="5"/>
        <v>9089</v>
      </c>
    </row>
    <row r="78" spans="1:18" ht="17.100000000000001" customHeight="1" x14ac:dyDescent="0.25">
      <c r="A78" s="59">
        <v>75</v>
      </c>
      <c r="B78" s="58">
        <v>619</v>
      </c>
      <c r="C78" s="20"/>
      <c r="D78" s="20"/>
      <c r="E78" s="20"/>
      <c r="F78" s="20"/>
      <c r="G78" s="20">
        <v>24</v>
      </c>
      <c r="H78" s="20" t="s">
        <v>895</v>
      </c>
      <c r="I78" s="20">
        <v>3</v>
      </c>
      <c r="J78" s="20" t="s">
        <v>1227</v>
      </c>
      <c r="K78" s="20"/>
      <c r="L78" s="20"/>
      <c r="M78" s="20"/>
      <c r="N78" s="20"/>
      <c r="O78" s="20"/>
      <c r="P78" s="20"/>
      <c r="Q78" s="58">
        <f t="shared" si="4"/>
        <v>27</v>
      </c>
      <c r="R78" s="13">
        <f t="shared" si="5"/>
        <v>4023</v>
      </c>
    </row>
    <row r="79" spans="1:18" ht="17.100000000000001" customHeight="1" x14ac:dyDescent="0.25">
      <c r="A79" s="59">
        <v>76</v>
      </c>
      <c r="B79" s="58">
        <v>620</v>
      </c>
      <c r="C79" s="20"/>
      <c r="D79" s="20"/>
      <c r="E79" s="20"/>
      <c r="F79" s="20"/>
      <c r="G79" s="20"/>
      <c r="H79" s="20"/>
      <c r="I79" s="20">
        <v>22</v>
      </c>
      <c r="J79" s="20" t="s">
        <v>1459</v>
      </c>
      <c r="K79" s="20"/>
      <c r="L79" s="20"/>
      <c r="M79" s="20">
        <v>18</v>
      </c>
      <c r="N79" s="20" t="s">
        <v>2109</v>
      </c>
      <c r="O79" s="20"/>
      <c r="P79" s="20"/>
      <c r="Q79" s="58">
        <f t="shared" si="4"/>
        <v>40</v>
      </c>
      <c r="R79" s="13">
        <f t="shared" si="5"/>
        <v>5960</v>
      </c>
    </row>
    <row r="80" spans="1:18" ht="17.100000000000001" customHeight="1" x14ac:dyDescent="0.25">
      <c r="A80" s="59">
        <v>79</v>
      </c>
      <c r="B80" s="58">
        <v>623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>
        <v>21</v>
      </c>
      <c r="P80" s="20" t="s">
        <v>2110</v>
      </c>
      <c r="Q80" s="58">
        <f t="shared" si="4"/>
        <v>21</v>
      </c>
      <c r="R80" s="13">
        <f t="shared" si="5"/>
        <v>3129</v>
      </c>
    </row>
    <row r="81" spans="1:18" ht="17.100000000000001" customHeight="1" x14ac:dyDescent="0.25">
      <c r="A81" s="59">
        <v>80</v>
      </c>
      <c r="B81" s="58">
        <v>624</v>
      </c>
      <c r="C81" s="20">
        <v>16</v>
      </c>
      <c r="D81" s="20" t="s">
        <v>2111</v>
      </c>
      <c r="E81" s="20"/>
      <c r="F81" s="20"/>
      <c r="G81" s="20"/>
      <c r="H81" s="20"/>
      <c r="I81" s="20"/>
      <c r="J81" s="20"/>
      <c r="K81" s="20"/>
      <c r="L81" s="20"/>
      <c r="M81" s="20">
        <v>24</v>
      </c>
      <c r="N81" s="20" t="s">
        <v>2112</v>
      </c>
      <c r="O81" s="20"/>
      <c r="P81" s="20"/>
      <c r="Q81" s="58">
        <f t="shared" si="4"/>
        <v>40</v>
      </c>
      <c r="R81" s="13">
        <f t="shared" si="5"/>
        <v>5960</v>
      </c>
    </row>
    <row r="82" spans="1:18" ht="17.100000000000001" customHeight="1" x14ac:dyDescent="0.25">
      <c r="A82" s="59">
        <v>81</v>
      </c>
      <c r="B82" s="58">
        <v>625</v>
      </c>
      <c r="C82" s="20"/>
      <c r="D82" s="20"/>
      <c r="E82" s="20"/>
      <c r="F82" s="20"/>
      <c r="G82" s="20"/>
      <c r="H82" s="20"/>
      <c r="I82" s="20">
        <v>20</v>
      </c>
      <c r="J82" s="20" t="s">
        <v>2113</v>
      </c>
      <c r="K82" s="20"/>
      <c r="L82" s="20"/>
      <c r="M82" s="20"/>
      <c r="N82" s="20"/>
      <c r="O82" s="20"/>
      <c r="P82" s="20"/>
      <c r="Q82" s="58">
        <f t="shared" si="4"/>
        <v>20</v>
      </c>
      <c r="R82" s="13">
        <f t="shared" si="5"/>
        <v>2980</v>
      </c>
    </row>
    <row r="83" spans="1:18" ht="17.100000000000001" customHeight="1" x14ac:dyDescent="0.25">
      <c r="A83" s="59">
        <v>82</v>
      </c>
      <c r="B83" s="58">
        <v>626</v>
      </c>
      <c r="C83" s="20"/>
      <c r="D83" s="20"/>
      <c r="E83" s="20">
        <v>22</v>
      </c>
      <c r="F83" s="20" t="s">
        <v>1676</v>
      </c>
      <c r="G83" s="20"/>
      <c r="H83" s="20"/>
      <c r="I83" s="20"/>
      <c r="J83" s="20"/>
      <c r="K83" s="20"/>
      <c r="L83" s="20"/>
      <c r="M83" s="20"/>
      <c r="N83" s="20"/>
      <c r="O83" s="20">
        <v>28</v>
      </c>
      <c r="P83" s="20" t="s">
        <v>903</v>
      </c>
      <c r="Q83" s="58">
        <f t="shared" si="4"/>
        <v>50</v>
      </c>
      <c r="R83" s="13">
        <f t="shared" si="5"/>
        <v>7450</v>
      </c>
    </row>
    <row r="84" spans="1:18" ht="17.100000000000001" customHeight="1" x14ac:dyDescent="0.25">
      <c r="A84" s="59">
        <v>83</v>
      </c>
      <c r="B84" s="58">
        <v>627</v>
      </c>
      <c r="C84" s="20"/>
      <c r="D84" s="20"/>
      <c r="E84" s="20">
        <v>21</v>
      </c>
      <c r="F84" s="20" t="s">
        <v>2114</v>
      </c>
      <c r="G84" s="20"/>
      <c r="H84" s="20"/>
      <c r="I84" s="20"/>
      <c r="J84" s="20"/>
      <c r="K84" s="20">
        <v>26</v>
      </c>
      <c r="L84" s="20" t="s">
        <v>2115</v>
      </c>
      <c r="M84" s="20"/>
      <c r="N84" s="20"/>
      <c r="O84" s="20"/>
      <c r="P84" s="20"/>
      <c r="Q84" s="58">
        <f t="shared" si="4"/>
        <v>47</v>
      </c>
      <c r="R84" s="13">
        <f t="shared" si="5"/>
        <v>7003</v>
      </c>
    </row>
    <row r="85" spans="1:18" ht="17.100000000000001" customHeight="1" x14ac:dyDescent="0.25">
      <c r="A85" s="59">
        <v>84</v>
      </c>
      <c r="B85" s="58">
        <v>628</v>
      </c>
      <c r="C85" s="20"/>
      <c r="D85" s="20"/>
      <c r="E85" s="20"/>
      <c r="F85" s="20"/>
      <c r="G85" s="20">
        <v>22</v>
      </c>
      <c r="H85" s="20" t="s">
        <v>2116</v>
      </c>
      <c r="I85" s="20"/>
      <c r="J85" s="20"/>
      <c r="K85" s="20"/>
      <c r="L85" s="20"/>
      <c r="M85" s="20">
        <v>26</v>
      </c>
      <c r="N85" s="20" t="s">
        <v>2117</v>
      </c>
      <c r="O85" s="20"/>
      <c r="P85" s="20"/>
      <c r="Q85" s="58">
        <f t="shared" si="4"/>
        <v>48</v>
      </c>
      <c r="R85" s="13">
        <f t="shared" si="5"/>
        <v>7152</v>
      </c>
    </row>
    <row r="86" spans="1:18" ht="17.100000000000001" customHeight="1" x14ac:dyDescent="0.25">
      <c r="A86" s="59">
        <v>85</v>
      </c>
      <c r="B86" s="58">
        <v>629</v>
      </c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20">
        <v>20</v>
      </c>
      <c r="D87" s="20" t="s">
        <v>2118</v>
      </c>
      <c r="E87" s="20"/>
      <c r="F87" s="20"/>
      <c r="G87" s="20">
        <v>20</v>
      </c>
      <c r="H87" s="20" t="s">
        <v>2119</v>
      </c>
      <c r="I87" s="20"/>
      <c r="J87" s="20"/>
      <c r="K87" s="20">
        <v>19</v>
      </c>
      <c r="L87" s="20" t="s">
        <v>2120</v>
      </c>
      <c r="M87" s="20"/>
      <c r="N87" s="20"/>
      <c r="O87" s="20">
        <v>21</v>
      </c>
      <c r="P87" s="20" t="s">
        <v>2121</v>
      </c>
      <c r="Q87" s="58">
        <f t="shared" si="4"/>
        <v>80</v>
      </c>
      <c r="R87" s="13">
        <f t="shared" si="5"/>
        <v>11920</v>
      </c>
    </row>
    <row r="88" spans="1:18" ht="17.100000000000001" customHeight="1" x14ac:dyDescent="0.25">
      <c r="A88" s="59">
        <v>87</v>
      </c>
      <c r="B88" s="58">
        <v>631</v>
      </c>
      <c r="C88" s="20"/>
      <c r="D88" s="20"/>
      <c r="E88" s="20">
        <v>20</v>
      </c>
      <c r="F88" s="20" t="s">
        <v>2122</v>
      </c>
      <c r="G88" s="20"/>
      <c r="H88" s="20"/>
      <c r="I88" s="20"/>
      <c r="J88" s="20"/>
      <c r="K88" s="20"/>
      <c r="L88" s="20"/>
      <c r="M88" s="20">
        <v>24</v>
      </c>
      <c r="N88" s="20" t="s">
        <v>2123</v>
      </c>
      <c r="O88" s="20"/>
      <c r="P88" s="20"/>
      <c r="Q88" s="58">
        <f t="shared" si="4"/>
        <v>44</v>
      </c>
      <c r="R88" s="13">
        <f t="shared" si="5"/>
        <v>6556</v>
      </c>
    </row>
    <row r="89" spans="1:18" ht="17.100000000000001" customHeight="1" x14ac:dyDescent="0.25">
      <c r="A89" s="59">
        <v>88</v>
      </c>
      <c r="B89" s="58">
        <v>632</v>
      </c>
      <c r="C89" s="20">
        <v>25</v>
      </c>
      <c r="D89" s="20" t="s">
        <v>2124</v>
      </c>
      <c r="E89" s="20"/>
      <c r="F89" s="20"/>
      <c r="G89" s="20">
        <v>20</v>
      </c>
      <c r="H89" s="20" t="s">
        <v>2125</v>
      </c>
      <c r="I89" s="20"/>
      <c r="J89" s="20"/>
      <c r="K89" s="20">
        <v>18</v>
      </c>
      <c r="L89" s="20" t="s">
        <v>1888</v>
      </c>
      <c r="M89" s="20"/>
      <c r="N89" s="20"/>
      <c r="O89" s="20">
        <v>18</v>
      </c>
      <c r="P89" s="20" t="s">
        <v>1785</v>
      </c>
      <c r="Q89" s="58">
        <f t="shared" si="4"/>
        <v>81</v>
      </c>
      <c r="R89" s="13">
        <f t="shared" si="5"/>
        <v>12069</v>
      </c>
    </row>
    <row r="90" spans="1:18" ht="17.100000000000001" customHeight="1" x14ac:dyDescent="0.25">
      <c r="A90" s="59">
        <v>89</v>
      </c>
      <c r="B90" s="58">
        <v>633</v>
      </c>
      <c r="C90" s="20"/>
      <c r="D90" s="20"/>
      <c r="E90" s="20"/>
      <c r="F90" s="20"/>
      <c r="G90" s="20">
        <v>28</v>
      </c>
      <c r="H90" s="20" t="s">
        <v>2126</v>
      </c>
      <c r="I90" s="20"/>
      <c r="J90" s="20"/>
      <c r="K90" s="20">
        <v>19</v>
      </c>
      <c r="L90" s="20">
        <v>5770</v>
      </c>
      <c r="M90" s="20"/>
      <c r="N90" s="20"/>
      <c r="O90" s="20"/>
      <c r="P90" s="20"/>
      <c r="Q90" s="58">
        <f t="shared" si="4"/>
        <v>47</v>
      </c>
      <c r="R90" s="13">
        <f t="shared" si="5"/>
        <v>7003</v>
      </c>
    </row>
    <row r="91" spans="1:18" ht="17.100000000000001" customHeight="1" x14ac:dyDescent="0.25">
      <c r="A91" s="59">
        <v>90</v>
      </c>
      <c r="B91" s="58" t="s">
        <v>21</v>
      </c>
      <c r="C91" s="20"/>
      <c r="D91" s="20"/>
      <c r="E91" s="20"/>
      <c r="F91" s="20"/>
      <c r="G91" s="20">
        <v>15</v>
      </c>
      <c r="H91" s="20" t="s">
        <v>2127</v>
      </c>
      <c r="I91" s="20"/>
      <c r="J91" s="20"/>
      <c r="K91" s="20"/>
      <c r="L91" s="20"/>
      <c r="M91" s="20"/>
      <c r="N91" s="20"/>
      <c r="O91" s="20"/>
      <c r="P91" s="20"/>
      <c r="Q91" s="58">
        <f t="shared" si="4"/>
        <v>15</v>
      </c>
      <c r="R91" s="13">
        <f t="shared" si="5"/>
        <v>2235</v>
      </c>
    </row>
    <row r="92" spans="1:18" ht="17.100000000000001" customHeight="1" x14ac:dyDescent="0.25">
      <c r="A92" s="59">
        <v>91</v>
      </c>
      <c r="B92" s="58">
        <v>702</v>
      </c>
      <c r="C92" s="20"/>
      <c r="D92" s="20"/>
      <c r="E92" s="20">
        <v>86</v>
      </c>
      <c r="F92" s="20" t="s">
        <v>2128</v>
      </c>
      <c r="G92" s="20"/>
      <c r="H92" s="20"/>
      <c r="I92" s="20"/>
      <c r="J92" s="20"/>
      <c r="K92" s="20"/>
      <c r="L92" s="20"/>
      <c r="M92" s="20"/>
      <c r="N92" s="20"/>
      <c r="O92" s="20">
        <v>101</v>
      </c>
      <c r="P92" s="20" t="s">
        <v>2129</v>
      </c>
      <c r="Q92" s="58">
        <f t="shared" si="4"/>
        <v>187</v>
      </c>
      <c r="R92" s="13">
        <f t="shared" si="5"/>
        <v>27863</v>
      </c>
    </row>
    <row r="93" spans="1:18" ht="17.100000000000001" customHeight="1" x14ac:dyDescent="0.25">
      <c r="A93" s="59">
        <v>92</v>
      </c>
      <c r="B93" s="58">
        <v>703</v>
      </c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58">
        <f t="shared" si="4"/>
        <v>0</v>
      </c>
      <c r="R93" s="13">
        <f t="shared" si="5"/>
        <v>0</v>
      </c>
    </row>
    <row r="94" spans="1:18" ht="17.100000000000001" customHeight="1" x14ac:dyDescent="0.25">
      <c r="A94" s="59">
        <v>95</v>
      </c>
      <c r="B94" s="58">
        <v>1004</v>
      </c>
      <c r="C94" s="20"/>
      <c r="D94" s="20"/>
      <c r="E94" s="20"/>
      <c r="F94" s="20"/>
      <c r="G94" s="20"/>
      <c r="H94" s="20"/>
      <c r="I94" s="20"/>
      <c r="J94" s="20"/>
      <c r="K94" s="20">
        <v>52</v>
      </c>
      <c r="L94" s="20" t="s">
        <v>2130</v>
      </c>
      <c r="M94" s="20"/>
      <c r="N94" s="20"/>
      <c r="O94" s="20"/>
      <c r="P94" s="20"/>
      <c r="Q94" s="58">
        <f t="shared" si="4"/>
        <v>52</v>
      </c>
      <c r="R94" s="13">
        <f t="shared" si="5"/>
        <v>7748</v>
      </c>
    </row>
    <row r="95" spans="1:18" ht="17.100000000000001" customHeight="1" x14ac:dyDescent="0.25">
      <c r="A95" s="59">
        <v>96</v>
      </c>
      <c r="B95" s="58">
        <v>1005</v>
      </c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20">
        <v>29</v>
      </c>
      <c r="D96" s="20" t="s">
        <v>2131</v>
      </c>
      <c r="E96" s="20"/>
      <c r="F96" s="20"/>
      <c r="G96" s="20"/>
      <c r="H96" s="20"/>
      <c r="I96" s="20"/>
      <c r="J96" s="20"/>
      <c r="K96" s="20">
        <v>35</v>
      </c>
      <c r="L96" s="20" t="s">
        <v>2132</v>
      </c>
      <c r="M96" s="20"/>
      <c r="N96" s="20"/>
      <c r="O96" s="20"/>
      <c r="P96" s="20"/>
      <c r="Q96" s="58">
        <f t="shared" si="4"/>
        <v>64</v>
      </c>
      <c r="R96" s="13">
        <f t="shared" si="5"/>
        <v>9536</v>
      </c>
    </row>
    <row r="97" spans="1:18" ht="17.100000000000001" customHeight="1" x14ac:dyDescent="0.25">
      <c r="A97" s="59">
        <v>98</v>
      </c>
      <c r="B97" s="58">
        <v>1103</v>
      </c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58">
        <f t="shared" si="4"/>
        <v>0</v>
      </c>
      <c r="R98" s="13">
        <f t="shared" si="5"/>
        <v>0</v>
      </c>
    </row>
    <row r="99" spans="1:18" ht="17.100000000000001" customHeight="1" x14ac:dyDescent="0.25">
      <c r="A99" s="59">
        <v>101</v>
      </c>
      <c r="B99" s="58">
        <v>1106</v>
      </c>
      <c r="C99" s="20"/>
      <c r="D99" s="20"/>
      <c r="E99" s="20"/>
      <c r="F99" s="20"/>
      <c r="G99" s="20">
        <v>43</v>
      </c>
      <c r="H99" s="20" t="s">
        <v>2133</v>
      </c>
      <c r="I99" s="20"/>
      <c r="J99" s="20"/>
      <c r="K99" s="20">
        <v>37</v>
      </c>
      <c r="L99" s="20" t="s">
        <v>2134</v>
      </c>
      <c r="M99" s="20"/>
      <c r="N99" s="20"/>
      <c r="O99" s="20">
        <v>29</v>
      </c>
      <c r="P99" s="20" t="s">
        <v>2135</v>
      </c>
      <c r="Q99" s="58">
        <f t="shared" si="4"/>
        <v>109</v>
      </c>
      <c r="R99" s="13">
        <f t="shared" si="5"/>
        <v>16241</v>
      </c>
    </row>
    <row r="100" spans="1:18" ht="17.100000000000001" customHeight="1" x14ac:dyDescent="0.25">
      <c r="A100" s="59">
        <v>102</v>
      </c>
      <c r="B100" s="58">
        <v>1107</v>
      </c>
      <c r="C100" s="20"/>
      <c r="D100" s="20"/>
      <c r="E100" s="20">
        <v>104</v>
      </c>
      <c r="F100" s="20" t="s">
        <v>1844</v>
      </c>
      <c r="G100" s="20"/>
      <c r="H100" s="20"/>
      <c r="I100" s="20"/>
      <c r="J100" s="20"/>
      <c r="K100" s="20">
        <v>90</v>
      </c>
      <c r="L100" s="20">
        <v>3382</v>
      </c>
      <c r="M100" s="20"/>
      <c r="N100" s="20"/>
      <c r="O100" s="20"/>
      <c r="P100" s="20"/>
      <c r="Q100" s="58">
        <f t="shared" si="4"/>
        <v>194</v>
      </c>
      <c r="R100" s="13">
        <f t="shared" si="5"/>
        <v>28906</v>
      </c>
    </row>
    <row r="101" spans="1:18" ht="17.100000000000001" customHeight="1" x14ac:dyDescent="0.25">
      <c r="A101" s="59">
        <v>103</v>
      </c>
      <c r="B101" s="58">
        <v>1111</v>
      </c>
      <c r="C101" s="20">
        <v>155</v>
      </c>
      <c r="D101" s="20" t="s">
        <v>2136</v>
      </c>
      <c r="E101" s="20"/>
      <c r="F101" s="20"/>
      <c r="G101" s="20"/>
      <c r="H101" s="20"/>
      <c r="I101" s="20"/>
      <c r="J101" s="20"/>
      <c r="K101" s="20"/>
      <c r="L101" s="20"/>
      <c r="M101" s="20">
        <v>156</v>
      </c>
      <c r="N101" s="20" t="s">
        <v>2137</v>
      </c>
      <c r="O101" s="20"/>
      <c r="P101" s="20"/>
      <c r="Q101" s="58">
        <f t="shared" si="4"/>
        <v>311</v>
      </c>
      <c r="R101" s="13">
        <f t="shared" si="5"/>
        <v>46339</v>
      </c>
    </row>
    <row r="102" spans="1:18" ht="17.100000000000001" customHeight="1" x14ac:dyDescent="0.25">
      <c r="A102" s="59">
        <v>104</v>
      </c>
      <c r="B102" s="58">
        <v>1222</v>
      </c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58">
        <f t="shared" si="4"/>
        <v>0</v>
      </c>
      <c r="R103" s="13">
        <f t="shared" si="5"/>
        <v>0</v>
      </c>
    </row>
    <row r="104" spans="1:18" ht="17.100000000000001" customHeight="1" x14ac:dyDescent="0.25">
      <c r="A104" s="59">
        <v>106</v>
      </c>
      <c r="B104" s="58">
        <v>1229</v>
      </c>
      <c r="C104" s="20">
        <v>47</v>
      </c>
      <c r="D104" s="20" t="s">
        <v>2138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>
        <v>44</v>
      </c>
      <c r="P104" s="20" t="s">
        <v>2139</v>
      </c>
      <c r="Q104" s="58">
        <f t="shared" si="4"/>
        <v>91</v>
      </c>
      <c r="R104" s="13">
        <f t="shared" si="5"/>
        <v>13559</v>
      </c>
    </row>
    <row r="105" spans="1:18" ht="17.100000000000001" customHeight="1" x14ac:dyDescent="0.25">
      <c r="A105" s="59">
        <v>107</v>
      </c>
      <c r="B105" s="58">
        <v>1230</v>
      </c>
      <c r="C105" s="20"/>
      <c r="D105" s="20"/>
      <c r="E105" s="20"/>
      <c r="F105" s="20"/>
      <c r="G105" s="20"/>
      <c r="H105" s="20"/>
      <c r="I105" s="20"/>
      <c r="J105" s="20"/>
      <c r="K105" s="20">
        <v>74</v>
      </c>
      <c r="L105" s="20" t="s">
        <v>2140</v>
      </c>
      <c r="M105" s="20"/>
      <c r="N105" s="20"/>
      <c r="O105" s="20"/>
      <c r="P105" s="20"/>
      <c r="Q105" s="58">
        <f t="shared" si="4"/>
        <v>74</v>
      </c>
      <c r="R105" s="13">
        <f t="shared" si="5"/>
        <v>11026</v>
      </c>
    </row>
    <row r="106" spans="1:18" ht="17.100000000000001" customHeight="1" x14ac:dyDescent="0.25">
      <c r="A106" s="59">
        <v>108</v>
      </c>
      <c r="B106" s="58">
        <v>1231</v>
      </c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58">
        <f t="shared" si="4"/>
        <v>0</v>
      </c>
      <c r="R106" s="13">
        <f t="shared" si="5"/>
        <v>0</v>
      </c>
    </row>
    <row r="107" spans="1:18" ht="17.100000000000001" customHeight="1" x14ac:dyDescent="0.25">
      <c r="A107" s="59">
        <v>109</v>
      </c>
      <c r="B107" s="58">
        <v>1232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>
        <v>73</v>
      </c>
      <c r="N107" s="20" t="s">
        <v>2141</v>
      </c>
      <c r="O107" s="20"/>
      <c r="P107" s="20"/>
      <c r="Q107" s="58">
        <f t="shared" ref="Q107:Q138" si="6">C107+E107+G107+I107+K107+M107+O107</f>
        <v>73</v>
      </c>
      <c r="R107" s="13">
        <f t="shared" ref="R107:R138" si="7">SUM(C107*C$9,E107*E$9,G107*G$9,I107*I$9,K107*K$9,M107*M$9,O107*O$9)</f>
        <v>10877</v>
      </c>
    </row>
    <row r="108" spans="1:18" ht="17.100000000000001" customHeight="1" x14ac:dyDescent="0.25">
      <c r="A108" s="59">
        <v>110</v>
      </c>
      <c r="B108" s="58">
        <v>1233</v>
      </c>
      <c r="C108" s="20"/>
      <c r="D108" s="20"/>
      <c r="E108" s="20"/>
      <c r="F108" s="20"/>
      <c r="G108" s="20"/>
      <c r="H108" s="20"/>
      <c r="I108" s="20"/>
      <c r="J108" s="20"/>
      <c r="K108" s="20">
        <v>24</v>
      </c>
      <c r="L108" s="20" t="s">
        <v>2142</v>
      </c>
      <c r="M108" s="20"/>
      <c r="N108" s="20"/>
      <c r="O108" s="20"/>
      <c r="P108" s="20"/>
      <c r="Q108" s="58">
        <f t="shared" si="6"/>
        <v>24</v>
      </c>
      <c r="R108" s="13">
        <f t="shared" si="7"/>
        <v>3576</v>
      </c>
    </row>
    <row r="109" spans="1:18" ht="17.100000000000001" customHeight="1" x14ac:dyDescent="0.25">
      <c r="A109" s="59">
        <v>111</v>
      </c>
      <c r="B109" s="58">
        <v>1234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58">
        <f t="shared" si="6"/>
        <v>0</v>
      </c>
      <c r="R110" s="13">
        <f t="shared" si="7"/>
        <v>0</v>
      </c>
    </row>
    <row r="111" spans="1:18" ht="17.100000000000001" customHeight="1" x14ac:dyDescent="0.25">
      <c r="A111" s="59">
        <v>113</v>
      </c>
      <c r="B111" s="58">
        <v>1236</v>
      </c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>
        <v>75</v>
      </c>
      <c r="N111" s="20" t="s">
        <v>2143</v>
      </c>
      <c r="O111" s="20"/>
      <c r="P111" s="20"/>
      <c r="Q111" s="58">
        <f t="shared" si="6"/>
        <v>75</v>
      </c>
      <c r="R111" s="13">
        <f t="shared" si="7"/>
        <v>11175</v>
      </c>
    </row>
    <row r="112" spans="1:18" ht="17.100000000000001" customHeight="1" x14ac:dyDescent="0.25">
      <c r="A112" s="59">
        <v>114</v>
      </c>
      <c r="B112" s="58">
        <v>1237</v>
      </c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58">
        <f t="shared" si="6"/>
        <v>0</v>
      </c>
      <c r="R114" s="13">
        <f t="shared" si="7"/>
        <v>0</v>
      </c>
    </row>
    <row r="115" spans="1:18" ht="17.100000000000001" customHeight="1" x14ac:dyDescent="0.25">
      <c r="A115" s="59">
        <v>118</v>
      </c>
      <c r="B115" s="58">
        <v>1405</v>
      </c>
      <c r="C115" s="20"/>
      <c r="D115" s="20"/>
      <c r="E115" s="20"/>
      <c r="F115" s="20"/>
      <c r="G115" s="20">
        <v>40</v>
      </c>
      <c r="H115" s="20" t="s">
        <v>2101</v>
      </c>
      <c r="I115" s="20"/>
      <c r="J115" s="20"/>
      <c r="K115" s="20"/>
      <c r="L115" s="20"/>
      <c r="M115" s="20"/>
      <c r="N115" s="20"/>
      <c r="O115" s="20"/>
      <c r="P115" s="20"/>
      <c r="Q115" s="58">
        <f t="shared" si="6"/>
        <v>40</v>
      </c>
      <c r="R115" s="13">
        <f t="shared" si="7"/>
        <v>5960</v>
      </c>
    </row>
    <row r="116" spans="1:18" ht="17.100000000000001" customHeight="1" x14ac:dyDescent="0.25">
      <c r="A116" s="59">
        <v>119</v>
      </c>
      <c r="B116" s="58">
        <v>1504</v>
      </c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58">
        <f t="shared" si="6"/>
        <v>0</v>
      </c>
      <c r="R116" s="13">
        <f t="shared" si="7"/>
        <v>0</v>
      </c>
    </row>
    <row r="117" spans="1:18" ht="17.100000000000001" customHeight="1" x14ac:dyDescent="0.25">
      <c r="A117" s="59">
        <v>120</v>
      </c>
      <c r="B117" s="58">
        <v>1505</v>
      </c>
      <c r="C117" s="20"/>
      <c r="D117" s="20"/>
      <c r="E117" s="20"/>
      <c r="F117" s="20"/>
      <c r="G117" s="20">
        <v>80</v>
      </c>
      <c r="H117" s="20" t="s">
        <v>2144</v>
      </c>
      <c r="I117" s="20"/>
      <c r="J117" s="20"/>
      <c r="K117" s="20">
        <v>38</v>
      </c>
      <c r="L117" s="20" t="s">
        <v>2145</v>
      </c>
      <c r="M117" s="20"/>
      <c r="N117" s="20"/>
      <c r="O117" s="20"/>
      <c r="P117" s="20"/>
      <c r="Q117" s="58">
        <f t="shared" si="6"/>
        <v>118</v>
      </c>
      <c r="R117" s="13">
        <f t="shared" si="7"/>
        <v>17582</v>
      </c>
    </row>
    <row r="118" spans="1:18" ht="17.100000000000001" customHeight="1" x14ac:dyDescent="0.25">
      <c r="A118" s="59">
        <v>122</v>
      </c>
      <c r="B118" s="58">
        <v>1507</v>
      </c>
      <c r="C118" s="20"/>
      <c r="D118" s="20"/>
      <c r="E118" s="20"/>
      <c r="F118" s="20"/>
      <c r="G118" s="20"/>
      <c r="H118" s="20"/>
      <c r="I118" s="20"/>
      <c r="J118" s="20"/>
      <c r="K118" s="20">
        <v>54</v>
      </c>
      <c r="L118" s="20" t="s">
        <v>2146</v>
      </c>
      <c r="M118" s="20"/>
      <c r="N118" s="20"/>
      <c r="O118" s="20"/>
      <c r="P118" s="20"/>
      <c r="Q118" s="58">
        <f t="shared" si="6"/>
        <v>54</v>
      </c>
      <c r="R118" s="13">
        <f t="shared" si="7"/>
        <v>8046</v>
      </c>
    </row>
    <row r="119" spans="1:18" ht="17.100000000000001" customHeight="1" x14ac:dyDescent="0.25">
      <c r="A119" s="59">
        <v>123</v>
      </c>
      <c r="B119" s="58">
        <v>1508</v>
      </c>
      <c r="C119" s="20"/>
      <c r="D119" s="20"/>
      <c r="E119" s="20"/>
      <c r="F119" s="20"/>
      <c r="G119" s="20">
        <v>56</v>
      </c>
      <c r="H119" s="20" t="s">
        <v>2147</v>
      </c>
      <c r="I119" s="20"/>
      <c r="J119" s="20"/>
      <c r="K119" s="20"/>
      <c r="L119" s="20"/>
      <c r="M119" s="20"/>
      <c r="N119" s="20"/>
      <c r="O119" s="20"/>
      <c r="P119" s="20"/>
      <c r="Q119" s="58">
        <f t="shared" si="6"/>
        <v>56</v>
      </c>
      <c r="R119" s="13">
        <f t="shared" si="7"/>
        <v>8344</v>
      </c>
    </row>
    <row r="120" spans="1:18" ht="17.100000000000001" customHeight="1" x14ac:dyDescent="0.25">
      <c r="A120" s="59">
        <v>124</v>
      </c>
      <c r="B120" s="58">
        <v>1509</v>
      </c>
      <c r="C120" s="20">
        <v>54</v>
      </c>
      <c r="D120" s="20" t="s">
        <v>2148</v>
      </c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>
        <v>42</v>
      </c>
      <c r="P120" s="20" t="s">
        <v>2149</v>
      </c>
      <c r="Q120" s="58">
        <f t="shared" si="6"/>
        <v>96</v>
      </c>
      <c r="R120" s="13">
        <f t="shared" si="7"/>
        <v>14304</v>
      </c>
    </row>
    <row r="121" spans="1:18" ht="17.100000000000001" customHeight="1" x14ac:dyDescent="0.25">
      <c r="A121" s="59">
        <v>125</v>
      </c>
      <c r="B121" s="58">
        <v>1510</v>
      </c>
      <c r="C121" s="20"/>
      <c r="D121" s="20"/>
      <c r="E121" s="20">
        <v>50</v>
      </c>
      <c r="F121" s="20" t="s">
        <v>2150</v>
      </c>
      <c r="G121" s="20"/>
      <c r="H121" s="20"/>
      <c r="I121" s="20">
        <v>72</v>
      </c>
      <c r="J121" s="20" t="s">
        <v>2151</v>
      </c>
      <c r="K121" s="20"/>
      <c r="L121" s="20"/>
      <c r="M121" s="20">
        <v>68</v>
      </c>
      <c r="N121" s="20" t="s">
        <v>925</v>
      </c>
      <c r="O121" s="20"/>
      <c r="P121" s="20"/>
      <c r="Q121" s="58">
        <f t="shared" si="6"/>
        <v>190</v>
      </c>
      <c r="R121" s="13">
        <f t="shared" si="7"/>
        <v>28310</v>
      </c>
    </row>
    <row r="122" spans="1:18" ht="17.100000000000001" customHeight="1" x14ac:dyDescent="0.25">
      <c r="A122" s="59">
        <v>126</v>
      </c>
      <c r="B122" s="58">
        <v>1511</v>
      </c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58">
        <f t="shared" si="6"/>
        <v>0</v>
      </c>
      <c r="R122" s="13">
        <f t="shared" si="7"/>
        <v>0</v>
      </c>
    </row>
    <row r="123" spans="1:18" ht="17.100000000000001" customHeight="1" x14ac:dyDescent="0.25">
      <c r="A123" s="59">
        <v>127</v>
      </c>
      <c r="B123" s="58" t="s">
        <v>22</v>
      </c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58">
        <f t="shared" si="6"/>
        <v>0</v>
      </c>
      <c r="R124" s="13">
        <f t="shared" si="7"/>
        <v>0</v>
      </c>
    </row>
    <row r="125" spans="1:18" ht="17.100000000000001" customHeight="1" x14ac:dyDescent="0.25">
      <c r="A125" s="59">
        <v>129</v>
      </c>
      <c r="B125" s="58">
        <v>1603</v>
      </c>
      <c r="C125" s="20"/>
      <c r="D125" s="20"/>
      <c r="E125" s="20"/>
      <c r="F125" s="20"/>
      <c r="G125" s="20"/>
      <c r="H125" s="20"/>
      <c r="I125" s="20">
        <v>48</v>
      </c>
      <c r="J125" s="20" t="s">
        <v>2152</v>
      </c>
      <c r="K125" s="20"/>
      <c r="L125" s="20"/>
      <c r="M125" s="20"/>
      <c r="N125" s="20"/>
      <c r="O125" s="20"/>
      <c r="P125" s="20"/>
      <c r="Q125" s="58">
        <f t="shared" si="6"/>
        <v>48</v>
      </c>
      <c r="R125" s="13">
        <f t="shared" si="7"/>
        <v>7152</v>
      </c>
    </row>
    <row r="126" spans="1:18" ht="17.100000000000001" customHeight="1" x14ac:dyDescent="0.25">
      <c r="A126" s="59">
        <v>130</v>
      </c>
      <c r="B126" s="58">
        <v>1703</v>
      </c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58">
        <f t="shared" si="6"/>
        <v>0</v>
      </c>
      <c r="R126" s="13">
        <f t="shared" si="7"/>
        <v>0</v>
      </c>
    </row>
    <row r="127" spans="1:18" ht="17.100000000000001" customHeight="1" x14ac:dyDescent="0.25">
      <c r="A127" s="59">
        <v>131</v>
      </c>
      <c r="B127" s="58">
        <v>1704</v>
      </c>
      <c r="C127" s="20"/>
      <c r="D127" s="20"/>
      <c r="E127" s="20"/>
      <c r="F127" s="20"/>
      <c r="G127" s="20">
        <v>48</v>
      </c>
      <c r="H127" s="20" t="s">
        <v>2153</v>
      </c>
      <c r="I127" s="20"/>
      <c r="J127" s="20"/>
      <c r="K127" s="20"/>
      <c r="L127" s="20"/>
      <c r="M127" s="20">
        <v>38</v>
      </c>
      <c r="N127" s="20" t="s">
        <v>2154</v>
      </c>
      <c r="O127" s="20"/>
      <c r="P127" s="20"/>
      <c r="Q127" s="58">
        <f t="shared" si="6"/>
        <v>86</v>
      </c>
      <c r="R127" s="13">
        <f t="shared" si="7"/>
        <v>12814</v>
      </c>
    </row>
    <row r="128" spans="1:18" ht="17.100000000000001" customHeight="1" x14ac:dyDescent="0.25">
      <c r="A128" s="59">
        <v>132</v>
      </c>
      <c r="B128" s="58">
        <v>1705</v>
      </c>
      <c r="C128" s="20"/>
      <c r="D128" s="20"/>
      <c r="E128" s="20"/>
      <c r="F128" s="20"/>
      <c r="G128" s="20"/>
      <c r="H128" s="20"/>
      <c r="I128" s="20"/>
      <c r="J128" s="20"/>
      <c r="K128" s="20">
        <v>44</v>
      </c>
      <c r="L128" s="20" t="s">
        <v>2155</v>
      </c>
      <c r="M128" s="20"/>
      <c r="N128" s="20"/>
      <c r="O128" s="20"/>
      <c r="P128" s="20"/>
      <c r="Q128" s="58">
        <f t="shared" si="6"/>
        <v>44</v>
      </c>
      <c r="R128" s="13">
        <f t="shared" si="7"/>
        <v>6556</v>
      </c>
    </row>
    <row r="129" spans="1:18" ht="17.100000000000001" customHeight="1" x14ac:dyDescent="0.25">
      <c r="A129" s="59">
        <v>133</v>
      </c>
      <c r="B129" s="58">
        <v>1706</v>
      </c>
      <c r="C129" s="20"/>
      <c r="D129" s="20"/>
      <c r="E129" s="20"/>
      <c r="F129" s="20"/>
      <c r="G129" s="20"/>
      <c r="H129" s="20"/>
      <c r="I129" s="20"/>
      <c r="J129" s="20"/>
      <c r="K129" s="20">
        <v>41</v>
      </c>
      <c r="L129" s="20" t="s">
        <v>2156</v>
      </c>
      <c r="M129" s="20"/>
      <c r="N129" s="20"/>
      <c r="O129" s="20"/>
      <c r="P129" s="20"/>
      <c r="Q129" s="58">
        <f t="shared" si="6"/>
        <v>41</v>
      </c>
      <c r="R129" s="13">
        <f t="shared" si="7"/>
        <v>6109</v>
      </c>
    </row>
    <row r="130" spans="1:18" ht="17.100000000000001" customHeight="1" x14ac:dyDescent="0.25">
      <c r="A130" s="59">
        <v>134</v>
      </c>
      <c r="B130" s="58">
        <v>1707</v>
      </c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58">
        <f t="shared" si="6"/>
        <v>0</v>
      </c>
      <c r="R130" s="13">
        <f t="shared" si="7"/>
        <v>0</v>
      </c>
    </row>
    <row r="131" spans="1:18" ht="17.100000000000001" customHeight="1" x14ac:dyDescent="0.25">
      <c r="A131" s="59">
        <v>135</v>
      </c>
      <c r="B131" s="58">
        <v>1708</v>
      </c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>
        <v>32</v>
      </c>
      <c r="P131" s="20" t="s">
        <v>2157</v>
      </c>
      <c r="Q131" s="58">
        <f t="shared" si="6"/>
        <v>32</v>
      </c>
      <c r="R131" s="13">
        <f t="shared" si="7"/>
        <v>4768</v>
      </c>
    </row>
    <row r="132" spans="1:18" ht="17.100000000000001" customHeight="1" x14ac:dyDescent="0.25">
      <c r="A132" s="59">
        <v>136</v>
      </c>
      <c r="B132" s="58" t="s">
        <v>23</v>
      </c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58">
        <f t="shared" si="6"/>
        <v>0</v>
      </c>
      <c r="R133" s="13">
        <f t="shared" si="7"/>
        <v>0</v>
      </c>
    </row>
    <row r="134" spans="1:18" ht="17.100000000000001" customHeight="1" x14ac:dyDescent="0.25">
      <c r="A134" s="59">
        <v>138</v>
      </c>
      <c r="B134" s="58">
        <v>2102</v>
      </c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58">
        <f t="shared" si="6"/>
        <v>0</v>
      </c>
      <c r="R134" s="13">
        <f t="shared" si="7"/>
        <v>0</v>
      </c>
    </row>
    <row r="135" spans="1:18" ht="17.100000000000001" customHeight="1" x14ac:dyDescent="0.25">
      <c r="A135" s="59">
        <v>139</v>
      </c>
      <c r="B135" s="58">
        <v>2105</v>
      </c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58">
        <f t="shared" si="6"/>
        <v>0</v>
      </c>
      <c r="R137" s="13">
        <f t="shared" si="7"/>
        <v>0</v>
      </c>
    </row>
    <row r="138" spans="1:18" ht="17.100000000000001" customHeight="1" x14ac:dyDescent="0.25">
      <c r="A138" s="59">
        <v>142</v>
      </c>
      <c r="B138" s="58">
        <v>2108</v>
      </c>
      <c r="C138" s="20"/>
      <c r="D138" s="20"/>
      <c r="E138" s="20"/>
      <c r="F138" s="20"/>
      <c r="G138" s="20">
        <v>118</v>
      </c>
      <c r="H138" s="20" t="s">
        <v>2158</v>
      </c>
      <c r="I138" s="20"/>
      <c r="J138" s="20"/>
      <c r="K138" s="20"/>
      <c r="L138" s="20"/>
      <c r="M138" s="20"/>
      <c r="N138" s="20"/>
      <c r="O138" s="20">
        <v>124</v>
      </c>
      <c r="P138" s="20" t="s">
        <v>2159</v>
      </c>
      <c r="Q138" s="58">
        <f t="shared" si="6"/>
        <v>242</v>
      </c>
      <c r="R138" s="13">
        <f t="shared" si="7"/>
        <v>36058</v>
      </c>
    </row>
    <row r="139" spans="1:18" ht="17.100000000000001" customHeight="1" x14ac:dyDescent="0.25">
      <c r="A139" s="59">
        <v>143</v>
      </c>
      <c r="B139" s="58">
        <v>2109</v>
      </c>
      <c r="C139" s="20">
        <v>120</v>
      </c>
      <c r="D139" s="20" t="s">
        <v>2160</v>
      </c>
      <c r="E139" s="20"/>
      <c r="F139" s="20"/>
      <c r="G139" s="20">
        <v>88</v>
      </c>
      <c r="H139" s="20" t="s">
        <v>2161</v>
      </c>
      <c r="I139" s="20"/>
      <c r="J139" s="20"/>
      <c r="K139" s="20"/>
      <c r="L139" s="20"/>
      <c r="M139" s="20">
        <v>120</v>
      </c>
      <c r="N139" s="20" t="s">
        <v>2162</v>
      </c>
      <c r="O139" s="20"/>
      <c r="P139" s="20"/>
      <c r="Q139" s="58">
        <f t="shared" ref="Q139:Q152" si="8">C139+E139+G139+I139+K139+M139+O139</f>
        <v>328</v>
      </c>
      <c r="R139" s="13">
        <f t="shared" ref="R139:R152" si="9">SUM(C139*C$9,E139*E$9,G139*G$9,I139*I$9,K139*K$9,M139*M$9,O139*O$9)</f>
        <v>48872</v>
      </c>
    </row>
    <row r="140" spans="1:18" ht="17.100000000000001" customHeight="1" x14ac:dyDescent="0.25">
      <c r="A140" s="59">
        <v>144</v>
      </c>
      <c r="B140" s="58">
        <v>2110</v>
      </c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>
        <v>130</v>
      </c>
      <c r="P140" s="20" t="s">
        <v>2163</v>
      </c>
      <c r="Q140" s="58">
        <f t="shared" si="8"/>
        <v>130</v>
      </c>
      <c r="R140" s="13">
        <f t="shared" si="9"/>
        <v>19370</v>
      </c>
    </row>
    <row r="141" spans="1:18" ht="17.100000000000001" customHeight="1" x14ac:dyDescent="0.25">
      <c r="A141" s="59">
        <v>145</v>
      </c>
      <c r="B141" s="58">
        <v>2111</v>
      </c>
      <c r="C141" s="20"/>
      <c r="D141" s="20"/>
      <c r="E141" s="20">
        <v>103</v>
      </c>
      <c r="F141" s="20" t="s">
        <v>2164</v>
      </c>
      <c r="G141" s="20"/>
      <c r="H141" s="20"/>
      <c r="I141" s="20">
        <v>83</v>
      </c>
      <c r="J141" s="20" t="s">
        <v>2165</v>
      </c>
      <c r="K141" s="20"/>
      <c r="L141" s="20"/>
      <c r="M141" s="20"/>
      <c r="N141" s="20"/>
      <c r="O141" s="20">
        <v>116</v>
      </c>
      <c r="P141" s="20" t="s">
        <v>2166</v>
      </c>
      <c r="Q141" s="58">
        <f t="shared" si="8"/>
        <v>302</v>
      </c>
      <c r="R141" s="13">
        <f t="shared" si="9"/>
        <v>44998</v>
      </c>
    </row>
    <row r="142" spans="1:18" ht="17.100000000000001" customHeight="1" x14ac:dyDescent="0.25">
      <c r="A142" s="59">
        <v>146</v>
      </c>
      <c r="B142" s="58">
        <v>2112</v>
      </c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>
        <v>134</v>
      </c>
      <c r="P142" s="20" t="s">
        <v>2167</v>
      </c>
      <c r="Q142" s="58">
        <f t="shared" si="8"/>
        <v>134</v>
      </c>
      <c r="R142" s="13">
        <f t="shared" si="9"/>
        <v>19966</v>
      </c>
    </row>
    <row r="143" spans="1:18" ht="17.100000000000001" customHeight="1" x14ac:dyDescent="0.25">
      <c r="A143" s="59">
        <v>147</v>
      </c>
      <c r="B143" s="58">
        <v>2113</v>
      </c>
      <c r="C143" s="20"/>
      <c r="D143" s="20"/>
      <c r="E143" s="20">
        <v>105</v>
      </c>
      <c r="F143" s="20" t="s">
        <v>2168</v>
      </c>
      <c r="G143" s="20"/>
      <c r="H143" s="20"/>
      <c r="I143" s="20">
        <v>92</v>
      </c>
      <c r="J143" s="20" t="s">
        <v>2169</v>
      </c>
      <c r="K143" s="20"/>
      <c r="L143" s="20"/>
      <c r="M143" s="20"/>
      <c r="N143" s="20"/>
      <c r="O143" s="20"/>
      <c r="P143" s="20"/>
      <c r="Q143" s="58">
        <f t="shared" si="8"/>
        <v>197</v>
      </c>
      <c r="R143" s="13">
        <f t="shared" si="9"/>
        <v>29353</v>
      </c>
    </row>
    <row r="144" spans="1:18" ht="17.100000000000001" customHeight="1" x14ac:dyDescent="0.25">
      <c r="A144" s="59">
        <v>148</v>
      </c>
      <c r="B144" s="58">
        <v>2114</v>
      </c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58">
        <f t="shared" si="8"/>
        <v>0</v>
      </c>
      <c r="R144" s="13">
        <f t="shared" si="9"/>
        <v>0</v>
      </c>
    </row>
    <row r="145" spans="1:18" ht="17.100000000000001" customHeight="1" x14ac:dyDescent="0.25">
      <c r="A145" s="59">
        <v>149</v>
      </c>
      <c r="B145" s="58">
        <v>2115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>
        <v>51</v>
      </c>
      <c r="P145" s="20" t="s">
        <v>2170</v>
      </c>
      <c r="Q145" s="58">
        <f t="shared" si="8"/>
        <v>51</v>
      </c>
      <c r="R145" s="13">
        <f t="shared" si="9"/>
        <v>7599</v>
      </c>
    </row>
    <row r="146" spans="1:18" ht="17.100000000000001" customHeight="1" x14ac:dyDescent="0.25">
      <c r="A146" s="59">
        <v>151</v>
      </c>
      <c r="B146" s="58">
        <v>2302</v>
      </c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>
        <v>92</v>
      </c>
      <c r="P146" s="20" t="s">
        <v>2171</v>
      </c>
      <c r="Q146" s="58">
        <f t="shared" si="8"/>
        <v>92</v>
      </c>
      <c r="R146" s="13">
        <f t="shared" si="9"/>
        <v>13708</v>
      </c>
    </row>
    <row r="147" spans="1:18" ht="17.100000000000001" customHeight="1" x14ac:dyDescent="0.25">
      <c r="A147" s="59">
        <v>152</v>
      </c>
      <c r="B147" s="58">
        <v>2401</v>
      </c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58">
        <f t="shared" si="8"/>
        <v>0</v>
      </c>
      <c r="R147" s="13">
        <f t="shared" si="9"/>
        <v>0</v>
      </c>
    </row>
    <row r="148" spans="1:18" ht="17.100000000000001" customHeight="1" x14ac:dyDescent="0.25">
      <c r="A148" s="59">
        <v>153</v>
      </c>
      <c r="B148" s="58">
        <v>2402</v>
      </c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58">
        <f t="shared" si="8"/>
        <v>0</v>
      </c>
      <c r="R148" s="13">
        <f t="shared" si="9"/>
        <v>0</v>
      </c>
    </row>
    <row r="149" spans="1:18" ht="17.100000000000001" customHeight="1" x14ac:dyDescent="0.25">
      <c r="A149" s="59">
        <v>154</v>
      </c>
      <c r="B149" s="58" t="s">
        <v>24</v>
      </c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20"/>
      <c r="D151" s="20"/>
      <c r="E151" s="20"/>
      <c r="F151" s="20"/>
      <c r="G151" s="20">
        <v>5</v>
      </c>
      <c r="H151" s="20" t="s">
        <v>501</v>
      </c>
      <c r="I151" s="20"/>
      <c r="J151" s="20"/>
      <c r="K151" s="20"/>
      <c r="L151" s="20"/>
      <c r="M151" s="20"/>
      <c r="N151" s="20"/>
      <c r="O151" s="20"/>
      <c r="P151" s="20"/>
      <c r="Q151" s="58">
        <f t="shared" si="8"/>
        <v>5</v>
      </c>
      <c r="R151" s="13">
        <f t="shared" si="9"/>
        <v>745</v>
      </c>
    </row>
    <row r="152" spans="1:18" ht="17.100000000000001" customHeight="1" x14ac:dyDescent="0.25">
      <c r="A152" s="59">
        <v>157</v>
      </c>
      <c r="B152" s="58" t="s">
        <v>27</v>
      </c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6411</v>
      </c>
      <c r="R153" s="13">
        <f>SUM(R11:R152)</f>
        <v>955239</v>
      </c>
    </row>
    <row r="154" spans="1:18" ht="33.950000000000003" customHeight="1" x14ac:dyDescent="0.25">
      <c r="A154" s="87" t="s">
        <v>28</v>
      </c>
      <c r="B154" s="85"/>
      <c r="C154" s="59">
        <f>SUM(C11:C152)</f>
        <v>773</v>
      </c>
      <c r="D154" s="59"/>
      <c r="E154" s="59">
        <f>SUM(E11:E152)</f>
        <v>943</v>
      </c>
      <c r="F154" s="59"/>
      <c r="G154" s="59">
        <f>SUM(G11:G152)</f>
        <v>718</v>
      </c>
      <c r="H154" s="59"/>
      <c r="I154" s="59">
        <f>SUM(I11:I152)</f>
        <v>652</v>
      </c>
      <c r="J154" s="59"/>
      <c r="K154" s="59">
        <f>SUM(K11:K152)</f>
        <v>838</v>
      </c>
      <c r="L154" s="59"/>
      <c r="M154" s="59">
        <f>SUM(M11:M152)</f>
        <v>1068</v>
      </c>
      <c r="N154" s="59"/>
      <c r="O154" s="59">
        <f>SUM(O11:O152)</f>
        <v>1419</v>
      </c>
      <c r="P154" s="59"/>
      <c r="Q154" s="21">
        <f>SUM(C154:P154)</f>
        <v>6411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115177</v>
      </c>
      <c r="D155" s="59"/>
      <c r="E155" s="59">
        <f>E154*E9</f>
        <v>140507</v>
      </c>
      <c r="F155" s="59"/>
      <c r="G155" s="59">
        <f>G154*G9</f>
        <v>106982</v>
      </c>
      <c r="H155" s="59"/>
      <c r="I155" s="59">
        <f>I154*I9</f>
        <v>97148</v>
      </c>
      <c r="J155" s="59"/>
      <c r="K155" s="59">
        <f>K154*K9</f>
        <v>124862</v>
      </c>
      <c r="L155" s="59"/>
      <c r="M155" s="59">
        <f>M154*M9</f>
        <v>159132</v>
      </c>
      <c r="N155" s="59"/>
      <c r="O155" s="59">
        <f>O154*O9</f>
        <v>211431</v>
      </c>
      <c r="P155" s="59"/>
      <c r="Q155" s="59" t="s">
        <v>30</v>
      </c>
      <c r="R155" s="23">
        <f>SUM(C155:P155)</f>
        <v>955239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x14ac:dyDescent="0.25">
      <c r="A160" s="57" t="s">
        <v>2172</v>
      </c>
      <c r="E160" s="60"/>
      <c r="G160" s="60"/>
      <c r="I160" s="60"/>
      <c r="K160" s="60"/>
      <c r="M160" s="61"/>
      <c r="P160" s="26" t="s">
        <v>53</v>
      </c>
      <c r="Q160" s="26"/>
    </row>
    <row r="161" spans="1:18" x14ac:dyDescent="0.25">
      <c r="A161" s="57" t="s">
        <v>54</v>
      </c>
      <c r="E161" s="60"/>
      <c r="G161" s="60"/>
      <c r="I161" s="60"/>
      <c r="K161" s="60"/>
      <c r="M161" s="61"/>
      <c r="P161" s="57" t="s">
        <v>56</v>
      </c>
    </row>
    <row r="162" spans="1:18" x14ac:dyDescent="0.25">
      <c r="A162" s="24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24"/>
    </row>
    <row r="163" spans="1:18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</row>
  </sheetData>
  <mergeCells count="26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M4:N4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24" right="0.16" top="0.2" bottom="0.44" header="0.3" footer="0.17"/>
  <pageSetup paperSize="9" orientation="landscape"/>
  <headerFooter>
    <oddFooter>&amp;CPage &amp;P of 5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76"/>
  <sheetViews>
    <sheetView topLeftCell="A106" workbookViewId="0">
      <selection activeCell="U150" sqref="T150:U150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9.7109375" style="57" customWidth="1"/>
    <col min="18" max="18" width="13" style="57" customWidth="1"/>
    <col min="19" max="77" width="9.140625" style="57" customWidth="1"/>
    <col min="78" max="16384" width="9.140625" style="57"/>
  </cols>
  <sheetData>
    <row r="1" spans="1:18" ht="15" customHeight="1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8" ht="15" customHeight="1" x14ac:dyDescent="0.25">
      <c r="A2" s="81" t="s">
        <v>70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8" ht="1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8" ht="15" customHeight="1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 t="s">
        <v>84</v>
      </c>
      <c r="O4" s="1"/>
      <c r="P4" s="1"/>
      <c r="Q4" s="1"/>
      <c r="R4" s="1"/>
    </row>
    <row r="5" spans="1:18" ht="15" customHeight="1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85</v>
      </c>
      <c r="P5" s="1"/>
      <c r="Q5" s="1"/>
      <c r="R5" s="1"/>
    </row>
    <row r="6" spans="1:18" ht="15" customHeight="1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86</v>
      </c>
      <c r="P6" s="1"/>
      <c r="Q6" s="1"/>
      <c r="R6" s="1"/>
    </row>
    <row r="7" spans="1:18" ht="15" customHeight="1" x14ac:dyDescent="0.25">
      <c r="A7" s="86" t="s">
        <v>8</v>
      </c>
      <c r="B7" s="91"/>
      <c r="C7" s="87" t="s">
        <v>87</v>
      </c>
      <c r="D7" s="91"/>
      <c r="E7" s="87" t="s">
        <v>88</v>
      </c>
      <c r="F7" s="91"/>
      <c r="G7" s="87" t="s">
        <v>89</v>
      </c>
      <c r="H7" s="91"/>
      <c r="I7" s="87" t="s">
        <v>90</v>
      </c>
      <c r="J7" s="91"/>
      <c r="K7" s="87" t="s">
        <v>91</v>
      </c>
      <c r="L7" s="91"/>
      <c r="M7" s="87" t="s">
        <v>92</v>
      </c>
      <c r="N7" s="91"/>
      <c r="O7" s="87" t="s">
        <v>93</v>
      </c>
      <c r="P7" s="91"/>
      <c r="Q7" s="87" t="s">
        <v>9</v>
      </c>
      <c r="R7" s="87" t="s">
        <v>10</v>
      </c>
    </row>
    <row r="8" spans="1:18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ht="15" customHeight="1" x14ac:dyDescent="0.25">
      <c r="A9" s="86" t="s">
        <v>11</v>
      </c>
      <c r="B9" s="85"/>
      <c r="C9" s="87">
        <v>160</v>
      </c>
      <c r="D9" s="85"/>
      <c r="E9" s="87">
        <v>160</v>
      </c>
      <c r="F9" s="85"/>
      <c r="G9" s="87">
        <v>160</v>
      </c>
      <c r="H9" s="85"/>
      <c r="I9" s="87">
        <v>160</v>
      </c>
      <c r="J9" s="85"/>
      <c r="K9" s="87">
        <v>160</v>
      </c>
      <c r="L9" s="85"/>
      <c r="M9" s="87">
        <v>158</v>
      </c>
      <c r="N9" s="85"/>
      <c r="O9" s="87">
        <v>158</v>
      </c>
      <c r="P9" s="85"/>
      <c r="Q9" s="100"/>
      <c r="R9" s="100"/>
    </row>
    <row r="10" spans="1:18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8" ht="15" customHeight="1" x14ac:dyDescent="0.25">
      <c r="A11" s="59">
        <v>1</v>
      </c>
      <c r="B11" s="11">
        <v>109</v>
      </c>
      <c r="C11" s="59"/>
      <c r="D11" s="59"/>
      <c r="E11" s="59"/>
      <c r="F11" s="59"/>
      <c r="G11" s="12"/>
      <c r="H11" s="59"/>
      <c r="I11" s="59"/>
      <c r="K11" s="58"/>
      <c r="L11" s="58"/>
      <c r="M11" s="58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5" customHeight="1" x14ac:dyDescent="0.25">
      <c r="A12" s="59">
        <v>2</v>
      </c>
      <c r="B12" s="14">
        <v>110</v>
      </c>
      <c r="C12" s="58"/>
      <c r="D12" s="59"/>
      <c r="E12" s="59"/>
      <c r="F12" s="59"/>
      <c r="G12" s="12"/>
      <c r="H12" s="59"/>
      <c r="I12" s="59"/>
      <c r="J12" s="12"/>
      <c r="K12" s="58"/>
      <c r="L12" s="58"/>
      <c r="M12" s="58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8" ht="15" customHeight="1" x14ac:dyDescent="0.25">
      <c r="A13" s="59">
        <v>3</v>
      </c>
      <c r="B13" s="14">
        <v>112</v>
      </c>
      <c r="C13" s="59"/>
      <c r="D13" s="59"/>
      <c r="E13" s="59"/>
      <c r="F13" s="59"/>
      <c r="G13" s="12"/>
      <c r="H13" s="12"/>
      <c r="I13" s="12"/>
      <c r="J13" s="59"/>
      <c r="K13" s="58"/>
      <c r="L13" s="58"/>
      <c r="M13" s="58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8" ht="15" customHeight="1" x14ac:dyDescent="0.25">
      <c r="A14" s="59">
        <v>4</v>
      </c>
      <c r="B14" s="14">
        <v>113</v>
      </c>
      <c r="C14" s="59"/>
      <c r="D14" s="59"/>
      <c r="E14" s="59"/>
      <c r="F14" s="59"/>
      <c r="G14" s="12"/>
      <c r="H14" s="52"/>
      <c r="I14" s="52"/>
      <c r="J14" s="59"/>
      <c r="K14" s="58">
        <v>190</v>
      </c>
      <c r="L14" s="58">
        <v>19653</v>
      </c>
      <c r="M14" s="58"/>
      <c r="N14" s="58"/>
      <c r="O14" s="58"/>
      <c r="P14" s="58"/>
      <c r="Q14" s="58">
        <f t="shared" si="0"/>
        <v>190</v>
      </c>
      <c r="R14" s="13">
        <f t="shared" si="1"/>
        <v>30400</v>
      </c>
    </row>
    <row r="15" spans="1:18" ht="15" customHeight="1" x14ac:dyDescent="0.25">
      <c r="A15" s="59">
        <v>5</v>
      </c>
      <c r="B15" s="14">
        <v>114</v>
      </c>
      <c r="C15" s="59"/>
      <c r="D15" s="59"/>
      <c r="E15" s="59"/>
      <c r="F15" s="59"/>
      <c r="G15" s="12"/>
      <c r="H15" s="52"/>
      <c r="I15" s="52"/>
      <c r="J15" s="59"/>
      <c r="K15" s="58"/>
      <c r="L15" s="58"/>
      <c r="M15" s="58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8" ht="15" customHeight="1" x14ac:dyDescent="0.25">
      <c r="A16" s="59">
        <v>6</v>
      </c>
      <c r="B16" s="14">
        <v>115</v>
      </c>
      <c r="C16" s="59"/>
      <c r="D16" s="59"/>
      <c r="E16" s="59"/>
      <c r="F16" s="59"/>
      <c r="G16" s="12">
        <v>102</v>
      </c>
      <c r="H16" s="52">
        <v>4045</v>
      </c>
      <c r="I16" s="52"/>
      <c r="J16" s="59"/>
      <c r="K16" s="58"/>
      <c r="L16" s="58"/>
      <c r="M16" s="58"/>
      <c r="N16" s="58"/>
      <c r="O16" s="58"/>
      <c r="P16" s="58"/>
      <c r="Q16" s="58">
        <f t="shared" si="0"/>
        <v>102</v>
      </c>
      <c r="R16" s="13">
        <f t="shared" si="1"/>
        <v>16320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59">
        <v>84</v>
      </c>
      <c r="F17" s="59">
        <v>2934</v>
      </c>
      <c r="G17" s="59"/>
      <c r="H17" s="59"/>
      <c r="I17" s="59"/>
      <c r="J17" s="59"/>
      <c r="K17" s="58"/>
      <c r="L17" s="58"/>
      <c r="M17" s="58"/>
      <c r="N17" s="58"/>
      <c r="O17" s="58">
        <v>127</v>
      </c>
      <c r="P17" s="58">
        <v>2954</v>
      </c>
      <c r="Q17" s="58">
        <f t="shared" si="0"/>
        <v>211</v>
      </c>
      <c r="R17" s="13">
        <f t="shared" si="1"/>
        <v>33506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59"/>
      <c r="F18" s="59"/>
      <c r="G18" s="12"/>
      <c r="H18" s="59"/>
      <c r="I18" s="59"/>
      <c r="J18" s="59"/>
      <c r="K18" s="58"/>
      <c r="L18" s="58"/>
      <c r="M18" s="58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59"/>
      <c r="F19" s="59"/>
      <c r="G19" s="12"/>
      <c r="H19" s="59"/>
      <c r="I19" s="59"/>
      <c r="J19" s="59"/>
      <c r="K19" s="58">
        <v>112</v>
      </c>
      <c r="L19" s="58">
        <v>2433</v>
      </c>
      <c r="M19" s="58"/>
      <c r="N19" s="58"/>
      <c r="O19" s="58"/>
      <c r="P19" s="58"/>
      <c r="Q19" s="58">
        <f t="shared" si="0"/>
        <v>112</v>
      </c>
      <c r="R19" s="13">
        <f t="shared" si="1"/>
        <v>17920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59"/>
      <c r="F20" s="59"/>
      <c r="G20" s="59"/>
      <c r="H20" s="59"/>
      <c r="I20" s="59"/>
      <c r="J20" s="59"/>
      <c r="K20" s="58"/>
      <c r="L20" s="58"/>
      <c r="M20" s="58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59"/>
      <c r="F21" s="59"/>
      <c r="G21" s="52"/>
      <c r="H21" s="59"/>
      <c r="I21" s="59"/>
      <c r="J21" s="59"/>
      <c r="K21" s="58"/>
      <c r="L21" s="58"/>
      <c r="M21" s="58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59"/>
      <c r="F22" s="59"/>
      <c r="G22" s="52"/>
      <c r="H22" s="59"/>
      <c r="I22" s="59"/>
      <c r="J22" s="59"/>
      <c r="K22" s="58"/>
      <c r="L22" s="58"/>
      <c r="M22" s="58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12"/>
      <c r="F23" s="12"/>
      <c r="G23" s="52"/>
      <c r="H23" s="59"/>
      <c r="I23" s="59"/>
      <c r="J23" s="59"/>
      <c r="K23" s="58"/>
      <c r="L23" s="58"/>
      <c r="M23" s="58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/>
      <c r="D24" s="59"/>
      <c r="E24" s="59">
        <v>26</v>
      </c>
      <c r="F24" s="59">
        <v>1386</v>
      </c>
      <c r="G24" s="52"/>
      <c r="H24" s="59"/>
      <c r="I24" s="59"/>
      <c r="J24" s="59"/>
      <c r="K24" s="58"/>
      <c r="L24" s="58"/>
      <c r="M24" s="58">
        <v>32</v>
      </c>
      <c r="N24" s="58">
        <v>1410</v>
      </c>
      <c r="O24" s="58"/>
      <c r="P24" s="58"/>
      <c r="Q24" s="58">
        <f t="shared" si="0"/>
        <v>58</v>
      </c>
      <c r="R24" s="13">
        <f t="shared" si="1"/>
        <v>9216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59">
        <v>30</v>
      </c>
      <c r="F25" s="59">
        <v>3281</v>
      </c>
      <c r="G25" s="52"/>
      <c r="H25" s="59"/>
      <c r="I25" s="59"/>
      <c r="J25" s="59"/>
      <c r="K25" s="58">
        <v>28</v>
      </c>
      <c r="L25" s="58">
        <v>3308</v>
      </c>
      <c r="M25" s="58"/>
      <c r="N25" s="58"/>
      <c r="O25" s="58">
        <v>27</v>
      </c>
      <c r="P25" s="58">
        <v>3326</v>
      </c>
      <c r="Q25" s="58">
        <f t="shared" si="0"/>
        <v>85</v>
      </c>
      <c r="R25" s="13">
        <f t="shared" si="1"/>
        <v>13546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59"/>
      <c r="F26" s="59"/>
      <c r="G26" s="52"/>
      <c r="H26" s="59"/>
      <c r="I26" s="59"/>
      <c r="J26" s="59"/>
      <c r="K26" s="58"/>
      <c r="L26" s="58"/>
      <c r="M26" s="58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59"/>
      <c r="F27" s="59"/>
      <c r="G27" s="59"/>
      <c r="J27" s="59"/>
      <c r="K27" s="58"/>
      <c r="L27" s="58"/>
      <c r="M27" s="58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59"/>
      <c r="F28" s="59"/>
      <c r="G28" s="52"/>
      <c r="H28" s="59"/>
      <c r="I28" s="59"/>
      <c r="J28" s="59"/>
      <c r="K28" s="12"/>
      <c r="L28" s="12"/>
      <c r="M28" s="12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/>
      <c r="D29" s="59"/>
      <c r="E29" s="59"/>
      <c r="F29" s="59"/>
      <c r="G29" s="52"/>
      <c r="H29" s="59"/>
      <c r="I29" s="59">
        <v>33</v>
      </c>
      <c r="J29" s="59">
        <v>225</v>
      </c>
      <c r="K29" s="58"/>
      <c r="L29" s="58"/>
      <c r="M29" s="58">
        <v>30</v>
      </c>
      <c r="N29" s="58">
        <v>244</v>
      </c>
      <c r="O29" s="58"/>
      <c r="P29" s="58"/>
      <c r="Q29" s="58">
        <f t="shared" si="0"/>
        <v>63</v>
      </c>
      <c r="R29" s="13">
        <f t="shared" si="1"/>
        <v>10020</v>
      </c>
    </row>
    <row r="30" spans="1:18" ht="15" customHeight="1" x14ac:dyDescent="0.25">
      <c r="A30" s="59">
        <v>20</v>
      </c>
      <c r="B30" s="14">
        <v>334</v>
      </c>
      <c r="C30" s="59">
        <v>30</v>
      </c>
      <c r="D30" s="59">
        <v>705</v>
      </c>
      <c r="E30" s="59"/>
      <c r="F30" s="59"/>
      <c r="G30" s="52">
        <v>31</v>
      </c>
      <c r="H30" s="59">
        <v>724</v>
      </c>
      <c r="I30" s="59"/>
      <c r="J30" s="59"/>
      <c r="K30" s="58">
        <v>22</v>
      </c>
      <c r="L30" s="58">
        <v>743</v>
      </c>
      <c r="M30" s="58"/>
      <c r="N30" s="58"/>
      <c r="O30" s="58"/>
      <c r="P30" s="58"/>
      <c r="Q30" s="58">
        <f t="shared" si="0"/>
        <v>83</v>
      </c>
      <c r="R30" s="13">
        <f t="shared" si="1"/>
        <v>13280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59">
        <v>40</v>
      </c>
      <c r="F31" s="59">
        <v>201</v>
      </c>
      <c r="G31" s="52"/>
      <c r="H31" s="59"/>
      <c r="I31" s="59"/>
      <c r="J31" s="59"/>
      <c r="K31" s="58"/>
      <c r="L31" s="58"/>
      <c r="M31" s="58"/>
      <c r="N31" s="58"/>
      <c r="O31" s="58"/>
      <c r="P31" s="58"/>
      <c r="Q31" s="58">
        <f t="shared" si="0"/>
        <v>40</v>
      </c>
      <c r="R31" s="13">
        <f t="shared" si="1"/>
        <v>6400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59"/>
      <c r="F32" s="59"/>
      <c r="G32" s="52"/>
      <c r="H32" s="59"/>
      <c r="I32" s="59"/>
      <c r="J32" s="59"/>
      <c r="K32" s="58"/>
      <c r="L32" s="58"/>
      <c r="M32" s="58"/>
      <c r="N32" s="58"/>
      <c r="O32" s="58"/>
      <c r="P32" s="58"/>
      <c r="Q32" s="58">
        <f t="shared" si="0"/>
        <v>0</v>
      </c>
      <c r="R32" s="13">
        <f t="shared" si="1"/>
        <v>0</v>
      </c>
    </row>
    <row r="33" spans="1:18" ht="15" customHeight="1" x14ac:dyDescent="0.25">
      <c r="A33" s="59">
        <v>23</v>
      </c>
      <c r="B33" s="14">
        <v>337</v>
      </c>
      <c r="C33" s="59"/>
      <c r="D33" s="59"/>
      <c r="E33" s="59">
        <v>28</v>
      </c>
      <c r="F33" s="59">
        <v>5368</v>
      </c>
      <c r="G33" s="52"/>
      <c r="H33" s="59"/>
      <c r="I33" s="59">
        <v>33</v>
      </c>
      <c r="J33" s="59">
        <v>5396</v>
      </c>
      <c r="K33" s="58"/>
      <c r="L33" s="58"/>
      <c r="M33" s="58">
        <v>25</v>
      </c>
      <c r="N33" s="58">
        <v>5409</v>
      </c>
      <c r="O33" s="58"/>
      <c r="P33" s="58"/>
      <c r="Q33" s="58">
        <f t="shared" si="0"/>
        <v>86</v>
      </c>
      <c r="R33" s="13">
        <f t="shared" si="1"/>
        <v>13710</v>
      </c>
    </row>
    <row r="34" spans="1:18" ht="15" customHeight="1" x14ac:dyDescent="0.25">
      <c r="A34" s="59">
        <v>24</v>
      </c>
      <c r="B34" s="14">
        <v>338</v>
      </c>
      <c r="C34" s="59"/>
      <c r="D34" s="59"/>
      <c r="E34" s="59">
        <v>26</v>
      </c>
      <c r="F34" s="59">
        <v>1715</v>
      </c>
      <c r="G34" s="52"/>
      <c r="H34" s="59"/>
      <c r="I34" s="59">
        <v>29</v>
      </c>
      <c r="J34" s="59">
        <v>1728</v>
      </c>
      <c r="K34" s="58"/>
      <c r="L34" s="58"/>
      <c r="M34" s="58">
        <v>20</v>
      </c>
      <c r="N34" s="58">
        <v>1735</v>
      </c>
      <c r="O34" s="58"/>
      <c r="P34" s="58"/>
      <c r="Q34" s="58">
        <f t="shared" si="0"/>
        <v>75</v>
      </c>
      <c r="R34" s="13">
        <f t="shared" si="1"/>
        <v>11960</v>
      </c>
    </row>
    <row r="35" spans="1:18" ht="15" customHeight="1" x14ac:dyDescent="0.25">
      <c r="A35" s="59">
        <v>25</v>
      </c>
      <c r="B35" s="14">
        <v>339</v>
      </c>
      <c r="C35" s="14">
        <v>48</v>
      </c>
      <c r="D35" s="14">
        <v>9247</v>
      </c>
      <c r="E35" s="14"/>
      <c r="F35" s="14"/>
      <c r="G35" s="15">
        <v>43</v>
      </c>
      <c r="H35" s="12">
        <v>9270</v>
      </c>
      <c r="I35" s="12"/>
      <c r="J35" s="14"/>
      <c r="L35" s="16"/>
      <c r="M35" s="57">
        <v>54</v>
      </c>
      <c r="N35" s="16">
        <v>9293</v>
      </c>
      <c r="O35" s="16"/>
      <c r="P35" s="16"/>
      <c r="Q35" s="58">
        <f t="shared" si="0"/>
        <v>145</v>
      </c>
      <c r="R35" s="13">
        <f t="shared" si="1"/>
        <v>23092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59"/>
      <c r="F36" s="59"/>
      <c r="G36" s="54"/>
      <c r="H36" s="12"/>
      <c r="I36" s="12"/>
      <c r="J36" s="59"/>
      <c r="K36" s="58"/>
      <c r="L36" s="58"/>
      <c r="M36" s="58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/>
      <c r="D37" s="59"/>
      <c r="E37" s="59"/>
      <c r="F37" s="59"/>
      <c r="G37" s="54"/>
      <c r="H37" s="12"/>
      <c r="I37" s="12"/>
      <c r="J37" s="59"/>
      <c r="K37" s="58">
        <v>17</v>
      </c>
      <c r="L37" s="58">
        <v>10924</v>
      </c>
      <c r="M37" s="58"/>
      <c r="N37" s="58"/>
      <c r="O37" s="58"/>
      <c r="P37" s="58"/>
      <c r="Q37" s="58">
        <f t="shared" si="0"/>
        <v>17</v>
      </c>
      <c r="R37" s="13">
        <f t="shared" si="1"/>
        <v>2720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59"/>
      <c r="F38" s="59"/>
      <c r="G38" s="54"/>
      <c r="H38" s="12"/>
      <c r="I38" s="12"/>
      <c r="J38" s="59"/>
      <c r="K38" s="58"/>
      <c r="L38" s="58"/>
      <c r="M38" s="58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>
        <v>30</v>
      </c>
      <c r="D39" s="59">
        <v>13443</v>
      </c>
      <c r="E39" s="12"/>
      <c r="F39" s="59"/>
      <c r="G39" s="54">
        <v>34</v>
      </c>
      <c r="H39" s="12">
        <v>13456</v>
      </c>
      <c r="I39" s="12">
        <v>13</v>
      </c>
      <c r="J39" s="59">
        <v>13507</v>
      </c>
      <c r="K39" s="58"/>
      <c r="L39" s="58"/>
      <c r="M39" s="58">
        <v>12</v>
      </c>
      <c r="N39" s="58">
        <v>13524</v>
      </c>
      <c r="O39" s="58"/>
      <c r="P39" s="58"/>
      <c r="Q39" s="58">
        <f t="shared" si="0"/>
        <v>89</v>
      </c>
      <c r="R39" s="13">
        <f t="shared" si="1"/>
        <v>14216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12"/>
      <c r="F40" s="59"/>
      <c r="G40" s="52"/>
      <c r="H40" s="12"/>
      <c r="I40" s="12"/>
      <c r="J40" s="59"/>
      <c r="K40" s="58"/>
      <c r="L40" s="58"/>
      <c r="M40" s="58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12"/>
      <c r="F41" s="59"/>
      <c r="G41" s="52"/>
      <c r="H41" s="12"/>
      <c r="I41" s="12"/>
      <c r="J41" s="59"/>
      <c r="K41" s="58"/>
      <c r="L41" s="58"/>
      <c r="M41" s="58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12"/>
      <c r="F42" s="59"/>
      <c r="G42" s="52"/>
      <c r="H42" s="12"/>
      <c r="I42" s="12"/>
      <c r="J42" s="59"/>
      <c r="K42" s="58"/>
      <c r="L42" s="58"/>
      <c r="M42" s="58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59"/>
      <c r="F43" s="59"/>
      <c r="G43" s="52"/>
      <c r="H43" s="12"/>
      <c r="I43" s="12"/>
      <c r="J43" s="59"/>
      <c r="K43" s="58"/>
      <c r="L43" s="58"/>
      <c r="M43" s="58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59"/>
      <c r="F44" s="59"/>
      <c r="G44" s="59"/>
      <c r="H44" s="12"/>
      <c r="I44" s="12"/>
      <c r="J44" s="59"/>
      <c r="K44" s="58"/>
      <c r="L44" s="58"/>
      <c r="M44" s="58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59"/>
      <c r="F45" s="59"/>
      <c r="G45" s="59"/>
      <c r="H45" s="59"/>
      <c r="I45" s="59"/>
      <c r="J45" s="59"/>
      <c r="K45" s="12"/>
      <c r="L45" s="58"/>
      <c r="M45" s="12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59"/>
      <c r="F46" s="59"/>
      <c r="G46" s="52"/>
      <c r="H46" s="59"/>
      <c r="I46" s="59"/>
      <c r="J46" s="59"/>
      <c r="K46" s="58"/>
      <c r="L46" s="58"/>
      <c r="M46" s="58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59"/>
      <c r="F47" s="59"/>
      <c r="G47" s="52"/>
      <c r="H47" s="59"/>
      <c r="I47" s="59"/>
      <c r="J47" s="59"/>
      <c r="K47" s="58"/>
      <c r="L47" s="58"/>
      <c r="M47" s="58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59"/>
      <c r="F48" s="59"/>
      <c r="G48" s="59"/>
      <c r="H48" s="14"/>
      <c r="I48" s="14"/>
      <c r="J48" s="59"/>
      <c r="K48" s="58"/>
      <c r="L48" s="58"/>
      <c r="M48" s="58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58"/>
      <c r="F49" s="58"/>
      <c r="G49" s="58"/>
      <c r="H49" s="59"/>
      <c r="I49" s="59"/>
      <c r="J49" s="58"/>
      <c r="K49" s="58"/>
      <c r="L49" s="58"/>
      <c r="M49" s="58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58"/>
      <c r="F50" s="58"/>
      <c r="G50" s="58"/>
      <c r="H50" s="59"/>
      <c r="I50" s="59"/>
      <c r="J50" s="58"/>
      <c r="K50" s="58"/>
      <c r="L50" s="58"/>
      <c r="M50" s="58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58"/>
      <c r="F51" s="58"/>
      <c r="G51" s="58"/>
      <c r="H51" s="59"/>
      <c r="I51" s="59"/>
      <c r="J51" s="58"/>
      <c r="K51" s="58"/>
      <c r="L51" s="58"/>
      <c r="M51" s="58">
        <v>38</v>
      </c>
      <c r="N51" s="58">
        <v>2812</v>
      </c>
      <c r="O51" s="58"/>
      <c r="P51" s="58"/>
      <c r="Q51" s="58">
        <f t="shared" si="2"/>
        <v>38</v>
      </c>
      <c r="R51" s="13">
        <f t="shared" si="3"/>
        <v>6004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58"/>
      <c r="F52" s="58"/>
      <c r="G52" s="58"/>
      <c r="H52" s="59"/>
      <c r="I52" s="59"/>
      <c r="J52" s="58"/>
      <c r="K52" s="58"/>
      <c r="L52" s="58"/>
      <c r="M52" s="58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58"/>
      <c r="F53" s="58"/>
      <c r="G53" s="58"/>
      <c r="H53" s="59"/>
      <c r="I53" s="59"/>
      <c r="J53" s="58"/>
      <c r="K53" s="58"/>
      <c r="L53" s="58"/>
      <c r="M53" s="58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58"/>
      <c r="F54" s="58"/>
      <c r="G54" s="58"/>
      <c r="H54" s="59"/>
      <c r="I54" s="59"/>
      <c r="J54" s="58"/>
      <c r="K54" s="58"/>
      <c r="L54" s="58"/>
      <c r="M54" s="58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"/>
        <v>0</v>
      </c>
      <c r="R57" s="13">
        <f t="shared" si="3"/>
        <v>0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58"/>
      <c r="F58" s="58"/>
      <c r="G58" s="58"/>
      <c r="H58" s="58"/>
      <c r="I58" s="58"/>
      <c r="J58" s="58"/>
      <c r="K58" s="58">
        <v>28</v>
      </c>
      <c r="L58" s="58">
        <v>510</v>
      </c>
      <c r="M58" s="58"/>
      <c r="N58" s="58"/>
      <c r="O58" s="58"/>
      <c r="P58" s="58"/>
      <c r="Q58" s="58">
        <f t="shared" si="2"/>
        <v>28</v>
      </c>
      <c r="R58" s="13">
        <f t="shared" si="3"/>
        <v>4480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58"/>
      <c r="F59" s="58"/>
      <c r="G59" s="58"/>
      <c r="H59" s="58"/>
      <c r="I59" s="58"/>
      <c r="J59" s="58"/>
      <c r="K59" s="58">
        <v>33</v>
      </c>
      <c r="L59" s="58">
        <v>607</v>
      </c>
      <c r="M59" s="58"/>
      <c r="N59" s="58"/>
      <c r="O59" s="58"/>
      <c r="P59" s="58"/>
      <c r="Q59" s="58">
        <f t="shared" si="2"/>
        <v>33</v>
      </c>
      <c r="R59" s="13">
        <f t="shared" si="3"/>
        <v>5280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58">
        <v>26</v>
      </c>
      <c r="F60" s="58">
        <v>4930</v>
      </c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"/>
        <v>26</v>
      </c>
      <c r="R60" s="13">
        <f t="shared" si="3"/>
        <v>4160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58"/>
      <c r="F61" s="58"/>
      <c r="G61" s="58"/>
      <c r="H61" s="58"/>
      <c r="I61" s="58">
        <v>39</v>
      </c>
      <c r="J61" s="58">
        <v>557</v>
      </c>
      <c r="K61" s="58"/>
      <c r="L61" s="58"/>
      <c r="M61" s="58"/>
      <c r="N61" s="58"/>
      <c r="O61" s="58"/>
      <c r="P61" s="58"/>
      <c r="Q61" s="58">
        <f t="shared" si="2"/>
        <v>39</v>
      </c>
      <c r="R61" s="13">
        <f t="shared" si="3"/>
        <v>6240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58"/>
      <c r="F62" s="58"/>
      <c r="G62" s="58"/>
      <c r="H62" s="58"/>
      <c r="I62" s="58">
        <v>36</v>
      </c>
      <c r="J62" s="58">
        <v>664</v>
      </c>
      <c r="K62" s="58"/>
      <c r="L62" s="58"/>
      <c r="M62" s="58"/>
      <c r="N62" s="58"/>
      <c r="O62" s="58"/>
      <c r="P62" s="58"/>
      <c r="Q62" s="58">
        <f t="shared" si="2"/>
        <v>36</v>
      </c>
      <c r="R62" s="13">
        <f t="shared" si="3"/>
        <v>5760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2"/>
        <v>0</v>
      </c>
      <c r="R63" s="13">
        <f t="shared" si="3"/>
        <v>0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>
        <v>31</v>
      </c>
      <c r="N64" s="58">
        <v>607</v>
      </c>
      <c r="O64" s="58"/>
      <c r="P64" s="58"/>
      <c r="Q64" s="58">
        <f t="shared" si="2"/>
        <v>31</v>
      </c>
      <c r="R64" s="13">
        <f t="shared" si="3"/>
        <v>4898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58"/>
      <c r="F66" s="58"/>
      <c r="G66" s="58"/>
      <c r="H66" s="58"/>
      <c r="I66" s="58">
        <v>40</v>
      </c>
      <c r="J66" s="58">
        <v>612</v>
      </c>
      <c r="K66" s="58"/>
      <c r="L66" s="58"/>
      <c r="M66" s="58"/>
      <c r="N66" s="58"/>
      <c r="O66" s="58"/>
      <c r="P66" s="58"/>
      <c r="Q66" s="58">
        <f t="shared" si="2"/>
        <v>40</v>
      </c>
      <c r="R66" s="13">
        <f t="shared" si="3"/>
        <v>6400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58"/>
      <c r="F67" s="58"/>
      <c r="G67" s="58"/>
      <c r="H67" s="58"/>
      <c r="I67" s="58"/>
      <c r="J67" s="58"/>
      <c r="K67" s="58">
        <v>32</v>
      </c>
      <c r="L67" s="58">
        <v>563</v>
      </c>
      <c r="M67" s="58"/>
      <c r="N67" s="58"/>
      <c r="O67" s="58"/>
      <c r="P67" s="58"/>
      <c r="Q67" s="58">
        <f t="shared" si="2"/>
        <v>32</v>
      </c>
      <c r="R67" s="13">
        <f t="shared" si="3"/>
        <v>5120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58"/>
      <c r="F74" s="58"/>
      <c r="G74" s="58"/>
      <c r="H74" s="58"/>
      <c r="I74" s="58">
        <v>33</v>
      </c>
      <c r="J74" s="58">
        <v>7169</v>
      </c>
      <c r="K74" s="58"/>
      <c r="L74" s="58"/>
      <c r="M74" s="58"/>
      <c r="N74" s="58"/>
      <c r="O74" s="58"/>
      <c r="P74" s="58"/>
      <c r="Q74" s="58">
        <f t="shared" si="2"/>
        <v>33</v>
      </c>
      <c r="R74" s="13">
        <f t="shared" si="3"/>
        <v>5280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>
        <v>23</v>
      </c>
      <c r="N84" s="18">
        <v>3975</v>
      </c>
      <c r="O84" s="18"/>
      <c r="P84" s="18"/>
      <c r="Q84" s="58">
        <f t="shared" si="4"/>
        <v>23</v>
      </c>
      <c r="R84" s="13">
        <f t="shared" si="5"/>
        <v>3634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58"/>
      <c r="F85" s="58"/>
      <c r="G85" s="58">
        <v>22</v>
      </c>
      <c r="H85" s="58">
        <v>4711</v>
      </c>
      <c r="I85" s="58"/>
      <c r="J85" s="58"/>
      <c r="K85" s="58"/>
      <c r="L85" s="58"/>
      <c r="M85" s="58"/>
      <c r="N85" s="58"/>
      <c r="O85" s="58"/>
      <c r="P85" s="58"/>
      <c r="Q85" s="58">
        <f t="shared" si="4"/>
        <v>22</v>
      </c>
      <c r="R85" s="13">
        <f t="shared" si="5"/>
        <v>3520</v>
      </c>
    </row>
    <row r="86" spans="1:18" ht="15" customHeight="1" x14ac:dyDescent="0.25">
      <c r="A86" s="59">
        <v>76</v>
      </c>
      <c r="B86" s="58">
        <v>620</v>
      </c>
      <c r="C86" s="58"/>
      <c r="D86" s="58"/>
      <c r="E86" s="58">
        <v>26</v>
      </c>
      <c r="F86" s="58">
        <v>4930</v>
      </c>
      <c r="G86" s="58"/>
      <c r="H86" s="58"/>
      <c r="I86" s="58"/>
      <c r="J86" s="58"/>
      <c r="K86" s="58"/>
      <c r="L86" s="58"/>
      <c r="M86" s="58">
        <v>19</v>
      </c>
      <c r="N86" s="58">
        <v>4947</v>
      </c>
      <c r="O86" s="58"/>
      <c r="P86" s="58"/>
      <c r="Q86" s="58">
        <f t="shared" si="4"/>
        <v>45</v>
      </c>
      <c r="R86" s="13">
        <f t="shared" si="5"/>
        <v>7162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58"/>
      <c r="F88" s="58"/>
      <c r="G88" s="58"/>
      <c r="H88" s="58"/>
      <c r="I88" s="58"/>
      <c r="J88" s="58"/>
      <c r="K88" s="12"/>
      <c r="L88" s="58"/>
      <c r="M88" s="12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58">
        <v>26</v>
      </c>
      <c r="F89" s="58">
        <v>4920</v>
      </c>
      <c r="G89" s="58"/>
      <c r="H89" s="58"/>
      <c r="I89" s="58"/>
      <c r="J89" s="58"/>
      <c r="K89" s="12">
        <v>20</v>
      </c>
      <c r="L89" s="58">
        <v>4942</v>
      </c>
      <c r="M89" s="12"/>
      <c r="N89" s="58"/>
      <c r="O89" s="58"/>
      <c r="P89" s="58"/>
      <c r="Q89" s="58">
        <f t="shared" si="4"/>
        <v>46</v>
      </c>
      <c r="R89" s="13">
        <f t="shared" si="5"/>
        <v>7360</v>
      </c>
    </row>
    <row r="90" spans="1:18" ht="15" customHeight="1" x14ac:dyDescent="0.25">
      <c r="A90" s="59">
        <v>80</v>
      </c>
      <c r="B90" s="58">
        <v>624</v>
      </c>
      <c r="C90" s="58"/>
      <c r="D90" s="58"/>
      <c r="E90" s="58"/>
      <c r="F90" s="58"/>
      <c r="G90" s="58"/>
      <c r="H90" s="58"/>
      <c r="I90" s="58"/>
      <c r="J90" s="58"/>
      <c r="K90" s="12"/>
      <c r="L90" s="58"/>
      <c r="M90" s="12"/>
      <c r="N90" s="58"/>
      <c r="O90" s="58"/>
      <c r="P90" s="58"/>
      <c r="Q90" s="58">
        <f t="shared" si="4"/>
        <v>0</v>
      </c>
      <c r="R90" s="13">
        <f t="shared" si="5"/>
        <v>0</v>
      </c>
    </row>
    <row r="91" spans="1:18" ht="15" customHeight="1" x14ac:dyDescent="0.25">
      <c r="A91" s="59">
        <v>81</v>
      </c>
      <c r="B91" s="58">
        <v>625</v>
      </c>
      <c r="C91" s="58">
        <v>24</v>
      </c>
      <c r="D91" s="58">
        <v>4945</v>
      </c>
      <c r="E91" s="58"/>
      <c r="F91" s="58"/>
      <c r="G91" s="58"/>
      <c r="H91" s="58"/>
      <c r="I91" s="58">
        <v>22</v>
      </c>
      <c r="J91" s="58">
        <v>4961</v>
      </c>
      <c r="K91" s="12"/>
      <c r="L91" s="58"/>
      <c r="M91" s="12"/>
      <c r="N91" s="58"/>
      <c r="O91" s="58">
        <v>17</v>
      </c>
      <c r="P91" s="58">
        <v>4972</v>
      </c>
      <c r="Q91" s="58">
        <f t="shared" si="4"/>
        <v>63</v>
      </c>
      <c r="R91" s="13">
        <f t="shared" si="5"/>
        <v>10046</v>
      </c>
    </row>
    <row r="92" spans="1:18" ht="15" customHeight="1" x14ac:dyDescent="0.25">
      <c r="A92" s="59">
        <v>82</v>
      </c>
      <c r="B92" s="58">
        <v>626</v>
      </c>
      <c r="C92" s="58"/>
      <c r="D92" s="58"/>
      <c r="E92" s="58">
        <v>17</v>
      </c>
      <c r="F92" s="58">
        <v>4102</v>
      </c>
      <c r="G92" s="58"/>
      <c r="H92" s="58"/>
      <c r="I92" s="58"/>
      <c r="J92" s="58"/>
      <c r="K92" s="20"/>
      <c r="L92" s="58"/>
      <c r="M92" s="20">
        <v>23</v>
      </c>
      <c r="N92" s="58">
        <v>4125</v>
      </c>
      <c r="O92" s="58"/>
      <c r="P92" s="58"/>
      <c r="Q92" s="58">
        <f t="shared" si="4"/>
        <v>40</v>
      </c>
      <c r="R92" s="13">
        <f t="shared" si="5"/>
        <v>6354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58">
        <v>27</v>
      </c>
      <c r="F93" s="58">
        <v>4666</v>
      </c>
      <c r="G93" s="58"/>
      <c r="H93" s="58"/>
      <c r="I93" s="58"/>
      <c r="J93" s="58"/>
      <c r="K93" s="12"/>
      <c r="L93" s="58"/>
      <c r="M93" s="12"/>
      <c r="N93" s="58"/>
      <c r="O93" s="58"/>
      <c r="P93" s="58"/>
      <c r="Q93" s="58">
        <f t="shared" si="4"/>
        <v>27</v>
      </c>
      <c r="R93" s="13">
        <f t="shared" si="5"/>
        <v>4320</v>
      </c>
    </row>
    <row r="94" spans="1:18" ht="15" customHeight="1" x14ac:dyDescent="0.25">
      <c r="A94" s="59">
        <v>84</v>
      </c>
      <c r="B94" s="58">
        <v>628</v>
      </c>
      <c r="C94" s="58"/>
      <c r="D94" s="58"/>
      <c r="E94" s="58"/>
      <c r="F94" s="58"/>
      <c r="G94" s="58">
        <v>25</v>
      </c>
      <c r="H94" s="58">
        <v>4718</v>
      </c>
      <c r="I94" s="58"/>
      <c r="J94" s="58"/>
      <c r="K94" s="12"/>
      <c r="L94" s="58"/>
      <c r="M94" s="12">
        <v>18</v>
      </c>
      <c r="N94" s="58">
        <v>4734</v>
      </c>
      <c r="O94" s="58"/>
      <c r="P94" s="58"/>
      <c r="Q94" s="58">
        <f t="shared" si="4"/>
        <v>43</v>
      </c>
      <c r="R94" s="13">
        <f t="shared" si="5"/>
        <v>6844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58">
        <v>24</v>
      </c>
      <c r="F95" s="58">
        <v>4679</v>
      </c>
      <c r="G95" s="58"/>
      <c r="H95" s="58"/>
      <c r="I95" s="58">
        <v>15</v>
      </c>
      <c r="J95" s="58">
        <v>4691</v>
      </c>
      <c r="K95" s="12"/>
      <c r="L95" s="58"/>
      <c r="M95" s="12"/>
      <c r="N95" s="58"/>
      <c r="O95" s="58">
        <v>29</v>
      </c>
      <c r="P95" s="58">
        <v>4717</v>
      </c>
      <c r="Q95" s="58">
        <f t="shared" si="4"/>
        <v>68</v>
      </c>
      <c r="R95" s="13">
        <f t="shared" si="5"/>
        <v>10822</v>
      </c>
    </row>
    <row r="96" spans="1:18" ht="15" customHeight="1" x14ac:dyDescent="0.25">
      <c r="A96" s="59">
        <v>86</v>
      </c>
      <c r="B96" s="58">
        <v>630</v>
      </c>
      <c r="C96" s="58">
        <v>22</v>
      </c>
      <c r="D96" s="58">
        <v>4851</v>
      </c>
      <c r="E96" s="58"/>
      <c r="F96" s="58"/>
      <c r="G96" s="58"/>
      <c r="H96" s="58"/>
      <c r="I96" s="58">
        <v>17</v>
      </c>
      <c r="J96" s="58">
        <v>4864</v>
      </c>
      <c r="K96" s="58"/>
      <c r="L96" s="58"/>
      <c r="M96" s="58">
        <v>19</v>
      </c>
      <c r="N96" s="58">
        <v>4880</v>
      </c>
      <c r="O96" s="58"/>
      <c r="P96" s="58"/>
      <c r="Q96" s="58">
        <f t="shared" si="4"/>
        <v>58</v>
      </c>
      <c r="R96" s="13">
        <f t="shared" si="5"/>
        <v>9242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58"/>
      <c r="F97" s="58"/>
      <c r="G97" s="58"/>
      <c r="H97" s="58"/>
      <c r="I97" s="58">
        <v>19</v>
      </c>
      <c r="J97" s="58">
        <v>4210</v>
      </c>
      <c r="K97" s="58"/>
      <c r="L97" s="58"/>
      <c r="M97" s="58">
        <v>18</v>
      </c>
      <c r="N97" s="58">
        <v>4224</v>
      </c>
      <c r="O97" s="58"/>
      <c r="P97" s="58"/>
      <c r="Q97" s="58">
        <f t="shared" si="4"/>
        <v>37</v>
      </c>
      <c r="R97" s="13">
        <f t="shared" si="5"/>
        <v>5884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58">
        <v>18</v>
      </c>
      <c r="F98" s="58">
        <v>4502</v>
      </c>
      <c r="H98" s="58"/>
      <c r="I98" s="58"/>
      <c r="J98" s="58"/>
      <c r="K98" s="58">
        <v>27</v>
      </c>
      <c r="L98" s="58">
        <v>4527</v>
      </c>
      <c r="M98" s="58"/>
      <c r="N98" s="58"/>
      <c r="O98" s="58">
        <v>18</v>
      </c>
      <c r="P98" s="58">
        <v>4540</v>
      </c>
      <c r="Q98" s="58">
        <f t="shared" si="4"/>
        <v>63</v>
      </c>
      <c r="R98" s="13">
        <f t="shared" si="5"/>
        <v>10044</v>
      </c>
    </row>
    <row r="99" spans="1:18" ht="15" customHeight="1" x14ac:dyDescent="0.25">
      <c r="A99" s="59">
        <v>89</v>
      </c>
      <c r="B99" s="58">
        <v>633</v>
      </c>
      <c r="C99" s="58"/>
      <c r="D99" s="58"/>
      <c r="E99" s="58"/>
      <c r="F99" s="58"/>
      <c r="G99" s="58">
        <v>21</v>
      </c>
      <c r="H99" s="58">
        <v>4244</v>
      </c>
      <c r="I99" s="58"/>
      <c r="J99" s="58"/>
      <c r="K99" s="58"/>
      <c r="L99" s="58"/>
      <c r="M99" s="58"/>
      <c r="N99" s="58"/>
      <c r="O99" s="58">
        <v>24</v>
      </c>
      <c r="P99" s="58">
        <v>4266</v>
      </c>
      <c r="Q99" s="58">
        <f t="shared" si="4"/>
        <v>45</v>
      </c>
      <c r="R99" s="13">
        <f t="shared" si="5"/>
        <v>7152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>
        <v>20</v>
      </c>
      <c r="N100" s="58">
        <v>4189</v>
      </c>
      <c r="O100" s="58"/>
      <c r="P100" s="58"/>
      <c r="Q100" s="58">
        <f t="shared" si="4"/>
        <v>20</v>
      </c>
      <c r="R100" s="13">
        <f t="shared" si="5"/>
        <v>3160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4"/>
        <v>0</v>
      </c>
      <c r="R101" s="13">
        <f t="shared" si="5"/>
        <v>0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>
        <v>135</v>
      </c>
      <c r="N102" s="58">
        <v>567</v>
      </c>
      <c r="O102" s="58"/>
      <c r="P102" s="58"/>
      <c r="Q102" s="58">
        <f t="shared" si="4"/>
        <v>135</v>
      </c>
      <c r="R102" s="13">
        <f t="shared" si="5"/>
        <v>21330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58">
        <v>277</v>
      </c>
      <c r="F103" s="58">
        <v>378</v>
      </c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4"/>
        <v>277</v>
      </c>
      <c r="R103" s="13">
        <f t="shared" si="5"/>
        <v>44320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58"/>
      <c r="F105" s="58"/>
      <c r="G105" s="58">
        <v>58</v>
      </c>
      <c r="H105" s="58">
        <v>7568</v>
      </c>
      <c r="I105" s="58"/>
      <c r="J105" s="58"/>
      <c r="K105" s="58"/>
      <c r="L105" s="58"/>
      <c r="M105" s="58"/>
      <c r="N105" s="58"/>
      <c r="O105" s="58"/>
      <c r="P105" s="58"/>
      <c r="Q105" s="58">
        <f t="shared" si="4"/>
        <v>58</v>
      </c>
      <c r="R105" s="13">
        <f t="shared" si="5"/>
        <v>9280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58"/>
      <c r="F106" s="58"/>
      <c r="G106" s="58"/>
      <c r="H106" s="58"/>
      <c r="I106" s="58">
        <v>48</v>
      </c>
      <c r="J106" s="58">
        <v>11670</v>
      </c>
      <c r="K106" s="58"/>
      <c r="L106" s="58"/>
      <c r="M106" s="58"/>
      <c r="N106" s="58"/>
      <c r="O106" s="58"/>
      <c r="P106" s="58"/>
      <c r="Q106" s="58">
        <f t="shared" si="4"/>
        <v>48</v>
      </c>
      <c r="R106" s="13">
        <f t="shared" si="5"/>
        <v>7680</v>
      </c>
    </row>
    <row r="107" spans="1:18" ht="15" customHeight="1" x14ac:dyDescent="0.25">
      <c r="A107" s="59">
        <v>97</v>
      </c>
      <c r="B107" s="58">
        <v>1102</v>
      </c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>
        <v>52</v>
      </c>
      <c r="P107" s="58">
        <v>8560</v>
      </c>
      <c r="Q107" s="58">
        <f t="shared" ref="Q107:Q138" si="6">C107+E107+G107+I107+K107+M107+O107</f>
        <v>52</v>
      </c>
      <c r="R107" s="13">
        <f t="shared" ref="R107:R138" si="7">SUM(C107*C$9,E107*E$9,G107*G$9,I107*I$9,K107*K$9,M107*M$9,O107*O$9)</f>
        <v>8216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58">
        <v>36</v>
      </c>
      <c r="D110" s="58">
        <v>11659</v>
      </c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6"/>
        <v>36</v>
      </c>
      <c r="R110" s="13">
        <f t="shared" si="7"/>
        <v>5760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58"/>
      <c r="F111" s="58"/>
      <c r="G111" s="58"/>
      <c r="H111" s="58"/>
      <c r="I111" s="58"/>
      <c r="J111" s="58"/>
      <c r="K111" s="58">
        <v>54</v>
      </c>
      <c r="L111" s="58">
        <v>8073</v>
      </c>
      <c r="M111" s="58"/>
      <c r="N111" s="58"/>
      <c r="O111" s="58"/>
      <c r="P111" s="58"/>
      <c r="Q111" s="58">
        <f t="shared" si="6"/>
        <v>54</v>
      </c>
      <c r="R111" s="13">
        <f t="shared" si="7"/>
        <v>8640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58"/>
      <c r="F112" s="58"/>
      <c r="G112" s="58"/>
      <c r="H112" s="58"/>
      <c r="I112" s="58">
        <v>117</v>
      </c>
      <c r="J112" s="58">
        <v>2506</v>
      </c>
      <c r="K112" s="58"/>
      <c r="L112" s="58"/>
      <c r="M112" s="58"/>
      <c r="N112" s="58"/>
      <c r="O112" s="58"/>
      <c r="P112" s="58"/>
      <c r="Q112" s="58">
        <f t="shared" si="6"/>
        <v>117</v>
      </c>
      <c r="R112" s="13">
        <f t="shared" si="7"/>
        <v>18720</v>
      </c>
    </row>
    <row r="113" spans="1:18" ht="15" customHeight="1" x14ac:dyDescent="0.25">
      <c r="A113" s="59">
        <v>103</v>
      </c>
      <c r="B113" s="58">
        <v>1111</v>
      </c>
      <c r="C113" s="58">
        <v>140</v>
      </c>
      <c r="D113" s="58">
        <v>3185</v>
      </c>
      <c r="E113" s="58"/>
      <c r="F113" s="58"/>
      <c r="G113" s="58"/>
      <c r="H113" s="58"/>
      <c r="I113" s="58"/>
      <c r="J113" s="58"/>
      <c r="K113" s="58">
        <v>128</v>
      </c>
      <c r="L113" s="58">
        <v>3213</v>
      </c>
      <c r="M113" s="58"/>
      <c r="N113" s="58"/>
      <c r="O113" s="58"/>
      <c r="P113" s="58"/>
      <c r="Q113" s="58">
        <f t="shared" si="6"/>
        <v>268</v>
      </c>
      <c r="R113" s="13">
        <f t="shared" si="7"/>
        <v>42880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58"/>
      <c r="F115" s="58"/>
      <c r="G115" s="58">
        <v>30</v>
      </c>
      <c r="H115" s="58">
        <v>282587</v>
      </c>
      <c r="I115" s="58"/>
      <c r="J115" s="58"/>
      <c r="K115" s="58"/>
      <c r="L115" s="58"/>
      <c r="M115" s="58"/>
      <c r="N115" s="58"/>
      <c r="O115" s="58"/>
      <c r="P115" s="58"/>
      <c r="Q115" s="58">
        <f t="shared" si="6"/>
        <v>30</v>
      </c>
      <c r="R115" s="13">
        <f t="shared" si="7"/>
        <v>4800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58">
        <v>42</v>
      </c>
      <c r="F116" s="58">
        <v>157236</v>
      </c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6"/>
        <v>42</v>
      </c>
      <c r="R116" s="13">
        <f t="shared" si="7"/>
        <v>6720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58"/>
      <c r="F119" s="58"/>
      <c r="G119" s="58"/>
      <c r="H119" s="58"/>
      <c r="I119" s="58"/>
      <c r="J119" s="58"/>
      <c r="K119" s="58">
        <v>69</v>
      </c>
      <c r="L119" s="58">
        <v>120885</v>
      </c>
      <c r="M119" s="58"/>
      <c r="N119" s="58"/>
      <c r="O119" s="58"/>
      <c r="P119" s="58"/>
      <c r="Q119" s="58">
        <f t="shared" si="6"/>
        <v>69</v>
      </c>
      <c r="R119" s="13">
        <f t="shared" si="7"/>
        <v>11040</v>
      </c>
    </row>
    <row r="120" spans="1:18" ht="15" customHeight="1" x14ac:dyDescent="0.25">
      <c r="A120" s="59">
        <v>110</v>
      </c>
      <c r="B120" s="58">
        <v>1233</v>
      </c>
      <c r="C120" s="58">
        <v>64</v>
      </c>
      <c r="D120" s="58">
        <v>140525</v>
      </c>
      <c r="E120" s="58"/>
      <c r="F120" s="58"/>
      <c r="G120" s="58"/>
      <c r="H120" s="58"/>
      <c r="I120" s="58"/>
      <c r="J120" s="58"/>
      <c r="K120" s="58">
        <v>61</v>
      </c>
      <c r="L120" s="58">
        <v>140546</v>
      </c>
      <c r="M120" s="58"/>
      <c r="N120" s="58"/>
      <c r="O120" s="58"/>
      <c r="P120" s="58"/>
      <c r="Q120" s="58">
        <f t="shared" si="6"/>
        <v>125</v>
      </c>
      <c r="R120" s="13">
        <f t="shared" si="7"/>
        <v>20000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>
        <v>56</v>
      </c>
      <c r="P122" s="58">
        <v>26120</v>
      </c>
      <c r="Q122" s="58">
        <f t="shared" si="6"/>
        <v>56</v>
      </c>
      <c r="R122" s="13">
        <f t="shared" si="7"/>
        <v>8848</v>
      </c>
    </row>
    <row r="123" spans="1:18" ht="15" customHeight="1" x14ac:dyDescent="0.25">
      <c r="A123" s="59">
        <v>113</v>
      </c>
      <c r="B123" s="58">
        <v>1236</v>
      </c>
      <c r="C123" s="58"/>
      <c r="D123" s="58"/>
      <c r="E123" s="58">
        <v>33</v>
      </c>
      <c r="F123" s="58">
        <v>158414</v>
      </c>
      <c r="G123" s="58"/>
      <c r="H123" s="58"/>
      <c r="I123" s="58"/>
      <c r="J123" s="58"/>
      <c r="K123" s="58"/>
      <c r="L123" s="58"/>
      <c r="M123" s="58">
        <v>70</v>
      </c>
      <c r="N123" s="58">
        <v>158974</v>
      </c>
      <c r="O123" s="58">
        <v>41</v>
      </c>
      <c r="P123" s="58">
        <v>158991</v>
      </c>
      <c r="Q123" s="58">
        <f t="shared" si="6"/>
        <v>144</v>
      </c>
      <c r="R123" s="13">
        <f t="shared" si="7"/>
        <v>22818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58">
        <v>67</v>
      </c>
      <c r="D132" s="58">
        <v>870</v>
      </c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 t="shared" si="6"/>
        <v>67</v>
      </c>
      <c r="R132" s="13">
        <f t="shared" si="7"/>
        <v>10720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4.25" customHeight="1" x14ac:dyDescent="0.25">
      <c r="A134" s="59">
        <v>124</v>
      </c>
      <c r="B134" s="58">
        <v>1509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/>
      <c r="D135" s="58"/>
      <c r="E135" s="58">
        <v>70</v>
      </c>
      <c r="F135" s="58">
        <v>1776</v>
      </c>
      <c r="G135" s="58"/>
      <c r="H135" s="58"/>
      <c r="I135" s="58">
        <v>54</v>
      </c>
      <c r="J135" s="58">
        <v>1787</v>
      </c>
      <c r="K135" s="58"/>
      <c r="L135" s="58"/>
      <c r="M135" s="58"/>
      <c r="N135" s="58"/>
      <c r="O135" s="58">
        <v>66</v>
      </c>
      <c r="P135" s="58">
        <v>1800</v>
      </c>
      <c r="Q135" s="58">
        <f t="shared" si="6"/>
        <v>190</v>
      </c>
      <c r="R135" s="13">
        <f t="shared" si="7"/>
        <v>30268</v>
      </c>
    </row>
    <row r="136" spans="1:18" ht="15" customHeight="1" x14ac:dyDescent="0.25">
      <c r="A136" s="59">
        <v>126</v>
      </c>
      <c r="B136" s="58">
        <v>1511</v>
      </c>
      <c r="C136" s="58"/>
      <c r="D136" s="58"/>
      <c r="E136" s="58"/>
      <c r="F136" s="58"/>
      <c r="G136" s="58">
        <v>65</v>
      </c>
      <c r="H136" s="58">
        <v>2517</v>
      </c>
      <c r="I136" s="58"/>
      <c r="J136" s="58"/>
      <c r="K136" s="58"/>
      <c r="L136" s="58"/>
      <c r="M136" s="58">
        <v>71</v>
      </c>
      <c r="N136" s="58">
        <v>2546</v>
      </c>
      <c r="O136" s="58"/>
      <c r="P136" s="58"/>
      <c r="Q136" s="58">
        <f t="shared" si="6"/>
        <v>136</v>
      </c>
      <c r="R136" s="13">
        <f t="shared" si="7"/>
        <v>21618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58"/>
      <c r="F139" s="58"/>
      <c r="G139" s="58"/>
      <c r="H139" s="58"/>
      <c r="I139" s="58">
        <v>39</v>
      </c>
      <c r="J139" s="58">
        <v>2420</v>
      </c>
      <c r="K139" s="58"/>
      <c r="L139" s="58"/>
      <c r="M139" s="58"/>
      <c r="N139" s="58"/>
      <c r="O139" s="58"/>
      <c r="P139" s="58"/>
      <c r="Q139" s="58">
        <f t="shared" ref="Q139:Q167" si="8">C139+E139+G139+I139+K139+M139+O139</f>
        <v>39</v>
      </c>
      <c r="R139" s="13">
        <f t="shared" ref="R139:R167" si="9">SUM(C139*C$9,E139*E$9,G139*G$9,I139*I$9,K139*K$9,M139*M$9,O139*O$9)</f>
        <v>6240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58"/>
      <c r="F141" s="58"/>
      <c r="G141" s="58">
        <v>30</v>
      </c>
      <c r="H141" s="58">
        <v>9457</v>
      </c>
      <c r="I141" s="58"/>
      <c r="J141" s="58"/>
      <c r="K141" s="58"/>
      <c r="L141" s="58"/>
      <c r="M141" s="58">
        <v>27</v>
      </c>
      <c r="N141" s="58">
        <v>9474</v>
      </c>
      <c r="O141" s="58"/>
      <c r="P141" s="58"/>
      <c r="Q141" s="58">
        <f t="shared" si="8"/>
        <v>57</v>
      </c>
      <c r="R141" s="13">
        <f t="shared" si="9"/>
        <v>9066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58"/>
      <c r="F142" s="58"/>
      <c r="G142" s="58"/>
      <c r="H142" s="58"/>
      <c r="I142" s="58"/>
      <c r="J142" s="58"/>
      <c r="K142" s="58">
        <v>26</v>
      </c>
      <c r="L142" s="58">
        <v>8066</v>
      </c>
      <c r="M142" s="58"/>
      <c r="N142" s="58"/>
      <c r="O142" s="58"/>
      <c r="P142" s="58"/>
      <c r="Q142" s="58">
        <f t="shared" si="8"/>
        <v>26</v>
      </c>
      <c r="R142" s="13">
        <f t="shared" si="9"/>
        <v>4160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58"/>
      <c r="F143" s="58"/>
      <c r="G143" s="58"/>
      <c r="H143" s="58"/>
      <c r="I143" s="58"/>
      <c r="J143" s="58"/>
      <c r="K143" s="58">
        <v>42</v>
      </c>
      <c r="L143" s="58">
        <v>7282</v>
      </c>
      <c r="M143" s="58"/>
      <c r="N143" s="58"/>
      <c r="O143" s="58"/>
      <c r="P143" s="58"/>
      <c r="Q143" s="58">
        <f t="shared" si="8"/>
        <v>42</v>
      </c>
      <c r="R143" s="13">
        <f t="shared" si="9"/>
        <v>6720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58"/>
      <c r="F145" s="58"/>
      <c r="G145" s="58"/>
      <c r="H145" s="58"/>
      <c r="I145" s="58"/>
      <c r="J145" s="58"/>
      <c r="K145" s="58">
        <v>28</v>
      </c>
      <c r="L145" s="58">
        <v>5213</v>
      </c>
      <c r="M145" s="58"/>
      <c r="N145" s="58"/>
      <c r="O145" s="58"/>
      <c r="P145" s="58"/>
      <c r="Q145" s="58">
        <f t="shared" si="8"/>
        <v>28</v>
      </c>
      <c r="R145" s="13">
        <f t="shared" si="9"/>
        <v>4480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5" customHeight="1" x14ac:dyDescent="0.25">
      <c r="A152" s="59">
        <v>142</v>
      </c>
      <c r="B152" s="58">
        <v>2108</v>
      </c>
      <c r="C152" s="58">
        <v>96</v>
      </c>
      <c r="D152" s="58">
        <v>20492</v>
      </c>
      <c r="E152" s="58"/>
      <c r="F152" s="58"/>
      <c r="G152" s="58">
        <v>93</v>
      </c>
      <c r="H152" s="58">
        <v>20522</v>
      </c>
      <c r="I152" s="58"/>
      <c r="J152" s="58"/>
      <c r="K152" s="58"/>
      <c r="L152" s="58"/>
      <c r="M152" s="58"/>
      <c r="N152" s="58"/>
      <c r="O152" s="58">
        <v>117</v>
      </c>
      <c r="P152" s="58">
        <v>20566</v>
      </c>
      <c r="Q152" s="58">
        <f t="shared" si="8"/>
        <v>306</v>
      </c>
      <c r="R152" s="13">
        <f t="shared" si="9"/>
        <v>48726</v>
      </c>
    </row>
    <row r="153" spans="1:18" ht="15" customHeight="1" x14ac:dyDescent="0.25">
      <c r="A153" s="59">
        <v>143</v>
      </c>
      <c r="B153" s="58">
        <v>2109</v>
      </c>
      <c r="C153" s="58">
        <v>100</v>
      </c>
      <c r="D153" s="58">
        <v>20161</v>
      </c>
      <c r="E153" s="58"/>
      <c r="F153" s="58"/>
      <c r="G153" s="58">
        <v>93</v>
      </c>
      <c r="H153" s="58">
        <v>20187</v>
      </c>
      <c r="I153" s="58"/>
      <c r="J153" s="58"/>
      <c r="K153" s="58"/>
      <c r="L153" s="58"/>
      <c r="M153" s="58"/>
      <c r="N153" s="58"/>
      <c r="O153" s="58">
        <v>103</v>
      </c>
      <c r="P153" s="58">
        <v>20216</v>
      </c>
      <c r="Q153" s="58">
        <f t="shared" si="8"/>
        <v>296</v>
      </c>
      <c r="R153" s="13">
        <f t="shared" si="9"/>
        <v>47154</v>
      </c>
    </row>
    <row r="154" spans="1:18" ht="15" customHeight="1" x14ac:dyDescent="0.25">
      <c r="A154" s="59">
        <v>144</v>
      </c>
      <c r="B154" s="58">
        <v>2110</v>
      </c>
      <c r="C154" s="58"/>
      <c r="D154" s="58"/>
      <c r="E154" s="58">
        <v>166</v>
      </c>
      <c r="F154" s="58">
        <v>13626</v>
      </c>
      <c r="G154" s="58"/>
      <c r="H154" s="58"/>
      <c r="I154" s="58">
        <v>115</v>
      </c>
      <c r="J154" s="58">
        <v>13663</v>
      </c>
      <c r="K154" s="58"/>
      <c r="L154" s="58"/>
      <c r="M154" s="58">
        <v>113</v>
      </c>
      <c r="N154" s="58">
        <v>13699</v>
      </c>
      <c r="O154" s="58"/>
      <c r="P154" s="58"/>
      <c r="Q154" s="58">
        <f t="shared" si="8"/>
        <v>394</v>
      </c>
      <c r="R154" s="13">
        <f t="shared" si="9"/>
        <v>62814</v>
      </c>
    </row>
    <row r="155" spans="1:18" ht="15" customHeight="1" x14ac:dyDescent="0.25">
      <c r="A155" s="59">
        <v>145</v>
      </c>
      <c r="B155" s="58">
        <v>2111</v>
      </c>
      <c r="C155" s="58">
        <v>91</v>
      </c>
      <c r="D155" s="58">
        <v>13656</v>
      </c>
      <c r="E155" s="58"/>
      <c r="F155" s="58"/>
      <c r="G155" s="58">
        <v>94</v>
      </c>
      <c r="H155" s="58">
        <v>13693</v>
      </c>
      <c r="I155" s="58"/>
      <c r="J155" s="58"/>
      <c r="K155" s="58">
        <v>93</v>
      </c>
      <c r="L155" s="58">
        <v>13729</v>
      </c>
      <c r="M155" s="58"/>
      <c r="N155" s="58"/>
      <c r="O155" s="58"/>
      <c r="P155" s="58"/>
      <c r="Q155" s="58">
        <f t="shared" si="8"/>
        <v>278</v>
      </c>
      <c r="R155" s="13">
        <f t="shared" si="9"/>
        <v>44480</v>
      </c>
    </row>
    <row r="156" spans="1:18" ht="15" customHeight="1" x14ac:dyDescent="0.25">
      <c r="A156" s="59">
        <v>146</v>
      </c>
      <c r="B156" s="58">
        <v>2112</v>
      </c>
      <c r="C156" s="58"/>
      <c r="D156" s="58"/>
      <c r="E156" s="58">
        <v>64</v>
      </c>
      <c r="F156" s="58">
        <v>13027</v>
      </c>
      <c r="G156" s="58"/>
      <c r="H156" s="58"/>
      <c r="I156" s="58"/>
      <c r="J156" s="58"/>
      <c r="K156" s="58">
        <v>105</v>
      </c>
      <c r="L156" s="58">
        <v>13066</v>
      </c>
      <c r="M156" s="58"/>
      <c r="N156" s="58"/>
      <c r="O156" s="58"/>
      <c r="P156" s="58"/>
      <c r="Q156" s="58">
        <f t="shared" si="8"/>
        <v>169</v>
      </c>
      <c r="R156" s="13">
        <f t="shared" si="9"/>
        <v>27040</v>
      </c>
    </row>
    <row r="157" spans="1:18" ht="15" customHeight="1" x14ac:dyDescent="0.25">
      <c r="A157" s="59">
        <v>147</v>
      </c>
      <c r="B157" s="58">
        <v>2113</v>
      </c>
      <c r="C157" s="58"/>
      <c r="D157" s="58"/>
      <c r="E157" s="58"/>
      <c r="F157" s="58"/>
      <c r="G157" s="58"/>
      <c r="H157" s="58"/>
      <c r="I157" s="58">
        <v>133</v>
      </c>
      <c r="J157" s="58">
        <v>14036</v>
      </c>
      <c r="K157" s="58"/>
      <c r="L157" s="58"/>
      <c r="M157" s="58">
        <v>92</v>
      </c>
      <c r="N157" s="58">
        <v>14067</v>
      </c>
      <c r="O157" s="58"/>
      <c r="P157" s="58"/>
      <c r="Q157" s="58">
        <f t="shared" si="8"/>
        <v>225</v>
      </c>
      <c r="R157" s="13">
        <f t="shared" si="9"/>
        <v>35816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>
        <f t="shared" si="8"/>
        <v>0</v>
      </c>
      <c r="R158" s="13">
        <f t="shared" si="9"/>
        <v>0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58"/>
      <c r="F159" s="58"/>
      <c r="G159" s="58"/>
      <c r="H159" s="58"/>
      <c r="I159" s="58">
        <v>47</v>
      </c>
      <c r="J159" s="58">
        <v>34029</v>
      </c>
      <c r="K159" s="58"/>
      <c r="L159" s="58"/>
      <c r="M159" s="58"/>
      <c r="N159" s="58"/>
      <c r="O159" s="58"/>
      <c r="P159" s="58"/>
      <c r="Q159" s="58">
        <f t="shared" si="8"/>
        <v>47</v>
      </c>
      <c r="R159" s="13">
        <f t="shared" si="9"/>
        <v>7520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>
        <f t="shared" si="8"/>
        <v>0</v>
      </c>
      <c r="R161" s="13">
        <f t="shared" si="9"/>
        <v>0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>
        <f t="shared" si="8"/>
        <v>0</v>
      </c>
      <c r="R162" s="13">
        <f t="shared" si="9"/>
        <v>0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>
        <f t="shared" si="8"/>
        <v>0</v>
      </c>
      <c r="R163" s="13">
        <f t="shared" si="9"/>
        <v>0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/>
      <c r="D166" s="58"/>
      <c r="E166" s="58">
        <v>1</v>
      </c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>
        <f t="shared" si="8"/>
        <v>1</v>
      </c>
      <c r="R166" s="13">
        <f t="shared" si="9"/>
        <v>160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6104</v>
      </c>
      <c r="R168" s="13">
        <f>SUM(R11:R167)</f>
        <v>973506</v>
      </c>
    </row>
    <row r="169" spans="1:18" ht="25.5" customHeight="1" x14ac:dyDescent="0.25">
      <c r="A169" s="87" t="s">
        <v>28</v>
      </c>
      <c r="B169" s="85"/>
      <c r="C169" s="59">
        <f>SUM(C11:C167)</f>
        <v>748</v>
      </c>
      <c r="D169" s="59"/>
      <c r="E169" s="59">
        <f>SUM(E11:E167)</f>
        <v>1051</v>
      </c>
      <c r="F169" s="59"/>
      <c r="G169" s="59">
        <f>SUM(G11:G167)</f>
        <v>741</v>
      </c>
      <c r="H169" s="59"/>
      <c r="I169" s="59">
        <f>SUM(I11:I167)</f>
        <v>882</v>
      </c>
      <c r="J169" s="59"/>
      <c r="K169" s="59">
        <f>SUM(K11:K167)</f>
        <v>1115</v>
      </c>
      <c r="L169" s="59"/>
      <c r="M169" s="59">
        <f>SUM(M11:M167)</f>
        <v>890</v>
      </c>
      <c r="N169" s="59"/>
      <c r="O169" s="59">
        <f>SUM(O11:O167)</f>
        <v>677</v>
      </c>
      <c r="P169" s="59"/>
      <c r="Q169" s="21">
        <f>SUM(C169:P169)</f>
        <v>6104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119680</v>
      </c>
      <c r="D170" s="59"/>
      <c r="E170" s="59">
        <f>E169*E9</f>
        <v>168160</v>
      </c>
      <c r="F170" s="59"/>
      <c r="G170" s="59">
        <f>G169*G9</f>
        <v>118560</v>
      </c>
      <c r="H170" s="59"/>
      <c r="I170" s="59">
        <f>I169*I9</f>
        <v>141120</v>
      </c>
      <c r="J170" s="59"/>
      <c r="K170" s="59">
        <f>K169*K9</f>
        <v>178400</v>
      </c>
      <c r="L170" s="59"/>
      <c r="M170" s="59">
        <f>M169*M9</f>
        <v>140620</v>
      </c>
      <c r="N170" s="59"/>
      <c r="O170" s="59">
        <f>O169*O9</f>
        <v>106966</v>
      </c>
      <c r="P170" s="59"/>
      <c r="Q170" s="59" t="s">
        <v>30</v>
      </c>
      <c r="R170" s="23">
        <f>SUM(C170:P170)</f>
        <v>973506</v>
      </c>
    </row>
    <row r="171" spans="1:18" ht="15" customHeight="1" x14ac:dyDescent="0.25">
      <c r="A171" s="1"/>
      <c r="B171" s="103"/>
      <c r="C171" s="10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customHeight="1" x14ac:dyDescent="0.25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customHeight="1" x14ac:dyDescent="0.25">
      <c r="A173" s="1" t="s">
        <v>48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6" t="s">
        <v>81</v>
      </c>
      <c r="Q173" s="26"/>
    </row>
    <row r="174" spans="1:18" ht="15" customHeight="1" x14ac:dyDescent="0.25">
      <c r="A174" s="57" t="s">
        <v>82</v>
      </c>
      <c r="P174" s="26" t="s">
        <v>53</v>
      </c>
      <c r="Q174" s="26"/>
    </row>
    <row r="175" spans="1:18" ht="15" customHeight="1" x14ac:dyDescent="0.25">
      <c r="A175" s="57" t="s">
        <v>83</v>
      </c>
      <c r="P175" s="57" t="s">
        <v>56</v>
      </c>
    </row>
    <row r="176" spans="1:18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M7:N8"/>
    <mergeCell ref="A170:B170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S162"/>
  <sheetViews>
    <sheetView zoomScaleNormal="100" workbookViewId="0">
      <selection activeCell="W11" sqref="W11"/>
    </sheetView>
  </sheetViews>
  <sheetFormatPr defaultRowHeight="15" x14ac:dyDescent="0.25"/>
  <cols>
    <col min="1" max="1" width="5" style="57" customWidth="1"/>
    <col min="2" max="2" width="14.140625" style="56" customWidth="1"/>
    <col min="3" max="16" width="7.28515625" style="57" customWidth="1"/>
    <col min="17" max="17" width="8.5703125" style="57" customWidth="1"/>
    <col min="18" max="18" width="16.28515625" style="57" customWidth="1"/>
    <col min="19" max="77" width="9.140625" style="57" customWidth="1"/>
    <col min="78" max="16384" width="9.140625" style="57"/>
  </cols>
  <sheetData>
    <row r="1" spans="1:19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10" t="s">
        <v>4</v>
      </c>
      <c r="N4" s="82"/>
      <c r="O4" s="1">
        <v>40</v>
      </c>
      <c r="P4" s="1"/>
      <c r="Q4" s="1"/>
      <c r="R4" s="1"/>
    </row>
    <row r="5" spans="1:19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2173</v>
      </c>
      <c r="P5" s="1"/>
      <c r="Q5" s="1"/>
      <c r="R5" s="1"/>
    </row>
    <row r="6" spans="1:19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2174</v>
      </c>
      <c r="P6" s="1"/>
      <c r="Q6" s="1"/>
      <c r="R6" s="1"/>
    </row>
    <row r="7" spans="1:19" x14ac:dyDescent="0.25">
      <c r="A7" s="86" t="s">
        <v>8</v>
      </c>
      <c r="B7" s="91"/>
      <c r="C7" s="87" t="s">
        <v>2175</v>
      </c>
      <c r="D7" s="91"/>
      <c r="E7" s="87" t="s">
        <v>2176</v>
      </c>
      <c r="F7" s="91"/>
      <c r="G7" s="87" t="s">
        <v>2177</v>
      </c>
      <c r="H7" s="91"/>
      <c r="I7" s="87" t="s">
        <v>2178</v>
      </c>
      <c r="J7" s="91"/>
      <c r="K7" s="87" t="s">
        <v>2179</v>
      </c>
      <c r="L7" s="91"/>
      <c r="M7" s="87" t="s">
        <v>2180</v>
      </c>
      <c r="N7" s="91"/>
      <c r="O7" s="87" t="s">
        <v>2181</v>
      </c>
      <c r="P7" s="91"/>
      <c r="Q7" s="87" t="s">
        <v>9</v>
      </c>
      <c r="R7" s="87" t="s">
        <v>10</v>
      </c>
    </row>
    <row r="8" spans="1:19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x14ac:dyDescent="0.25">
      <c r="A9" s="86" t="s">
        <v>11</v>
      </c>
      <c r="B9" s="85"/>
      <c r="C9" s="87">
        <v>149</v>
      </c>
      <c r="D9" s="85"/>
      <c r="E9" s="87">
        <v>149</v>
      </c>
      <c r="F9" s="85"/>
      <c r="G9" s="87">
        <v>149</v>
      </c>
      <c r="H9" s="85"/>
      <c r="I9" s="87">
        <v>149</v>
      </c>
      <c r="J9" s="85"/>
      <c r="K9" s="87">
        <v>149</v>
      </c>
      <c r="L9" s="85"/>
      <c r="M9" s="87">
        <v>149</v>
      </c>
      <c r="N9" s="85"/>
      <c r="O9" s="87">
        <v>146</v>
      </c>
      <c r="P9" s="85"/>
      <c r="Q9" s="100"/>
      <c r="R9" s="100"/>
    </row>
    <row r="10" spans="1:19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7.100000000000001" customHeight="1" x14ac:dyDescent="0.25">
      <c r="A11" s="59">
        <v>1</v>
      </c>
      <c r="B11" s="11">
        <v>109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7.100000000000001" customHeight="1" x14ac:dyDescent="0.25">
      <c r="A12" s="59">
        <v>2</v>
      </c>
      <c r="B12" s="14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58">
        <f t="shared" si="0"/>
        <v>0</v>
      </c>
      <c r="R12" s="13">
        <f t="shared" si="1"/>
        <v>0</v>
      </c>
    </row>
    <row r="13" spans="1:19" ht="17.100000000000001" customHeight="1" x14ac:dyDescent="0.25">
      <c r="A13" s="59">
        <v>3</v>
      </c>
      <c r="B13" s="14">
        <v>112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58">
        <f t="shared" si="0"/>
        <v>0</v>
      </c>
      <c r="R13" s="13">
        <f t="shared" si="1"/>
        <v>0</v>
      </c>
    </row>
    <row r="14" spans="1:19" ht="17.100000000000001" customHeight="1" x14ac:dyDescent="0.25">
      <c r="A14" s="59">
        <v>4</v>
      </c>
      <c r="B14" s="14">
        <v>113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58">
        <f t="shared" si="0"/>
        <v>0</v>
      </c>
      <c r="R14" s="13">
        <f t="shared" si="1"/>
        <v>0</v>
      </c>
    </row>
    <row r="15" spans="1:19" ht="17.100000000000001" customHeight="1" x14ac:dyDescent="0.25">
      <c r="A15" s="59">
        <v>6</v>
      </c>
      <c r="B15" s="14">
        <v>115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58">
        <f t="shared" si="0"/>
        <v>0</v>
      </c>
      <c r="R15" s="13">
        <f t="shared" si="1"/>
        <v>0</v>
      </c>
    </row>
    <row r="16" spans="1:19" ht="17.100000000000001" customHeight="1" x14ac:dyDescent="0.25">
      <c r="A16" s="59">
        <v>7</v>
      </c>
      <c r="B16" s="14">
        <v>116</v>
      </c>
      <c r="C16" s="12">
        <v>111</v>
      </c>
      <c r="D16" s="12" t="s">
        <v>2182</v>
      </c>
      <c r="E16" s="12"/>
      <c r="F16" s="12"/>
      <c r="G16" s="12"/>
      <c r="H16" s="12"/>
      <c r="I16" s="12">
        <v>135</v>
      </c>
      <c r="J16" s="12" t="s">
        <v>2183</v>
      </c>
      <c r="K16" s="12"/>
      <c r="L16" s="12"/>
      <c r="M16" s="12"/>
      <c r="N16" s="12"/>
      <c r="O16" s="12"/>
      <c r="P16" s="12"/>
      <c r="Q16" s="58">
        <f t="shared" si="0"/>
        <v>246</v>
      </c>
      <c r="R16" s="13">
        <f t="shared" si="1"/>
        <v>36654</v>
      </c>
    </row>
    <row r="17" spans="1:18" ht="17.100000000000001" customHeight="1" x14ac:dyDescent="0.25">
      <c r="A17" s="59">
        <v>8</v>
      </c>
      <c r="B17" s="14">
        <v>117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12"/>
      <c r="D18" s="12"/>
      <c r="E18" s="12"/>
      <c r="F18" s="12"/>
      <c r="G18" s="12"/>
      <c r="H18" s="12"/>
      <c r="I18" s="12"/>
      <c r="J18" s="12"/>
      <c r="K18" s="12">
        <v>97</v>
      </c>
      <c r="L18" s="12" t="s">
        <v>645</v>
      </c>
      <c r="M18" s="12"/>
      <c r="N18" s="12"/>
      <c r="O18" s="12">
        <v>74</v>
      </c>
      <c r="P18" s="12" t="s">
        <v>792</v>
      </c>
      <c r="Q18" s="58">
        <f t="shared" si="0"/>
        <v>171</v>
      </c>
      <c r="R18" s="13">
        <f t="shared" si="1"/>
        <v>25257</v>
      </c>
    </row>
    <row r="19" spans="1:18" ht="17.100000000000001" customHeight="1" x14ac:dyDescent="0.25">
      <c r="A19" s="59">
        <v>10</v>
      </c>
      <c r="B19" s="14">
        <v>201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58">
        <f t="shared" si="0"/>
        <v>0</v>
      </c>
      <c r="R19" s="13">
        <f t="shared" si="1"/>
        <v>0</v>
      </c>
    </row>
    <row r="20" spans="1:18" ht="17.100000000000001" customHeight="1" x14ac:dyDescent="0.25">
      <c r="A20" s="59">
        <v>11</v>
      </c>
      <c r="B20" s="14">
        <v>204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>
        <v>65</v>
      </c>
      <c r="N20" s="12" t="s">
        <v>2184</v>
      </c>
      <c r="O20" s="12"/>
      <c r="P20" s="12"/>
      <c r="Q20" s="58">
        <f t="shared" si="0"/>
        <v>65</v>
      </c>
      <c r="R20" s="13">
        <f t="shared" si="1"/>
        <v>9685</v>
      </c>
    </row>
    <row r="21" spans="1:18" ht="17.100000000000001" customHeight="1" x14ac:dyDescent="0.25">
      <c r="A21" s="59">
        <v>12</v>
      </c>
      <c r="B21" s="14" t="s">
        <v>16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12"/>
      <c r="D23" s="12"/>
      <c r="E23" s="12"/>
      <c r="F23" s="12"/>
      <c r="G23" s="12">
        <v>44</v>
      </c>
      <c r="H23" s="12" t="s">
        <v>2185</v>
      </c>
      <c r="I23" s="12"/>
      <c r="J23" s="12"/>
      <c r="K23" s="12">
        <v>18</v>
      </c>
      <c r="L23" s="12">
        <v>3523</v>
      </c>
      <c r="M23" s="12"/>
      <c r="N23" s="12"/>
      <c r="O23" s="12">
        <v>23</v>
      </c>
      <c r="P23" s="12" t="s">
        <v>2186</v>
      </c>
      <c r="Q23" s="58">
        <f t="shared" si="0"/>
        <v>85</v>
      </c>
      <c r="R23" s="13">
        <f t="shared" si="1"/>
        <v>12596</v>
      </c>
    </row>
    <row r="24" spans="1:18" ht="17.100000000000001" customHeight="1" x14ac:dyDescent="0.25">
      <c r="A24" s="59">
        <v>15</v>
      </c>
      <c r="B24" s="14">
        <v>329</v>
      </c>
      <c r="C24" s="12"/>
      <c r="D24" s="12"/>
      <c r="E24" s="12"/>
      <c r="F24" s="12"/>
      <c r="G24" s="12"/>
      <c r="H24" s="12"/>
      <c r="I24" s="12">
        <v>8</v>
      </c>
      <c r="J24" s="12" t="s">
        <v>2187</v>
      </c>
      <c r="K24" s="12"/>
      <c r="L24" s="12"/>
      <c r="M24" s="12"/>
      <c r="N24" s="12"/>
      <c r="O24" s="12">
        <v>17</v>
      </c>
      <c r="P24" s="12" t="s">
        <v>2188</v>
      </c>
      <c r="Q24" s="58">
        <f t="shared" si="0"/>
        <v>25</v>
      </c>
      <c r="R24" s="13">
        <f t="shared" si="1"/>
        <v>3674</v>
      </c>
    </row>
    <row r="25" spans="1:18" ht="17.100000000000001" customHeight="1" x14ac:dyDescent="0.25">
      <c r="A25" s="59">
        <v>16</v>
      </c>
      <c r="B25" s="14">
        <v>330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12"/>
      <c r="D28" s="12"/>
      <c r="E28" s="12">
        <v>40</v>
      </c>
      <c r="F28" s="12" t="s">
        <v>2189</v>
      </c>
      <c r="G28" s="12"/>
      <c r="H28" s="12"/>
      <c r="I28" s="12">
        <v>35</v>
      </c>
      <c r="J28" s="12" t="s">
        <v>2190</v>
      </c>
      <c r="K28" s="12"/>
      <c r="L28" s="12"/>
      <c r="M28" s="12">
        <v>22</v>
      </c>
      <c r="N28" s="12">
        <v>6294</v>
      </c>
      <c r="O28" s="12"/>
      <c r="P28" s="12"/>
      <c r="Q28" s="58">
        <f t="shared" si="0"/>
        <v>97</v>
      </c>
      <c r="R28" s="13">
        <f t="shared" si="1"/>
        <v>14453</v>
      </c>
    </row>
    <row r="29" spans="1:18" ht="17.100000000000001" customHeight="1" x14ac:dyDescent="0.25">
      <c r="A29" s="59">
        <v>20</v>
      </c>
      <c r="B29" s="14">
        <v>334</v>
      </c>
      <c r="C29" s="12"/>
      <c r="D29" s="12"/>
      <c r="E29" s="12">
        <v>22</v>
      </c>
      <c r="F29" s="12" t="s">
        <v>2191</v>
      </c>
      <c r="G29" s="12"/>
      <c r="H29" s="12"/>
      <c r="I29" s="12">
        <v>19</v>
      </c>
      <c r="J29" s="12" t="s">
        <v>2192</v>
      </c>
      <c r="K29" s="12"/>
      <c r="L29" s="12"/>
      <c r="M29" s="12">
        <v>23</v>
      </c>
      <c r="N29" s="12" t="s">
        <v>2193</v>
      </c>
      <c r="O29" s="12"/>
      <c r="P29" s="12"/>
      <c r="Q29" s="58">
        <f t="shared" si="0"/>
        <v>64</v>
      </c>
      <c r="R29" s="13">
        <f t="shared" si="1"/>
        <v>9536</v>
      </c>
    </row>
    <row r="30" spans="1:18" ht="17.100000000000001" customHeight="1" x14ac:dyDescent="0.25">
      <c r="A30" s="59">
        <v>22</v>
      </c>
      <c r="B30" s="14">
        <v>336</v>
      </c>
      <c r="C30" s="12"/>
      <c r="D30" s="12"/>
      <c r="E30" s="12"/>
      <c r="F30" s="12"/>
      <c r="G30" s="12"/>
      <c r="H30" s="12"/>
      <c r="I30" s="12">
        <v>56</v>
      </c>
      <c r="J30" s="12" t="s">
        <v>2194</v>
      </c>
      <c r="K30" s="12"/>
      <c r="L30" s="12"/>
      <c r="M30" s="12">
        <v>27</v>
      </c>
      <c r="N30" s="12" t="s">
        <v>2194</v>
      </c>
      <c r="O30" s="12"/>
      <c r="P30" s="12"/>
      <c r="Q30" s="58">
        <f t="shared" si="0"/>
        <v>83</v>
      </c>
      <c r="R30" s="13">
        <f t="shared" si="1"/>
        <v>12367</v>
      </c>
    </row>
    <row r="31" spans="1:18" ht="17.100000000000001" customHeight="1" x14ac:dyDescent="0.25">
      <c r="A31" s="59">
        <v>24</v>
      </c>
      <c r="B31" s="14">
        <v>338</v>
      </c>
      <c r="C31" s="12">
        <v>28</v>
      </c>
      <c r="D31" s="12" t="s">
        <v>2195</v>
      </c>
      <c r="E31" s="12"/>
      <c r="F31" s="12"/>
      <c r="G31" s="12"/>
      <c r="H31" s="12"/>
      <c r="I31" s="12">
        <v>18</v>
      </c>
      <c r="J31" s="12">
        <v>3855</v>
      </c>
      <c r="K31" s="12"/>
      <c r="L31" s="12"/>
      <c r="M31" s="12">
        <v>26</v>
      </c>
      <c r="N31" s="12" t="s">
        <v>2196</v>
      </c>
      <c r="O31" s="12"/>
      <c r="P31" s="12"/>
      <c r="Q31" s="58">
        <f t="shared" si="0"/>
        <v>72</v>
      </c>
      <c r="R31" s="13">
        <f t="shared" si="1"/>
        <v>10728</v>
      </c>
    </row>
    <row r="32" spans="1:18" ht="17.100000000000001" customHeight="1" x14ac:dyDescent="0.25">
      <c r="A32" s="59">
        <v>25</v>
      </c>
      <c r="B32" s="14">
        <v>339</v>
      </c>
      <c r="C32" s="12">
        <v>54</v>
      </c>
      <c r="D32" s="12" t="s">
        <v>2197</v>
      </c>
      <c r="E32" s="12"/>
      <c r="F32" s="12"/>
      <c r="G32" s="12"/>
      <c r="H32" s="12"/>
      <c r="I32" s="12">
        <v>54</v>
      </c>
      <c r="J32" s="12" t="s">
        <v>2198</v>
      </c>
      <c r="K32" s="12"/>
      <c r="L32" s="12"/>
      <c r="M32" s="12">
        <v>44</v>
      </c>
      <c r="N32" s="12" t="s">
        <v>2199</v>
      </c>
      <c r="O32" s="12"/>
      <c r="P32" s="12"/>
      <c r="Q32" s="58">
        <f t="shared" si="0"/>
        <v>152</v>
      </c>
      <c r="R32" s="13">
        <f t="shared" si="1"/>
        <v>22648</v>
      </c>
    </row>
    <row r="33" spans="1:18" ht="17.100000000000001" customHeight="1" x14ac:dyDescent="0.25">
      <c r="A33" s="59">
        <v>26</v>
      </c>
      <c r="B33" s="59">
        <v>340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12">
        <v>36</v>
      </c>
      <c r="D34" s="12">
        <v>12422</v>
      </c>
      <c r="E34" s="12"/>
      <c r="F34" s="12"/>
      <c r="G34" s="12">
        <v>61</v>
      </c>
      <c r="H34" s="12" t="s">
        <v>2200</v>
      </c>
      <c r="I34" s="12"/>
      <c r="J34" s="12"/>
      <c r="K34" s="12">
        <v>59</v>
      </c>
      <c r="L34" s="12" t="s">
        <v>2201</v>
      </c>
      <c r="M34" s="12"/>
      <c r="N34" s="12"/>
      <c r="O34" s="12">
        <v>36</v>
      </c>
      <c r="P34" s="12" t="s">
        <v>2202</v>
      </c>
      <c r="Q34" s="58">
        <f t="shared" si="0"/>
        <v>192</v>
      </c>
      <c r="R34" s="13">
        <f t="shared" si="1"/>
        <v>28500</v>
      </c>
    </row>
    <row r="35" spans="1:18" ht="17.100000000000001" customHeight="1" x14ac:dyDescent="0.25">
      <c r="A35" s="59">
        <v>28</v>
      </c>
      <c r="B35" s="17">
        <v>342</v>
      </c>
      <c r="C35" s="12">
        <v>52</v>
      </c>
      <c r="D35" s="12" t="s">
        <v>2203</v>
      </c>
      <c r="E35" s="12"/>
      <c r="F35" s="12"/>
      <c r="G35" s="12"/>
      <c r="H35" s="12"/>
      <c r="I35" s="12">
        <v>44</v>
      </c>
      <c r="J35" s="12" t="s">
        <v>2204</v>
      </c>
      <c r="K35" s="12"/>
      <c r="L35" s="12"/>
      <c r="M35" s="12">
        <v>61</v>
      </c>
      <c r="N35" s="12" t="s">
        <v>2205</v>
      </c>
      <c r="O35" s="12">
        <v>13</v>
      </c>
      <c r="P35" s="12" t="s">
        <v>2206</v>
      </c>
      <c r="Q35" s="58">
        <f t="shared" si="0"/>
        <v>170</v>
      </c>
      <c r="R35" s="13">
        <f t="shared" si="1"/>
        <v>25291</v>
      </c>
    </row>
    <row r="36" spans="1:18" ht="17.100000000000001" customHeight="1" x14ac:dyDescent="0.25">
      <c r="A36" s="59">
        <v>29</v>
      </c>
      <c r="B36" s="59">
        <v>343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58">
        <f t="shared" si="0"/>
        <v>0</v>
      </c>
      <c r="R36" s="13">
        <f t="shared" si="1"/>
        <v>0</v>
      </c>
    </row>
    <row r="37" spans="1:18" ht="17.100000000000001" customHeight="1" x14ac:dyDescent="0.25">
      <c r="A37" s="59">
        <v>30</v>
      </c>
      <c r="B37" s="14" t="s">
        <v>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14" t="s">
        <v>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58">
        <f t="shared" si="0"/>
        <v>0</v>
      </c>
      <c r="R38" s="13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58">
        <f t="shared" si="0"/>
        <v>0</v>
      </c>
      <c r="R41" s="13">
        <f t="shared" si="1"/>
        <v>0</v>
      </c>
    </row>
    <row r="42" spans="1:18" ht="17.100000000000001" customHeight="1" x14ac:dyDescent="0.25">
      <c r="A42" s="59">
        <v>37</v>
      </c>
      <c r="B42" s="14">
        <v>421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58">
        <f t="shared" si="0"/>
        <v>0</v>
      </c>
      <c r="R42" s="13">
        <f t="shared" si="1"/>
        <v>0</v>
      </c>
    </row>
    <row r="43" spans="1:18" ht="17.100000000000001" customHeight="1" x14ac:dyDescent="0.25">
      <c r="A43" s="59">
        <v>38</v>
      </c>
      <c r="B43" s="59">
        <v>422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7.100000000000001" customHeight="1" x14ac:dyDescent="0.25">
      <c r="A44" s="59">
        <v>39</v>
      </c>
      <c r="B44" s="58">
        <v>423</v>
      </c>
      <c r="C44" s="12"/>
      <c r="D44" s="12"/>
      <c r="E44" s="12"/>
      <c r="F44" s="12"/>
      <c r="G44" s="12"/>
      <c r="H44" s="12"/>
      <c r="I44" s="12">
        <v>55</v>
      </c>
      <c r="J44" s="12" t="s">
        <v>2207</v>
      </c>
      <c r="K44" s="12"/>
      <c r="L44" s="12"/>
      <c r="M44" s="12"/>
      <c r="N44" s="12"/>
      <c r="O44" s="12"/>
      <c r="P44" s="12"/>
      <c r="Q44" s="58">
        <f t="shared" si="2"/>
        <v>55</v>
      </c>
      <c r="R44" s="13">
        <f t="shared" si="3"/>
        <v>8195</v>
      </c>
    </row>
    <row r="45" spans="1:18" ht="17.100000000000001" customHeight="1" x14ac:dyDescent="0.25">
      <c r="A45" s="59">
        <v>40</v>
      </c>
      <c r="B45" s="58">
        <v>424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58">
        <f t="shared" si="2"/>
        <v>0</v>
      </c>
      <c r="R45" s="13">
        <f t="shared" si="3"/>
        <v>0</v>
      </c>
    </row>
    <row r="46" spans="1:18" ht="17.100000000000001" customHeight="1" x14ac:dyDescent="0.25">
      <c r="A46" s="59">
        <v>41</v>
      </c>
      <c r="B46" s="58">
        <v>425</v>
      </c>
      <c r="C46" s="12"/>
      <c r="D46" s="12"/>
      <c r="E46" s="12"/>
      <c r="F46" s="12"/>
      <c r="G46" s="12"/>
      <c r="H46" s="12"/>
      <c r="I46" s="12">
        <v>45</v>
      </c>
      <c r="J46" s="12" t="s">
        <v>2068</v>
      </c>
      <c r="K46" s="12"/>
      <c r="L46" s="12"/>
      <c r="M46" s="12"/>
      <c r="N46" s="12"/>
      <c r="O46" s="12"/>
      <c r="P46" s="12"/>
      <c r="Q46" s="58">
        <f t="shared" si="2"/>
        <v>45</v>
      </c>
      <c r="R46" s="13">
        <f t="shared" si="3"/>
        <v>6705</v>
      </c>
    </row>
    <row r="47" spans="1:18" ht="17.100000000000001" customHeight="1" x14ac:dyDescent="0.25">
      <c r="A47" s="59">
        <v>42</v>
      </c>
      <c r="B47" s="58">
        <v>426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58">
        <f t="shared" si="2"/>
        <v>0</v>
      </c>
      <c r="R47" s="13">
        <f t="shared" si="3"/>
        <v>0</v>
      </c>
    </row>
    <row r="48" spans="1:18" ht="17.100000000000001" customHeight="1" x14ac:dyDescent="0.25">
      <c r="A48" s="59">
        <v>43</v>
      </c>
      <c r="B48" s="58">
        <v>427</v>
      </c>
      <c r="C48" s="12"/>
      <c r="D48" s="12"/>
      <c r="E48" s="12"/>
      <c r="F48" s="12"/>
      <c r="G48" s="12"/>
      <c r="H48" s="12"/>
      <c r="I48" s="12">
        <v>42</v>
      </c>
      <c r="J48" s="12" t="s">
        <v>2208</v>
      </c>
      <c r="K48" s="12"/>
      <c r="L48" s="12"/>
      <c r="M48" s="12"/>
      <c r="N48" s="12"/>
      <c r="O48" s="12"/>
      <c r="P48" s="12"/>
      <c r="Q48" s="58">
        <f t="shared" si="2"/>
        <v>42</v>
      </c>
      <c r="R48" s="13">
        <f t="shared" si="3"/>
        <v>6258</v>
      </c>
    </row>
    <row r="49" spans="1:18" ht="17.100000000000001" customHeight="1" x14ac:dyDescent="0.25">
      <c r="A49" s="59">
        <v>44</v>
      </c>
      <c r="B49" s="58">
        <v>428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58">
        <f t="shared" si="2"/>
        <v>0</v>
      </c>
      <c r="R49" s="13">
        <f t="shared" si="3"/>
        <v>0</v>
      </c>
    </row>
    <row r="50" spans="1:18" ht="17.100000000000001" customHeight="1" x14ac:dyDescent="0.25">
      <c r="A50" s="59">
        <v>45</v>
      </c>
      <c r="B50" s="58">
        <v>429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>
        <v>40</v>
      </c>
      <c r="P50" s="12" t="s">
        <v>2209</v>
      </c>
      <c r="Q50" s="58">
        <f t="shared" si="2"/>
        <v>40</v>
      </c>
      <c r="R50" s="13">
        <f t="shared" si="3"/>
        <v>5840</v>
      </c>
    </row>
    <row r="51" spans="1:18" ht="17.100000000000001" customHeight="1" x14ac:dyDescent="0.25">
      <c r="A51" s="59">
        <v>46</v>
      </c>
      <c r="B51" s="58">
        <v>430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58">
        <f t="shared" si="2"/>
        <v>0</v>
      </c>
      <c r="R51" s="13">
        <f t="shared" si="3"/>
        <v>0</v>
      </c>
    </row>
    <row r="52" spans="1:18" ht="17.100000000000001" customHeight="1" x14ac:dyDescent="0.25">
      <c r="A52" s="59">
        <v>47</v>
      </c>
      <c r="B52" s="58">
        <v>431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58">
        <f t="shared" si="2"/>
        <v>0</v>
      </c>
      <c r="R52" s="13">
        <f t="shared" si="3"/>
        <v>0</v>
      </c>
    </row>
    <row r="53" spans="1:18" ht="17.100000000000001" customHeight="1" x14ac:dyDescent="0.25">
      <c r="A53" s="59">
        <v>48</v>
      </c>
      <c r="B53" s="58">
        <v>432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58">
        <f t="shared" si="2"/>
        <v>0</v>
      </c>
      <c r="R53" s="13">
        <f t="shared" si="3"/>
        <v>0</v>
      </c>
    </row>
    <row r="54" spans="1:18" ht="17.100000000000001" customHeight="1" x14ac:dyDescent="0.25">
      <c r="A54" s="59">
        <v>49</v>
      </c>
      <c r="B54" s="58">
        <v>433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58">
        <f t="shared" si="2"/>
        <v>0</v>
      </c>
      <c r="R54" s="13">
        <f t="shared" si="3"/>
        <v>0</v>
      </c>
    </row>
    <row r="55" spans="1:18" ht="17.100000000000001" customHeight="1" x14ac:dyDescent="0.25">
      <c r="A55" s="59">
        <v>50</v>
      </c>
      <c r="B55" s="58">
        <v>434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58">
        <f t="shared" si="2"/>
        <v>0</v>
      </c>
      <c r="R55" s="13">
        <f t="shared" si="3"/>
        <v>0</v>
      </c>
    </row>
    <row r="56" spans="1:18" ht="17.100000000000001" customHeight="1" x14ac:dyDescent="0.25">
      <c r="A56" s="59">
        <v>51</v>
      </c>
      <c r="B56" s="58">
        <v>435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58">
        <f t="shared" si="2"/>
        <v>0</v>
      </c>
      <c r="R56" s="13">
        <f t="shared" si="3"/>
        <v>0</v>
      </c>
    </row>
    <row r="57" spans="1:18" ht="17.100000000000001" customHeight="1" x14ac:dyDescent="0.25">
      <c r="A57" s="59">
        <v>52</v>
      </c>
      <c r="B57" s="58">
        <v>436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58">
        <f t="shared" si="2"/>
        <v>0</v>
      </c>
      <c r="R57" s="13">
        <f t="shared" si="3"/>
        <v>0</v>
      </c>
    </row>
    <row r="58" spans="1:18" ht="17.100000000000001" customHeight="1" x14ac:dyDescent="0.25">
      <c r="A58" s="59">
        <v>53</v>
      </c>
      <c r="B58" s="58">
        <v>437</v>
      </c>
      <c r="C58" s="12">
        <v>40</v>
      </c>
      <c r="D58" s="12" t="s">
        <v>2210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58">
        <f t="shared" si="2"/>
        <v>40</v>
      </c>
      <c r="R58" s="13">
        <f t="shared" si="3"/>
        <v>5960</v>
      </c>
    </row>
    <row r="59" spans="1:18" ht="17.100000000000001" customHeight="1" x14ac:dyDescent="0.25">
      <c r="A59" s="59">
        <v>54</v>
      </c>
      <c r="B59" s="58">
        <v>438</v>
      </c>
      <c r="C59" s="12">
        <v>43</v>
      </c>
      <c r="D59" s="12" t="s">
        <v>2211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58">
        <f t="shared" si="2"/>
        <v>43</v>
      </c>
      <c r="R59" s="13">
        <f t="shared" si="3"/>
        <v>6407</v>
      </c>
    </row>
    <row r="60" spans="1:18" ht="17.100000000000001" customHeight="1" x14ac:dyDescent="0.25">
      <c r="A60" s="59">
        <v>55</v>
      </c>
      <c r="B60" s="58">
        <v>439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58">
        <f t="shared" si="2"/>
        <v>0</v>
      </c>
      <c r="R60" s="13">
        <f t="shared" si="3"/>
        <v>0</v>
      </c>
    </row>
    <row r="61" spans="1:18" ht="17.100000000000001" customHeight="1" x14ac:dyDescent="0.25">
      <c r="A61" s="59">
        <v>56</v>
      </c>
      <c r="B61" s="58">
        <v>440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58">
        <f t="shared" si="2"/>
        <v>0</v>
      </c>
      <c r="R61" s="13">
        <f t="shared" si="3"/>
        <v>0</v>
      </c>
    </row>
    <row r="62" spans="1:18" ht="17.100000000000001" customHeight="1" x14ac:dyDescent="0.25">
      <c r="A62" s="59">
        <v>57</v>
      </c>
      <c r="B62" s="58">
        <v>441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58">
        <f t="shared" si="2"/>
        <v>0</v>
      </c>
      <c r="R62" s="13">
        <f t="shared" si="3"/>
        <v>0</v>
      </c>
    </row>
    <row r="63" spans="1:18" ht="17.100000000000001" customHeight="1" x14ac:dyDescent="0.25">
      <c r="A63" s="59">
        <v>58</v>
      </c>
      <c r="B63" s="58">
        <v>442</v>
      </c>
      <c r="C63" s="12"/>
      <c r="D63" s="12"/>
      <c r="E63" s="12"/>
      <c r="F63" s="12"/>
      <c r="G63" s="12">
        <v>42</v>
      </c>
      <c r="H63" s="12" t="s">
        <v>2212</v>
      </c>
      <c r="I63" s="12"/>
      <c r="J63" s="12"/>
      <c r="K63" s="12"/>
      <c r="L63" s="12"/>
      <c r="M63" s="12"/>
      <c r="N63" s="12"/>
      <c r="O63" s="12"/>
      <c r="P63" s="12"/>
      <c r="Q63" s="58">
        <f t="shared" si="2"/>
        <v>42</v>
      </c>
      <c r="R63" s="13">
        <f t="shared" si="3"/>
        <v>6258</v>
      </c>
    </row>
    <row r="64" spans="1:18" ht="17.100000000000001" customHeight="1" x14ac:dyDescent="0.25">
      <c r="A64" s="59">
        <v>60</v>
      </c>
      <c r="B64" s="58" t="s">
        <v>20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58">
        <f t="shared" si="2"/>
        <v>0</v>
      </c>
      <c r="R67" s="13">
        <f t="shared" si="3"/>
        <v>0</v>
      </c>
    </row>
    <row r="68" spans="1:18" ht="17.100000000000001" customHeight="1" x14ac:dyDescent="0.25">
      <c r="A68" s="59">
        <v>64</v>
      </c>
      <c r="B68" s="58">
        <v>608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>
        <v>15</v>
      </c>
      <c r="N68" s="12" t="s">
        <v>2213</v>
      </c>
      <c r="O68" s="12"/>
      <c r="P68" s="12"/>
      <c r="Q68" s="58">
        <f t="shared" si="2"/>
        <v>15</v>
      </c>
      <c r="R68" s="13">
        <f t="shared" si="3"/>
        <v>2235</v>
      </c>
    </row>
    <row r="69" spans="1:18" ht="17.100000000000001" customHeight="1" x14ac:dyDescent="0.25">
      <c r="A69" s="59">
        <v>65</v>
      </c>
      <c r="B69" s="58">
        <v>609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58">
        <f t="shared" si="2"/>
        <v>0</v>
      </c>
      <c r="R69" s="13">
        <f t="shared" si="3"/>
        <v>0</v>
      </c>
    </row>
    <row r="70" spans="1:18" ht="17.100000000000001" customHeight="1" x14ac:dyDescent="0.25">
      <c r="A70" s="59">
        <v>66</v>
      </c>
      <c r="B70" s="58">
        <v>610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>
        <v>27</v>
      </c>
      <c r="P71" s="12" t="s">
        <v>2214</v>
      </c>
      <c r="Q71" s="58">
        <f t="shared" si="2"/>
        <v>27</v>
      </c>
      <c r="R71" s="13">
        <f t="shared" si="3"/>
        <v>3942</v>
      </c>
    </row>
    <row r="72" spans="1:18" ht="17.100000000000001" customHeight="1" x14ac:dyDescent="0.25">
      <c r="A72" s="59">
        <v>68</v>
      </c>
      <c r="B72" s="58">
        <v>612</v>
      </c>
      <c r="C72" s="12"/>
      <c r="D72" s="12"/>
      <c r="E72" s="12"/>
      <c r="F72" s="12"/>
      <c r="G72" s="12"/>
      <c r="H72" s="12"/>
      <c r="I72" s="12"/>
      <c r="J72" s="12"/>
      <c r="K72" s="12">
        <v>15</v>
      </c>
      <c r="L72" s="12" t="s">
        <v>2215</v>
      </c>
      <c r="M72" s="12"/>
      <c r="N72" s="12"/>
      <c r="O72" s="12"/>
      <c r="P72" s="12"/>
      <c r="Q72" s="58">
        <f t="shared" si="2"/>
        <v>15</v>
      </c>
      <c r="R72" s="13">
        <f t="shared" si="3"/>
        <v>2235</v>
      </c>
    </row>
    <row r="73" spans="1:18" ht="17.100000000000001" customHeight="1" x14ac:dyDescent="0.25">
      <c r="A73" s="59">
        <v>69</v>
      </c>
      <c r="B73" s="58">
        <v>613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12"/>
      <c r="D77" s="12"/>
      <c r="E77" s="12"/>
      <c r="F77" s="12"/>
      <c r="G77" s="12"/>
      <c r="H77" s="12"/>
      <c r="I77" s="12">
        <v>24</v>
      </c>
      <c r="J77" s="12" t="s">
        <v>2216</v>
      </c>
      <c r="K77" s="12"/>
      <c r="L77" s="12"/>
      <c r="M77" s="12"/>
      <c r="N77" s="12"/>
      <c r="O77" s="12">
        <v>23</v>
      </c>
      <c r="P77" s="12" t="s">
        <v>2217</v>
      </c>
      <c r="Q77" s="58">
        <f t="shared" si="4"/>
        <v>47</v>
      </c>
      <c r="R77" s="13">
        <f t="shared" si="5"/>
        <v>6934</v>
      </c>
    </row>
    <row r="78" spans="1:18" ht="17.100000000000001" customHeight="1" x14ac:dyDescent="0.25">
      <c r="A78" s="59">
        <v>75</v>
      </c>
      <c r="B78" s="58">
        <v>619</v>
      </c>
      <c r="C78" s="12"/>
      <c r="D78" s="12"/>
      <c r="E78" s="12"/>
      <c r="F78" s="12"/>
      <c r="G78" s="12">
        <v>30</v>
      </c>
      <c r="H78" s="12" t="s">
        <v>1560</v>
      </c>
      <c r="I78" s="12"/>
      <c r="J78" s="12"/>
      <c r="K78" s="12"/>
      <c r="L78" s="12"/>
      <c r="M78" s="12"/>
      <c r="N78" s="12"/>
      <c r="O78" s="12">
        <v>23</v>
      </c>
      <c r="P78" s="12" t="s">
        <v>2218</v>
      </c>
      <c r="Q78" s="58">
        <f t="shared" si="4"/>
        <v>53</v>
      </c>
      <c r="R78" s="13">
        <f t="shared" si="5"/>
        <v>7828</v>
      </c>
    </row>
    <row r="79" spans="1:18" ht="17.100000000000001" customHeight="1" x14ac:dyDescent="0.25">
      <c r="A79" s="59">
        <v>76</v>
      </c>
      <c r="B79" s="58">
        <v>620</v>
      </c>
      <c r="C79" s="12">
        <v>18</v>
      </c>
      <c r="D79" s="12" t="s">
        <v>1893</v>
      </c>
      <c r="E79" s="12"/>
      <c r="F79" s="12"/>
      <c r="G79" s="12">
        <v>21</v>
      </c>
      <c r="H79" s="12" t="s">
        <v>2219</v>
      </c>
      <c r="I79" s="12"/>
      <c r="J79" s="12"/>
      <c r="K79" s="12"/>
      <c r="L79" s="12"/>
      <c r="M79" s="12"/>
      <c r="N79" s="12"/>
      <c r="O79" s="12">
        <v>19</v>
      </c>
      <c r="P79" s="12" t="s">
        <v>2113</v>
      </c>
      <c r="Q79" s="58">
        <f t="shared" si="4"/>
        <v>58</v>
      </c>
      <c r="R79" s="13">
        <f t="shared" si="5"/>
        <v>8585</v>
      </c>
    </row>
    <row r="80" spans="1:18" ht="17.100000000000001" customHeight="1" x14ac:dyDescent="0.25">
      <c r="A80" s="59">
        <v>79</v>
      </c>
      <c r="B80" s="58">
        <v>623</v>
      </c>
      <c r="C80" s="12"/>
      <c r="D80" s="12"/>
      <c r="E80" s="12"/>
      <c r="F80" s="12"/>
      <c r="G80" s="12"/>
      <c r="H80" s="12"/>
      <c r="I80" s="12">
        <v>21</v>
      </c>
      <c r="J80" s="12" t="s">
        <v>772</v>
      </c>
      <c r="K80" s="12"/>
      <c r="L80" s="12"/>
      <c r="M80" s="12"/>
      <c r="N80" s="12"/>
      <c r="O80" s="12"/>
      <c r="P80" s="12"/>
      <c r="Q80" s="58">
        <f t="shared" si="4"/>
        <v>21</v>
      </c>
      <c r="R80" s="13">
        <f t="shared" si="5"/>
        <v>3129</v>
      </c>
    </row>
    <row r="81" spans="1:18" ht="17.100000000000001" customHeight="1" x14ac:dyDescent="0.25">
      <c r="A81" s="59">
        <v>80</v>
      </c>
      <c r="B81" s="58">
        <v>624</v>
      </c>
      <c r="C81" s="12"/>
      <c r="D81" s="12"/>
      <c r="E81" s="12"/>
      <c r="F81" s="12"/>
      <c r="G81" s="12">
        <v>31</v>
      </c>
      <c r="H81" s="12" t="s">
        <v>2220</v>
      </c>
      <c r="I81" s="12"/>
      <c r="J81" s="12"/>
      <c r="K81" s="12"/>
      <c r="L81" s="12"/>
      <c r="M81" s="12"/>
      <c r="N81" s="12"/>
      <c r="O81" s="12"/>
      <c r="P81" s="12"/>
      <c r="Q81" s="58">
        <f t="shared" si="4"/>
        <v>31</v>
      </c>
      <c r="R81" s="13">
        <f t="shared" si="5"/>
        <v>4619</v>
      </c>
    </row>
    <row r="82" spans="1:18" ht="17.100000000000001" customHeight="1" x14ac:dyDescent="0.25">
      <c r="A82" s="59">
        <v>81</v>
      </c>
      <c r="B82" s="58">
        <v>625</v>
      </c>
      <c r="C82" s="12">
        <v>23</v>
      </c>
      <c r="D82" s="12" t="s">
        <v>2221</v>
      </c>
      <c r="E82" s="12"/>
      <c r="F82" s="12"/>
      <c r="G82" s="12"/>
      <c r="H82" s="12"/>
      <c r="I82" s="12">
        <v>20</v>
      </c>
      <c r="J82" s="12" t="s">
        <v>2222</v>
      </c>
      <c r="K82" s="12"/>
      <c r="L82" s="12"/>
      <c r="M82" s="12">
        <v>21</v>
      </c>
      <c r="N82" s="12" t="s">
        <v>2223</v>
      </c>
      <c r="O82" s="12"/>
      <c r="P82" s="12"/>
      <c r="Q82" s="58">
        <f t="shared" si="4"/>
        <v>64</v>
      </c>
      <c r="R82" s="13">
        <f t="shared" si="5"/>
        <v>9536</v>
      </c>
    </row>
    <row r="83" spans="1:18" ht="17.100000000000001" customHeight="1" x14ac:dyDescent="0.25">
      <c r="A83" s="59">
        <v>82</v>
      </c>
      <c r="B83" s="58">
        <v>626</v>
      </c>
      <c r="C83" s="12"/>
      <c r="D83" s="12"/>
      <c r="E83" s="12">
        <v>20</v>
      </c>
      <c r="F83" s="12" t="s">
        <v>1791</v>
      </c>
      <c r="G83" s="12"/>
      <c r="H83" s="12"/>
      <c r="I83" s="12"/>
      <c r="J83" s="12"/>
      <c r="K83" s="12">
        <v>18</v>
      </c>
      <c r="L83" s="12" t="s">
        <v>562</v>
      </c>
      <c r="M83" s="12"/>
      <c r="N83" s="12"/>
      <c r="O83" s="12">
        <v>21</v>
      </c>
      <c r="P83" s="12" t="s">
        <v>1891</v>
      </c>
      <c r="Q83" s="58">
        <f t="shared" si="4"/>
        <v>59</v>
      </c>
      <c r="R83" s="13">
        <f t="shared" si="5"/>
        <v>8728</v>
      </c>
    </row>
    <row r="84" spans="1:18" ht="17.100000000000001" customHeight="1" x14ac:dyDescent="0.25">
      <c r="A84" s="59">
        <v>83</v>
      </c>
      <c r="B84" s="58">
        <v>627</v>
      </c>
      <c r="C84" s="12"/>
      <c r="D84" s="12"/>
      <c r="E84" s="12"/>
      <c r="F84" s="12"/>
      <c r="G84" s="12"/>
      <c r="H84" s="12"/>
      <c r="I84" s="12">
        <v>31</v>
      </c>
      <c r="J84" s="12" t="s">
        <v>2224</v>
      </c>
      <c r="K84" s="12"/>
      <c r="L84" s="12"/>
      <c r="M84" s="12">
        <v>19</v>
      </c>
      <c r="N84" s="12" t="s">
        <v>2225</v>
      </c>
      <c r="O84" s="12"/>
      <c r="P84" s="12"/>
      <c r="Q84" s="58">
        <f t="shared" si="4"/>
        <v>50</v>
      </c>
      <c r="R84" s="13">
        <f t="shared" si="5"/>
        <v>7450</v>
      </c>
    </row>
    <row r="85" spans="1:18" ht="17.100000000000001" customHeight="1" x14ac:dyDescent="0.25">
      <c r="A85" s="59">
        <v>84</v>
      </c>
      <c r="B85" s="58">
        <v>628</v>
      </c>
      <c r="C85" s="12"/>
      <c r="D85" s="12"/>
      <c r="E85" s="12"/>
      <c r="F85" s="12"/>
      <c r="G85" s="12">
        <v>30</v>
      </c>
      <c r="H85" s="12" t="s">
        <v>2226</v>
      </c>
      <c r="I85" s="12"/>
      <c r="J85" s="12"/>
      <c r="K85" s="12">
        <v>16</v>
      </c>
      <c r="L85" s="12">
        <v>6370</v>
      </c>
      <c r="M85" s="12">
        <v>19</v>
      </c>
      <c r="N85" s="12" t="s">
        <v>2227</v>
      </c>
      <c r="O85" s="12"/>
      <c r="P85" s="12"/>
      <c r="Q85" s="58">
        <f t="shared" si="4"/>
        <v>65</v>
      </c>
      <c r="R85" s="13">
        <f t="shared" si="5"/>
        <v>9685</v>
      </c>
    </row>
    <row r="86" spans="1:18" ht="17.100000000000001" customHeight="1" x14ac:dyDescent="0.25">
      <c r="A86" s="59">
        <v>85</v>
      </c>
      <c r="B86" s="58">
        <v>629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12"/>
      <c r="D87" s="12"/>
      <c r="E87" s="12"/>
      <c r="F87" s="12"/>
      <c r="G87" s="12"/>
      <c r="H87" s="12"/>
      <c r="I87" s="12">
        <v>21</v>
      </c>
      <c r="J87" s="12" t="s">
        <v>2228</v>
      </c>
      <c r="K87" s="12"/>
      <c r="L87" s="12"/>
      <c r="M87" s="12"/>
      <c r="N87" s="12"/>
      <c r="O87" s="12"/>
      <c r="P87" s="12"/>
      <c r="Q87" s="58">
        <f t="shared" si="4"/>
        <v>21</v>
      </c>
      <c r="R87" s="13">
        <f t="shared" si="5"/>
        <v>3129</v>
      </c>
    </row>
    <row r="88" spans="1:18" ht="17.100000000000001" customHeight="1" x14ac:dyDescent="0.25">
      <c r="A88" s="59">
        <v>87</v>
      </c>
      <c r="B88" s="58">
        <v>631</v>
      </c>
      <c r="C88" s="12"/>
      <c r="D88" s="12"/>
      <c r="E88" s="12"/>
      <c r="F88" s="12"/>
      <c r="G88" s="12">
        <v>36</v>
      </c>
      <c r="H88" s="12" t="s">
        <v>2229</v>
      </c>
      <c r="I88" s="12"/>
      <c r="J88" s="12"/>
      <c r="K88" s="12"/>
      <c r="L88" s="12"/>
      <c r="M88" s="12">
        <v>17</v>
      </c>
      <c r="N88" s="12" t="s">
        <v>1865</v>
      </c>
      <c r="O88" s="12"/>
      <c r="P88" s="12"/>
      <c r="Q88" s="58">
        <f t="shared" si="4"/>
        <v>53</v>
      </c>
      <c r="R88" s="13">
        <f t="shared" si="5"/>
        <v>7897</v>
      </c>
    </row>
    <row r="89" spans="1:18" ht="17.100000000000001" customHeight="1" x14ac:dyDescent="0.25">
      <c r="A89" s="59">
        <v>88</v>
      </c>
      <c r="B89" s="58">
        <v>632</v>
      </c>
      <c r="C89" s="12"/>
      <c r="D89" s="12"/>
      <c r="E89" s="12">
        <v>17</v>
      </c>
      <c r="F89" s="12" t="s">
        <v>2230</v>
      </c>
      <c r="G89" s="12"/>
      <c r="H89" s="12"/>
      <c r="I89" s="12"/>
      <c r="J89" s="12"/>
      <c r="K89" s="12">
        <v>19</v>
      </c>
      <c r="L89" s="12" t="s">
        <v>2231</v>
      </c>
      <c r="M89" s="12"/>
      <c r="N89" s="12"/>
      <c r="O89" s="12"/>
      <c r="P89" s="12"/>
      <c r="Q89" s="58">
        <f t="shared" si="4"/>
        <v>36</v>
      </c>
      <c r="R89" s="13">
        <f t="shared" si="5"/>
        <v>5364</v>
      </c>
    </row>
    <row r="90" spans="1:18" ht="17.100000000000001" customHeight="1" x14ac:dyDescent="0.25">
      <c r="A90" s="59">
        <v>89</v>
      </c>
      <c r="B90" s="58">
        <v>633</v>
      </c>
      <c r="C90" s="12">
        <v>30</v>
      </c>
      <c r="D90" s="12" t="s">
        <v>1010</v>
      </c>
      <c r="E90" s="12"/>
      <c r="F90" s="12"/>
      <c r="G90" s="12">
        <v>16</v>
      </c>
      <c r="H90" s="12" t="s">
        <v>2232</v>
      </c>
      <c r="I90" s="12"/>
      <c r="J90" s="12"/>
      <c r="K90" s="12"/>
      <c r="L90" s="12"/>
      <c r="M90" s="12">
        <v>25</v>
      </c>
      <c r="N90" s="12" t="s">
        <v>2233</v>
      </c>
      <c r="O90" s="12"/>
      <c r="P90" s="12"/>
      <c r="Q90" s="58">
        <f t="shared" si="4"/>
        <v>71</v>
      </c>
      <c r="R90" s="13">
        <f t="shared" si="5"/>
        <v>10579</v>
      </c>
    </row>
    <row r="91" spans="1:18" ht="17.100000000000001" customHeight="1" x14ac:dyDescent="0.25">
      <c r="A91" s="59">
        <v>90</v>
      </c>
      <c r="B91" s="58" t="s">
        <v>21</v>
      </c>
      <c r="C91" s="12"/>
      <c r="D91" s="12"/>
      <c r="E91" s="12"/>
      <c r="F91" s="12"/>
      <c r="G91" s="12"/>
      <c r="H91" s="12"/>
      <c r="I91" s="12"/>
      <c r="J91" s="12"/>
      <c r="K91" s="12">
        <v>13</v>
      </c>
      <c r="L91" s="12" t="s">
        <v>2234</v>
      </c>
      <c r="M91" s="12"/>
      <c r="N91" s="12"/>
      <c r="O91" s="12"/>
      <c r="P91" s="12"/>
      <c r="Q91" s="58">
        <f t="shared" si="4"/>
        <v>13</v>
      </c>
      <c r="R91" s="13">
        <f t="shared" si="5"/>
        <v>1937</v>
      </c>
    </row>
    <row r="92" spans="1:18" ht="17.100000000000001" customHeight="1" x14ac:dyDescent="0.25">
      <c r="A92" s="59">
        <v>91</v>
      </c>
      <c r="B92" s="58">
        <v>702</v>
      </c>
      <c r="C92" s="12"/>
      <c r="D92" s="12"/>
      <c r="E92" s="12">
        <v>73</v>
      </c>
      <c r="F92" s="12" t="s">
        <v>765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58">
        <f t="shared" si="4"/>
        <v>73</v>
      </c>
      <c r="R92" s="13">
        <f t="shared" si="5"/>
        <v>10877</v>
      </c>
    </row>
    <row r="93" spans="1:18" ht="17.100000000000001" customHeight="1" x14ac:dyDescent="0.25">
      <c r="A93" s="59">
        <v>92</v>
      </c>
      <c r="B93" s="58">
        <v>703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58">
        <f t="shared" si="4"/>
        <v>0</v>
      </c>
      <c r="R93" s="13">
        <f t="shared" si="5"/>
        <v>0</v>
      </c>
    </row>
    <row r="94" spans="1:18" ht="17.100000000000001" customHeight="1" x14ac:dyDescent="0.25">
      <c r="A94" s="59">
        <v>95</v>
      </c>
      <c r="B94" s="58">
        <v>1004</v>
      </c>
      <c r="C94" s="12"/>
      <c r="D94" s="12"/>
      <c r="E94" s="12"/>
      <c r="F94" s="12"/>
      <c r="G94" s="12"/>
      <c r="H94" s="12"/>
      <c r="I94" s="12">
        <v>48</v>
      </c>
      <c r="J94" s="12" t="s">
        <v>2235</v>
      </c>
      <c r="K94" s="12"/>
      <c r="L94" s="12"/>
      <c r="M94" s="12"/>
      <c r="N94" s="12"/>
      <c r="O94" s="12"/>
      <c r="P94" s="12"/>
      <c r="Q94" s="58">
        <f t="shared" si="4"/>
        <v>48</v>
      </c>
      <c r="R94" s="13">
        <f t="shared" si="5"/>
        <v>7152</v>
      </c>
    </row>
    <row r="95" spans="1:18" ht="17.100000000000001" customHeight="1" x14ac:dyDescent="0.25">
      <c r="A95" s="59">
        <v>96</v>
      </c>
      <c r="B95" s="58">
        <v>1005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58">
        <f t="shared" si="4"/>
        <v>0</v>
      </c>
      <c r="R96" s="13">
        <f t="shared" si="5"/>
        <v>0</v>
      </c>
    </row>
    <row r="97" spans="1:18" ht="17.100000000000001" customHeight="1" x14ac:dyDescent="0.25">
      <c r="A97" s="59">
        <v>98</v>
      </c>
      <c r="B97" s="58">
        <v>1103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>
        <v>29</v>
      </c>
      <c r="N98" s="12" t="s">
        <v>2236</v>
      </c>
      <c r="O98" s="12"/>
      <c r="P98" s="12"/>
      <c r="Q98" s="58">
        <f t="shared" si="4"/>
        <v>29</v>
      </c>
      <c r="R98" s="13">
        <f t="shared" si="5"/>
        <v>4321</v>
      </c>
    </row>
    <row r="99" spans="1:18" ht="17.100000000000001" customHeight="1" x14ac:dyDescent="0.25">
      <c r="A99" s="59">
        <v>101</v>
      </c>
      <c r="B99" s="58">
        <v>1106</v>
      </c>
      <c r="C99" s="12"/>
      <c r="D99" s="12"/>
      <c r="E99" s="12"/>
      <c r="F99" s="12"/>
      <c r="G99" s="12"/>
      <c r="H99" s="12"/>
      <c r="I99" s="12"/>
      <c r="J99" s="12"/>
      <c r="K99" s="12">
        <v>50</v>
      </c>
      <c r="L99" s="12" t="s">
        <v>2237</v>
      </c>
      <c r="M99" s="12"/>
      <c r="N99" s="12"/>
      <c r="O99" s="12"/>
      <c r="P99" s="12"/>
      <c r="Q99" s="58">
        <f t="shared" si="4"/>
        <v>50</v>
      </c>
      <c r="R99" s="13">
        <f t="shared" si="5"/>
        <v>7450</v>
      </c>
    </row>
    <row r="100" spans="1:18" ht="17.100000000000001" customHeight="1" x14ac:dyDescent="0.25">
      <c r="A100" s="59">
        <v>102</v>
      </c>
      <c r="B100" s="58">
        <v>1107</v>
      </c>
      <c r="C100" s="12">
        <v>102</v>
      </c>
      <c r="D100" s="12">
        <v>3407</v>
      </c>
      <c r="E100" s="12">
        <v>100</v>
      </c>
      <c r="F100" s="12" t="s">
        <v>1103</v>
      </c>
      <c r="G100" s="12"/>
      <c r="H100" s="12"/>
      <c r="I100" s="12"/>
      <c r="J100" s="12"/>
      <c r="K100" s="12">
        <v>54</v>
      </c>
      <c r="L100" s="12" t="s">
        <v>2238</v>
      </c>
      <c r="M100" s="12"/>
      <c r="N100" s="12"/>
      <c r="O100" s="12"/>
      <c r="P100" s="12"/>
      <c r="Q100" s="58">
        <f t="shared" si="4"/>
        <v>256</v>
      </c>
      <c r="R100" s="13">
        <f t="shared" si="5"/>
        <v>38144</v>
      </c>
    </row>
    <row r="101" spans="1:18" ht="17.100000000000001" customHeight="1" x14ac:dyDescent="0.25">
      <c r="A101" s="59">
        <v>103</v>
      </c>
      <c r="B101" s="58">
        <v>1111</v>
      </c>
      <c r="C101" s="12"/>
      <c r="D101" s="12"/>
      <c r="E101" s="12">
        <v>109</v>
      </c>
      <c r="F101" s="12" t="s">
        <v>2239</v>
      </c>
      <c r="G101" s="12"/>
      <c r="H101" s="12"/>
      <c r="I101" s="12"/>
      <c r="J101" s="12"/>
      <c r="K101" s="12"/>
      <c r="L101" s="12"/>
      <c r="M101" s="12">
        <v>132</v>
      </c>
      <c r="N101" s="12" t="s">
        <v>2240</v>
      </c>
      <c r="O101" s="12"/>
      <c r="P101" s="12"/>
      <c r="Q101" s="58">
        <f t="shared" si="4"/>
        <v>241</v>
      </c>
      <c r="R101" s="13">
        <f t="shared" si="5"/>
        <v>35909</v>
      </c>
    </row>
    <row r="102" spans="1:18" ht="17.100000000000001" customHeight="1" x14ac:dyDescent="0.25">
      <c r="A102" s="59">
        <v>104</v>
      </c>
      <c r="B102" s="58">
        <v>1222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>
        <v>43</v>
      </c>
      <c r="N103" s="12" t="s">
        <v>2241</v>
      </c>
      <c r="O103" s="12"/>
      <c r="P103" s="12"/>
      <c r="Q103" s="58">
        <f t="shared" si="4"/>
        <v>43</v>
      </c>
      <c r="R103" s="13">
        <f t="shared" si="5"/>
        <v>6407</v>
      </c>
    </row>
    <row r="104" spans="1:18" ht="17.100000000000001" customHeight="1" x14ac:dyDescent="0.25">
      <c r="A104" s="59">
        <v>106</v>
      </c>
      <c r="B104" s="58">
        <v>1229</v>
      </c>
      <c r="C104" s="12"/>
      <c r="D104" s="12"/>
      <c r="E104" s="12"/>
      <c r="F104" s="12"/>
      <c r="G104" s="12"/>
      <c r="H104" s="12"/>
      <c r="I104" s="12"/>
      <c r="J104" s="12"/>
      <c r="K104" s="12">
        <v>40</v>
      </c>
      <c r="L104" s="12" t="s">
        <v>2242</v>
      </c>
      <c r="M104" s="12"/>
      <c r="N104" s="12"/>
      <c r="O104" s="12"/>
      <c r="P104" s="12"/>
      <c r="Q104" s="58">
        <f t="shared" si="4"/>
        <v>40</v>
      </c>
      <c r="R104" s="13">
        <f t="shared" si="5"/>
        <v>5960</v>
      </c>
    </row>
    <row r="105" spans="1:18" ht="17.100000000000001" customHeight="1" x14ac:dyDescent="0.25">
      <c r="A105" s="59">
        <v>107</v>
      </c>
      <c r="B105" s="58">
        <v>1230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58">
        <f t="shared" si="4"/>
        <v>0</v>
      </c>
      <c r="R105" s="13">
        <f t="shared" si="5"/>
        <v>0</v>
      </c>
    </row>
    <row r="106" spans="1:18" ht="17.100000000000001" customHeight="1" x14ac:dyDescent="0.25">
      <c r="A106" s="59">
        <v>108</v>
      </c>
      <c r="B106" s="58">
        <v>1231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58">
        <f t="shared" si="4"/>
        <v>0</v>
      </c>
      <c r="R106" s="13">
        <f t="shared" si="5"/>
        <v>0</v>
      </c>
    </row>
    <row r="107" spans="1:18" ht="17.100000000000001" customHeight="1" x14ac:dyDescent="0.25">
      <c r="A107" s="59">
        <v>109</v>
      </c>
      <c r="B107" s="58">
        <v>1232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7.100000000000001" customHeight="1" x14ac:dyDescent="0.25">
      <c r="A108" s="59">
        <v>110</v>
      </c>
      <c r="B108" s="58">
        <v>1233</v>
      </c>
      <c r="C108" s="12">
        <v>37</v>
      </c>
      <c r="D108" s="12" t="s">
        <v>2243</v>
      </c>
      <c r="E108" s="12"/>
      <c r="F108" s="12"/>
      <c r="G108" s="12"/>
      <c r="H108" s="12"/>
      <c r="I108" s="12"/>
      <c r="J108" s="12"/>
      <c r="K108" s="12">
        <v>49</v>
      </c>
      <c r="L108" s="12" t="s">
        <v>2244</v>
      </c>
      <c r="M108" s="12"/>
      <c r="N108" s="12"/>
      <c r="O108" s="12"/>
      <c r="P108" s="12"/>
      <c r="Q108" s="58">
        <f t="shared" si="6"/>
        <v>86</v>
      </c>
      <c r="R108" s="13">
        <f t="shared" si="7"/>
        <v>12814</v>
      </c>
    </row>
    <row r="109" spans="1:18" ht="17.100000000000001" customHeight="1" x14ac:dyDescent="0.25">
      <c r="A109" s="59">
        <v>111</v>
      </c>
      <c r="B109" s="58">
        <v>1234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58">
        <f t="shared" si="6"/>
        <v>0</v>
      </c>
      <c r="R110" s="13">
        <f t="shared" si="7"/>
        <v>0</v>
      </c>
    </row>
    <row r="111" spans="1:18" ht="17.100000000000001" customHeight="1" x14ac:dyDescent="0.25">
      <c r="A111" s="59">
        <v>113</v>
      </c>
      <c r="B111" s="58">
        <v>1236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58">
        <f t="shared" si="6"/>
        <v>0</v>
      </c>
      <c r="R111" s="13">
        <f t="shared" si="7"/>
        <v>0</v>
      </c>
    </row>
    <row r="112" spans="1:18" ht="17.100000000000001" customHeight="1" x14ac:dyDescent="0.25">
      <c r="A112" s="59">
        <v>114</v>
      </c>
      <c r="B112" s="58">
        <v>1237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58">
        <f t="shared" si="6"/>
        <v>0</v>
      </c>
      <c r="R114" s="13">
        <f t="shared" si="7"/>
        <v>0</v>
      </c>
    </row>
    <row r="115" spans="1:18" ht="17.100000000000001" customHeight="1" x14ac:dyDescent="0.25">
      <c r="A115" s="59">
        <v>118</v>
      </c>
      <c r="B115" s="58">
        <v>1405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58">
        <f t="shared" si="6"/>
        <v>0</v>
      </c>
      <c r="R115" s="13">
        <f t="shared" si="7"/>
        <v>0</v>
      </c>
    </row>
    <row r="116" spans="1:18" ht="17.100000000000001" customHeight="1" x14ac:dyDescent="0.25">
      <c r="A116" s="59">
        <v>119</v>
      </c>
      <c r="B116" s="58">
        <v>1504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58">
        <f t="shared" si="6"/>
        <v>0</v>
      </c>
      <c r="R116" s="13">
        <f t="shared" si="7"/>
        <v>0</v>
      </c>
    </row>
    <row r="117" spans="1:18" ht="17.100000000000001" customHeight="1" x14ac:dyDescent="0.25">
      <c r="A117" s="59">
        <v>120</v>
      </c>
      <c r="B117" s="58">
        <v>1505</v>
      </c>
      <c r="C117" s="12"/>
      <c r="D117" s="12"/>
      <c r="E117" s="12"/>
      <c r="F117" s="12"/>
      <c r="G117" s="12">
        <v>64</v>
      </c>
      <c r="H117" s="12" t="s">
        <v>2245</v>
      </c>
      <c r="I117" s="12"/>
      <c r="J117" s="12"/>
      <c r="K117" s="12"/>
      <c r="L117" s="12"/>
      <c r="M117" s="12">
        <v>50</v>
      </c>
      <c r="N117" s="12" t="s">
        <v>2246</v>
      </c>
      <c r="O117" s="12"/>
      <c r="P117" s="12"/>
      <c r="Q117" s="58">
        <f t="shared" si="6"/>
        <v>114</v>
      </c>
      <c r="R117" s="13">
        <f t="shared" si="7"/>
        <v>16986</v>
      </c>
    </row>
    <row r="118" spans="1:18" ht="17.100000000000001" customHeight="1" x14ac:dyDescent="0.25">
      <c r="A118" s="59">
        <v>122</v>
      </c>
      <c r="B118" s="58">
        <v>1507</v>
      </c>
      <c r="C118" s="12"/>
      <c r="D118" s="12"/>
      <c r="E118" s="12"/>
      <c r="F118" s="12"/>
      <c r="G118" s="12"/>
      <c r="H118" s="12"/>
      <c r="I118" s="12">
        <v>47</v>
      </c>
      <c r="J118" s="12" t="s">
        <v>2247</v>
      </c>
      <c r="K118" s="12"/>
      <c r="L118" s="12"/>
      <c r="M118" s="12"/>
      <c r="N118" s="12"/>
      <c r="O118" s="12"/>
      <c r="P118" s="12"/>
      <c r="Q118" s="58">
        <f t="shared" si="6"/>
        <v>47</v>
      </c>
      <c r="R118" s="13">
        <f t="shared" si="7"/>
        <v>7003</v>
      </c>
    </row>
    <row r="119" spans="1:18" ht="17.100000000000001" customHeight="1" x14ac:dyDescent="0.25">
      <c r="A119" s="59">
        <v>123</v>
      </c>
      <c r="B119" s="58">
        <v>1508</v>
      </c>
      <c r="C119" s="12"/>
      <c r="D119" s="12"/>
      <c r="E119" s="12">
        <v>60</v>
      </c>
      <c r="F119" s="12" t="s">
        <v>2248</v>
      </c>
      <c r="G119" s="12"/>
      <c r="H119" s="12"/>
      <c r="I119" s="12"/>
      <c r="J119" s="12"/>
      <c r="K119" s="12"/>
      <c r="L119" s="12"/>
      <c r="M119" s="12"/>
      <c r="N119" s="12"/>
      <c r="O119" s="12">
        <v>52</v>
      </c>
      <c r="P119" s="12" t="s">
        <v>2072</v>
      </c>
      <c r="Q119" s="58">
        <f t="shared" si="6"/>
        <v>112</v>
      </c>
      <c r="R119" s="13">
        <f t="shared" si="7"/>
        <v>16532</v>
      </c>
    </row>
    <row r="120" spans="1:18" ht="17.100000000000001" customHeight="1" x14ac:dyDescent="0.25">
      <c r="A120" s="59">
        <v>124</v>
      </c>
      <c r="B120" s="58">
        <v>1509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58">
        <f t="shared" si="6"/>
        <v>0</v>
      </c>
      <c r="R120" s="13">
        <f t="shared" si="7"/>
        <v>0</v>
      </c>
    </row>
    <row r="121" spans="1:18" ht="17.100000000000001" customHeight="1" x14ac:dyDescent="0.25">
      <c r="A121" s="59">
        <v>125</v>
      </c>
      <c r="B121" s="58">
        <v>1510</v>
      </c>
      <c r="C121" s="12">
        <v>74</v>
      </c>
      <c r="D121" s="12" t="s">
        <v>2249</v>
      </c>
      <c r="E121" s="12"/>
      <c r="F121" s="12"/>
      <c r="G121" s="12">
        <v>82</v>
      </c>
      <c r="H121" s="12" t="s">
        <v>2250</v>
      </c>
      <c r="I121" s="12"/>
      <c r="J121" s="12"/>
      <c r="K121" s="12">
        <v>57</v>
      </c>
      <c r="L121" s="12" t="s">
        <v>2251</v>
      </c>
      <c r="M121" s="12"/>
      <c r="N121" s="12"/>
      <c r="O121" s="12">
        <v>70</v>
      </c>
      <c r="P121" s="12" t="s">
        <v>2252</v>
      </c>
      <c r="Q121" s="58">
        <f t="shared" si="6"/>
        <v>283</v>
      </c>
      <c r="R121" s="13">
        <f t="shared" si="7"/>
        <v>41957</v>
      </c>
    </row>
    <row r="122" spans="1:18" ht="17.100000000000001" customHeight="1" x14ac:dyDescent="0.25">
      <c r="A122" s="59">
        <v>126</v>
      </c>
      <c r="B122" s="58">
        <v>1511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58">
        <f t="shared" si="6"/>
        <v>0</v>
      </c>
      <c r="R122" s="13">
        <f t="shared" si="7"/>
        <v>0</v>
      </c>
    </row>
    <row r="123" spans="1:18" ht="17.100000000000001" customHeight="1" x14ac:dyDescent="0.25">
      <c r="A123" s="59">
        <v>127</v>
      </c>
      <c r="B123" s="58" t="s">
        <v>22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58">
        <f t="shared" si="6"/>
        <v>0</v>
      </c>
      <c r="R124" s="13">
        <f t="shared" si="7"/>
        <v>0</v>
      </c>
    </row>
    <row r="125" spans="1:18" ht="17.100000000000001" customHeight="1" x14ac:dyDescent="0.25">
      <c r="A125" s="59">
        <v>129</v>
      </c>
      <c r="B125" s="58">
        <v>1603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58">
        <f t="shared" si="6"/>
        <v>0</v>
      </c>
      <c r="R125" s="13">
        <f t="shared" si="7"/>
        <v>0</v>
      </c>
    </row>
    <row r="126" spans="1:18" ht="17.100000000000001" customHeight="1" x14ac:dyDescent="0.25">
      <c r="A126" s="59">
        <v>130</v>
      </c>
      <c r="B126" s="58">
        <v>1703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58">
        <f t="shared" si="6"/>
        <v>0</v>
      </c>
      <c r="R126" s="13">
        <f t="shared" si="7"/>
        <v>0</v>
      </c>
    </row>
    <row r="127" spans="1:18" ht="17.100000000000001" customHeight="1" x14ac:dyDescent="0.25">
      <c r="A127" s="59">
        <v>131</v>
      </c>
      <c r="B127" s="58">
        <v>1704</v>
      </c>
      <c r="C127" s="12"/>
      <c r="D127" s="12"/>
      <c r="E127" s="12"/>
      <c r="F127" s="12"/>
      <c r="G127" s="12"/>
      <c r="H127" s="12"/>
      <c r="I127" s="12">
        <v>29</v>
      </c>
      <c r="J127" s="12" t="s">
        <v>2253</v>
      </c>
      <c r="K127" s="12"/>
      <c r="L127" s="12"/>
      <c r="M127" s="12">
        <v>24</v>
      </c>
      <c r="N127" s="12" t="s">
        <v>2254</v>
      </c>
      <c r="O127" s="12"/>
      <c r="P127" s="12"/>
      <c r="Q127" s="58">
        <f t="shared" si="6"/>
        <v>53</v>
      </c>
      <c r="R127" s="13">
        <f t="shared" si="7"/>
        <v>7897</v>
      </c>
    </row>
    <row r="128" spans="1:18" ht="17.100000000000001" customHeight="1" x14ac:dyDescent="0.25">
      <c r="A128" s="59">
        <v>132</v>
      </c>
      <c r="B128" s="58">
        <v>1705</v>
      </c>
      <c r="C128" s="12"/>
      <c r="D128" s="12"/>
      <c r="E128" s="12">
        <v>26</v>
      </c>
      <c r="F128" s="12" t="s">
        <v>2255</v>
      </c>
      <c r="G128" s="12"/>
      <c r="H128" s="12"/>
      <c r="I128" s="12"/>
      <c r="J128" s="12"/>
      <c r="K128" s="12"/>
      <c r="L128" s="12"/>
      <c r="M128" s="12">
        <v>35</v>
      </c>
      <c r="N128" s="12" t="s">
        <v>2256</v>
      </c>
      <c r="O128" s="12"/>
      <c r="P128" s="12"/>
      <c r="Q128" s="58">
        <f t="shared" si="6"/>
        <v>61</v>
      </c>
      <c r="R128" s="13">
        <f t="shared" si="7"/>
        <v>9089</v>
      </c>
    </row>
    <row r="129" spans="1:18" ht="17.100000000000001" customHeight="1" x14ac:dyDescent="0.25">
      <c r="A129" s="59">
        <v>133</v>
      </c>
      <c r="B129" s="58">
        <v>1706</v>
      </c>
      <c r="C129" s="12"/>
      <c r="D129" s="12"/>
      <c r="E129" s="12">
        <v>27</v>
      </c>
      <c r="F129" s="12" t="s">
        <v>2257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58">
        <f t="shared" si="6"/>
        <v>27</v>
      </c>
      <c r="R129" s="13">
        <f t="shared" si="7"/>
        <v>4023</v>
      </c>
    </row>
    <row r="130" spans="1:18" ht="17.100000000000001" customHeight="1" x14ac:dyDescent="0.25">
      <c r="A130" s="59">
        <v>134</v>
      </c>
      <c r="B130" s="58">
        <v>1707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58">
        <f t="shared" si="6"/>
        <v>0</v>
      </c>
      <c r="R130" s="13">
        <f t="shared" si="7"/>
        <v>0</v>
      </c>
    </row>
    <row r="131" spans="1:18" ht="17.100000000000001" customHeight="1" x14ac:dyDescent="0.25">
      <c r="A131" s="59">
        <v>135</v>
      </c>
      <c r="B131" s="58">
        <v>1708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58">
        <f t="shared" si="6"/>
        <v>0</v>
      </c>
      <c r="R131" s="13">
        <f t="shared" si="7"/>
        <v>0</v>
      </c>
    </row>
    <row r="132" spans="1:18" ht="17.100000000000001" customHeight="1" x14ac:dyDescent="0.25">
      <c r="A132" s="59">
        <v>136</v>
      </c>
      <c r="B132" s="58" t="s">
        <v>23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58">
        <f t="shared" si="6"/>
        <v>0</v>
      </c>
      <c r="R133" s="13">
        <f t="shared" si="7"/>
        <v>0</v>
      </c>
    </row>
    <row r="134" spans="1:18" ht="17.100000000000001" customHeight="1" x14ac:dyDescent="0.25">
      <c r="A134" s="59">
        <v>138</v>
      </c>
      <c r="B134" s="58">
        <v>2102</v>
      </c>
      <c r="C134" s="12">
        <v>27</v>
      </c>
      <c r="D134" s="12" t="s">
        <v>2258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58">
        <f t="shared" si="6"/>
        <v>27</v>
      </c>
      <c r="R134" s="13">
        <f t="shared" si="7"/>
        <v>4023</v>
      </c>
    </row>
    <row r="135" spans="1:18" ht="17.100000000000001" customHeight="1" x14ac:dyDescent="0.25">
      <c r="A135" s="59">
        <v>139</v>
      </c>
      <c r="B135" s="58">
        <v>2105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58">
        <f t="shared" si="6"/>
        <v>0</v>
      </c>
      <c r="R137" s="13">
        <f t="shared" si="7"/>
        <v>0</v>
      </c>
    </row>
    <row r="138" spans="1:18" ht="17.100000000000001" customHeight="1" x14ac:dyDescent="0.25">
      <c r="A138" s="59">
        <v>142</v>
      </c>
      <c r="B138" s="58">
        <v>2108</v>
      </c>
      <c r="C138" s="12"/>
      <c r="D138" s="12"/>
      <c r="E138" s="12"/>
      <c r="F138" s="12"/>
      <c r="G138" s="12">
        <v>60</v>
      </c>
      <c r="H138" s="12" t="s">
        <v>2259</v>
      </c>
      <c r="I138" s="12"/>
      <c r="J138" s="12"/>
      <c r="K138" s="12"/>
      <c r="L138" s="12"/>
      <c r="M138" s="12"/>
      <c r="N138" s="12"/>
      <c r="O138" s="12"/>
      <c r="P138" s="12"/>
      <c r="Q138" s="58">
        <f t="shared" si="6"/>
        <v>60</v>
      </c>
      <c r="R138" s="13">
        <f t="shared" si="7"/>
        <v>8940</v>
      </c>
    </row>
    <row r="139" spans="1:18" ht="17.100000000000001" customHeight="1" x14ac:dyDescent="0.25">
      <c r="A139" s="59">
        <v>143</v>
      </c>
      <c r="B139" s="58">
        <v>2109</v>
      </c>
      <c r="C139" s="12"/>
      <c r="D139" s="12"/>
      <c r="E139" s="12"/>
      <c r="F139" s="12"/>
      <c r="G139" s="12"/>
      <c r="H139" s="12"/>
      <c r="I139" s="12">
        <v>71</v>
      </c>
      <c r="J139" s="12" t="s">
        <v>2260</v>
      </c>
      <c r="K139" s="12"/>
      <c r="L139" s="12"/>
      <c r="M139" s="12">
        <v>77</v>
      </c>
      <c r="N139" s="12" t="s">
        <v>2261</v>
      </c>
      <c r="O139" s="12"/>
      <c r="P139" s="12"/>
      <c r="Q139" s="58">
        <f t="shared" ref="Q139:Q152" si="8">C139+E139+G139+I139+K139+M139+O139</f>
        <v>148</v>
      </c>
      <c r="R139" s="13">
        <f t="shared" ref="R139:R152" si="9">SUM(C139*C$9,E139*E$9,G139*G$9,I139*I$9,K139*K$9,M139*M$9,O139*O$9)</f>
        <v>22052</v>
      </c>
    </row>
    <row r="140" spans="1:18" ht="17.100000000000001" customHeight="1" x14ac:dyDescent="0.25">
      <c r="A140" s="59">
        <v>144</v>
      </c>
      <c r="B140" s="58">
        <v>2110</v>
      </c>
      <c r="C140" s="12"/>
      <c r="D140" s="12"/>
      <c r="E140" s="12">
        <v>63</v>
      </c>
      <c r="F140" s="12" t="s">
        <v>2262</v>
      </c>
      <c r="G140" s="12"/>
      <c r="H140" s="12"/>
      <c r="I140" s="12">
        <v>82</v>
      </c>
      <c r="J140" s="12" t="s">
        <v>2263</v>
      </c>
      <c r="K140" s="12"/>
      <c r="L140" s="12"/>
      <c r="M140" s="12">
        <v>94</v>
      </c>
      <c r="N140" s="12" t="s">
        <v>2264</v>
      </c>
      <c r="O140" s="12"/>
      <c r="P140" s="12"/>
      <c r="Q140" s="58">
        <f t="shared" si="8"/>
        <v>239</v>
      </c>
      <c r="R140" s="13">
        <f t="shared" si="9"/>
        <v>35611</v>
      </c>
    </row>
    <row r="141" spans="1:18" ht="17.100000000000001" customHeight="1" x14ac:dyDescent="0.25">
      <c r="A141" s="59">
        <v>145</v>
      </c>
      <c r="B141" s="58">
        <v>2111</v>
      </c>
      <c r="C141" s="12"/>
      <c r="D141" s="12"/>
      <c r="E141" s="12"/>
      <c r="F141" s="12"/>
      <c r="G141" s="12">
        <v>110</v>
      </c>
      <c r="H141" s="12" t="s">
        <v>2265</v>
      </c>
      <c r="I141" s="12"/>
      <c r="J141" s="12"/>
      <c r="K141" s="12">
        <v>75</v>
      </c>
      <c r="L141" s="12" t="s">
        <v>2266</v>
      </c>
      <c r="M141" s="12"/>
      <c r="N141" s="12"/>
      <c r="O141" s="12"/>
      <c r="P141" s="12"/>
      <c r="Q141" s="58">
        <f t="shared" si="8"/>
        <v>185</v>
      </c>
      <c r="R141" s="13">
        <f t="shared" si="9"/>
        <v>27565</v>
      </c>
    </row>
    <row r="142" spans="1:18" ht="17.100000000000001" customHeight="1" x14ac:dyDescent="0.25">
      <c r="A142" s="59">
        <v>146</v>
      </c>
      <c r="B142" s="58">
        <v>2112</v>
      </c>
      <c r="C142" s="12">
        <v>108</v>
      </c>
      <c r="D142" s="12" t="s">
        <v>2267</v>
      </c>
      <c r="E142" s="12"/>
      <c r="F142" s="12"/>
      <c r="G142" s="12">
        <v>81</v>
      </c>
      <c r="H142" s="12" t="s">
        <v>2268</v>
      </c>
      <c r="I142" s="12"/>
      <c r="J142" s="12"/>
      <c r="K142" s="12">
        <v>53</v>
      </c>
      <c r="L142" s="12" t="s">
        <v>617</v>
      </c>
      <c r="M142" s="12"/>
      <c r="N142" s="12"/>
      <c r="O142" s="12"/>
      <c r="P142" s="12"/>
      <c r="Q142" s="58">
        <f t="shared" si="8"/>
        <v>242</v>
      </c>
      <c r="R142" s="13">
        <f t="shared" si="9"/>
        <v>36058</v>
      </c>
    </row>
    <row r="143" spans="1:18" ht="17.100000000000001" customHeight="1" x14ac:dyDescent="0.25">
      <c r="A143" s="59">
        <v>147</v>
      </c>
      <c r="B143" s="58">
        <v>2113</v>
      </c>
      <c r="C143" s="12"/>
      <c r="D143" s="12"/>
      <c r="E143" s="12"/>
      <c r="F143" s="12"/>
      <c r="G143" s="12"/>
      <c r="H143" s="12"/>
      <c r="I143" s="12">
        <v>69</v>
      </c>
      <c r="J143" s="12" t="s">
        <v>2269</v>
      </c>
      <c r="K143" s="12"/>
      <c r="L143" s="12"/>
      <c r="M143" s="12">
        <v>73</v>
      </c>
      <c r="N143" s="12" t="s">
        <v>2270</v>
      </c>
      <c r="O143" s="12"/>
      <c r="P143" s="12"/>
      <c r="Q143" s="58">
        <f t="shared" si="8"/>
        <v>142</v>
      </c>
      <c r="R143" s="13">
        <f t="shared" si="9"/>
        <v>21158</v>
      </c>
    </row>
    <row r="144" spans="1:18" ht="17.100000000000001" customHeight="1" x14ac:dyDescent="0.25">
      <c r="A144" s="59">
        <v>148</v>
      </c>
      <c r="B144" s="58">
        <v>2114</v>
      </c>
      <c r="C144" s="12"/>
      <c r="D144" s="12"/>
      <c r="E144" s="12">
        <v>46</v>
      </c>
      <c r="F144" s="65">
        <v>33341</v>
      </c>
      <c r="G144" s="12"/>
      <c r="H144" s="12"/>
      <c r="I144" s="12"/>
      <c r="J144" s="12"/>
      <c r="K144" s="12"/>
      <c r="L144" s="12"/>
      <c r="M144" s="12"/>
      <c r="N144" s="12"/>
      <c r="O144" s="12">
        <v>50</v>
      </c>
      <c r="P144" s="65">
        <v>33700</v>
      </c>
      <c r="Q144" s="58">
        <f t="shared" si="8"/>
        <v>96</v>
      </c>
      <c r="R144" s="13">
        <f t="shared" si="9"/>
        <v>14154</v>
      </c>
    </row>
    <row r="145" spans="1:18" ht="17.100000000000001" customHeight="1" x14ac:dyDescent="0.25">
      <c r="A145" s="59">
        <v>149</v>
      </c>
      <c r="B145" s="58">
        <v>2115</v>
      </c>
      <c r="C145" s="12"/>
      <c r="D145" s="12"/>
      <c r="E145" s="12">
        <v>87</v>
      </c>
      <c r="F145" s="65">
        <v>40342</v>
      </c>
      <c r="G145" s="12"/>
      <c r="H145" s="12"/>
      <c r="I145" s="12"/>
      <c r="J145" s="12"/>
      <c r="K145" s="12">
        <v>31</v>
      </c>
      <c r="L145" s="65">
        <v>40483</v>
      </c>
      <c r="M145" s="12"/>
      <c r="N145" s="12"/>
      <c r="O145" s="12"/>
      <c r="P145" s="12"/>
      <c r="Q145" s="58">
        <f t="shared" si="8"/>
        <v>118</v>
      </c>
      <c r="R145" s="13">
        <f t="shared" si="9"/>
        <v>17582</v>
      </c>
    </row>
    <row r="146" spans="1:18" ht="17.100000000000001" customHeight="1" x14ac:dyDescent="0.25">
      <c r="A146" s="59">
        <v>151</v>
      </c>
      <c r="B146" s="58">
        <v>2302</v>
      </c>
      <c r="C146" s="12"/>
      <c r="D146" s="12"/>
      <c r="E146" s="12">
        <v>38</v>
      </c>
      <c r="F146" s="12" t="s">
        <v>2271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58">
        <f t="shared" si="8"/>
        <v>38</v>
      </c>
      <c r="R146" s="13">
        <f t="shared" si="9"/>
        <v>5662</v>
      </c>
    </row>
    <row r="147" spans="1:18" ht="17.100000000000001" customHeight="1" x14ac:dyDescent="0.25">
      <c r="A147" s="59">
        <v>152</v>
      </c>
      <c r="B147" s="58">
        <v>2401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58">
        <f t="shared" si="8"/>
        <v>0</v>
      </c>
      <c r="R147" s="13">
        <f t="shared" si="9"/>
        <v>0</v>
      </c>
    </row>
    <row r="148" spans="1:18" ht="17.100000000000001" customHeight="1" x14ac:dyDescent="0.25">
      <c r="A148" s="59">
        <v>153</v>
      </c>
      <c r="B148" s="58">
        <v>2402</v>
      </c>
      <c r="C148" s="12"/>
      <c r="D148" s="12"/>
      <c r="E148" s="12">
        <v>240</v>
      </c>
      <c r="F148" s="12" t="s">
        <v>2272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58">
        <f t="shared" si="8"/>
        <v>240</v>
      </c>
      <c r="R148" s="13">
        <f t="shared" si="9"/>
        <v>35760</v>
      </c>
    </row>
    <row r="149" spans="1:18" ht="17.100000000000001" customHeight="1" x14ac:dyDescent="0.25">
      <c r="A149" s="59">
        <v>154</v>
      </c>
      <c r="B149" s="58" t="s">
        <v>24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12"/>
      <c r="D151" s="12"/>
      <c r="E151" s="12"/>
      <c r="F151" s="12"/>
      <c r="G151" s="12">
        <v>10</v>
      </c>
      <c r="H151" s="12" t="s">
        <v>501</v>
      </c>
      <c r="I151" s="12">
        <v>9</v>
      </c>
      <c r="J151" s="12" t="s">
        <v>501</v>
      </c>
      <c r="K151" s="12">
        <v>2</v>
      </c>
      <c r="L151" s="12" t="s">
        <v>501</v>
      </c>
      <c r="M151" s="12"/>
      <c r="N151" s="12"/>
      <c r="O151" s="12"/>
      <c r="P151" s="12"/>
      <c r="Q151" s="58">
        <f t="shared" si="8"/>
        <v>21</v>
      </c>
      <c r="R151" s="13">
        <f t="shared" si="9"/>
        <v>3129</v>
      </c>
    </row>
    <row r="152" spans="1:18" ht="17.100000000000001" customHeight="1" x14ac:dyDescent="0.25">
      <c r="A152" s="59">
        <v>157</v>
      </c>
      <c r="B152" s="58" t="s">
        <v>27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5547</v>
      </c>
      <c r="R153" s="13">
        <f>SUM(R11:R152)</f>
        <v>825039</v>
      </c>
    </row>
    <row r="154" spans="1:18" ht="33.950000000000003" customHeight="1" x14ac:dyDescent="0.25">
      <c r="A154" s="87" t="s">
        <v>28</v>
      </c>
      <c r="B154" s="85"/>
      <c r="C154" s="59">
        <f>SUM(C11:C152)</f>
        <v>783</v>
      </c>
      <c r="D154" s="59"/>
      <c r="E154" s="59">
        <f>SUM(E11:E152)</f>
        <v>968</v>
      </c>
      <c r="F154" s="59"/>
      <c r="G154" s="59">
        <f>SUM(G11:G152)</f>
        <v>718</v>
      </c>
      <c r="H154" s="59"/>
      <c r="I154" s="59">
        <f>SUM(I11:I152)</f>
        <v>983</v>
      </c>
      <c r="J154" s="59"/>
      <c r="K154" s="59">
        <f>SUM(K11:K152)</f>
        <v>666</v>
      </c>
      <c r="L154" s="59"/>
      <c r="M154" s="59">
        <f>SUM(M11:M152)</f>
        <v>941</v>
      </c>
      <c r="N154" s="59"/>
      <c r="O154" s="59">
        <f>SUM(O11:O152)</f>
        <v>488</v>
      </c>
      <c r="P154" s="59"/>
      <c r="Q154" s="21">
        <f>SUM(C154:P154)</f>
        <v>5547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116667</v>
      </c>
      <c r="D155" s="59"/>
      <c r="E155" s="59">
        <f>E154*E9</f>
        <v>144232</v>
      </c>
      <c r="F155" s="59"/>
      <c r="G155" s="59">
        <f>G154*G9</f>
        <v>106982</v>
      </c>
      <c r="H155" s="59"/>
      <c r="I155" s="59">
        <f>I154*I9</f>
        <v>146467</v>
      </c>
      <c r="J155" s="59"/>
      <c r="K155" s="59">
        <f>K154*K9</f>
        <v>99234</v>
      </c>
      <c r="L155" s="59"/>
      <c r="M155" s="59">
        <f>M154*M9</f>
        <v>140209</v>
      </c>
      <c r="N155" s="59"/>
      <c r="O155" s="59">
        <f>O154*O9</f>
        <v>71248</v>
      </c>
      <c r="P155" s="59"/>
      <c r="Q155" s="59" t="s">
        <v>30</v>
      </c>
      <c r="R155" s="23">
        <f>SUM(C155:P155)</f>
        <v>825039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x14ac:dyDescent="0.25">
      <c r="A160" s="57" t="s">
        <v>2273</v>
      </c>
      <c r="E160" s="60"/>
      <c r="G160" s="60"/>
      <c r="I160" s="60"/>
      <c r="K160" s="60"/>
      <c r="M160" s="61"/>
      <c r="P160" s="26" t="s">
        <v>53</v>
      </c>
      <c r="Q160" s="26"/>
    </row>
    <row r="161" spans="1:19" x14ac:dyDescent="0.25">
      <c r="A161" s="57" t="s">
        <v>54</v>
      </c>
      <c r="E161" s="60"/>
      <c r="G161" s="60"/>
      <c r="I161" s="60"/>
      <c r="K161" s="60"/>
      <c r="M161" s="61"/>
      <c r="P161" s="57" t="s">
        <v>56</v>
      </c>
    </row>
    <row r="162" spans="1:19" x14ac:dyDescent="0.25">
      <c r="A162" s="24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24"/>
      <c r="S162" s="1"/>
    </row>
  </sheetData>
  <mergeCells count="26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M4:N4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17" right="0.16" top="0.2" bottom="0.54" header="0.3" footer="0.27"/>
  <pageSetup paperSize="9" orientation="landscape"/>
  <headerFooter>
    <oddFooter>&amp;CPage &amp;P of &amp;[5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S163"/>
  <sheetViews>
    <sheetView topLeftCell="A34" workbookViewId="0">
      <selection activeCell="L39" sqref="L39"/>
    </sheetView>
  </sheetViews>
  <sheetFormatPr defaultRowHeight="15" x14ac:dyDescent="0.25"/>
  <cols>
    <col min="1" max="1" width="5" style="57" customWidth="1"/>
    <col min="2" max="2" width="14.140625" style="56" customWidth="1"/>
    <col min="3" max="15" width="7.28515625" style="57" customWidth="1"/>
    <col min="16" max="16" width="7" style="57" customWidth="1"/>
    <col min="17" max="17" width="8.85546875" style="57" customWidth="1"/>
    <col min="18" max="18" width="14.85546875" style="57" customWidth="1"/>
    <col min="19" max="77" width="9.140625" style="57" customWidth="1"/>
    <col min="78" max="16384" width="9.140625" style="57"/>
  </cols>
  <sheetData>
    <row r="1" spans="1:19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10" t="s">
        <v>4</v>
      </c>
      <c r="N4" s="82"/>
      <c r="O4" s="5">
        <v>41</v>
      </c>
      <c r="P4" s="1"/>
      <c r="Q4" s="1"/>
      <c r="R4" s="1"/>
    </row>
    <row r="5" spans="1:19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2274</v>
      </c>
      <c r="P5" s="1"/>
      <c r="Q5" s="1"/>
      <c r="R5" s="1"/>
    </row>
    <row r="6" spans="1:19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2275</v>
      </c>
      <c r="P6" s="1"/>
      <c r="Q6" s="1"/>
      <c r="R6" s="1"/>
    </row>
    <row r="7" spans="1:19" x14ac:dyDescent="0.25">
      <c r="A7" s="86" t="s">
        <v>8</v>
      </c>
      <c r="B7" s="91"/>
      <c r="C7" s="87" t="s">
        <v>2276</v>
      </c>
      <c r="D7" s="91"/>
      <c r="E7" s="87" t="s">
        <v>2277</v>
      </c>
      <c r="F7" s="91"/>
      <c r="G7" s="87" t="s">
        <v>2278</v>
      </c>
      <c r="H7" s="91"/>
      <c r="I7" s="87" t="s">
        <v>2279</v>
      </c>
      <c r="J7" s="91"/>
      <c r="K7" s="87" t="s">
        <v>2280</v>
      </c>
      <c r="L7" s="91"/>
      <c r="M7" s="87" t="s">
        <v>2281</v>
      </c>
      <c r="N7" s="91"/>
      <c r="O7" s="87" t="s">
        <v>2282</v>
      </c>
      <c r="P7" s="91"/>
      <c r="Q7" s="87" t="s">
        <v>9</v>
      </c>
      <c r="R7" s="87" t="s">
        <v>10</v>
      </c>
    </row>
    <row r="8" spans="1:19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x14ac:dyDescent="0.25">
      <c r="A9" s="86" t="s">
        <v>11</v>
      </c>
      <c r="B9" s="85"/>
      <c r="C9" s="87">
        <v>146</v>
      </c>
      <c r="D9" s="85"/>
      <c r="E9" s="87">
        <v>146</v>
      </c>
      <c r="F9" s="85"/>
      <c r="G9" s="87">
        <v>146</v>
      </c>
      <c r="H9" s="85"/>
      <c r="I9" s="87">
        <v>146</v>
      </c>
      <c r="J9" s="85"/>
      <c r="K9" s="87">
        <v>146</v>
      </c>
      <c r="L9" s="85"/>
      <c r="M9" s="87">
        <v>146</v>
      </c>
      <c r="N9" s="85"/>
      <c r="O9" s="87">
        <v>146</v>
      </c>
      <c r="P9" s="85"/>
      <c r="Q9" s="100"/>
      <c r="R9" s="100"/>
    </row>
    <row r="10" spans="1:19" ht="24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7.100000000000001" customHeight="1" x14ac:dyDescent="0.25">
      <c r="A11" s="59">
        <v>1</v>
      </c>
      <c r="B11" s="11">
        <v>109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7.100000000000001" customHeight="1" x14ac:dyDescent="0.25">
      <c r="A12" s="59">
        <v>2</v>
      </c>
      <c r="B12" s="14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58">
        <f t="shared" si="0"/>
        <v>0</v>
      </c>
      <c r="R12" s="13">
        <f t="shared" si="1"/>
        <v>0</v>
      </c>
    </row>
    <row r="13" spans="1:19" ht="17.100000000000001" customHeight="1" x14ac:dyDescent="0.25">
      <c r="A13" s="59">
        <v>3</v>
      </c>
      <c r="B13" s="14">
        <v>112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58">
        <f t="shared" si="0"/>
        <v>0</v>
      </c>
      <c r="R13" s="13">
        <f t="shared" si="1"/>
        <v>0</v>
      </c>
    </row>
    <row r="14" spans="1:19" ht="17.100000000000001" customHeight="1" x14ac:dyDescent="0.25">
      <c r="A14" s="59">
        <v>4</v>
      </c>
      <c r="B14" s="14">
        <v>113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58">
        <f t="shared" si="0"/>
        <v>0</v>
      </c>
      <c r="R14" s="13">
        <f t="shared" si="1"/>
        <v>0</v>
      </c>
    </row>
    <row r="15" spans="1:19" ht="17.100000000000001" customHeight="1" x14ac:dyDescent="0.25">
      <c r="A15" s="59">
        <v>6</v>
      </c>
      <c r="B15" s="14">
        <v>115</v>
      </c>
      <c r="C15" s="12"/>
      <c r="D15" s="12"/>
      <c r="E15" s="12"/>
      <c r="F15" s="12"/>
      <c r="G15" s="12"/>
      <c r="H15" s="12"/>
      <c r="I15" s="12"/>
      <c r="J15" s="12"/>
      <c r="K15" s="12">
        <v>68</v>
      </c>
      <c r="L15" s="12" t="s">
        <v>2283</v>
      </c>
      <c r="M15" s="12"/>
      <c r="N15" s="12"/>
      <c r="O15" s="12"/>
      <c r="P15" s="12"/>
      <c r="Q15" s="58">
        <f t="shared" si="0"/>
        <v>68</v>
      </c>
      <c r="R15" s="13">
        <f t="shared" si="1"/>
        <v>9928</v>
      </c>
    </row>
    <row r="16" spans="1:19" ht="17.100000000000001" customHeight="1" x14ac:dyDescent="0.25">
      <c r="A16" s="59">
        <v>7</v>
      </c>
      <c r="B16" s="14">
        <v>116</v>
      </c>
      <c r="C16" s="12"/>
      <c r="D16" s="12"/>
      <c r="E16" s="12">
        <v>139</v>
      </c>
      <c r="F16" s="12" t="s">
        <v>2284</v>
      </c>
      <c r="G16" s="12"/>
      <c r="H16" s="12"/>
      <c r="I16" s="12"/>
      <c r="J16" s="12"/>
      <c r="K16" s="12"/>
      <c r="L16" s="12"/>
      <c r="M16" s="12">
        <v>109</v>
      </c>
      <c r="N16" s="12" t="s">
        <v>2285</v>
      </c>
      <c r="O16" s="12"/>
      <c r="P16" s="12"/>
      <c r="Q16" s="58">
        <f t="shared" si="0"/>
        <v>248</v>
      </c>
      <c r="R16" s="13">
        <f t="shared" si="1"/>
        <v>36208</v>
      </c>
    </row>
    <row r="17" spans="1:18" ht="17.100000000000001" customHeight="1" x14ac:dyDescent="0.25">
      <c r="A17" s="59">
        <v>8</v>
      </c>
      <c r="B17" s="14">
        <v>117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>
        <v>95</v>
      </c>
      <c r="N18" s="12" t="s">
        <v>2286</v>
      </c>
      <c r="O18" s="12"/>
      <c r="P18" s="12"/>
      <c r="Q18" s="58">
        <f t="shared" si="0"/>
        <v>95</v>
      </c>
      <c r="R18" s="13">
        <f t="shared" si="1"/>
        <v>13870</v>
      </c>
    </row>
    <row r="19" spans="1:18" ht="17.100000000000001" customHeight="1" x14ac:dyDescent="0.25">
      <c r="A19" s="59">
        <v>10</v>
      </c>
      <c r="B19" s="14">
        <v>201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58">
        <f t="shared" si="0"/>
        <v>0</v>
      </c>
      <c r="R19" s="13">
        <f t="shared" si="1"/>
        <v>0</v>
      </c>
    </row>
    <row r="20" spans="1:18" ht="17.100000000000001" customHeight="1" x14ac:dyDescent="0.25">
      <c r="A20" s="59">
        <v>11</v>
      </c>
      <c r="B20" s="14">
        <v>204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58">
        <f t="shared" si="0"/>
        <v>0</v>
      </c>
      <c r="R20" s="13">
        <f t="shared" si="1"/>
        <v>0</v>
      </c>
    </row>
    <row r="21" spans="1:18" ht="17.100000000000001" customHeight="1" x14ac:dyDescent="0.25">
      <c r="A21" s="59">
        <v>12</v>
      </c>
      <c r="B21" s="14" t="s">
        <v>16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12"/>
      <c r="D23" s="12"/>
      <c r="E23" s="12"/>
      <c r="F23" s="12"/>
      <c r="G23" s="12">
        <v>27</v>
      </c>
      <c r="H23" s="12" t="s">
        <v>2287</v>
      </c>
      <c r="I23" s="12"/>
      <c r="J23" s="12"/>
      <c r="K23" s="12"/>
      <c r="L23" s="12"/>
      <c r="M23" s="12">
        <v>33</v>
      </c>
      <c r="N23" s="12" t="s">
        <v>2288</v>
      </c>
      <c r="O23" s="12"/>
      <c r="P23" s="12"/>
      <c r="Q23" s="58">
        <f t="shared" si="0"/>
        <v>60</v>
      </c>
      <c r="R23" s="13">
        <f t="shared" si="1"/>
        <v>8760</v>
      </c>
    </row>
    <row r="24" spans="1:18" ht="17.100000000000001" customHeight="1" x14ac:dyDescent="0.25">
      <c r="A24" s="59">
        <v>15</v>
      </c>
      <c r="B24" s="14">
        <v>329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>
        <v>39</v>
      </c>
      <c r="N24" s="12" t="s">
        <v>2289</v>
      </c>
      <c r="O24" s="12"/>
      <c r="P24" s="12"/>
      <c r="Q24" s="58">
        <f t="shared" si="0"/>
        <v>39</v>
      </c>
      <c r="R24" s="13">
        <f t="shared" si="1"/>
        <v>5694</v>
      </c>
    </row>
    <row r="25" spans="1:18" ht="17.100000000000001" customHeight="1" x14ac:dyDescent="0.25">
      <c r="A25" s="59">
        <v>16</v>
      </c>
      <c r="B25" s="14">
        <v>330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12">
        <v>36</v>
      </c>
      <c r="D28" s="12" t="s">
        <v>2290</v>
      </c>
      <c r="E28" s="12"/>
      <c r="F28" s="12"/>
      <c r="G28" s="12">
        <v>26</v>
      </c>
      <c r="H28" s="12" t="s">
        <v>1217</v>
      </c>
      <c r="I28" s="12">
        <v>15</v>
      </c>
      <c r="J28" s="12" t="s">
        <v>2291</v>
      </c>
      <c r="K28" s="12"/>
      <c r="L28" s="12"/>
      <c r="M28" s="12">
        <v>29</v>
      </c>
      <c r="N28" s="12" t="s">
        <v>550</v>
      </c>
      <c r="O28" s="12"/>
      <c r="P28" s="12"/>
      <c r="Q28" s="58">
        <f t="shared" si="0"/>
        <v>106</v>
      </c>
      <c r="R28" s="13">
        <f t="shared" si="1"/>
        <v>15476</v>
      </c>
    </row>
    <row r="29" spans="1:18" ht="17.100000000000001" customHeight="1" x14ac:dyDescent="0.25">
      <c r="A29" s="59">
        <v>20</v>
      </c>
      <c r="B29" s="14">
        <v>334</v>
      </c>
      <c r="C29" s="12">
        <v>20</v>
      </c>
      <c r="D29" s="12" t="s">
        <v>2292</v>
      </c>
      <c r="E29" s="12"/>
      <c r="F29" s="12"/>
      <c r="G29" s="12">
        <v>24</v>
      </c>
      <c r="H29" s="12" t="s">
        <v>2293</v>
      </c>
      <c r="I29" s="12"/>
      <c r="J29" s="12"/>
      <c r="K29" s="12">
        <v>26</v>
      </c>
      <c r="L29" s="12" t="s">
        <v>2294</v>
      </c>
      <c r="M29" s="12"/>
      <c r="N29" s="12"/>
      <c r="O29" s="12">
        <v>20</v>
      </c>
      <c r="P29" s="12" t="s">
        <v>1912</v>
      </c>
      <c r="Q29" s="58">
        <f t="shared" si="0"/>
        <v>90</v>
      </c>
      <c r="R29" s="13">
        <f t="shared" si="1"/>
        <v>13140</v>
      </c>
    </row>
    <row r="30" spans="1:18" ht="17.100000000000001" customHeight="1" x14ac:dyDescent="0.25">
      <c r="A30" s="59">
        <v>22</v>
      </c>
      <c r="B30" s="14">
        <v>336</v>
      </c>
      <c r="C30" s="12">
        <v>27</v>
      </c>
      <c r="D30" s="12" t="s">
        <v>1458</v>
      </c>
      <c r="E30" s="12"/>
      <c r="F30" s="12"/>
      <c r="G30" s="12">
        <v>28</v>
      </c>
      <c r="H30" s="12" t="s">
        <v>1347</v>
      </c>
      <c r="I30" s="12"/>
      <c r="J30" s="12"/>
      <c r="K30" s="12">
        <v>26</v>
      </c>
      <c r="L30" s="12" t="s">
        <v>2295</v>
      </c>
      <c r="M30" s="12"/>
      <c r="N30" s="12"/>
      <c r="O30" s="12">
        <v>23</v>
      </c>
      <c r="P30" s="12" t="s">
        <v>2296</v>
      </c>
      <c r="Q30" s="58">
        <f t="shared" si="0"/>
        <v>104</v>
      </c>
      <c r="R30" s="13">
        <f t="shared" si="1"/>
        <v>15184</v>
      </c>
    </row>
    <row r="31" spans="1:18" ht="17.100000000000001" customHeight="1" x14ac:dyDescent="0.25">
      <c r="A31" s="59">
        <v>24</v>
      </c>
      <c r="B31" s="14">
        <v>338</v>
      </c>
      <c r="C31" s="12">
        <v>25</v>
      </c>
      <c r="D31" s="12" t="s">
        <v>2297</v>
      </c>
      <c r="E31" s="12"/>
      <c r="F31" s="12"/>
      <c r="G31" s="12">
        <v>30</v>
      </c>
      <c r="H31" s="12" t="s">
        <v>2298</v>
      </c>
      <c r="I31" s="12"/>
      <c r="J31" s="12"/>
      <c r="K31" s="12">
        <v>26</v>
      </c>
      <c r="L31" s="12" t="s">
        <v>2299</v>
      </c>
      <c r="M31" s="12"/>
      <c r="N31" s="12"/>
      <c r="O31" s="12">
        <v>35</v>
      </c>
      <c r="P31" s="12" t="s">
        <v>2300</v>
      </c>
      <c r="Q31" s="58">
        <f t="shared" si="0"/>
        <v>116</v>
      </c>
      <c r="R31" s="13">
        <f t="shared" si="1"/>
        <v>16936</v>
      </c>
    </row>
    <row r="32" spans="1:18" ht="17.100000000000001" customHeight="1" x14ac:dyDescent="0.25">
      <c r="A32" s="59">
        <v>25</v>
      </c>
      <c r="B32" s="14">
        <v>339</v>
      </c>
      <c r="C32" s="12">
        <v>51</v>
      </c>
      <c r="D32" s="12" t="s">
        <v>2301</v>
      </c>
      <c r="E32" s="12"/>
      <c r="F32" s="12"/>
      <c r="G32" s="12">
        <v>32</v>
      </c>
      <c r="H32" s="12" t="s">
        <v>2302</v>
      </c>
      <c r="I32" s="12"/>
      <c r="J32" s="12"/>
      <c r="K32" s="12"/>
      <c r="L32" s="12"/>
      <c r="M32" s="12">
        <v>48</v>
      </c>
      <c r="N32" s="12" t="s">
        <v>2303</v>
      </c>
      <c r="O32" s="12">
        <v>51</v>
      </c>
      <c r="P32" s="12" t="s">
        <v>2304</v>
      </c>
      <c r="Q32" s="58">
        <f t="shared" si="0"/>
        <v>182</v>
      </c>
      <c r="R32" s="13">
        <f t="shared" si="1"/>
        <v>26572</v>
      </c>
    </row>
    <row r="33" spans="1:18" ht="17.100000000000001" customHeight="1" x14ac:dyDescent="0.25">
      <c r="A33" s="59">
        <v>26</v>
      </c>
      <c r="B33" s="59">
        <v>340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58">
        <f t="shared" si="0"/>
        <v>0</v>
      </c>
      <c r="R34" s="13">
        <f t="shared" si="1"/>
        <v>0</v>
      </c>
    </row>
    <row r="35" spans="1:18" ht="17.100000000000001" customHeight="1" x14ac:dyDescent="0.25">
      <c r="A35" s="59">
        <v>28</v>
      </c>
      <c r="B35" s="17">
        <v>342</v>
      </c>
      <c r="C35" s="12"/>
      <c r="D35" s="12"/>
      <c r="E35" s="12">
        <v>49</v>
      </c>
      <c r="F35" s="12" t="s">
        <v>1379</v>
      </c>
      <c r="G35" s="12"/>
      <c r="H35" s="12"/>
      <c r="I35" s="12"/>
      <c r="J35" s="12"/>
      <c r="K35" s="12"/>
      <c r="L35" s="12"/>
      <c r="M35" s="12">
        <v>47</v>
      </c>
      <c r="N35" s="12" t="s">
        <v>2305</v>
      </c>
      <c r="O35" s="12">
        <v>32</v>
      </c>
      <c r="P35" s="65">
        <v>8388</v>
      </c>
      <c r="Q35" s="58">
        <f t="shared" si="0"/>
        <v>128</v>
      </c>
      <c r="R35" s="13">
        <f t="shared" si="1"/>
        <v>18688</v>
      </c>
    </row>
    <row r="36" spans="1:18" ht="17.100000000000001" customHeight="1" x14ac:dyDescent="0.25">
      <c r="A36" s="59">
        <v>29</v>
      </c>
      <c r="B36" s="59">
        <v>343</v>
      </c>
      <c r="C36" s="12">
        <v>27</v>
      </c>
      <c r="D36" s="12" t="s">
        <v>2306</v>
      </c>
      <c r="E36" s="12"/>
      <c r="F36" s="12"/>
      <c r="G36" s="12">
        <v>39</v>
      </c>
      <c r="H36" s="12" t="s">
        <v>2307</v>
      </c>
      <c r="I36" s="12"/>
      <c r="J36" s="12"/>
      <c r="K36" s="12"/>
      <c r="L36" s="12"/>
      <c r="M36" s="12">
        <v>14</v>
      </c>
      <c r="N36" s="12" t="s">
        <v>2308</v>
      </c>
      <c r="O36" s="12"/>
      <c r="P36" s="12"/>
      <c r="Q36" s="58">
        <f t="shared" si="0"/>
        <v>80</v>
      </c>
      <c r="R36" s="13">
        <f t="shared" si="1"/>
        <v>11680</v>
      </c>
    </row>
    <row r="37" spans="1:18" ht="17.100000000000001" customHeight="1" x14ac:dyDescent="0.25">
      <c r="A37" s="59">
        <v>30</v>
      </c>
      <c r="B37" s="14" t="s">
        <v>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14" t="s">
        <v>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58">
        <f t="shared" si="0"/>
        <v>0</v>
      </c>
      <c r="R38" s="13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58">
        <f t="shared" si="0"/>
        <v>0</v>
      </c>
      <c r="R41" s="13">
        <f t="shared" si="1"/>
        <v>0</v>
      </c>
    </row>
    <row r="42" spans="1:18" ht="17.100000000000001" customHeight="1" x14ac:dyDescent="0.25">
      <c r="A42" s="59">
        <v>37</v>
      </c>
      <c r="B42" s="14">
        <v>421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58">
        <f t="shared" si="0"/>
        <v>0</v>
      </c>
      <c r="R42" s="13">
        <f t="shared" si="1"/>
        <v>0</v>
      </c>
    </row>
    <row r="43" spans="1:18" ht="17.100000000000001" customHeight="1" x14ac:dyDescent="0.25">
      <c r="A43" s="59">
        <v>38</v>
      </c>
      <c r="B43" s="59">
        <v>422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7.100000000000001" customHeight="1" x14ac:dyDescent="0.25">
      <c r="A44" s="59">
        <v>39</v>
      </c>
      <c r="B44" s="58">
        <v>423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58">
        <f t="shared" si="2"/>
        <v>0</v>
      </c>
      <c r="R44" s="13">
        <f t="shared" si="3"/>
        <v>0</v>
      </c>
    </row>
    <row r="45" spans="1:18" ht="17.100000000000001" customHeight="1" x14ac:dyDescent="0.25">
      <c r="A45" s="59">
        <v>40</v>
      </c>
      <c r="B45" s="58">
        <v>424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58">
        <f t="shared" si="2"/>
        <v>0</v>
      </c>
      <c r="R45" s="13">
        <f t="shared" si="3"/>
        <v>0</v>
      </c>
    </row>
    <row r="46" spans="1:18" ht="17.100000000000001" customHeight="1" x14ac:dyDescent="0.25">
      <c r="A46" s="59">
        <v>41</v>
      </c>
      <c r="B46" s="58">
        <v>425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58">
        <f t="shared" si="2"/>
        <v>0</v>
      </c>
      <c r="R46" s="13">
        <f t="shared" si="3"/>
        <v>0</v>
      </c>
    </row>
    <row r="47" spans="1:18" ht="17.100000000000001" customHeight="1" x14ac:dyDescent="0.25">
      <c r="A47" s="59">
        <v>42</v>
      </c>
      <c r="B47" s="58">
        <v>426</v>
      </c>
      <c r="C47" s="12"/>
      <c r="D47" s="12"/>
      <c r="E47" s="12"/>
      <c r="F47" s="12"/>
      <c r="G47" s="12"/>
      <c r="H47" s="12"/>
      <c r="I47" s="12"/>
      <c r="J47" s="12"/>
      <c r="K47" s="12">
        <v>49</v>
      </c>
      <c r="L47" s="12" t="s">
        <v>1198</v>
      </c>
      <c r="M47" s="12"/>
      <c r="N47" s="12"/>
      <c r="O47" s="12"/>
      <c r="P47" s="12"/>
      <c r="Q47" s="58">
        <f t="shared" si="2"/>
        <v>49</v>
      </c>
      <c r="R47" s="13">
        <f t="shared" si="3"/>
        <v>7154</v>
      </c>
    </row>
    <row r="48" spans="1:18" ht="17.100000000000001" customHeight="1" x14ac:dyDescent="0.25">
      <c r="A48" s="59">
        <v>43</v>
      </c>
      <c r="B48" s="58">
        <v>427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58">
        <f t="shared" si="2"/>
        <v>0</v>
      </c>
      <c r="R48" s="13">
        <f t="shared" si="3"/>
        <v>0</v>
      </c>
    </row>
    <row r="49" spans="1:18" ht="17.100000000000001" customHeight="1" x14ac:dyDescent="0.25">
      <c r="A49" s="59">
        <v>44</v>
      </c>
      <c r="B49" s="58">
        <v>428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58">
        <f t="shared" si="2"/>
        <v>0</v>
      </c>
      <c r="R49" s="13">
        <f t="shared" si="3"/>
        <v>0</v>
      </c>
    </row>
    <row r="50" spans="1:18" ht="17.100000000000001" customHeight="1" x14ac:dyDescent="0.25">
      <c r="A50" s="59">
        <v>45</v>
      </c>
      <c r="B50" s="58">
        <v>429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58">
        <f t="shared" si="2"/>
        <v>0</v>
      </c>
      <c r="R50" s="13">
        <f t="shared" si="3"/>
        <v>0</v>
      </c>
    </row>
    <row r="51" spans="1:18" ht="17.100000000000001" customHeight="1" x14ac:dyDescent="0.25">
      <c r="A51" s="59">
        <v>46</v>
      </c>
      <c r="B51" s="58">
        <v>430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58">
        <f t="shared" si="2"/>
        <v>0</v>
      </c>
      <c r="R51" s="13">
        <f t="shared" si="3"/>
        <v>0</v>
      </c>
    </row>
    <row r="52" spans="1:18" ht="17.100000000000001" customHeight="1" x14ac:dyDescent="0.25">
      <c r="A52" s="59">
        <v>47</v>
      </c>
      <c r="B52" s="58">
        <v>431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58">
        <f t="shared" si="2"/>
        <v>0</v>
      </c>
      <c r="R52" s="13">
        <f t="shared" si="3"/>
        <v>0</v>
      </c>
    </row>
    <row r="53" spans="1:18" ht="17.100000000000001" customHeight="1" x14ac:dyDescent="0.25">
      <c r="A53" s="59">
        <v>48</v>
      </c>
      <c r="B53" s="58">
        <v>432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58">
        <f t="shared" si="2"/>
        <v>0</v>
      </c>
      <c r="R53" s="13">
        <f t="shared" si="3"/>
        <v>0</v>
      </c>
    </row>
    <row r="54" spans="1:18" ht="17.100000000000001" customHeight="1" x14ac:dyDescent="0.25">
      <c r="A54" s="59">
        <v>49</v>
      </c>
      <c r="B54" s="58">
        <v>433</v>
      </c>
      <c r="C54" s="12">
        <v>39</v>
      </c>
      <c r="D54" s="12" t="s">
        <v>2309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58">
        <f t="shared" si="2"/>
        <v>39</v>
      </c>
      <c r="R54" s="13">
        <f t="shared" si="3"/>
        <v>5694</v>
      </c>
    </row>
    <row r="55" spans="1:18" ht="17.100000000000001" customHeight="1" x14ac:dyDescent="0.25">
      <c r="A55" s="59">
        <v>50</v>
      </c>
      <c r="B55" s="58">
        <v>434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>
        <v>38</v>
      </c>
      <c r="N55" s="12" t="s">
        <v>1874</v>
      </c>
      <c r="O55" s="12"/>
      <c r="P55" s="12"/>
      <c r="Q55" s="58">
        <f t="shared" si="2"/>
        <v>38</v>
      </c>
      <c r="R55" s="13">
        <f t="shared" si="3"/>
        <v>5548</v>
      </c>
    </row>
    <row r="56" spans="1:18" ht="17.100000000000001" customHeight="1" x14ac:dyDescent="0.25">
      <c r="A56" s="59">
        <v>51</v>
      </c>
      <c r="B56" s="58">
        <v>435</v>
      </c>
      <c r="C56" s="12"/>
      <c r="D56" s="12"/>
      <c r="E56" s="12"/>
      <c r="F56" s="12"/>
      <c r="G56" s="12"/>
      <c r="H56" s="12"/>
      <c r="I56" s="12"/>
      <c r="J56" s="12"/>
      <c r="K56" s="12">
        <v>37</v>
      </c>
      <c r="L56" s="12" t="s">
        <v>2310</v>
      </c>
      <c r="M56" s="12"/>
      <c r="N56" s="12"/>
      <c r="O56" s="12"/>
      <c r="P56" s="12"/>
      <c r="Q56" s="58">
        <f t="shared" si="2"/>
        <v>37</v>
      </c>
      <c r="R56" s="13">
        <f t="shared" si="3"/>
        <v>5402</v>
      </c>
    </row>
    <row r="57" spans="1:18" ht="17.100000000000001" customHeight="1" x14ac:dyDescent="0.25">
      <c r="A57" s="59">
        <v>52</v>
      </c>
      <c r="B57" s="58">
        <v>436</v>
      </c>
      <c r="C57" s="12"/>
      <c r="D57" s="12"/>
      <c r="E57" s="12">
        <v>32</v>
      </c>
      <c r="F57" s="12" t="s">
        <v>2311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58">
        <f t="shared" si="2"/>
        <v>32</v>
      </c>
      <c r="R57" s="13">
        <f t="shared" si="3"/>
        <v>4672</v>
      </c>
    </row>
    <row r="58" spans="1:18" ht="17.100000000000001" customHeight="1" x14ac:dyDescent="0.25">
      <c r="A58" s="59">
        <v>53</v>
      </c>
      <c r="B58" s="58">
        <v>437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>
        <v>24</v>
      </c>
      <c r="N58" s="12" t="s">
        <v>2312</v>
      </c>
      <c r="O58" s="12"/>
      <c r="P58" s="12"/>
      <c r="Q58" s="58">
        <f t="shared" si="2"/>
        <v>24</v>
      </c>
      <c r="R58" s="13">
        <f t="shared" si="3"/>
        <v>3504</v>
      </c>
    </row>
    <row r="59" spans="1:18" ht="17.100000000000001" customHeight="1" x14ac:dyDescent="0.25">
      <c r="A59" s="59">
        <v>54</v>
      </c>
      <c r="B59" s="58">
        <v>438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58">
        <f t="shared" si="2"/>
        <v>0</v>
      </c>
      <c r="R59" s="13">
        <f t="shared" si="3"/>
        <v>0</v>
      </c>
    </row>
    <row r="60" spans="1:18" ht="17.100000000000001" customHeight="1" x14ac:dyDescent="0.25">
      <c r="A60" s="59">
        <v>55</v>
      </c>
      <c r="B60" s="58">
        <v>439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>
        <v>40</v>
      </c>
      <c r="P60" s="12" t="s">
        <v>2313</v>
      </c>
      <c r="Q60" s="58">
        <f t="shared" si="2"/>
        <v>40</v>
      </c>
      <c r="R60" s="13">
        <f t="shared" si="3"/>
        <v>5840</v>
      </c>
    </row>
    <row r="61" spans="1:18" ht="17.100000000000001" customHeight="1" x14ac:dyDescent="0.25">
      <c r="A61" s="59">
        <v>56</v>
      </c>
      <c r="B61" s="58">
        <v>440</v>
      </c>
      <c r="C61" s="12"/>
      <c r="D61" s="12"/>
      <c r="E61" s="12">
        <v>30</v>
      </c>
      <c r="F61" s="12" t="s">
        <v>2314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58">
        <f t="shared" si="2"/>
        <v>30</v>
      </c>
      <c r="R61" s="13">
        <f t="shared" si="3"/>
        <v>4380</v>
      </c>
    </row>
    <row r="62" spans="1:18" ht="17.100000000000001" customHeight="1" x14ac:dyDescent="0.25">
      <c r="A62" s="59">
        <v>57</v>
      </c>
      <c r="B62" s="58">
        <v>441</v>
      </c>
      <c r="C62" s="12">
        <v>35</v>
      </c>
      <c r="D62" s="12" t="s">
        <v>2315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58">
        <f t="shared" si="2"/>
        <v>35</v>
      </c>
      <c r="R62" s="13">
        <f t="shared" si="3"/>
        <v>5110</v>
      </c>
    </row>
    <row r="63" spans="1:18" ht="17.100000000000001" customHeight="1" x14ac:dyDescent="0.25">
      <c r="A63" s="59">
        <v>58</v>
      </c>
      <c r="B63" s="58">
        <v>442</v>
      </c>
      <c r="C63" s="12"/>
      <c r="D63" s="12"/>
      <c r="E63" s="12"/>
      <c r="F63" s="12"/>
      <c r="G63" s="12">
        <v>16</v>
      </c>
      <c r="H63" s="12" t="s">
        <v>2316</v>
      </c>
      <c r="I63" s="12"/>
      <c r="J63" s="12"/>
      <c r="K63" s="12"/>
      <c r="L63" s="12"/>
      <c r="M63" s="12"/>
      <c r="N63" s="12"/>
      <c r="O63" s="12"/>
      <c r="P63" s="12"/>
      <c r="Q63" s="58">
        <f t="shared" si="2"/>
        <v>16</v>
      </c>
      <c r="R63" s="13">
        <f t="shared" si="3"/>
        <v>2336</v>
      </c>
    </row>
    <row r="64" spans="1:18" ht="17.100000000000001" customHeight="1" x14ac:dyDescent="0.25">
      <c r="A64" s="59">
        <v>60</v>
      </c>
      <c r="B64" s="58" t="s">
        <v>20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12"/>
      <c r="D67" s="12"/>
      <c r="E67" s="12">
        <v>275</v>
      </c>
      <c r="F67" s="12" t="s">
        <v>2317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58">
        <f t="shared" si="2"/>
        <v>275</v>
      </c>
      <c r="R67" s="13">
        <f t="shared" si="3"/>
        <v>40150</v>
      </c>
    </row>
    <row r="68" spans="1:18" ht="17.100000000000001" customHeight="1" x14ac:dyDescent="0.25">
      <c r="A68" s="59">
        <v>64</v>
      </c>
      <c r="B68" s="58">
        <v>608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58">
        <f t="shared" si="2"/>
        <v>0</v>
      </c>
      <c r="R68" s="13">
        <f t="shared" si="3"/>
        <v>0</v>
      </c>
    </row>
    <row r="69" spans="1:18" ht="17.100000000000001" customHeight="1" x14ac:dyDescent="0.25">
      <c r="A69" s="59">
        <v>65</v>
      </c>
      <c r="B69" s="58">
        <v>609</v>
      </c>
      <c r="C69" s="12"/>
      <c r="D69" s="12"/>
      <c r="E69" s="12"/>
      <c r="F69" s="12"/>
      <c r="G69" s="12"/>
      <c r="H69" s="12"/>
      <c r="I69" s="12"/>
      <c r="J69" s="12"/>
      <c r="K69" s="12">
        <v>40</v>
      </c>
      <c r="L69" s="12" t="s">
        <v>2318</v>
      </c>
      <c r="M69" s="12"/>
      <c r="N69" s="12"/>
      <c r="O69" s="12"/>
      <c r="P69" s="12"/>
      <c r="Q69" s="58">
        <f t="shared" si="2"/>
        <v>40</v>
      </c>
      <c r="R69" s="13">
        <f t="shared" si="3"/>
        <v>5840</v>
      </c>
    </row>
    <row r="70" spans="1:18" ht="17.100000000000001" customHeight="1" x14ac:dyDescent="0.25">
      <c r="A70" s="59">
        <v>66</v>
      </c>
      <c r="B70" s="58">
        <v>610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58">
        <f t="shared" si="2"/>
        <v>0</v>
      </c>
      <c r="R71" s="13">
        <f t="shared" si="3"/>
        <v>0</v>
      </c>
    </row>
    <row r="72" spans="1:18" ht="17.100000000000001" customHeight="1" x14ac:dyDescent="0.25">
      <c r="A72" s="59">
        <v>68</v>
      </c>
      <c r="B72" s="58">
        <v>612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>
        <v>10</v>
      </c>
      <c r="P72" s="12" t="s">
        <v>1596</v>
      </c>
      <c r="Q72" s="58">
        <f t="shared" si="2"/>
        <v>10</v>
      </c>
      <c r="R72" s="13">
        <f t="shared" si="3"/>
        <v>1460</v>
      </c>
    </row>
    <row r="73" spans="1:18" ht="17.100000000000001" customHeight="1" x14ac:dyDescent="0.25">
      <c r="A73" s="59">
        <v>69</v>
      </c>
      <c r="B73" s="58">
        <v>613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12"/>
      <c r="D77" s="12"/>
      <c r="E77" s="12"/>
      <c r="F77" s="12"/>
      <c r="G77" s="12"/>
      <c r="H77" s="12"/>
      <c r="I77" s="12">
        <v>24</v>
      </c>
      <c r="J77" s="12" t="s">
        <v>2319</v>
      </c>
      <c r="K77" s="12"/>
      <c r="L77" s="12"/>
      <c r="M77" s="12"/>
      <c r="N77" s="12"/>
      <c r="O77" s="12"/>
      <c r="P77" s="12"/>
      <c r="Q77" s="58">
        <f t="shared" si="4"/>
        <v>24</v>
      </c>
      <c r="R77" s="13">
        <f t="shared" si="5"/>
        <v>3504</v>
      </c>
    </row>
    <row r="78" spans="1:18" ht="17.100000000000001" customHeight="1" x14ac:dyDescent="0.25">
      <c r="A78" s="59">
        <v>75</v>
      </c>
      <c r="B78" s="58">
        <v>619</v>
      </c>
      <c r="C78" s="12"/>
      <c r="D78" s="12"/>
      <c r="E78" s="12"/>
      <c r="F78" s="12"/>
      <c r="G78" s="12"/>
      <c r="H78" s="12"/>
      <c r="I78" s="12">
        <v>22</v>
      </c>
      <c r="J78" s="12" t="s">
        <v>2320</v>
      </c>
      <c r="K78" s="12"/>
      <c r="L78" s="12"/>
      <c r="M78" s="12"/>
      <c r="N78" s="12"/>
      <c r="O78" s="12"/>
      <c r="P78" s="12"/>
      <c r="Q78" s="58">
        <f t="shared" si="4"/>
        <v>22</v>
      </c>
      <c r="R78" s="13">
        <f t="shared" si="5"/>
        <v>3212</v>
      </c>
    </row>
    <row r="79" spans="1:18" ht="17.100000000000001" customHeight="1" x14ac:dyDescent="0.25">
      <c r="A79" s="59">
        <v>76</v>
      </c>
      <c r="B79" s="58">
        <v>620</v>
      </c>
      <c r="C79" s="12"/>
      <c r="D79" s="12"/>
      <c r="E79" s="12"/>
      <c r="F79" s="12"/>
      <c r="G79" s="12">
        <v>20</v>
      </c>
      <c r="H79" s="12" t="s">
        <v>2221</v>
      </c>
      <c r="I79" s="12"/>
      <c r="J79" s="12"/>
      <c r="K79" s="12"/>
      <c r="L79" s="12"/>
      <c r="M79" s="12"/>
      <c r="N79" s="12"/>
      <c r="O79" s="12">
        <v>19</v>
      </c>
      <c r="P79" s="12" t="s">
        <v>2321</v>
      </c>
      <c r="Q79" s="58">
        <f t="shared" si="4"/>
        <v>39</v>
      </c>
      <c r="R79" s="13">
        <f t="shared" si="5"/>
        <v>5694</v>
      </c>
    </row>
    <row r="80" spans="1:18" ht="17.100000000000001" customHeight="1" x14ac:dyDescent="0.25">
      <c r="A80" s="59">
        <v>79</v>
      </c>
      <c r="B80" s="58">
        <v>623</v>
      </c>
      <c r="C80" s="12"/>
      <c r="D80" s="12"/>
      <c r="E80" s="12">
        <v>25</v>
      </c>
      <c r="F80" s="12" t="s">
        <v>2008</v>
      </c>
      <c r="G80" s="12"/>
      <c r="H80" s="12"/>
      <c r="I80" s="12"/>
      <c r="J80" s="12"/>
      <c r="K80" s="12">
        <v>18</v>
      </c>
      <c r="L80" s="12" t="s">
        <v>2322</v>
      </c>
      <c r="M80" s="12"/>
      <c r="N80" s="12"/>
      <c r="O80" s="12"/>
      <c r="P80" s="12"/>
      <c r="Q80" s="58">
        <f t="shared" si="4"/>
        <v>43</v>
      </c>
      <c r="R80" s="13">
        <f t="shared" si="5"/>
        <v>6278</v>
      </c>
    </row>
    <row r="81" spans="1:18" ht="17.100000000000001" customHeight="1" x14ac:dyDescent="0.25">
      <c r="A81" s="59">
        <v>80</v>
      </c>
      <c r="B81" s="58">
        <v>624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58">
        <f t="shared" si="4"/>
        <v>0</v>
      </c>
      <c r="R81" s="13">
        <f t="shared" si="5"/>
        <v>0</v>
      </c>
    </row>
    <row r="82" spans="1:18" ht="17.100000000000001" customHeight="1" x14ac:dyDescent="0.25">
      <c r="A82" s="59">
        <v>81</v>
      </c>
      <c r="B82" s="58">
        <v>625</v>
      </c>
      <c r="C82" s="12"/>
      <c r="D82" s="12"/>
      <c r="E82" s="12"/>
      <c r="F82" s="12"/>
      <c r="G82" s="12"/>
      <c r="H82" s="12"/>
      <c r="I82" s="12">
        <v>27</v>
      </c>
      <c r="J82" s="12" t="s">
        <v>2323</v>
      </c>
      <c r="K82" s="12"/>
      <c r="L82" s="12"/>
      <c r="M82" s="12"/>
      <c r="N82" s="12"/>
      <c r="O82" s="12"/>
      <c r="P82" s="12"/>
      <c r="Q82" s="58">
        <f t="shared" si="4"/>
        <v>27</v>
      </c>
      <c r="R82" s="13">
        <f t="shared" si="5"/>
        <v>3942</v>
      </c>
    </row>
    <row r="83" spans="1:18" ht="17.100000000000001" customHeight="1" x14ac:dyDescent="0.25">
      <c r="A83" s="59">
        <v>82</v>
      </c>
      <c r="B83" s="58">
        <v>626</v>
      </c>
      <c r="C83" s="12"/>
      <c r="D83" s="12"/>
      <c r="E83" s="12"/>
      <c r="F83" s="12"/>
      <c r="G83" s="12">
        <v>19</v>
      </c>
      <c r="H83" s="12" t="s">
        <v>2108</v>
      </c>
      <c r="I83" s="12"/>
      <c r="J83" s="12"/>
      <c r="K83" s="12"/>
      <c r="L83" s="12"/>
      <c r="M83" s="12">
        <v>20</v>
      </c>
      <c r="N83" s="12" t="s">
        <v>2324</v>
      </c>
      <c r="O83" s="12"/>
      <c r="P83" s="12"/>
      <c r="Q83" s="58">
        <f t="shared" si="4"/>
        <v>39</v>
      </c>
      <c r="R83" s="13">
        <f t="shared" si="5"/>
        <v>5694</v>
      </c>
    </row>
    <row r="84" spans="1:18" ht="17.100000000000001" customHeight="1" x14ac:dyDescent="0.25">
      <c r="A84" s="59">
        <v>83</v>
      </c>
      <c r="B84" s="58">
        <v>627</v>
      </c>
      <c r="C84" s="12"/>
      <c r="D84" s="12"/>
      <c r="E84" s="12">
        <v>18</v>
      </c>
      <c r="F84" s="12" t="s">
        <v>2120</v>
      </c>
      <c r="G84" s="12"/>
      <c r="H84" s="12"/>
      <c r="I84" s="12"/>
      <c r="J84" s="12"/>
      <c r="K84" s="12">
        <v>22</v>
      </c>
      <c r="L84" s="12" t="s">
        <v>2325</v>
      </c>
      <c r="M84" s="12"/>
      <c r="N84" s="12"/>
      <c r="O84" s="12"/>
      <c r="P84" s="12"/>
      <c r="Q84" s="58">
        <f t="shared" si="4"/>
        <v>40</v>
      </c>
      <c r="R84" s="13">
        <f t="shared" si="5"/>
        <v>5840</v>
      </c>
    </row>
    <row r="85" spans="1:18" ht="17.100000000000001" customHeight="1" x14ac:dyDescent="0.25">
      <c r="A85" s="59">
        <v>84</v>
      </c>
      <c r="B85" s="58">
        <v>628</v>
      </c>
      <c r="C85" s="12">
        <v>17</v>
      </c>
      <c r="D85" s="12" t="s">
        <v>2326</v>
      </c>
      <c r="E85" s="12"/>
      <c r="F85" s="12"/>
      <c r="G85" s="12"/>
      <c r="H85" s="12"/>
      <c r="I85" s="12">
        <v>18</v>
      </c>
      <c r="J85" s="12" t="s">
        <v>2327</v>
      </c>
      <c r="K85" s="12"/>
      <c r="L85" s="12"/>
      <c r="M85" s="12">
        <v>20</v>
      </c>
      <c r="N85" s="12" t="s">
        <v>2328</v>
      </c>
      <c r="O85" s="12"/>
      <c r="P85" s="12"/>
      <c r="Q85" s="58">
        <f t="shared" si="4"/>
        <v>55</v>
      </c>
      <c r="R85" s="13">
        <f t="shared" si="5"/>
        <v>8030</v>
      </c>
    </row>
    <row r="86" spans="1:18" ht="17.100000000000001" customHeight="1" x14ac:dyDescent="0.25">
      <c r="A86" s="59">
        <v>85</v>
      </c>
      <c r="B86" s="58">
        <v>629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12">
        <v>18</v>
      </c>
      <c r="D87" s="12" t="s">
        <v>2329</v>
      </c>
      <c r="E87" s="12"/>
      <c r="F87" s="12"/>
      <c r="G87" s="12">
        <v>22</v>
      </c>
      <c r="H87" s="12" t="s">
        <v>2330</v>
      </c>
      <c r="I87" s="12"/>
      <c r="J87" s="12"/>
      <c r="K87" s="12"/>
      <c r="L87" s="12"/>
      <c r="M87" s="12">
        <v>29</v>
      </c>
      <c r="N87" s="12" t="s">
        <v>2331</v>
      </c>
      <c r="O87" s="12"/>
      <c r="P87" s="12"/>
      <c r="Q87" s="58">
        <f t="shared" si="4"/>
        <v>69</v>
      </c>
      <c r="R87" s="13">
        <f t="shared" si="5"/>
        <v>10074</v>
      </c>
    </row>
    <row r="88" spans="1:18" ht="17.100000000000001" customHeight="1" x14ac:dyDescent="0.25">
      <c r="A88" s="59">
        <v>87</v>
      </c>
      <c r="B88" s="58">
        <v>631</v>
      </c>
      <c r="C88" s="12">
        <v>20</v>
      </c>
      <c r="D88" s="12" t="s">
        <v>1555</v>
      </c>
      <c r="E88" s="12"/>
      <c r="F88" s="12"/>
      <c r="G88" s="12"/>
      <c r="H88" s="12"/>
      <c r="I88" s="12">
        <v>22</v>
      </c>
      <c r="J88" s="12" t="s">
        <v>1342</v>
      </c>
      <c r="K88" s="12"/>
      <c r="L88" s="12"/>
      <c r="M88" s="12">
        <v>19</v>
      </c>
      <c r="N88" s="12" t="s">
        <v>895</v>
      </c>
      <c r="O88" s="12"/>
      <c r="P88" s="12"/>
      <c r="Q88" s="58">
        <f t="shared" si="4"/>
        <v>61</v>
      </c>
      <c r="R88" s="13">
        <f t="shared" si="5"/>
        <v>8906</v>
      </c>
    </row>
    <row r="89" spans="1:18" ht="17.100000000000001" customHeight="1" x14ac:dyDescent="0.25">
      <c r="A89" s="59">
        <v>88</v>
      </c>
      <c r="B89" s="58">
        <v>632</v>
      </c>
      <c r="C89" s="12">
        <v>18</v>
      </c>
      <c r="D89" s="12" t="s">
        <v>2332</v>
      </c>
      <c r="E89" s="12"/>
      <c r="F89" s="12"/>
      <c r="G89" s="12"/>
      <c r="H89" s="12"/>
      <c r="I89" s="12">
        <v>19</v>
      </c>
      <c r="J89" s="12" t="s">
        <v>2333</v>
      </c>
      <c r="K89" s="12"/>
      <c r="L89" s="12"/>
      <c r="M89" s="12"/>
      <c r="N89" s="12"/>
      <c r="O89" s="12">
        <v>24</v>
      </c>
      <c r="P89" s="12" t="s">
        <v>2334</v>
      </c>
      <c r="Q89" s="58">
        <f t="shared" si="4"/>
        <v>61</v>
      </c>
      <c r="R89" s="13">
        <f t="shared" si="5"/>
        <v>8906</v>
      </c>
    </row>
    <row r="90" spans="1:18" ht="17.100000000000001" customHeight="1" x14ac:dyDescent="0.25">
      <c r="A90" s="59">
        <v>89</v>
      </c>
      <c r="B90" s="58">
        <v>633</v>
      </c>
      <c r="C90" s="12"/>
      <c r="D90" s="12"/>
      <c r="E90" s="12">
        <v>23</v>
      </c>
      <c r="F90" s="12" t="s">
        <v>2335</v>
      </c>
      <c r="G90" s="12"/>
      <c r="H90" s="12"/>
      <c r="I90" s="12">
        <v>20</v>
      </c>
      <c r="J90" s="12" t="s">
        <v>1757</v>
      </c>
      <c r="K90" s="12"/>
      <c r="L90" s="12"/>
      <c r="M90" s="12"/>
      <c r="N90" s="12"/>
      <c r="O90" s="12">
        <v>27</v>
      </c>
      <c r="P90" s="12" t="s">
        <v>2336</v>
      </c>
      <c r="Q90" s="58">
        <f t="shared" si="4"/>
        <v>70</v>
      </c>
      <c r="R90" s="13">
        <f t="shared" si="5"/>
        <v>10220</v>
      </c>
    </row>
    <row r="91" spans="1:18" ht="17.100000000000001" customHeight="1" x14ac:dyDescent="0.25">
      <c r="A91" s="59">
        <v>90</v>
      </c>
      <c r="B91" s="58" t="s">
        <v>21</v>
      </c>
      <c r="C91" s="12"/>
      <c r="D91" s="12"/>
      <c r="E91" s="12">
        <v>9</v>
      </c>
      <c r="F91" s="12" t="s">
        <v>2337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58">
        <f t="shared" si="4"/>
        <v>9</v>
      </c>
      <c r="R91" s="13">
        <f t="shared" si="5"/>
        <v>1314</v>
      </c>
    </row>
    <row r="92" spans="1:18" ht="17.100000000000001" customHeight="1" x14ac:dyDescent="0.25">
      <c r="A92" s="59">
        <v>91</v>
      </c>
      <c r="B92" s="58">
        <v>702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58">
        <f t="shared" si="4"/>
        <v>0</v>
      </c>
      <c r="R92" s="13">
        <f t="shared" si="5"/>
        <v>0</v>
      </c>
    </row>
    <row r="93" spans="1:18" ht="17.100000000000001" customHeight="1" x14ac:dyDescent="0.25">
      <c r="A93" s="59">
        <v>92</v>
      </c>
      <c r="B93" s="58">
        <v>703</v>
      </c>
      <c r="C93" s="12"/>
      <c r="D93" s="12"/>
      <c r="E93" s="12"/>
      <c r="F93" s="12"/>
      <c r="G93" s="12">
        <v>38</v>
      </c>
      <c r="H93" s="12" t="s">
        <v>2338</v>
      </c>
      <c r="I93" s="12"/>
      <c r="J93" s="12"/>
      <c r="K93" s="12"/>
      <c r="L93" s="12"/>
      <c r="M93" s="12"/>
      <c r="N93" s="12"/>
      <c r="O93" s="12"/>
      <c r="P93" s="12"/>
      <c r="Q93" s="58">
        <f t="shared" si="4"/>
        <v>38</v>
      </c>
      <c r="R93" s="13">
        <f t="shared" si="5"/>
        <v>5548</v>
      </c>
    </row>
    <row r="94" spans="1:18" ht="17.100000000000001" customHeight="1" x14ac:dyDescent="0.25">
      <c r="A94" s="59">
        <v>95</v>
      </c>
      <c r="B94" s="58">
        <v>1004</v>
      </c>
      <c r="C94" s="12"/>
      <c r="D94" s="12"/>
      <c r="E94" s="12"/>
      <c r="F94" s="12"/>
      <c r="G94" s="12"/>
      <c r="H94" s="12"/>
      <c r="I94" s="12"/>
      <c r="J94" s="12"/>
      <c r="K94" s="12">
        <v>68</v>
      </c>
      <c r="L94" s="12" t="s">
        <v>2235</v>
      </c>
      <c r="M94" s="12"/>
      <c r="N94" s="12"/>
      <c r="O94" s="12"/>
      <c r="P94" s="12"/>
      <c r="Q94" s="58">
        <f t="shared" si="4"/>
        <v>68</v>
      </c>
      <c r="R94" s="13">
        <f t="shared" si="5"/>
        <v>9928</v>
      </c>
    </row>
    <row r="95" spans="1:18" ht="17.100000000000001" customHeight="1" x14ac:dyDescent="0.25">
      <c r="A95" s="59">
        <v>96</v>
      </c>
      <c r="B95" s="58">
        <v>1005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12"/>
      <c r="D96" s="12"/>
      <c r="E96" s="12">
        <v>51</v>
      </c>
      <c r="F96" s="12" t="s">
        <v>2339</v>
      </c>
      <c r="G96" s="12"/>
      <c r="H96" s="12"/>
      <c r="I96" s="12"/>
      <c r="J96" s="12"/>
      <c r="K96" s="12"/>
      <c r="L96" s="12"/>
      <c r="M96" s="12"/>
      <c r="N96" s="12"/>
      <c r="O96" s="12">
        <v>34</v>
      </c>
      <c r="P96" s="12" t="s">
        <v>2340</v>
      </c>
      <c r="Q96" s="58">
        <f t="shared" si="4"/>
        <v>85</v>
      </c>
      <c r="R96" s="13">
        <f t="shared" si="5"/>
        <v>12410</v>
      </c>
    </row>
    <row r="97" spans="1:18" ht="17.100000000000001" customHeight="1" x14ac:dyDescent="0.25">
      <c r="A97" s="59">
        <v>98</v>
      </c>
      <c r="B97" s="58">
        <v>1103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12"/>
      <c r="D98" s="12"/>
      <c r="E98" s="12"/>
      <c r="F98" s="12"/>
      <c r="G98" s="12">
        <v>45</v>
      </c>
      <c r="H98" s="12" t="s">
        <v>2341</v>
      </c>
      <c r="I98" s="12"/>
      <c r="J98" s="12"/>
      <c r="K98" s="12">
        <v>39</v>
      </c>
      <c r="L98" s="12" t="s">
        <v>2342</v>
      </c>
      <c r="M98" s="12"/>
      <c r="N98" s="12"/>
      <c r="O98" s="12"/>
      <c r="P98" s="12"/>
      <c r="Q98" s="58">
        <f t="shared" si="4"/>
        <v>84</v>
      </c>
      <c r="R98" s="13">
        <f t="shared" si="5"/>
        <v>12264</v>
      </c>
    </row>
    <row r="99" spans="1:18" ht="17.100000000000001" customHeight="1" x14ac:dyDescent="0.25">
      <c r="A99" s="59">
        <v>101</v>
      </c>
      <c r="B99" s="58">
        <v>1106</v>
      </c>
      <c r="C99" s="12">
        <v>40</v>
      </c>
      <c r="D99" s="12" t="s">
        <v>2343</v>
      </c>
      <c r="E99" s="12"/>
      <c r="F99" s="12"/>
      <c r="G99" s="12"/>
      <c r="H99" s="12"/>
      <c r="I99" s="12">
        <v>32</v>
      </c>
      <c r="J99" s="12" t="s">
        <v>2344</v>
      </c>
      <c r="K99" s="12"/>
      <c r="L99" s="12"/>
      <c r="M99" s="12"/>
      <c r="N99" s="12"/>
      <c r="O99" s="12">
        <v>44</v>
      </c>
      <c r="P99" s="12" t="s">
        <v>2345</v>
      </c>
      <c r="Q99" s="58">
        <f t="shared" si="4"/>
        <v>116</v>
      </c>
      <c r="R99" s="13">
        <f t="shared" si="5"/>
        <v>16936</v>
      </c>
    </row>
    <row r="100" spans="1:18" ht="17.100000000000001" customHeight="1" x14ac:dyDescent="0.25">
      <c r="A100" s="59">
        <v>102</v>
      </c>
      <c r="B100" s="58">
        <v>1107</v>
      </c>
      <c r="C100" s="12"/>
      <c r="D100" s="12"/>
      <c r="E100" s="12"/>
      <c r="F100" s="12"/>
      <c r="G100" s="12"/>
      <c r="H100" s="12"/>
      <c r="I100" s="12">
        <v>148</v>
      </c>
      <c r="J100" s="12" t="s">
        <v>2346</v>
      </c>
      <c r="K100" s="12"/>
      <c r="L100" s="12"/>
      <c r="M100" s="12"/>
      <c r="N100" s="12"/>
      <c r="O100" s="12"/>
      <c r="P100" s="12"/>
      <c r="Q100" s="58">
        <f t="shared" si="4"/>
        <v>148</v>
      </c>
      <c r="R100" s="13">
        <f t="shared" si="5"/>
        <v>21608</v>
      </c>
    </row>
    <row r="101" spans="1:18" ht="17.100000000000001" customHeight="1" x14ac:dyDescent="0.25">
      <c r="A101" s="59">
        <v>103</v>
      </c>
      <c r="B101" s="58">
        <v>1111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>
        <v>176</v>
      </c>
      <c r="P101" s="12" t="s">
        <v>2347</v>
      </c>
      <c r="Q101" s="58">
        <f t="shared" si="4"/>
        <v>176</v>
      </c>
      <c r="R101" s="13">
        <f t="shared" si="5"/>
        <v>25696</v>
      </c>
    </row>
    <row r="102" spans="1:18" ht="17.100000000000001" customHeight="1" x14ac:dyDescent="0.25">
      <c r="A102" s="59">
        <v>104</v>
      </c>
      <c r="B102" s="58">
        <v>1222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58">
        <f t="shared" si="4"/>
        <v>0</v>
      </c>
      <c r="R103" s="13">
        <f t="shared" si="5"/>
        <v>0</v>
      </c>
    </row>
    <row r="104" spans="1:18" ht="17.100000000000001" customHeight="1" x14ac:dyDescent="0.25">
      <c r="A104" s="59">
        <v>106</v>
      </c>
      <c r="B104" s="58">
        <v>1229</v>
      </c>
      <c r="C104" s="12"/>
      <c r="D104" s="12"/>
      <c r="E104" s="12"/>
      <c r="F104" s="12"/>
      <c r="G104" s="12"/>
      <c r="H104" s="12"/>
      <c r="I104" s="12">
        <v>41</v>
      </c>
      <c r="J104" s="12" t="s">
        <v>2348</v>
      </c>
      <c r="K104" s="12"/>
      <c r="L104" s="12"/>
      <c r="M104" s="12"/>
      <c r="N104" s="12"/>
      <c r="O104" s="12"/>
      <c r="P104" s="12"/>
      <c r="Q104" s="58">
        <f t="shared" si="4"/>
        <v>41</v>
      </c>
      <c r="R104" s="13">
        <f t="shared" si="5"/>
        <v>5986</v>
      </c>
    </row>
    <row r="105" spans="1:18" ht="17.100000000000001" customHeight="1" x14ac:dyDescent="0.25">
      <c r="A105" s="59">
        <v>107</v>
      </c>
      <c r="B105" s="58">
        <v>1230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58">
        <f t="shared" si="4"/>
        <v>0</v>
      </c>
      <c r="R105" s="13">
        <f t="shared" si="5"/>
        <v>0</v>
      </c>
    </row>
    <row r="106" spans="1:18" ht="17.100000000000001" customHeight="1" x14ac:dyDescent="0.25">
      <c r="A106" s="59">
        <v>108</v>
      </c>
      <c r="B106" s="58">
        <v>1231</v>
      </c>
      <c r="C106" s="12">
        <v>73</v>
      </c>
      <c r="D106" s="12" t="s">
        <v>2349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58">
        <f t="shared" si="4"/>
        <v>73</v>
      </c>
      <c r="R106" s="13">
        <f t="shared" si="5"/>
        <v>10658</v>
      </c>
    </row>
    <row r="107" spans="1:18" ht="17.100000000000001" customHeight="1" x14ac:dyDescent="0.25">
      <c r="A107" s="59">
        <v>109</v>
      </c>
      <c r="B107" s="58">
        <v>1232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7.100000000000001" customHeight="1" x14ac:dyDescent="0.25">
      <c r="A108" s="59">
        <v>110</v>
      </c>
      <c r="B108" s="58">
        <v>1233</v>
      </c>
      <c r="C108" s="12"/>
      <c r="D108" s="12"/>
      <c r="E108" s="12">
        <v>46</v>
      </c>
      <c r="F108" s="12" t="s">
        <v>2350</v>
      </c>
      <c r="G108" s="12"/>
      <c r="H108" s="12"/>
      <c r="I108" s="12"/>
      <c r="J108" s="12"/>
      <c r="K108" s="12"/>
      <c r="L108" s="12"/>
      <c r="M108" s="12"/>
      <c r="N108" s="12"/>
      <c r="O108" s="12">
        <v>52</v>
      </c>
      <c r="P108" s="12" t="s">
        <v>2351</v>
      </c>
      <c r="Q108" s="58">
        <f t="shared" si="6"/>
        <v>98</v>
      </c>
      <c r="R108" s="13">
        <f t="shared" si="7"/>
        <v>14308</v>
      </c>
    </row>
    <row r="109" spans="1:18" ht="17.100000000000001" customHeight="1" x14ac:dyDescent="0.25">
      <c r="A109" s="59">
        <v>111</v>
      </c>
      <c r="B109" s="58">
        <v>1234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58">
        <f t="shared" si="6"/>
        <v>0</v>
      </c>
      <c r="R110" s="13">
        <f t="shared" si="7"/>
        <v>0</v>
      </c>
    </row>
    <row r="111" spans="1:18" ht="17.100000000000001" customHeight="1" x14ac:dyDescent="0.25">
      <c r="A111" s="59">
        <v>113</v>
      </c>
      <c r="B111" s="58">
        <v>1236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58">
        <f t="shared" si="6"/>
        <v>0</v>
      </c>
      <c r="R111" s="13">
        <f t="shared" si="7"/>
        <v>0</v>
      </c>
    </row>
    <row r="112" spans="1:18" ht="17.100000000000001" customHeight="1" x14ac:dyDescent="0.25">
      <c r="A112" s="59">
        <v>114</v>
      </c>
      <c r="B112" s="58">
        <v>1237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12">
        <v>26</v>
      </c>
      <c r="D114" s="12" t="s">
        <v>394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58">
        <f t="shared" si="6"/>
        <v>26</v>
      </c>
      <c r="R114" s="13">
        <f t="shared" si="7"/>
        <v>3796</v>
      </c>
    </row>
    <row r="115" spans="1:18" ht="17.100000000000001" customHeight="1" x14ac:dyDescent="0.25">
      <c r="A115" s="59">
        <v>118</v>
      </c>
      <c r="B115" s="58">
        <v>1405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58">
        <f t="shared" si="6"/>
        <v>0</v>
      </c>
      <c r="R115" s="13">
        <f t="shared" si="7"/>
        <v>0</v>
      </c>
    </row>
    <row r="116" spans="1:18" ht="17.100000000000001" customHeight="1" x14ac:dyDescent="0.25">
      <c r="A116" s="59">
        <v>119</v>
      </c>
      <c r="B116" s="58">
        <v>1504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58">
        <f t="shared" si="6"/>
        <v>0</v>
      </c>
      <c r="R116" s="13">
        <f t="shared" si="7"/>
        <v>0</v>
      </c>
    </row>
    <row r="117" spans="1:18" ht="17.100000000000001" customHeight="1" x14ac:dyDescent="0.25">
      <c r="A117" s="59">
        <v>120</v>
      </c>
      <c r="B117" s="58">
        <v>1505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58">
        <f t="shared" si="6"/>
        <v>0</v>
      </c>
      <c r="R117" s="13">
        <f t="shared" si="7"/>
        <v>0</v>
      </c>
    </row>
    <row r="118" spans="1:18" ht="17.100000000000001" customHeight="1" x14ac:dyDescent="0.25">
      <c r="A118" s="59">
        <v>122</v>
      </c>
      <c r="B118" s="58">
        <v>1507</v>
      </c>
      <c r="C118" s="12"/>
      <c r="D118" s="12"/>
      <c r="E118" s="12"/>
      <c r="F118" s="12"/>
      <c r="G118" s="12"/>
      <c r="H118" s="12"/>
      <c r="I118" s="12"/>
      <c r="J118" s="12"/>
      <c r="K118" s="12">
        <v>56</v>
      </c>
      <c r="L118" s="12" t="s">
        <v>2352</v>
      </c>
      <c r="M118" s="12"/>
      <c r="N118" s="12"/>
      <c r="O118" s="12"/>
      <c r="P118" s="12"/>
      <c r="Q118" s="58">
        <f t="shared" si="6"/>
        <v>56</v>
      </c>
      <c r="R118" s="13">
        <f t="shared" si="7"/>
        <v>8176</v>
      </c>
    </row>
    <row r="119" spans="1:18" ht="17.100000000000001" customHeight="1" x14ac:dyDescent="0.25">
      <c r="A119" s="59">
        <v>123</v>
      </c>
      <c r="B119" s="58">
        <v>1508</v>
      </c>
      <c r="C119" s="12"/>
      <c r="D119" s="12"/>
      <c r="E119" s="12"/>
      <c r="F119" s="12"/>
      <c r="G119" s="12">
        <v>34</v>
      </c>
      <c r="H119" s="12" t="s">
        <v>2353</v>
      </c>
      <c r="I119" s="12"/>
      <c r="J119" s="12"/>
      <c r="K119" s="12"/>
      <c r="L119" s="12"/>
      <c r="M119" s="12">
        <v>40</v>
      </c>
      <c r="N119" s="12" t="s">
        <v>2354</v>
      </c>
      <c r="O119" s="12"/>
      <c r="P119" s="12"/>
      <c r="Q119" s="58">
        <f t="shared" si="6"/>
        <v>74</v>
      </c>
      <c r="R119" s="13">
        <f t="shared" si="7"/>
        <v>10804</v>
      </c>
    </row>
    <row r="120" spans="1:18" ht="17.100000000000001" customHeight="1" x14ac:dyDescent="0.25">
      <c r="A120" s="59">
        <v>124</v>
      </c>
      <c r="B120" s="58">
        <v>1509</v>
      </c>
      <c r="C120" s="12"/>
      <c r="D120" s="12"/>
      <c r="E120" s="12"/>
      <c r="F120" s="12"/>
      <c r="G120" s="12">
        <v>58</v>
      </c>
      <c r="H120" s="12" t="s">
        <v>2355</v>
      </c>
      <c r="I120" s="12"/>
      <c r="J120" s="12"/>
      <c r="K120" s="12"/>
      <c r="L120" s="12"/>
      <c r="M120" s="12"/>
      <c r="N120" s="12"/>
      <c r="O120" s="12"/>
      <c r="P120" s="12"/>
      <c r="Q120" s="58">
        <f t="shared" si="6"/>
        <v>58</v>
      </c>
      <c r="R120" s="13">
        <f t="shared" si="7"/>
        <v>8468</v>
      </c>
    </row>
    <row r="121" spans="1:18" ht="17.100000000000001" customHeight="1" x14ac:dyDescent="0.25">
      <c r="A121" s="59">
        <v>125</v>
      </c>
      <c r="B121" s="58">
        <v>1510</v>
      </c>
      <c r="C121" s="12"/>
      <c r="D121" s="12"/>
      <c r="E121" s="12">
        <v>62</v>
      </c>
      <c r="F121" s="12" t="s">
        <v>2356</v>
      </c>
      <c r="G121" s="12"/>
      <c r="H121" s="12"/>
      <c r="I121" s="12">
        <v>66</v>
      </c>
      <c r="J121" s="12" t="s">
        <v>2357</v>
      </c>
      <c r="K121" s="12"/>
      <c r="L121" s="12"/>
      <c r="M121" s="12">
        <v>59</v>
      </c>
      <c r="N121" s="12" t="s">
        <v>2358</v>
      </c>
      <c r="O121" s="12"/>
      <c r="P121" s="12"/>
      <c r="Q121" s="58">
        <f t="shared" si="6"/>
        <v>187</v>
      </c>
      <c r="R121" s="13">
        <f t="shared" si="7"/>
        <v>27302</v>
      </c>
    </row>
    <row r="122" spans="1:18" ht="17.100000000000001" customHeight="1" x14ac:dyDescent="0.25">
      <c r="A122" s="59">
        <v>126</v>
      </c>
      <c r="B122" s="58">
        <v>1511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>
        <v>86</v>
      </c>
      <c r="N122" s="12" t="s">
        <v>965</v>
      </c>
      <c r="O122" s="12"/>
      <c r="P122" s="12"/>
      <c r="Q122" s="58">
        <f t="shared" si="6"/>
        <v>86</v>
      </c>
      <c r="R122" s="13">
        <f t="shared" si="7"/>
        <v>12556</v>
      </c>
    </row>
    <row r="123" spans="1:18" ht="17.100000000000001" customHeight="1" x14ac:dyDescent="0.25">
      <c r="A123" s="59">
        <v>127</v>
      </c>
      <c r="B123" s="58" t="s">
        <v>22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58">
        <f t="shared" si="6"/>
        <v>0</v>
      </c>
      <c r="R124" s="13">
        <f t="shared" si="7"/>
        <v>0</v>
      </c>
    </row>
    <row r="125" spans="1:18" ht="17.100000000000001" customHeight="1" x14ac:dyDescent="0.25">
      <c r="A125" s="59">
        <v>129</v>
      </c>
      <c r="B125" s="58">
        <v>1603</v>
      </c>
      <c r="C125" s="12">
        <v>52</v>
      </c>
      <c r="D125" s="12" t="s">
        <v>2359</v>
      </c>
      <c r="E125" s="12"/>
      <c r="F125" s="12"/>
      <c r="G125" s="12"/>
      <c r="H125" s="12"/>
      <c r="I125" s="12"/>
      <c r="J125" s="12"/>
      <c r="K125" s="12"/>
      <c r="L125" s="12"/>
      <c r="M125" s="12">
        <v>38</v>
      </c>
      <c r="N125" s="12" t="s">
        <v>2360</v>
      </c>
      <c r="O125" s="12"/>
      <c r="P125" s="12"/>
      <c r="Q125" s="58">
        <f t="shared" si="6"/>
        <v>90</v>
      </c>
      <c r="R125" s="13">
        <f t="shared" si="7"/>
        <v>13140</v>
      </c>
    </row>
    <row r="126" spans="1:18" ht="17.100000000000001" customHeight="1" x14ac:dyDescent="0.25">
      <c r="A126" s="59">
        <v>130</v>
      </c>
      <c r="B126" s="58">
        <v>1703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58">
        <f t="shared" si="6"/>
        <v>0</v>
      </c>
      <c r="R126" s="13">
        <f t="shared" si="7"/>
        <v>0</v>
      </c>
    </row>
    <row r="127" spans="1:18" ht="17.100000000000001" customHeight="1" x14ac:dyDescent="0.25">
      <c r="A127" s="59">
        <v>131</v>
      </c>
      <c r="B127" s="58">
        <v>1704</v>
      </c>
      <c r="C127" s="12"/>
      <c r="D127" s="12"/>
      <c r="E127" s="12">
        <v>38</v>
      </c>
      <c r="F127" s="12" t="s">
        <v>2361</v>
      </c>
      <c r="G127" s="12"/>
      <c r="H127" s="12"/>
      <c r="I127" s="12"/>
      <c r="J127" s="12"/>
      <c r="K127" s="12">
        <v>25</v>
      </c>
      <c r="L127" s="12" t="s">
        <v>2362</v>
      </c>
      <c r="M127" s="12"/>
      <c r="N127" s="12"/>
      <c r="O127" s="12">
        <v>27</v>
      </c>
      <c r="P127" s="12" t="s">
        <v>2363</v>
      </c>
      <c r="Q127" s="58">
        <f t="shared" si="6"/>
        <v>90</v>
      </c>
      <c r="R127" s="13">
        <f t="shared" si="7"/>
        <v>13140</v>
      </c>
    </row>
    <row r="128" spans="1:18" ht="17.100000000000001" customHeight="1" x14ac:dyDescent="0.25">
      <c r="A128" s="59">
        <v>132</v>
      </c>
      <c r="B128" s="58">
        <v>1705</v>
      </c>
      <c r="C128" s="12"/>
      <c r="D128" s="12"/>
      <c r="E128" s="12"/>
      <c r="F128" s="12"/>
      <c r="G128" s="12"/>
      <c r="H128" s="12"/>
      <c r="I128" s="12">
        <v>35</v>
      </c>
      <c r="J128" s="12" t="s">
        <v>2364</v>
      </c>
      <c r="K128" s="12"/>
      <c r="L128" s="12"/>
      <c r="M128" s="12"/>
      <c r="N128" s="12"/>
      <c r="O128" s="12"/>
      <c r="P128" s="12"/>
      <c r="Q128" s="58">
        <f t="shared" si="6"/>
        <v>35</v>
      </c>
      <c r="R128" s="13">
        <f t="shared" si="7"/>
        <v>5110</v>
      </c>
    </row>
    <row r="129" spans="1:18" ht="17.100000000000001" customHeight="1" x14ac:dyDescent="0.25">
      <c r="A129" s="59">
        <v>133</v>
      </c>
      <c r="B129" s="58">
        <v>1706</v>
      </c>
      <c r="C129" s="12"/>
      <c r="D129" s="12"/>
      <c r="E129" s="12">
        <v>34</v>
      </c>
      <c r="F129" s="12" t="s">
        <v>2365</v>
      </c>
      <c r="G129" s="12"/>
      <c r="H129" s="12"/>
      <c r="I129" s="12"/>
      <c r="J129" s="12"/>
      <c r="K129" s="12"/>
      <c r="L129" s="12"/>
      <c r="M129" s="12"/>
      <c r="N129" s="12"/>
      <c r="O129" s="12">
        <v>38</v>
      </c>
      <c r="P129" s="12" t="s">
        <v>2366</v>
      </c>
      <c r="Q129" s="58">
        <f t="shared" si="6"/>
        <v>72</v>
      </c>
      <c r="R129" s="13">
        <f t="shared" si="7"/>
        <v>10512</v>
      </c>
    </row>
    <row r="130" spans="1:18" ht="17.100000000000001" customHeight="1" x14ac:dyDescent="0.25">
      <c r="A130" s="59">
        <v>134</v>
      </c>
      <c r="B130" s="58">
        <v>1707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58">
        <f t="shared" si="6"/>
        <v>0</v>
      </c>
      <c r="R130" s="13">
        <f t="shared" si="7"/>
        <v>0</v>
      </c>
    </row>
    <row r="131" spans="1:18" ht="17.100000000000001" customHeight="1" x14ac:dyDescent="0.25">
      <c r="A131" s="59">
        <v>135</v>
      </c>
      <c r="B131" s="58">
        <v>1708</v>
      </c>
      <c r="C131" s="12">
        <v>30</v>
      </c>
      <c r="D131" s="12" t="s">
        <v>1572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58">
        <f t="shared" si="6"/>
        <v>30</v>
      </c>
      <c r="R131" s="13">
        <f t="shared" si="7"/>
        <v>4380</v>
      </c>
    </row>
    <row r="132" spans="1:18" ht="17.100000000000001" customHeight="1" x14ac:dyDescent="0.25">
      <c r="A132" s="59">
        <v>136</v>
      </c>
      <c r="B132" s="58" t="s">
        <v>23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12"/>
      <c r="D133" s="12"/>
      <c r="E133" s="12"/>
      <c r="F133" s="12"/>
      <c r="G133" s="12"/>
      <c r="H133" s="12"/>
      <c r="I133" s="12">
        <v>31</v>
      </c>
      <c r="J133" s="12" t="s">
        <v>2367</v>
      </c>
      <c r="K133" s="12"/>
      <c r="L133" s="12"/>
      <c r="M133" s="12"/>
      <c r="N133" s="12"/>
      <c r="O133" s="12"/>
      <c r="P133" s="12"/>
      <c r="Q133" s="58">
        <f t="shared" si="6"/>
        <v>31</v>
      </c>
      <c r="R133" s="13">
        <f t="shared" si="7"/>
        <v>4526</v>
      </c>
    </row>
    <row r="134" spans="1:18" ht="17.100000000000001" customHeight="1" x14ac:dyDescent="0.25">
      <c r="A134" s="59">
        <v>138</v>
      </c>
      <c r="B134" s="58">
        <v>2102</v>
      </c>
      <c r="C134" s="12"/>
      <c r="D134" s="12"/>
      <c r="E134" s="12"/>
      <c r="F134" s="12"/>
      <c r="G134" s="12"/>
      <c r="H134" s="12"/>
      <c r="I134" s="12"/>
      <c r="J134" s="12"/>
      <c r="K134" s="12">
        <v>34</v>
      </c>
      <c r="L134" s="12" t="s">
        <v>2368</v>
      </c>
      <c r="M134" s="12"/>
      <c r="N134" s="12"/>
      <c r="O134" s="12"/>
      <c r="P134" s="12"/>
      <c r="Q134" s="58">
        <f t="shared" si="6"/>
        <v>34</v>
      </c>
      <c r="R134" s="13">
        <f t="shared" si="7"/>
        <v>4964</v>
      </c>
    </row>
    <row r="135" spans="1:18" ht="17.100000000000001" customHeight="1" x14ac:dyDescent="0.25">
      <c r="A135" s="59">
        <v>139</v>
      </c>
      <c r="B135" s="58">
        <v>2105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58">
        <f t="shared" si="6"/>
        <v>0</v>
      </c>
      <c r="R137" s="13">
        <f t="shared" si="7"/>
        <v>0</v>
      </c>
    </row>
    <row r="138" spans="1:18" ht="17.100000000000001" customHeight="1" x14ac:dyDescent="0.25">
      <c r="A138" s="59">
        <v>142</v>
      </c>
      <c r="B138" s="58">
        <v>2108</v>
      </c>
      <c r="C138" s="12"/>
      <c r="D138" s="12"/>
      <c r="E138" s="12"/>
      <c r="F138" s="12"/>
      <c r="G138" s="12">
        <v>101</v>
      </c>
      <c r="H138" s="12" t="s">
        <v>2369</v>
      </c>
      <c r="I138" s="12"/>
      <c r="J138" s="12"/>
      <c r="K138" s="12"/>
      <c r="L138" s="12"/>
      <c r="M138" s="12">
        <v>107</v>
      </c>
      <c r="N138" s="12" t="s">
        <v>2370</v>
      </c>
      <c r="O138" s="12"/>
      <c r="P138" s="12"/>
      <c r="Q138" s="58">
        <f t="shared" si="6"/>
        <v>208</v>
      </c>
      <c r="R138" s="13">
        <f t="shared" si="7"/>
        <v>30368</v>
      </c>
    </row>
    <row r="139" spans="1:18" ht="17.100000000000001" customHeight="1" x14ac:dyDescent="0.25">
      <c r="A139" s="59">
        <v>143</v>
      </c>
      <c r="B139" s="58">
        <v>2109</v>
      </c>
      <c r="C139" s="12"/>
      <c r="D139" s="12"/>
      <c r="E139" s="12">
        <v>122</v>
      </c>
      <c r="F139" s="12" t="s">
        <v>2371</v>
      </c>
      <c r="G139" s="12"/>
      <c r="H139" s="12"/>
      <c r="I139" s="12"/>
      <c r="J139" s="12"/>
      <c r="K139" s="12">
        <v>117</v>
      </c>
      <c r="L139" s="12" t="s">
        <v>2372</v>
      </c>
      <c r="M139" s="12"/>
      <c r="N139" s="12"/>
      <c r="O139" s="12"/>
      <c r="P139" s="12"/>
      <c r="Q139" s="58">
        <f t="shared" ref="Q139:Q152" si="8">C139+E139+G139+I139+K139+M139+O139</f>
        <v>239</v>
      </c>
      <c r="R139" s="13">
        <f t="shared" ref="R139:R152" si="9">SUM(C139*C$9,E139*E$9,G139*G$9,I139*I$9,K139*K$9,M139*M$9,O139*O$9)</f>
        <v>34894</v>
      </c>
    </row>
    <row r="140" spans="1:18" ht="17.100000000000001" customHeight="1" x14ac:dyDescent="0.25">
      <c r="A140" s="59">
        <v>144</v>
      </c>
      <c r="B140" s="58">
        <v>2110</v>
      </c>
      <c r="C140" s="12"/>
      <c r="D140" s="12"/>
      <c r="E140" s="12">
        <v>121</v>
      </c>
      <c r="F140" s="12" t="s">
        <v>2373</v>
      </c>
      <c r="G140" s="12"/>
      <c r="H140" s="12"/>
      <c r="I140" s="12">
        <v>91</v>
      </c>
      <c r="J140" s="12" t="s">
        <v>2374</v>
      </c>
      <c r="K140" s="12"/>
      <c r="L140" s="12"/>
      <c r="M140" s="12"/>
      <c r="N140" s="12"/>
      <c r="O140" s="12">
        <v>114</v>
      </c>
      <c r="P140" s="12" t="s">
        <v>2375</v>
      </c>
      <c r="Q140" s="58">
        <f t="shared" si="8"/>
        <v>326</v>
      </c>
      <c r="R140" s="13">
        <f t="shared" si="9"/>
        <v>47596</v>
      </c>
    </row>
    <row r="141" spans="1:18" ht="17.100000000000001" customHeight="1" x14ac:dyDescent="0.25">
      <c r="A141" s="59">
        <v>145</v>
      </c>
      <c r="B141" s="58">
        <v>2111</v>
      </c>
      <c r="C141" s="12">
        <v>116</v>
      </c>
      <c r="D141" s="12" t="s">
        <v>2376</v>
      </c>
      <c r="E141" s="12"/>
      <c r="F141" s="12"/>
      <c r="G141" s="12"/>
      <c r="H141" s="12"/>
      <c r="I141" s="12">
        <v>114</v>
      </c>
      <c r="J141" s="12" t="s">
        <v>2377</v>
      </c>
      <c r="K141" s="12"/>
      <c r="L141" s="12"/>
      <c r="M141" s="12"/>
      <c r="N141" s="12"/>
      <c r="O141" s="12">
        <v>109</v>
      </c>
      <c r="P141" s="12" t="s">
        <v>2378</v>
      </c>
      <c r="Q141" s="58">
        <f t="shared" si="8"/>
        <v>339</v>
      </c>
      <c r="R141" s="13">
        <f t="shared" si="9"/>
        <v>49494</v>
      </c>
    </row>
    <row r="142" spans="1:18" ht="17.100000000000001" customHeight="1" x14ac:dyDescent="0.25">
      <c r="A142" s="59">
        <v>146</v>
      </c>
      <c r="B142" s="58">
        <v>2112</v>
      </c>
      <c r="C142" s="12">
        <v>92</v>
      </c>
      <c r="D142" s="12" t="s">
        <v>2379</v>
      </c>
      <c r="E142" s="12"/>
      <c r="F142" s="12"/>
      <c r="G142" s="12"/>
      <c r="H142" s="12"/>
      <c r="I142" s="12"/>
      <c r="J142" s="12"/>
      <c r="K142" s="12">
        <v>110</v>
      </c>
      <c r="L142" s="12" t="s">
        <v>1504</v>
      </c>
      <c r="M142" s="12"/>
      <c r="N142" s="12"/>
      <c r="O142" s="12"/>
      <c r="P142" s="12"/>
      <c r="Q142" s="58">
        <f t="shared" si="8"/>
        <v>202</v>
      </c>
      <c r="R142" s="13">
        <f t="shared" si="9"/>
        <v>29492</v>
      </c>
    </row>
    <row r="143" spans="1:18" ht="17.100000000000001" customHeight="1" x14ac:dyDescent="0.25">
      <c r="A143" s="59">
        <v>147</v>
      </c>
      <c r="B143" s="58">
        <v>2113</v>
      </c>
      <c r="C143" s="12"/>
      <c r="D143" s="12"/>
      <c r="E143" s="12"/>
      <c r="F143" s="12"/>
      <c r="G143" s="12">
        <v>128</v>
      </c>
      <c r="H143" s="12" t="s">
        <v>2380</v>
      </c>
      <c r="I143" s="12"/>
      <c r="J143" s="12"/>
      <c r="K143" s="12"/>
      <c r="L143" s="12"/>
      <c r="M143" s="12">
        <v>128</v>
      </c>
      <c r="N143" s="12" t="s">
        <v>2381</v>
      </c>
      <c r="O143" s="12"/>
      <c r="P143" s="12"/>
      <c r="Q143" s="58">
        <f t="shared" si="8"/>
        <v>256</v>
      </c>
      <c r="R143" s="13">
        <f t="shared" si="9"/>
        <v>37376</v>
      </c>
    </row>
    <row r="144" spans="1:18" ht="17.100000000000001" customHeight="1" x14ac:dyDescent="0.25">
      <c r="A144" s="59">
        <v>148</v>
      </c>
      <c r="B144" s="58">
        <v>2114</v>
      </c>
      <c r="C144" s="12"/>
      <c r="D144" s="12"/>
      <c r="E144" s="12"/>
      <c r="F144" s="12"/>
      <c r="G144" s="12"/>
      <c r="H144" s="12"/>
      <c r="I144" s="12">
        <v>42</v>
      </c>
      <c r="J144" s="12" t="s">
        <v>2382</v>
      </c>
      <c r="K144" s="12"/>
      <c r="L144" s="12"/>
      <c r="M144" s="12"/>
      <c r="N144" s="12"/>
      <c r="O144" s="12">
        <v>41</v>
      </c>
      <c r="P144" s="65">
        <v>33400</v>
      </c>
      <c r="Q144" s="58">
        <f t="shared" si="8"/>
        <v>83</v>
      </c>
      <c r="R144" s="13">
        <f t="shared" si="9"/>
        <v>12118</v>
      </c>
    </row>
    <row r="145" spans="1:18" ht="17.100000000000001" customHeight="1" x14ac:dyDescent="0.25">
      <c r="A145" s="59">
        <v>149</v>
      </c>
      <c r="B145" s="58">
        <v>2115</v>
      </c>
      <c r="C145" s="12"/>
      <c r="D145" s="12"/>
      <c r="E145" s="12"/>
      <c r="F145" s="12"/>
      <c r="G145" s="12"/>
      <c r="H145" s="12"/>
      <c r="I145" s="12">
        <v>51</v>
      </c>
      <c r="J145" s="12" t="s">
        <v>2383</v>
      </c>
      <c r="K145" s="12"/>
      <c r="L145" s="12"/>
      <c r="M145" s="12"/>
      <c r="N145" s="12"/>
      <c r="O145" s="12"/>
      <c r="P145" s="12"/>
      <c r="Q145" s="58">
        <f t="shared" si="8"/>
        <v>51</v>
      </c>
      <c r="R145" s="13">
        <f t="shared" si="9"/>
        <v>7446</v>
      </c>
    </row>
    <row r="146" spans="1:18" ht="17.100000000000001" customHeight="1" x14ac:dyDescent="0.25">
      <c r="A146" s="59">
        <v>151</v>
      </c>
      <c r="B146" s="58">
        <v>2302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58">
        <f t="shared" si="8"/>
        <v>0</v>
      </c>
      <c r="R146" s="13">
        <f t="shared" si="9"/>
        <v>0</v>
      </c>
    </row>
    <row r="147" spans="1:18" ht="17.100000000000001" customHeight="1" x14ac:dyDescent="0.25">
      <c r="A147" s="59">
        <v>152</v>
      </c>
      <c r="B147" s="58">
        <v>2401</v>
      </c>
      <c r="C147" s="12"/>
      <c r="D147" s="12"/>
      <c r="E147" s="12"/>
      <c r="F147" s="12"/>
      <c r="G147" s="12"/>
      <c r="H147" s="12"/>
      <c r="I147" s="12"/>
      <c r="J147" s="12"/>
      <c r="K147" s="12">
        <v>92</v>
      </c>
      <c r="L147" s="12" t="s">
        <v>2384</v>
      </c>
      <c r="M147" s="12"/>
      <c r="N147" s="12"/>
      <c r="O147" s="12"/>
      <c r="P147" s="12"/>
      <c r="Q147" s="58">
        <f t="shared" si="8"/>
        <v>92</v>
      </c>
      <c r="R147" s="13">
        <f t="shared" si="9"/>
        <v>13432</v>
      </c>
    </row>
    <row r="148" spans="1:18" ht="17.100000000000001" customHeight="1" x14ac:dyDescent="0.25">
      <c r="A148" s="59">
        <v>153</v>
      </c>
      <c r="B148" s="58">
        <v>2402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>
        <v>185</v>
      </c>
      <c r="P148" s="12" t="s">
        <v>2385</v>
      </c>
      <c r="Q148" s="58">
        <f t="shared" si="8"/>
        <v>185</v>
      </c>
      <c r="R148" s="13">
        <f t="shared" si="9"/>
        <v>27010</v>
      </c>
    </row>
    <row r="149" spans="1:18" ht="17.100000000000001" customHeight="1" x14ac:dyDescent="0.25">
      <c r="A149" s="59">
        <v>154</v>
      </c>
      <c r="B149" s="58" t="s">
        <v>24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12"/>
      <c r="D151" s="12"/>
      <c r="E151" s="12"/>
      <c r="F151" s="12"/>
      <c r="G151" s="12"/>
      <c r="H151" s="12"/>
      <c r="I151" s="12">
        <v>22</v>
      </c>
      <c r="J151" s="12" t="s">
        <v>501</v>
      </c>
      <c r="K151" s="12"/>
      <c r="L151" s="12"/>
      <c r="M151" s="12"/>
      <c r="N151" s="12"/>
      <c r="O151" s="12"/>
      <c r="P151" s="12"/>
      <c r="Q151" s="58">
        <f t="shared" si="8"/>
        <v>22</v>
      </c>
      <c r="R151" s="13">
        <f t="shared" si="9"/>
        <v>3212</v>
      </c>
    </row>
    <row r="152" spans="1:18" ht="17.100000000000001" customHeight="1" x14ac:dyDescent="0.25">
      <c r="A152" s="59">
        <v>157</v>
      </c>
      <c r="B152" s="58" t="s">
        <v>27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6339</v>
      </c>
      <c r="R153" s="13">
        <f>SUM(R11:R152)</f>
        <v>925494</v>
      </c>
    </row>
    <row r="154" spans="1:18" ht="33.950000000000003" customHeight="1" x14ac:dyDescent="0.25">
      <c r="A154" s="87" t="s">
        <v>28</v>
      </c>
      <c r="B154" s="85"/>
      <c r="C154" s="59">
        <f>SUM(C11:C152)</f>
        <v>762</v>
      </c>
      <c r="D154" s="59"/>
      <c r="E154" s="59">
        <f>SUM(E11:E152)</f>
        <v>1074</v>
      </c>
      <c r="F154" s="59"/>
      <c r="G154" s="59">
        <f>SUM(G11:G152)</f>
        <v>687</v>
      </c>
      <c r="H154" s="59"/>
      <c r="I154" s="59">
        <f>SUM(I11:I152)</f>
        <v>840</v>
      </c>
      <c r="J154" s="59"/>
      <c r="K154" s="59">
        <f>SUM(K11:K152)</f>
        <v>853</v>
      </c>
      <c r="L154" s="59"/>
      <c r="M154" s="59">
        <f>SUM(M11:M152)</f>
        <v>1022</v>
      </c>
      <c r="N154" s="59"/>
      <c r="O154" s="59">
        <f>SUM(O11:O152)</f>
        <v>1101</v>
      </c>
      <c r="P154" s="59"/>
      <c r="Q154" s="21">
        <f>SUM(C154:P154)</f>
        <v>6339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111252</v>
      </c>
      <c r="D155" s="59"/>
      <c r="E155" s="59">
        <f>E154*E9</f>
        <v>156804</v>
      </c>
      <c r="F155" s="59"/>
      <c r="G155" s="59">
        <f>G154*G9</f>
        <v>100302</v>
      </c>
      <c r="H155" s="59"/>
      <c r="I155" s="59">
        <f>I154*I9</f>
        <v>122640</v>
      </c>
      <c r="J155" s="59"/>
      <c r="K155" s="59">
        <f>K154*K9</f>
        <v>124538</v>
      </c>
      <c r="L155" s="59"/>
      <c r="M155" s="59">
        <f>M154*M9</f>
        <v>149212</v>
      </c>
      <c r="N155" s="59"/>
      <c r="O155" s="59">
        <f>O154*O9</f>
        <v>160746</v>
      </c>
      <c r="P155" s="59"/>
      <c r="Q155" s="59" t="s">
        <v>30</v>
      </c>
      <c r="R155" s="23">
        <f>SUM(C155:P155)</f>
        <v>925494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x14ac:dyDescent="0.25">
      <c r="A160" s="57" t="s">
        <v>51</v>
      </c>
      <c r="E160" s="60"/>
      <c r="G160" s="60"/>
      <c r="I160" s="60"/>
      <c r="K160" s="60"/>
      <c r="M160" s="61"/>
      <c r="P160" s="26" t="s">
        <v>53</v>
      </c>
      <c r="Q160" s="26"/>
    </row>
    <row r="161" spans="1:19" x14ac:dyDescent="0.25">
      <c r="A161" s="57" t="s">
        <v>54</v>
      </c>
      <c r="E161" s="60"/>
      <c r="G161" s="60"/>
      <c r="I161" s="60"/>
      <c r="K161" s="60"/>
      <c r="M161" s="61"/>
      <c r="P161" s="57" t="s">
        <v>56</v>
      </c>
    </row>
    <row r="162" spans="1:19" x14ac:dyDescent="0.25">
      <c r="A162" s="24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24"/>
      <c r="S162" s="1"/>
    </row>
    <row r="163" spans="1:19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</row>
  </sheetData>
  <mergeCells count="26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M4:N4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17" right="0.16" top="0.2" bottom="0.54" header="0.3" footer="0.26"/>
  <pageSetup paperSize="9"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S163"/>
  <sheetViews>
    <sheetView topLeftCell="A99" workbookViewId="0">
      <selection activeCell="F31" sqref="F31"/>
    </sheetView>
  </sheetViews>
  <sheetFormatPr defaultRowHeight="15" x14ac:dyDescent="0.25"/>
  <cols>
    <col min="1" max="1" width="5" style="57" customWidth="1"/>
    <col min="2" max="2" width="14.140625" style="56" customWidth="1"/>
    <col min="3" max="15" width="7.28515625" style="57" customWidth="1"/>
    <col min="16" max="16" width="7" style="57" customWidth="1"/>
    <col min="17" max="17" width="8.85546875" style="57" customWidth="1"/>
    <col min="18" max="18" width="14.85546875" style="57" customWidth="1"/>
    <col min="19" max="77" width="9.140625" style="57" customWidth="1"/>
    <col min="78" max="16384" width="9.140625" style="57"/>
  </cols>
  <sheetData>
    <row r="1" spans="1:19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" t="s">
        <v>4</v>
      </c>
      <c r="N4" s="3">
        <v>42</v>
      </c>
      <c r="O4" s="1"/>
      <c r="P4" s="1"/>
      <c r="Q4" s="1"/>
      <c r="R4" s="1"/>
    </row>
    <row r="5" spans="1:19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2386</v>
      </c>
      <c r="P5" s="1"/>
      <c r="Q5" s="1"/>
      <c r="R5" s="1"/>
    </row>
    <row r="6" spans="1:19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2387</v>
      </c>
      <c r="P6" s="1"/>
      <c r="Q6" s="1"/>
      <c r="R6" s="1"/>
    </row>
    <row r="7" spans="1:19" x14ac:dyDescent="0.25">
      <c r="A7" s="86" t="s">
        <v>8</v>
      </c>
      <c r="B7" s="91"/>
      <c r="C7" s="87" t="s">
        <v>2388</v>
      </c>
      <c r="D7" s="91"/>
      <c r="E7" s="87" t="s">
        <v>2389</v>
      </c>
      <c r="F7" s="91"/>
      <c r="G7" s="87" t="s">
        <v>2390</v>
      </c>
      <c r="H7" s="91"/>
      <c r="I7" s="87" t="s">
        <v>2391</v>
      </c>
      <c r="J7" s="91"/>
      <c r="K7" s="87" t="s">
        <v>2392</v>
      </c>
      <c r="L7" s="91"/>
      <c r="M7" s="87" t="s">
        <v>2393</v>
      </c>
      <c r="N7" s="91"/>
      <c r="O7" s="87" t="s">
        <v>2394</v>
      </c>
      <c r="P7" s="91"/>
      <c r="Q7" s="87" t="s">
        <v>9</v>
      </c>
      <c r="R7" s="87" t="s">
        <v>10</v>
      </c>
    </row>
    <row r="8" spans="1:19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x14ac:dyDescent="0.25">
      <c r="A9" s="86" t="s">
        <v>11</v>
      </c>
      <c r="B9" s="85"/>
      <c r="C9" s="87">
        <v>146</v>
      </c>
      <c r="D9" s="85"/>
      <c r="E9" s="87">
        <v>146</v>
      </c>
      <c r="F9" s="85"/>
      <c r="G9" s="87">
        <v>146</v>
      </c>
      <c r="H9" s="85"/>
      <c r="I9" s="87">
        <v>146</v>
      </c>
      <c r="J9" s="85"/>
      <c r="K9" s="87">
        <v>146</v>
      </c>
      <c r="L9" s="85"/>
      <c r="M9" s="87">
        <v>146</v>
      </c>
      <c r="N9" s="85"/>
      <c r="O9" s="87">
        <v>146</v>
      </c>
      <c r="P9" s="85"/>
      <c r="Q9" s="100"/>
      <c r="R9" s="100"/>
    </row>
    <row r="10" spans="1:19" ht="24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7.100000000000001" customHeight="1" x14ac:dyDescent="0.25">
      <c r="A11" s="59">
        <v>1</v>
      </c>
      <c r="B11" s="11">
        <v>109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7.100000000000001" customHeight="1" x14ac:dyDescent="0.25">
      <c r="A12" s="59">
        <v>2</v>
      </c>
      <c r="B12" s="14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58">
        <f t="shared" si="0"/>
        <v>0</v>
      </c>
      <c r="R12" s="13">
        <f t="shared" si="1"/>
        <v>0</v>
      </c>
    </row>
    <row r="13" spans="1:19" ht="17.100000000000001" customHeight="1" x14ac:dyDescent="0.25">
      <c r="A13" s="59">
        <v>3</v>
      </c>
      <c r="B13" s="14">
        <v>112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58">
        <f t="shared" si="0"/>
        <v>0</v>
      </c>
      <c r="R13" s="13">
        <f t="shared" si="1"/>
        <v>0</v>
      </c>
    </row>
    <row r="14" spans="1:19" ht="17.100000000000001" customHeight="1" x14ac:dyDescent="0.25">
      <c r="A14" s="59">
        <v>4</v>
      </c>
      <c r="B14" s="14">
        <v>113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>
        <v>36</v>
      </c>
      <c r="N14" s="12" t="s">
        <v>2395</v>
      </c>
      <c r="O14" s="12"/>
      <c r="P14" s="12"/>
      <c r="Q14" s="58">
        <f t="shared" si="0"/>
        <v>36</v>
      </c>
      <c r="R14" s="13">
        <f t="shared" si="1"/>
        <v>5256</v>
      </c>
    </row>
    <row r="15" spans="1:19" ht="17.100000000000001" customHeight="1" x14ac:dyDescent="0.25">
      <c r="A15" s="59">
        <v>6</v>
      </c>
      <c r="B15" s="14">
        <v>115</v>
      </c>
      <c r="C15" s="12"/>
      <c r="D15" s="12"/>
      <c r="E15" s="12"/>
      <c r="F15" s="12"/>
      <c r="G15" s="12"/>
      <c r="H15" s="12"/>
      <c r="I15" s="12">
        <v>70</v>
      </c>
      <c r="J15" s="12" t="s">
        <v>2396</v>
      </c>
      <c r="K15" s="12"/>
      <c r="L15" s="12"/>
      <c r="M15" s="12"/>
      <c r="N15" s="12"/>
      <c r="O15" s="12"/>
      <c r="P15" s="12"/>
      <c r="Q15" s="58">
        <f t="shared" si="0"/>
        <v>70</v>
      </c>
      <c r="R15" s="13">
        <f t="shared" si="1"/>
        <v>10220</v>
      </c>
    </row>
    <row r="16" spans="1:19" ht="17.100000000000001" customHeight="1" x14ac:dyDescent="0.25">
      <c r="A16" s="59">
        <v>7</v>
      </c>
      <c r="B16" s="14">
        <v>116</v>
      </c>
      <c r="C16" s="12"/>
      <c r="D16" s="12"/>
      <c r="E16" s="12"/>
      <c r="F16" s="12"/>
      <c r="G16" s="12">
        <v>98</v>
      </c>
      <c r="H16" s="12" t="s">
        <v>2397</v>
      </c>
      <c r="I16" s="12">
        <v>85</v>
      </c>
      <c r="J16" s="12" t="s">
        <v>2398</v>
      </c>
      <c r="K16" s="12"/>
      <c r="L16" s="12"/>
      <c r="M16" s="12"/>
      <c r="N16" s="12"/>
      <c r="O16" s="12">
        <v>117</v>
      </c>
      <c r="P16" s="12" t="s">
        <v>2399</v>
      </c>
      <c r="Q16" s="58">
        <f t="shared" si="0"/>
        <v>300</v>
      </c>
      <c r="R16" s="13">
        <f t="shared" si="1"/>
        <v>43800</v>
      </c>
    </row>
    <row r="17" spans="1:18" ht="17.100000000000001" customHeight="1" x14ac:dyDescent="0.25">
      <c r="A17" s="59">
        <v>8</v>
      </c>
      <c r="B17" s="14">
        <v>117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12"/>
      <c r="D18" s="12"/>
      <c r="E18" s="12"/>
      <c r="F18" s="12"/>
      <c r="G18" s="12">
        <v>80</v>
      </c>
      <c r="H18" s="12" t="s">
        <v>2400</v>
      </c>
      <c r="I18" s="12"/>
      <c r="J18" s="12"/>
      <c r="K18" s="12"/>
      <c r="L18" s="12"/>
      <c r="M18" s="12">
        <v>102</v>
      </c>
      <c r="N18" s="12" t="s">
        <v>2401</v>
      </c>
      <c r="O18" s="12"/>
      <c r="P18" s="12"/>
      <c r="Q18" s="58">
        <f t="shared" si="0"/>
        <v>182</v>
      </c>
      <c r="R18" s="13">
        <f t="shared" si="1"/>
        <v>26572</v>
      </c>
    </row>
    <row r="19" spans="1:18" ht="17.100000000000001" customHeight="1" x14ac:dyDescent="0.25">
      <c r="A19" s="59">
        <v>10</v>
      </c>
      <c r="B19" s="14">
        <v>201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58">
        <f t="shared" si="0"/>
        <v>0</v>
      </c>
      <c r="R19" s="13">
        <f t="shared" si="1"/>
        <v>0</v>
      </c>
    </row>
    <row r="20" spans="1:18" ht="17.100000000000001" customHeight="1" x14ac:dyDescent="0.25">
      <c r="A20" s="59">
        <v>11</v>
      </c>
      <c r="B20" s="14">
        <v>204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58">
        <f t="shared" si="0"/>
        <v>0</v>
      </c>
      <c r="R20" s="13">
        <f t="shared" si="1"/>
        <v>0</v>
      </c>
    </row>
    <row r="21" spans="1:18" ht="17.100000000000001" customHeight="1" x14ac:dyDescent="0.25">
      <c r="A21" s="59">
        <v>12</v>
      </c>
      <c r="B21" s="14" t="s">
        <v>16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12">
        <v>33</v>
      </c>
      <c r="D23" s="12" t="s">
        <v>2402</v>
      </c>
      <c r="E23" s="12"/>
      <c r="F23" s="12"/>
      <c r="G23" s="12"/>
      <c r="H23" s="12"/>
      <c r="I23" s="12">
        <v>15</v>
      </c>
      <c r="J23" s="12" t="s">
        <v>2403</v>
      </c>
      <c r="K23" s="12"/>
      <c r="L23" s="12"/>
      <c r="M23" s="12"/>
      <c r="N23" s="12"/>
      <c r="O23" s="12"/>
      <c r="P23" s="12"/>
      <c r="Q23" s="58">
        <f t="shared" si="0"/>
        <v>48</v>
      </c>
      <c r="R23" s="13">
        <f t="shared" si="1"/>
        <v>7008</v>
      </c>
    </row>
    <row r="24" spans="1:18" ht="17.100000000000001" customHeight="1" x14ac:dyDescent="0.25">
      <c r="A24" s="59">
        <v>15</v>
      </c>
      <c r="B24" s="14">
        <v>329</v>
      </c>
      <c r="C24" s="12">
        <v>20</v>
      </c>
      <c r="D24" s="12" t="s">
        <v>2404</v>
      </c>
      <c r="E24" s="12"/>
      <c r="F24" s="12"/>
      <c r="G24" s="12"/>
      <c r="H24" s="12"/>
      <c r="I24" s="12">
        <v>24</v>
      </c>
      <c r="J24" s="12" t="s">
        <v>2405</v>
      </c>
      <c r="K24" s="12"/>
      <c r="L24" s="12"/>
      <c r="M24" s="12">
        <v>24</v>
      </c>
      <c r="N24" s="12" t="s">
        <v>2406</v>
      </c>
      <c r="O24" s="12"/>
      <c r="P24" s="12"/>
      <c r="Q24" s="58">
        <f t="shared" si="0"/>
        <v>68</v>
      </c>
      <c r="R24" s="13">
        <f t="shared" si="1"/>
        <v>9928</v>
      </c>
    </row>
    <row r="25" spans="1:18" ht="17.100000000000001" customHeight="1" x14ac:dyDescent="0.25">
      <c r="A25" s="59">
        <v>16</v>
      </c>
      <c r="B25" s="14">
        <v>330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12">
        <v>22</v>
      </c>
      <c r="D28" s="12" t="s">
        <v>2407</v>
      </c>
      <c r="E28" s="12"/>
      <c r="F28" s="12"/>
      <c r="G28" s="12">
        <v>42</v>
      </c>
      <c r="H28" s="12" t="s">
        <v>993</v>
      </c>
      <c r="I28" s="12"/>
      <c r="J28" s="12"/>
      <c r="K28" s="12">
        <v>17</v>
      </c>
      <c r="L28" s="12" t="s">
        <v>2408</v>
      </c>
      <c r="M28" s="12"/>
      <c r="N28" s="12"/>
      <c r="O28" s="12">
        <v>25</v>
      </c>
      <c r="P28" s="12" t="s">
        <v>2409</v>
      </c>
      <c r="Q28" s="58">
        <f t="shared" si="0"/>
        <v>106</v>
      </c>
      <c r="R28" s="13">
        <f t="shared" si="1"/>
        <v>15476</v>
      </c>
    </row>
    <row r="29" spans="1:18" ht="17.100000000000001" customHeight="1" x14ac:dyDescent="0.25">
      <c r="A29" s="59">
        <v>20</v>
      </c>
      <c r="B29" s="14">
        <v>334</v>
      </c>
      <c r="C29" s="12"/>
      <c r="D29" s="12"/>
      <c r="E29" s="12">
        <v>25</v>
      </c>
      <c r="F29" s="12" t="s">
        <v>2410</v>
      </c>
      <c r="G29" s="12">
        <v>15</v>
      </c>
      <c r="H29" s="12" t="s">
        <v>1414</v>
      </c>
      <c r="I29" s="12"/>
      <c r="J29" s="12"/>
      <c r="K29" s="12">
        <v>23</v>
      </c>
      <c r="L29" s="12" t="s">
        <v>2411</v>
      </c>
      <c r="M29" s="12"/>
      <c r="N29" s="12"/>
      <c r="O29" s="12">
        <v>23</v>
      </c>
      <c r="P29" s="12" t="s">
        <v>2412</v>
      </c>
      <c r="Q29" s="58">
        <f t="shared" si="0"/>
        <v>86</v>
      </c>
      <c r="R29" s="13">
        <f t="shared" si="1"/>
        <v>12556</v>
      </c>
    </row>
    <row r="30" spans="1:18" ht="17.100000000000001" customHeight="1" x14ac:dyDescent="0.25">
      <c r="A30" s="59">
        <v>22</v>
      </c>
      <c r="B30" s="14">
        <v>336</v>
      </c>
      <c r="C30" s="12"/>
      <c r="D30" s="12"/>
      <c r="E30" s="12">
        <v>27</v>
      </c>
      <c r="F30" s="12" t="s">
        <v>2413</v>
      </c>
      <c r="G30" s="12">
        <v>16</v>
      </c>
      <c r="H30" s="12" t="s">
        <v>2413</v>
      </c>
      <c r="I30" s="12"/>
      <c r="J30" s="12"/>
      <c r="K30" s="12">
        <v>32</v>
      </c>
      <c r="L30" s="12">
        <v>6143</v>
      </c>
      <c r="M30" s="12"/>
      <c r="N30" s="12"/>
      <c r="O30" s="12">
        <v>26</v>
      </c>
      <c r="P30" s="65">
        <v>6152</v>
      </c>
      <c r="Q30" s="58">
        <f t="shared" si="0"/>
        <v>101</v>
      </c>
      <c r="R30" s="13">
        <f t="shared" si="1"/>
        <v>14746</v>
      </c>
    </row>
    <row r="31" spans="1:18" ht="17.100000000000001" customHeight="1" x14ac:dyDescent="0.25">
      <c r="A31" s="59">
        <v>24</v>
      </c>
      <c r="B31" s="14">
        <v>338</v>
      </c>
      <c r="C31" s="12"/>
      <c r="D31" s="12"/>
      <c r="E31" s="12">
        <v>21</v>
      </c>
      <c r="F31" s="66" t="s">
        <v>2414</v>
      </c>
      <c r="G31" s="12">
        <v>20</v>
      </c>
      <c r="H31" s="12" t="s">
        <v>2415</v>
      </c>
      <c r="I31" s="12">
        <v>20</v>
      </c>
      <c r="J31" s="12" t="s">
        <v>2416</v>
      </c>
      <c r="K31" s="12"/>
      <c r="L31" s="12"/>
      <c r="M31" s="12">
        <v>36</v>
      </c>
      <c r="N31" s="12">
        <v>4025</v>
      </c>
      <c r="O31" s="12"/>
      <c r="P31" s="12"/>
      <c r="Q31" s="58">
        <f t="shared" si="0"/>
        <v>97</v>
      </c>
      <c r="R31" s="13">
        <f t="shared" si="1"/>
        <v>14162</v>
      </c>
    </row>
    <row r="32" spans="1:18" ht="17.100000000000001" customHeight="1" x14ac:dyDescent="0.25">
      <c r="A32" s="59">
        <v>25</v>
      </c>
      <c r="B32" s="14">
        <v>339</v>
      </c>
      <c r="C32" s="12"/>
      <c r="D32" s="12"/>
      <c r="E32" s="12">
        <v>46</v>
      </c>
      <c r="F32" s="12" t="s">
        <v>2417</v>
      </c>
      <c r="G32" s="12">
        <v>16</v>
      </c>
      <c r="H32" s="12" t="s">
        <v>2418</v>
      </c>
      <c r="I32" s="12"/>
      <c r="J32" s="12"/>
      <c r="K32" s="12">
        <v>48</v>
      </c>
      <c r="L32" s="12" t="s">
        <v>2419</v>
      </c>
      <c r="M32" s="12">
        <v>17</v>
      </c>
      <c r="N32" s="12" t="s">
        <v>2420</v>
      </c>
      <c r="O32" s="12"/>
      <c r="P32" s="12"/>
      <c r="Q32" s="58">
        <f t="shared" si="0"/>
        <v>127</v>
      </c>
      <c r="R32" s="13">
        <f t="shared" si="1"/>
        <v>18542</v>
      </c>
    </row>
    <row r="33" spans="1:18" ht="17.100000000000001" customHeight="1" x14ac:dyDescent="0.25">
      <c r="A33" s="59">
        <v>26</v>
      </c>
      <c r="B33" s="59">
        <v>340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58">
        <f t="shared" si="0"/>
        <v>0</v>
      </c>
      <c r="R34" s="13">
        <f t="shared" si="1"/>
        <v>0</v>
      </c>
    </row>
    <row r="35" spans="1:18" ht="17.100000000000001" customHeight="1" x14ac:dyDescent="0.25">
      <c r="A35" s="59">
        <v>28</v>
      </c>
      <c r="B35" s="17">
        <v>342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58">
        <f t="shared" si="0"/>
        <v>0</v>
      </c>
      <c r="R35" s="13">
        <f t="shared" si="1"/>
        <v>0</v>
      </c>
    </row>
    <row r="36" spans="1:18" ht="17.100000000000001" customHeight="1" x14ac:dyDescent="0.25">
      <c r="A36" s="59">
        <v>29</v>
      </c>
      <c r="B36" s="59">
        <v>343</v>
      </c>
      <c r="C36" s="12">
        <v>30</v>
      </c>
      <c r="D36" s="12" t="s">
        <v>2421</v>
      </c>
      <c r="E36" s="12"/>
      <c r="F36" s="12"/>
      <c r="G36" s="12">
        <v>53</v>
      </c>
      <c r="H36" s="12" t="s">
        <v>2422</v>
      </c>
      <c r="I36" s="12">
        <v>21</v>
      </c>
      <c r="J36" s="12" t="s">
        <v>2423</v>
      </c>
      <c r="K36" s="12">
        <v>21</v>
      </c>
      <c r="L36" s="12" t="s">
        <v>2424</v>
      </c>
      <c r="M36" s="12"/>
      <c r="N36" s="12"/>
      <c r="O36" s="12">
        <v>40</v>
      </c>
      <c r="P36" s="12" t="s">
        <v>2425</v>
      </c>
      <c r="Q36" s="58">
        <f t="shared" si="0"/>
        <v>165</v>
      </c>
      <c r="R36" s="13">
        <f t="shared" si="1"/>
        <v>24090</v>
      </c>
    </row>
    <row r="37" spans="1:18" ht="17.100000000000001" customHeight="1" x14ac:dyDescent="0.25">
      <c r="A37" s="59">
        <v>30</v>
      </c>
      <c r="B37" s="14" t="s">
        <v>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14" t="s">
        <v>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58">
        <f t="shared" si="0"/>
        <v>0</v>
      </c>
      <c r="R38" s="13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58">
        <f t="shared" si="0"/>
        <v>0</v>
      </c>
      <c r="R41" s="13">
        <f t="shared" si="1"/>
        <v>0</v>
      </c>
    </row>
    <row r="42" spans="1:18" ht="17.100000000000001" customHeight="1" x14ac:dyDescent="0.25">
      <c r="A42" s="59">
        <v>37</v>
      </c>
      <c r="B42" s="14">
        <v>421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58">
        <f t="shared" si="0"/>
        <v>0</v>
      </c>
      <c r="R42" s="13">
        <f t="shared" si="1"/>
        <v>0</v>
      </c>
    </row>
    <row r="43" spans="1:18" ht="17.100000000000001" customHeight="1" x14ac:dyDescent="0.25">
      <c r="A43" s="59">
        <v>38</v>
      </c>
      <c r="B43" s="59">
        <v>422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7.100000000000001" customHeight="1" x14ac:dyDescent="0.25">
      <c r="A44" s="59">
        <v>39</v>
      </c>
      <c r="B44" s="58">
        <v>423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58">
        <f t="shared" si="2"/>
        <v>0</v>
      </c>
      <c r="R44" s="13">
        <f t="shared" si="3"/>
        <v>0</v>
      </c>
    </row>
    <row r="45" spans="1:18" ht="17.100000000000001" customHeight="1" x14ac:dyDescent="0.25">
      <c r="A45" s="59">
        <v>40</v>
      </c>
      <c r="B45" s="58">
        <v>424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58">
        <f t="shared" si="2"/>
        <v>0</v>
      </c>
      <c r="R45" s="13">
        <f t="shared" si="3"/>
        <v>0</v>
      </c>
    </row>
    <row r="46" spans="1:18" ht="17.100000000000001" customHeight="1" x14ac:dyDescent="0.25">
      <c r="A46" s="59">
        <v>41</v>
      </c>
      <c r="B46" s="58">
        <v>425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58">
        <f t="shared" si="2"/>
        <v>0</v>
      </c>
      <c r="R46" s="13">
        <f t="shared" si="3"/>
        <v>0</v>
      </c>
    </row>
    <row r="47" spans="1:18" ht="17.100000000000001" customHeight="1" x14ac:dyDescent="0.25">
      <c r="A47" s="59">
        <v>42</v>
      </c>
      <c r="B47" s="58">
        <v>426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58">
        <f t="shared" si="2"/>
        <v>0</v>
      </c>
      <c r="R47" s="13">
        <f t="shared" si="3"/>
        <v>0</v>
      </c>
    </row>
    <row r="48" spans="1:18" ht="17.100000000000001" customHeight="1" x14ac:dyDescent="0.25">
      <c r="A48" s="59">
        <v>43</v>
      </c>
      <c r="B48" s="58">
        <v>427</v>
      </c>
      <c r="C48" s="12">
        <v>41</v>
      </c>
      <c r="D48" s="12" t="s">
        <v>2426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58">
        <f t="shared" si="2"/>
        <v>41</v>
      </c>
      <c r="R48" s="13">
        <f t="shared" si="3"/>
        <v>5986</v>
      </c>
    </row>
    <row r="49" spans="1:18" ht="17.100000000000001" customHeight="1" x14ac:dyDescent="0.25">
      <c r="A49" s="59">
        <v>44</v>
      </c>
      <c r="B49" s="58">
        <v>428</v>
      </c>
      <c r="C49" s="12"/>
      <c r="D49" s="12"/>
      <c r="E49" s="12"/>
      <c r="F49" s="12"/>
      <c r="G49" s="12">
        <v>37</v>
      </c>
      <c r="H49" s="12" t="s">
        <v>2427</v>
      </c>
      <c r="I49" s="12"/>
      <c r="J49" s="12"/>
      <c r="K49" s="12"/>
      <c r="L49" s="12"/>
      <c r="M49" s="12"/>
      <c r="N49" s="12"/>
      <c r="O49" s="12"/>
      <c r="P49" s="12"/>
      <c r="Q49" s="58">
        <f t="shared" si="2"/>
        <v>37</v>
      </c>
      <c r="R49" s="13">
        <f t="shared" si="3"/>
        <v>5402</v>
      </c>
    </row>
    <row r="50" spans="1:18" ht="17.100000000000001" customHeight="1" x14ac:dyDescent="0.25">
      <c r="A50" s="59">
        <v>45</v>
      </c>
      <c r="B50" s="58">
        <v>429</v>
      </c>
      <c r="C50" s="12"/>
      <c r="D50" s="12"/>
      <c r="E50" s="12"/>
      <c r="F50" s="12"/>
      <c r="G50" s="12"/>
      <c r="H50" s="12"/>
      <c r="I50" s="12"/>
      <c r="J50" s="12"/>
      <c r="K50" s="12">
        <v>41</v>
      </c>
      <c r="L50" s="12" t="s">
        <v>2428</v>
      </c>
      <c r="M50" s="12"/>
      <c r="N50" s="12"/>
      <c r="O50" s="12"/>
      <c r="P50" s="12"/>
      <c r="Q50" s="58">
        <f t="shared" si="2"/>
        <v>41</v>
      </c>
      <c r="R50" s="13">
        <f t="shared" si="3"/>
        <v>5986</v>
      </c>
    </row>
    <row r="51" spans="1:18" ht="17.100000000000001" customHeight="1" x14ac:dyDescent="0.25">
      <c r="A51" s="59">
        <v>46</v>
      </c>
      <c r="B51" s="58">
        <v>430</v>
      </c>
      <c r="C51" s="12"/>
      <c r="D51" s="12"/>
      <c r="E51" s="12"/>
      <c r="F51" s="12"/>
      <c r="G51" s="12"/>
      <c r="H51" s="12"/>
      <c r="I51" s="12">
        <v>43</v>
      </c>
      <c r="J51" s="12" t="s">
        <v>2429</v>
      </c>
      <c r="K51" s="12"/>
      <c r="L51" s="12"/>
      <c r="M51" s="12"/>
      <c r="N51" s="12"/>
      <c r="O51" s="12"/>
      <c r="P51" s="12"/>
      <c r="Q51" s="58">
        <f t="shared" si="2"/>
        <v>43</v>
      </c>
      <c r="R51" s="13">
        <f t="shared" si="3"/>
        <v>6278</v>
      </c>
    </row>
    <row r="52" spans="1:18" ht="17.100000000000001" customHeight="1" x14ac:dyDescent="0.25">
      <c r="A52" s="59">
        <v>47</v>
      </c>
      <c r="B52" s="58">
        <v>431</v>
      </c>
      <c r="C52" s="12">
        <v>44</v>
      </c>
      <c r="D52" s="12" t="s">
        <v>2430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58">
        <f t="shared" si="2"/>
        <v>44</v>
      </c>
      <c r="R52" s="13">
        <f t="shared" si="3"/>
        <v>6424</v>
      </c>
    </row>
    <row r="53" spans="1:18" ht="17.100000000000001" customHeight="1" x14ac:dyDescent="0.25">
      <c r="A53" s="59">
        <v>48</v>
      </c>
      <c r="B53" s="58">
        <v>432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58">
        <f t="shared" si="2"/>
        <v>0</v>
      </c>
      <c r="R53" s="13">
        <f t="shared" si="3"/>
        <v>0</v>
      </c>
    </row>
    <row r="54" spans="1:18" ht="17.100000000000001" customHeight="1" x14ac:dyDescent="0.25">
      <c r="A54" s="59">
        <v>49</v>
      </c>
      <c r="B54" s="58">
        <v>433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>
        <v>38</v>
      </c>
      <c r="P54" s="12" t="s">
        <v>2431</v>
      </c>
      <c r="Q54" s="58">
        <f t="shared" si="2"/>
        <v>38</v>
      </c>
      <c r="R54" s="13">
        <f t="shared" si="3"/>
        <v>5548</v>
      </c>
    </row>
    <row r="55" spans="1:18" ht="17.100000000000001" customHeight="1" x14ac:dyDescent="0.25">
      <c r="A55" s="59">
        <v>50</v>
      </c>
      <c r="B55" s="58">
        <v>434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58">
        <f t="shared" si="2"/>
        <v>0</v>
      </c>
      <c r="R55" s="13">
        <f t="shared" si="3"/>
        <v>0</v>
      </c>
    </row>
    <row r="56" spans="1:18" ht="17.100000000000001" customHeight="1" x14ac:dyDescent="0.25">
      <c r="A56" s="59">
        <v>51</v>
      </c>
      <c r="B56" s="58">
        <v>435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58">
        <f t="shared" si="2"/>
        <v>0</v>
      </c>
      <c r="R56" s="13">
        <f t="shared" si="3"/>
        <v>0</v>
      </c>
    </row>
    <row r="57" spans="1:18" ht="17.100000000000001" customHeight="1" x14ac:dyDescent="0.25">
      <c r="A57" s="59">
        <v>52</v>
      </c>
      <c r="B57" s="58">
        <v>436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>
        <v>20</v>
      </c>
      <c r="N57" s="12" t="s">
        <v>2432</v>
      </c>
      <c r="O57" s="12"/>
      <c r="P57" s="12"/>
      <c r="Q57" s="58">
        <f t="shared" si="2"/>
        <v>20</v>
      </c>
      <c r="R57" s="13">
        <f t="shared" si="3"/>
        <v>2920</v>
      </c>
    </row>
    <row r="58" spans="1:18" ht="17.100000000000001" customHeight="1" x14ac:dyDescent="0.25">
      <c r="A58" s="59">
        <v>53</v>
      </c>
      <c r="B58" s="58">
        <v>437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58">
        <f t="shared" si="2"/>
        <v>0</v>
      </c>
      <c r="R58" s="13">
        <f t="shared" si="3"/>
        <v>0</v>
      </c>
    </row>
    <row r="59" spans="1:18" ht="17.100000000000001" customHeight="1" x14ac:dyDescent="0.25">
      <c r="A59" s="59">
        <v>54</v>
      </c>
      <c r="B59" s="58">
        <v>438</v>
      </c>
      <c r="C59" s="12"/>
      <c r="D59" s="12"/>
      <c r="E59" s="12"/>
      <c r="F59" s="12"/>
      <c r="G59" s="12">
        <v>43</v>
      </c>
      <c r="H59" s="12" t="s">
        <v>2433</v>
      </c>
      <c r="I59" s="12"/>
      <c r="J59" s="12"/>
      <c r="K59" s="12"/>
      <c r="L59" s="12"/>
      <c r="M59" s="12"/>
      <c r="N59" s="12"/>
      <c r="O59" s="12"/>
      <c r="P59" s="12"/>
      <c r="Q59" s="58">
        <f t="shared" si="2"/>
        <v>43</v>
      </c>
      <c r="R59" s="13">
        <f t="shared" si="3"/>
        <v>6278</v>
      </c>
    </row>
    <row r="60" spans="1:18" ht="17.100000000000001" customHeight="1" x14ac:dyDescent="0.25">
      <c r="A60" s="59">
        <v>55</v>
      </c>
      <c r="B60" s="58">
        <v>439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58">
        <f t="shared" si="2"/>
        <v>0</v>
      </c>
      <c r="R60" s="13">
        <f t="shared" si="3"/>
        <v>0</v>
      </c>
    </row>
    <row r="61" spans="1:18" ht="17.100000000000001" customHeight="1" x14ac:dyDescent="0.25">
      <c r="A61" s="59">
        <v>56</v>
      </c>
      <c r="B61" s="58">
        <v>440</v>
      </c>
      <c r="C61" s="12"/>
      <c r="D61" s="12"/>
      <c r="E61" s="12">
        <v>20</v>
      </c>
      <c r="F61" s="12" t="s">
        <v>1439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58">
        <f t="shared" si="2"/>
        <v>20</v>
      </c>
      <c r="R61" s="13">
        <f t="shared" si="3"/>
        <v>2920</v>
      </c>
    </row>
    <row r="62" spans="1:18" ht="17.100000000000001" customHeight="1" x14ac:dyDescent="0.25">
      <c r="A62" s="59">
        <v>57</v>
      </c>
      <c r="B62" s="58">
        <v>441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58">
        <f t="shared" si="2"/>
        <v>0</v>
      </c>
      <c r="R62" s="13">
        <f t="shared" si="3"/>
        <v>0</v>
      </c>
    </row>
    <row r="63" spans="1:18" ht="17.100000000000001" customHeight="1" x14ac:dyDescent="0.25">
      <c r="A63" s="59">
        <v>58</v>
      </c>
      <c r="B63" s="58">
        <v>442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58">
        <f t="shared" si="2"/>
        <v>0</v>
      </c>
      <c r="R63" s="13">
        <f t="shared" si="3"/>
        <v>0</v>
      </c>
    </row>
    <row r="64" spans="1:18" ht="17.100000000000001" customHeight="1" x14ac:dyDescent="0.25">
      <c r="A64" s="59">
        <v>60</v>
      </c>
      <c r="B64" s="58" t="s">
        <v>20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58">
        <f t="shared" si="2"/>
        <v>0</v>
      </c>
      <c r="R67" s="13">
        <f t="shared" si="3"/>
        <v>0</v>
      </c>
    </row>
    <row r="68" spans="1:18" ht="17.100000000000001" customHeight="1" x14ac:dyDescent="0.25">
      <c r="A68" s="59">
        <v>64</v>
      </c>
      <c r="B68" s="58">
        <v>608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58">
        <f t="shared" si="2"/>
        <v>0</v>
      </c>
      <c r="R68" s="13">
        <f t="shared" si="3"/>
        <v>0</v>
      </c>
    </row>
    <row r="69" spans="1:18" ht="17.100000000000001" customHeight="1" x14ac:dyDescent="0.25">
      <c r="A69" s="59">
        <v>65</v>
      </c>
      <c r="B69" s="58">
        <v>609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58">
        <f t="shared" si="2"/>
        <v>0</v>
      </c>
      <c r="R69" s="13">
        <f t="shared" si="3"/>
        <v>0</v>
      </c>
    </row>
    <row r="70" spans="1:18" ht="17.100000000000001" customHeight="1" x14ac:dyDescent="0.25">
      <c r="A70" s="59">
        <v>66</v>
      </c>
      <c r="B70" s="58">
        <v>610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12">
        <v>13</v>
      </c>
      <c r="D71" s="12" t="s">
        <v>2434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58">
        <f t="shared" si="2"/>
        <v>13</v>
      </c>
      <c r="R71" s="13">
        <f t="shared" si="3"/>
        <v>1898</v>
      </c>
    </row>
    <row r="72" spans="1:18" ht="17.100000000000001" customHeight="1" x14ac:dyDescent="0.25">
      <c r="A72" s="59">
        <v>68</v>
      </c>
      <c r="B72" s="58">
        <v>612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58">
        <f t="shared" si="2"/>
        <v>0</v>
      </c>
      <c r="R72" s="13">
        <f t="shared" si="3"/>
        <v>0</v>
      </c>
    </row>
    <row r="73" spans="1:18" ht="17.100000000000001" customHeight="1" x14ac:dyDescent="0.25">
      <c r="A73" s="59">
        <v>69</v>
      </c>
      <c r="B73" s="58">
        <v>613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12"/>
      <c r="D77" s="12"/>
      <c r="E77" s="12"/>
      <c r="F77" s="12"/>
      <c r="G77" s="12"/>
      <c r="H77" s="12"/>
      <c r="I77" s="12">
        <v>23</v>
      </c>
      <c r="J77" s="12" t="s">
        <v>2435</v>
      </c>
      <c r="K77" s="12"/>
      <c r="L77" s="12"/>
      <c r="M77" s="12"/>
      <c r="N77" s="12"/>
      <c r="O77" s="12">
        <v>19</v>
      </c>
      <c r="P77" s="12" t="s">
        <v>2436</v>
      </c>
      <c r="Q77" s="58">
        <f t="shared" si="4"/>
        <v>42</v>
      </c>
      <c r="R77" s="13">
        <f t="shared" si="5"/>
        <v>6132</v>
      </c>
    </row>
    <row r="78" spans="1:18" ht="17.100000000000001" customHeight="1" x14ac:dyDescent="0.25">
      <c r="A78" s="59">
        <v>75</v>
      </c>
      <c r="B78" s="58">
        <v>619</v>
      </c>
      <c r="C78" s="12"/>
      <c r="D78" s="12"/>
      <c r="E78" s="12">
        <v>23</v>
      </c>
      <c r="F78" s="12" t="s">
        <v>2437</v>
      </c>
      <c r="G78" s="12"/>
      <c r="H78" s="12"/>
      <c r="I78" s="12"/>
      <c r="J78" s="12"/>
      <c r="K78" s="12">
        <v>25</v>
      </c>
      <c r="L78" s="12" t="s">
        <v>2438</v>
      </c>
      <c r="M78" s="12"/>
      <c r="N78" s="12"/>
      <c r="O78" s="12"/>
      <c r="P78" s="12"/>
      <c r="Q78" s="58">
        <f t="shared" si="4"/>
        <v>48</v>
      </c>
      <c r="R78" s="13">
        <f t="shared" si="5"/>
        <v>7008</v>
      </c>
    </row>
    <row r="79" spans="1:18" ht="17.100000000000001" customHeight="1" x14ac:dyDescent="0.25">
      <c r="A79" s="59">
        <v>76</v>
      </c>
      <c r="B79" s="58">
        <v>620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58">
        <f t="shared" si="4"/>
        <v>0</v>
      </c>
      <c r="R79" s="13">
        <f t="shared" si="5"/>
        <v>0</v>
      </c>
    </row>
    <row r="80" spans="1:18" ht="17.100000000000001" customHeight="1" x14ac:dyDescent="0.25">
      <c r="A80" s="59">
        <v>79</v>
      </c>
      <c r="B80" s="58">
        <v>623</v>
      </c>
      <c r="C80" s="12">
        <v>19</v>
      </c>
      <c r="D80" s="12" t="s">
        <v>2123</v>
      </c>
      <c r="E80" s="12"/>
      <c r="F80" s="12"/>
      <c r="G80" s="12"/>
      <c r="H80" s="12"/>
      <c r="I80" s="12">
        <v>21</v>
      </c>
      <c r="J80" s="12" t="s">
        <v>1003</v>
      </c>
      <c r="K80" s="12"/>
      <c r="L80" s="12"/>
      <c r="M80" s="12"/>
      <c r="N80" s="12"/>
      <c r="O80" s="12">
        <v>17</v>
      </c>
      <c r="P80" s="12" t="s">
        <v>1007</v>
      </c>
      <c r="Q80" s="58">
        <f t="shared" si="4"/>
        <v>57</v>
      </c>
      <c r="R80" s="13">
        <f t="shared" si="5"/>
        <v>8322</v>
      </c>
    </row>
    <row r="81" spans="1:18" ht="17.100000000000001" customHeight="1" x14ac:dyDescent="0.25">
      <c r="A81" s="59">
        <v>80</v>
      </c>
      <c r="B81" s="58">
        <v>624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58">
        <f t="shared" si="4"/>
        <v>0</v>
      </c>
      <c r="R81" s="13">
        <f t="shared" si="5"/>
        <v>0</v>
      </c>
    </row>
    <row r="82" spans="1:18" ht="17.100000000000001" customHeight="1" x14ac:dyDescent="0.25">
      <c r="A82" s="59">
        <v>81</v>
      </c>
      <c r="B82" s="58">
        <v>625</v>
      </c>
      <c r="C82" s="12"/>
      <c r="D82" s="12"/>
      <c r="E82" s="12">
        <v>22</v>
      </c>
      <c r="F82" s="12" t="s">
        <v>2439</v>
      </c>
      <c r="G82" s="12"/>
      <c r="H82" s="12"/>
      <c r="I82" s="12"/>
      <c r="J82" s="12"/>
      <c r="K82" s="12">
        <v>17</v>
      </c>
      <c r="L82" s="12" t="s">
        <v>1888</v>
      </c>
      <c r="M82" s="12"/>
      <c r="N82" s="12"/>
      <c r="O82" s="12"/>
      <c r="P82" s="12"/>
      <c r="Q82" s="58">
        <f t="shared" si="4"/>
        <v>39</v>
      </c>
      <c r="R82" s="13">
        <f t="shared" si="5"/>
        <v>5694</v>
      </c>
    </row>
    <row r="83" spans="1:18" ht="17.100000000000001" customHeight="1" x14ac:dyDescent="0.25">
      <c r="A83" s="59">
        <v>82</v>
      </c>
      <c r="B83" s="58">
        <v>626</v>
      </c>
      <c r="C83" s="12"/>
      <c r="D83" s="12"/>
      <c r="E83" s="12"/>
      <c r="F83" s="12"/>
      <c r="G83" s="12">
        <v>22</v>
      </c>
      <c r="H83" s="12" t="s">
        <v>1448</v>
      </c>
      <c r="I83" s="12"/>
      <c r="J83" s="12"/>
      <c r="K83" s="12"/>
      <c r="L83" s="12"/>
      <c r="M83" s="12">
        <v>24</v>
      </c>
      <c r="N83" s="12" t="s">
        <v>2122</v>
      </c>
      <c r="O83" s="12"/>
      <c r="P83" s="12"/>
      <c r="Q83" s="58">
        <f t="shared" si="4"/>
        <v>46</v>
      </c>
      <c r="R83" s="13">
        <f t="shared" si="5"/>
        <v>6716</v>
      </c>
    </row>
    <row r="84" spans="1:18" ht="17.100000000000001" customHeight="1" x14ac:dyDescent="0.25">
      <c r="A84" s="59">
        <v>83</v>
      </c>
      <c r="B84" s="58">
        <v>627</v>
      </c>
      <c r="C84" s="12">
        <v>48</v>
      </c>
      <c r="D84" s="12" t="s">
        <v>2440</v>
      </c>
      <c r="E84" s="12"/>
      <c r="F84" s="12"/>
      <c r="G84" s="12">
        <v>18</v>
      </c>
      <c r="H84" s="12" t="s">
        <v>2329</v>
      </c>
      <c r="I84" s="12"/>
      <c r="J84" s="12"/>
      <c r="K84" s="12">
        <v>21</v>
      </c>
      <c r="L84" s="12" t="s">
        <v>2330</v>
      </c>
      <c r="M84" s="12"/>
      <c r="N84" s="12"/>
      <c r="O84" s="12">
        <v>16</v>
      </c>
      <c r="P84" s="12" t="s">
        <v>2441</v>
      </c>
      <c r="Q84" s="58">
        <f t="shared" si="4"/>
        <v>103</v>
      </c>
      <c r="R84" s="13">
        <f t="shared" si="5"/>
        <v>15038</v>
      </c>
    </row>
    <row r="85" spans="1:18" ht="17.100000000000001" customHeight="1" x14ac:dyDescent="0.25">
      <c r="A85" s="59">
        <v>84</v>
      </c>
      <c r="B85" s="58">
        <v>628</v>
      </c>
      <c r="C85" s="12">
        <v>17</v>
      </c>
      <c r="D85" s="12" t="s">
        <v>2442</v>
      </c>
      <c r="E85" s="12"/>
      <c r="F85" s="12"/>
      <c r="G85" s="12">
        <v>19</v>
      </c>
      <c r="H85" s="12" t="s">
        <v>2443</v>
      </c>
      <c r="I85" s="12"/>
      <c r="J85" s="12"/>
      <c r="K85" s="12"/>
      <c r="L85" s="12"/>
      <c r="M85" s="12">
        <v>18</v>
      </c>
      <c r="N85" s="12" t="s">
        <v>2444</v>
      </c>
      <c r="O85" s="12"/>
      <c r="P85" s="12"/>
      <c r="Q85" s="58">
        <f t="shared" si="4"/>
        <v>54</v>
      </c>
      <c r="R85" s="13">
        <f t="shared" si="5"/>
        <v>7884</v>
      </c>
    </row>
    <row r="86" spans="1:18" ht="17.100000000000001" customHeight="1" x14ac:dyDescent="0.25">
      <c r="A86" s="59">
        <v>85</v>
      </c>
      <c r="B86" s="58">
        <v>629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12">
        <v>21</v>
      </c>
      <c r="D87" s="12" t="s">
        <v>2445</v>
      </c>
      <c r="E87" s="12"/>
      <c r="F87" s="12"/>
      <c r="G87" s="12">
        <v>19</v>
      </c>
      <c r="H87" s="12" t="s">
        <v>2446</v>
      </c>
      <c r="I87" s="12"/>
      <c r="J87" s="12"/>
      <c r="K87" s="12"/>
      <c r="L87" s="12"/>
      <c r="M87" s="12"/>
      <c r="N87" s="12"/>
      <c r="O87" s="12">
        <v>26</v>
      </c>
      <c r="P87" s="12" t="s">
        <v>2447</v>
      </c>
      <c r="Q87" s="58">
        <f t="shared" si="4"/>
        <v>66</v>
      </c>
      <c r="R87" s="13">
        <f t="shared" si="5"/>
        <v>9636</v>
      </c>
    </row>
    <row r="88" spans="1:18" ht="17.100000000000001" customHeight="1" x14ac:dyDescent="0.25">
      <c r="A88" s="59">
        <v>87</v>
      </c>
      <c r="B88" s="58">
        <v>631</v>
      </c>
      <c r="C88" s="12"/>
      <c r="D88" s="12"/>
      <c r="E88" s="12">
        <v>24</v>
      </c>
      <c r="F88" s="12" t="s">
        <v>2448</v>
      </c>
      <c r="G88" s="12"/>
      <c r="H88" s="12"/>
      <c r="I88" s="12"/>
      <c r="J88" s="12"/>
      <c r="K88" s="12">
        <v>23</v>
      </c>
      <c r="L88" s="12" t="s">
        <v>2449</v>
      </c>
      <c r="M88" s="12"/>
      <c r="N88" s="12"/>
      <c r="O88" s="12"/>
      <c r="P88" s="12"/>
      <c r="Q88" s="58">
        <f t="shared" si="4"/>
        <v>47</v>
      </c>
      <c r="R88" s="13">
        <f t="shared" si="5"/>
        <v>6862</v>
      </c>
    </row>
    <row r="89" spans="1:18" ht="17.100000000000001" customHeight="1" x14ac:dyDescent="0.25">
      <c r="A89" s="59">
        <v>88</v>
      </c>
      <c r="B89" s="58">
        <v>632</v>
      </c>
      <c r="C89" s="12"/>
      <c r="D89" s="12"/>
      <c r="E89" s="12">
        <v>18</v>
      </c>
      <c r="F89" s="12" t="s">
        <v>2450</v>
      </c>
      <c r="G89" s="12"/>
      <c r="H89" s="12"/>
      <c r="I89" s="12">
        <v>17</v>
      </c>
      <c r="J89" s="12" t="s">
        <v>2451</v>
      </c>
      <c r="K89" s="12"/>
      <c r="L89" s="12"/>
      <c r="M89" s="12">
        <v>17</v>
      </c>
      <c r="N89" s="12" t="s">
        <v>2452</v>
      </c>
      <c r="O89" s="12"/>
      <c r="P89" s="12"/>
      <c r="Q89" s="58">
        <f t="shared" si="4"/>
        <v>52</v>
      </c>
      <c r="R89" s="13">
        <f t="shared" si="5"/>
        <v>7592</v>
      </c>
    </row>
    <row r="90" spans="1:18" ht="17.100000000000001" customHeight="1" x14ac:dyDescent="0.25">
      <c r="A90" s="59">
        <v>89</v>
      </c>
      <c r="B90" s="58">
        <v>633</v>
      </c>
      <c r="C90" s="12"/>
      <c r="D90" s="12"/>
      <c r="E90" s="12">
        <v>21</v>
      </c>
      <c r="F90" s="12">
        <v>5805</v>
      </c>
      <c r="G90" s="12"/>
      <c r="H90" s="12"/>
      <c r="I90" s="12">
        <v>20</v>
      </c>
      <c r="J90" s="12" t="s">
        <v>2453</v>
      </c>
      <c r="K90" s="12"/>
      <c r="L90" s="12"/>
      <c r="M90" s="12">
        <v>22</v>
      </c>
      <c r="N90" s="12" t="s">
        <v>2454</v>
      </c>
      <c r="O90" s="12"/>
      <c r="P90" s="12"/>
      <c r="Q90" s="58">
        <f t="shared" si="4"/>
        <v>63</v>
      </c>
      <c r="R90" s="13">
        <f t="shared" si="5"/>
        <v>9198</v>
      </c>
    </row>
    <row r="91" spans="1:18" ht="17.100000000000001" customHeight="1" x14ac:dyDescent="0.25">
      <c r="A91" s="59">
        <v>90</v>
      </c>
      <c r="B91" s="58" t="s">
        <v>21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58">
        <f t="shared" si="4"/>
        <v>0</v>
      </c>
      <c r="R91" s="13">
        <f t="shared" si="5"/>
        <v>0</v>
      </c>
    </row>
    <row r="92" spans="1:18" ht="17.100000000000001" customHeight="1" x14ac:dyDescent="0.25">
      <c r="A92" s="59">
        <v>91</v>
      </c>
      <c r="B92" s="58">
        <v>702</v>
      </c>
      <c r="C92" s="12"/>
      <c r="D92" s="12"/>
      <c r="E92" s="12"/>
      <c r="F92" s="12"/>
      <c r="G92" s="12">
        <v>147</v>
      </c>
      <c r="H92" s="12" t="s">
        <v>2455</v>
      </c>
      <c r="I92" s="12"/>
      <c r="J92" s="12"/>
      <c r="K92" s="12"/>
      <c r="L92" s="12"/>
      <c r="M92" s="12"/>
      <c r="N92" s="12"/>
      <c r="O92" s="12"/>
      <c r="P92" s="12"/>
      <c r="Q92" s="58">
        <f t="shared" si="4"/>
        <v>147</v>
      </c>
      <c r="R92" s="13">
        <f t="shared" si="5"/>
        <v>21462</v>
      </c>
    </row>
    <row r="93" spans="1:18" ht="17.100000000000001" customHeight="1" x14ac:dyDescent="0.25">
      <c r="A93" s="59">
        <v>92</v>
      </c>
      <c r="B93" s="58">
        <v>703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58">
        <f t="shared" si="4"/>
        <v>0</v>
      </c>
      <c r="R93" s="13">
        <f t="shared" si="5"/>
        <v>0</v>
      </c>
    </row>
    <row r="94" spans="1:18" ht="17.100000000000001" customHeight="1" x14ac:dyDescent="0.25">
      <c r="A94" s="59">
        <v>95</v>
      </c>
      <c r="B94" s="58">
        <v>1004</v>
      </c>
      <c r="C94" s="12"/>
      <c r="D94" s="12"/>
      <c r="E94" s="12"/>
      <c r="F94" s="12"/>
      <c r="G94" s="12"/>
      <c r="H94" s="12"/>
      <c r="I94" s="12"/>
      <c r="J94" s="12"/>
      <c r="K94" s="12">
        <v>56</v>
      </c>
      <c r="L94" s="12" t="s">
        <v>2456</v>
      </c>
      <c r="M94" s="12"/>
      <c r="N94" s="12"/>
      <c r="O94" s="12"/>
      <c r="P94" s="12"/>
      <c r="Q94" s="58">
        <f t="shared" si="4"/>
        <v>56</v>
      </c>
      <c r="R94" s="13">
        <f t="shared" si="5"/>
        <v>8176</v>
      </c>
    </row>
    <row r="95" spans="1:18" ht="17.100000000000001" customHeight="1" x14ac:dyDescent="0.25">
      <c r="A95" s="59">
        <v>96</v>
      </c>
      <c r="B95" s="58">
        <v>1005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12"/>
      <c r="D96" s="12"/>
      <c r="E96" s="12"/>
      <c r="F96" s="12"/>
      <c r="G96" s="12"/>
      <c r="H96" s="12"/>
      <c r="I96" s="12">
        <v>42</v>
      </c>
      <c r="J96" s="12" t="s">
        <v>2457</v>
      </c>
      <c r="K96" s="12"/>
      <c r="L96" s="12"/>
      <c r="M96" s="12"/>
      <c r="N96" s="12"/>
      <c r="O96" s="12"/>
      <c r="P96" s="12"/>
      <c r="Q96" s="58">
        <f t="shared" si="4"/>
        <v>42</v>
      </c>
      <c r="R96" s="13">
        <f t="shared" si="5"/>
        <v>6132</v>
      </c>
    </row>
    <row r="97" spans="1:18" ht="17.100000000000001" customHeight="1" x14ac:dyDescent="0.25">
      <c r="A97" s="59">
        <v>98</v>
      </c>
      <c r="B97" s="58">
        <v>1103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12">
        <v>46</v>
      </c>
      <c r="D98" s="12" t="s">
        <v>2458</v>
      </c>
      <c r="E98" s="12"/>
      <c r="F98" s="12"/>
      <c r="G98" s="12">
        <v>35</v>
      </c>
      <c r="H98" s="12" t="s">
        <v>2459</v>
      </c>
      <c r="I98" s="12"/>
      <c r="J98" s="12"/>
      <c r="K98" s="12"/>
      <c r="L98" s="12"/>
      <c r="M98" s="12">
        <v>38</v>
      </c>
      <c r="N98" s="12" t="s">
        <v>2460</v>
      </c>
      <c r="O98" s="12"/>
      <c r="P98" s="12"/>
      <c r="Q98" s="58">
        <f t="shared" si="4"/>
        <v>119</v>
      </c>
      <c r="R98" s="13">
        <f t="shared" si="5"/>
        <v>17374</v>
      </c>
    </row>
    <row r="99" spans="1:18" ht="17.100000000000001" customHeight="1" x14ac:dyDescent="0.25">
      <c r="A99" s="59">
        <v>101</v>
      </c>
      <c r="B99" s="58">
        <v>1106</v>
      </c>
      <c r="C99" s="12"/>
      <c r="D99" s="12"/>
      <c r="E99" s="12"/>
      <c r="F99" s="12"/>
      <c r="G99" s="12"/>
      <c r="H99" s="12"/>
      <c r="I99" s="12">
        <v>29</v>
      </c>
      <c r="J99" s="12" t="s">
        <v>2461</v>
      </c>
      <c r="K99" s="12"/>
      <c r="L99" s="12"/>
      <c r="M99" s="12"/>
      <c r="N99" s="12"/>
      <c r="O99" s="12"/>
      <c r="P99" s="12"/>
      <c r="Q99" s="58">
        <f t="shared" si="4"/>
        <v>29</v>
      </c>
      <c r="R99" s="13">
        <f t="shared" si="5"/>
        <v>4234</v>
      </c>
    </row>
    <row r="100" spans="1:18" ht="17.100000000000001" customHeight="1" x14ac:dyDescent="0.25">
      <c r="A100" s="59">
        <v>102</v>
      </c>
      <c r="B100" s="58">
        <v>1107</v>
      </c>
      <c r="C100" s="12"/>
      <c r="D100" s="12"/>
      <c r="E100" s="12">
        <v>133</v>
      </c>
      <c r="F100" s="12" t="s">
        <v>2462</v>
      </c>
      <c r="G100" s="12"/>
      <c r="H100" s="12"/>
      <c r="I100" s="12">
        <v>54</v>
      </c>
      <c r="J100" s="12" t="s">
        <v>2463</v>
      </c>
      <c r="K100" s="12"/>
      <c r="L100" s="12"/>
      <c r="M100" s="12"/>
      <c r="N100" s="12"/>
      <c r="O100" s="12">
        <v>93</v>
      </c>
      <c r="P100" s="12" t="s">
        <v>2464</v>
      </c>
      <c r="Q100" s="58">
        <f t="shared" si="4"/>
        <v>280</v>
      </c>
      <c r="R100" s="13">
        <f t="shared" si="5"/>
        <v>40880</v>
      </c>
    </row>
    <row r="101" spans="1:18" ht="17.100000000000001" customHeight="1" x14ac:dyDescent="0.25">
      <c r="A101" s="59">
        <v>103</v>
      </c>
      <c r="B101" s="58">
        <v>1111</v>
      </c>
      <c r="C101" s="12"/>
      <c r="D101" s="12"/>
      <c r="E101" s="12"/>
      <c r="F101" s="12"/>
      <c r="G101" s="12"/>
      <c r="H101" s="12"/>
      <c r="I101" s="12"/>
      <c r="J101" s="12"/>
      <c r="K101" s="12">
        <v>123</v>
      </c>
      <c r="L101" s="12" t="s">
        <v>2465</v>
      </c>
      <c r="M101" s="12"/>
      <c r="N101" s="12"/>
      <c r="O101" s="12"/>
      <c r="P101" s="12"/>
      <c r="Q101" s="58">
        <f t="shared" si="4"/>
        <v>123</v>
      </c>
      <c r="R101" s="13">
        <f t="shared" si="5"/>
        <v>17958</v>
      </c>
    </row>
    <row r="102" spans="1:18" ht="17.100000000000001" customHeight="1" x14ac:dyDescent="0.25">
      <c r="A102" s="59">
        <v>104</v>
      </c>
      <c r="B102" s="58">
        <v>1222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12"/>
      <c r="D103" s="12"/>
      <c r="E103" s="12"/>
      <c r="F103" s="12"/>
      <c r="G103" s="12">
        <v>35</v>
      </c>
      <c r="H103" s="12" t="s">
        <v>2466</v>
      </c>
      <c r="I103" s="12"/>
      <c r="J103" s="12"/>
      <c r="K103" s="12"/>
      <c r="L103" s="12"/>
      <c r="M103" s="12"/>
      <c r="N103" s="12"/>
      <c r="O103" s="12"/>
      <c r="P103" s="12"/>
      <c r="Q103" s="58">
        <f t="shared" si="4"/>
        <v>35</v>
      </c>
      <c r="R103" s="13">
        <f t="shared" si="5"/>
        <v>5110</v>
      </c>
    </row>
    <row r="104" spans="1:18" ht="17.100000000000001" customHeight="1" x14ac:dyDescent="0.25">
      <c r="A104" s="59">
        <v>106</v>
      </c>
      <c r="B104" s="58">
        <v>1229</v>
      </c>
      <c r="C104" s="12"/>
      <c r="D104" s="12"/>
      <c r="E104" s="12">
        <v>44</v>
      </c>
      <c r="F104" s="12" t="s">
        <v>2467</v>
      </c>
      <c r="G104" s="12"/>
      <c r="H104" s="12"/>
      <c r="I104" s="12"/>
      <c r="J104" s="12"/>
      <c r="K104" s="12"/>
      <c r="L104" s="12"/>
      <c r="M104" s="12">
        <v>40</v>
      </c>
      <c r="N104" s="12" t="s">
        <v>2468</v>
      </c>
      <c r="O104" s="12"/>
      <c r="P104" s="12"/>
      <c r="Q104" s="58">
        <f t="shared" si="4"/>
        <v>84</v>
      </c>
      <c r="R104" s="13">
        <f t="shared" si="5"/>
        <v>12264</v>
      </c>
    </row>
    <row r="105" spans="1:18" ht="17.100000000000001" customHeight="1" x14ac:dyDescent="0.25">
      <c r="A105" s="59">
        <v>107</v>
      </c>
      <c r="B105" s="58">
        <v>1230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58">
        <f t="shared" si="4"/>
        <v>0</v>
      </c>
      <c r="R105" s="13">
        <f t="shared" si="5"/>
        <v>0</v>
      </c>
    </row>
    <row r="106" spans="1:18" ht="17.100000000000001" customHeight="1" x14ac:dyDescent="0.25">
      <c r="A106" s="59">
        <v>108</v>
      </c>
      <c r="B106" s="58">
        <v>1231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58">
        <f t="shared" si="4"/>
        <v>0</v>
      </c>
      <c r="R106" s="13">
        <f t="shared" si="5"/>
        <v>0</v>
      </c>
    </row>
    <row r="107" spans="1:18" ht="17.100000000000001" customHeight="1" x14ac:dyDescent="0.25">
      <c r="A107" s="59">
        <v>109</v>
      </c>
      <c r="B107" s="58">
        <v>1232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7.100000000000001" customHeight="1" x14ac:dyDescent="0.25">
      <c r="A108" s="59">
        <v>110</v>
      </c>
      <c r="B108" s="58">
        <v>1233</v>
      </c>
      <c r="C108" s="12"/>
      <c r="D108" s="12"/>
      <c r="E108" s="12"/>
      <c r="F108" s="12"/>
      <c r="G108" s="12">
        <v>35</v>
      </c>
      <c r="H108" s="12" t="s">
        <v>2469</v>
      </c>
      <c r="I108" s="12"/>
      <c r="J108" s="12"/>
      <c r="K108" s="12"/>
      <c r="L108" s="12"/>
      <c r="M108" s="12"/>
      <c r="N108" s="12"/>
      <c r="O108" s="12"/>
      <c r="P108" s="12"/>
      <c r="Q108" s="58">
        <f t="shared" si="6"/>
        <v>35</v>
      </c>
      <c r="R108" s="13">
        <f t="shared" si="7"/>
        <v>5110</v>
      </c>
    </row>
    <row r="109" spans="1:18" ht="17.100000000000001" customHeight="1" x14ac:dyDescent="0.25">
      <c r="A109" s="59">
        <v>111</v>
      </c>
      <c r="B109" s="58">
        <v>1234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58">
        <f t="shared" si="6"/>
        <v>0</v>
      </c>
      <c r="R110" s="13">
        <f t="shared" si="7"/>
        <v>0</v>
      </c>
    </row>
    <row r="111" spans="1:18" ht="17.100000000000001" customHeight="1" x14ac:dyDescent="0.25">
      <c r="A111" s="59">
        <v>113</v>
      </c>
      <c r="B111" s="58">
        <v>1236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58">
        <f t="shared" si="6"/>
        <v>0</v>
      </c>
      <c r="R111" s="13">
        <f t="shared" si="7"/>
        <v>0</v>
      </c>
    </row>
    <row r="112" spans="1:18" ht="17.100000000000001" customHeight="1" x14ac:dyDescent="0.25">
      <c r="A112" s="59">
        <v>114</v>
      </c>
      <c r="B112" s="58">
        <v>1237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58">
        <f t="shared" si="6"/>
        <v>0</v>
      </c>
      <c r="R114" s="13">
        <f t="shared" si="7"/>
        <v>0</v>
      </c>
    </row>
    <row r="115" spans="1:18" ht="17.100000000000001" customHeight="1" x14ac:dyDescent="0.25">
      <c r="A115" s="59">
        <v>118</v>
      </c>
      <c r="B115" s="58">
        <v>1405</v>
      </c>
      <c r="C115" s="12"/>
      <c r="D115" s="12"/>
      <c r="E115" s="12"/>
      <c r="F115" s="12"/>
      <c r="G115" s="12"/>
      <c r="H115" s="12"/>
      <c r="I115" s="12">
        <v>30</v>
      </c>
      <c r="J115" s="12" t="s">
        <v>1435</v>
      </c>
      <c r="K115" s="12"/>
      <c r="L115" s="12"/>
      <c r="M115" s="12"/>
      <c r="N115" s="12"/>
      <c r="O115" s="12"/>
      <c r="P115" s="12"/>
      <c r="Q115" s="58">
        <f t="shared" si="6"/>
        <v>30</v>
      </c>
      <c r="R115" s="13">
        <f t="shared" si="7"/>
        <v>4380</v>
      </c>
    </row>
    <row r="116" spans="1:18" ht="17.100000000000001" customHeight="1" x14ac:dyDescent="0.25">
      <c r="A116" s="59">
        <v>119</v>
      </c>
      <c r="B116" s="58">
        <v>1504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58">
        <f t="shared" si="6"/>
        <v>0</v>
      </c>
      <c r="R116" s="13">
        <f t="shared" si="7"/>
        <v>0</v>
      </c>
    </row>
    <row r="117" spans="1:18" ht="17.100000000000001" customHeight="1" x14ac:dyDescent="0.25">
      <c r="A117" s="59">
        <v>120</v>
      </c>
      <c r="B117" s="58">
        <v>1505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58">
        <f t="shared" si="6"/>
        <v>0</v>
      </c>
      <c r="R117" s="13">
        <f t="shared" si="7"/>
        <v>0</v>
      </c>
    </row>
    <row r="118" spans="1:18" ht="17.100000000000001" customHeight="1" x14ac:dyDescent="0.25">
      <c r="A118" s="59">
        <v>122</v>
      </c>
      <c r="B118" s="58">
        <v>1507</v>
      </c>
      <c r="C118" s="12"/>
      <c r="D118" s="12"/>
      <c r="E118" s="12"/>
      <c r="F118" s="12"/>
      <c r="G118" s="12"/>
      <c r="H118" s="12"/>
      <c r="I118" s="12"/>
      <c r="J118" s="12"/>
      <c r="K118" s="12">
        <v>49</v>
      </c>
      <c r="L118" s="12" t="s">
        <v>2470</v>
      </c>
      <c r="M118" s="12"/>
      <c r="N118" s="12"/>
      <c r="O118" s="12"/>
      <c r="P118" s="12"/>
      <c r="Q118" s="58">
        <f t="shared" si="6"/>
        <v>49</v>
      </c>
      <c r="R118" s="13">
        <f t="shared" si="7"/>
        <v>7154</v>
      </c>
    </row>
    <row r="119" spans="1:18" ht="17.100000000000001" customHeight="1" x14ac:dyDescent="0.25">
      <c r="A119" s="59">
        <v>123</v>
      </c>
      <c r="B119" s="58">
        <v>1508</v>
      </c>
      <c r="C119" s="12"/>
      <c r="D119" s="12"/>
      <c r="E119" s="12"/>
      <c r="F119" s="12"/>
      <c r="G119" s="12">
        <v>30</v>
      </c>
      <c r="H119" s="12" t="s">
        <v>2471</v>
      </c>
      <c r="I119" s="12"/>
      <c r="J119" s="12"/>
      <c r="K119" s="12"/>
      <c r="L119" s="12"/>
      <c r="M119" s="12">
        <v>34</v>
      </c>
      <c r="N119" s="12" t="s">
        <v>2472</v>
      </c>
      <c r="O119" s="12"/>
      <c r="P119" s="12"/>
      <c r="Q119" s="58">
        <f t="shared" si="6"/>
        <v>64</v>
      </c>
      <c r="R119" s="13">
        <f t="shared" si="7"/>
        <v>9344</v>
      </c>
    </row>
    <row r="120" spans="1:18" ht="17.100000000000001" customHeight="1" x14ac:dyDescent="0.25">
      <c r="A120" s="59">
        <v>124</v>
      </c>
      <c r="B120" s="58">
        <v>1509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58">
        <f t="shared" si="6"/>
        <v>0</v>
      </c>
      <c r="R120" s="13">
        <f t="shared" si="7"/>
        <v>0</v>
      </c>
    </row>
    <row r="121" spans="1:18" ht="17.100000000000001" customHeight="1" x14ac:dyDescent="0.25">
      <c r="A121" s="59">
        <v>125</v>
      </c>
      <c r="B121" s="58">
        <v>1510</v>
      </c>
      <c r="C121" s="12">
        <v>64</v>
      </c>
      <c r="D121" s="12" t="s">
        <v>2473</v>
      </c>
      <c r="E121" s="12"/>
      <c r="F121" s="12"/>
      <c r="G121" s="12">
        <v>66</v>
      </c>
      <c r="H121" s="12" t="s">
        <v>2474</v>
      </c>
      <c r="I121" s="12"/>
      <c r="J121" s="12"/>
      <c r="K121" s="12">
        <v>56</v>
      </c>
      <c r="L121" s="12">
        <v>3355</v>
      </c>
      <c r="M121" s="12"/>
      <c r="N121" s="12"/>
      <c r="O121" s="12">
        <v>57</v>
      </c>
      <c r="P121" s="12" t="s">
        <v>2475</v>
      </c>
      <c r="Q121" s="58">
        <f t="shared" si="6"/>
        <v>243</v>
      </c>
      <c r="R121" s="13">
        <f t="shared" si="7"/>
        <v>35478</v>
      </c>
    </row>
    <row r="122" spans="1:18" ht="17.100000000000001" customHeight="1" x14ac:dyDescent="0.25">
      <c r="A122" s="59">
        <v>126</v>
      </c>
      <c r="B122" s="58">
        <v>1511</v>
      </c>
      <c r="C122" s="12">
        <v>54</v>
      </c>
      <c r="D122" s="12" t="s">
        <v>966</v>
      </c>
      <c r="E122" s="12"/>
      <c r="F122" s="12"/>
      <c r="G122" s="12"/>
      <c r="H122" s="12"/>
      <c r="I122" s="12">
        <v>66</v>
      </c>
      <c r="J122" s="12" t="s">
        <v>1087</v>
      </c>
      <c r="K122" s="12"/>
      <c r="L122" s="12"/>
      <c r="M122" s="12">
        <v>52</v>
      </c>
      <c r="N122" s="12" t="s">
        <v>2476</v>
      </c>
      <c r="O122" s="12"/>
      <c r="P122" s="12"/>
      <c r="Q122" s="58">
        <f t="shared" si="6"/>
        <v>172</v>
      </c>
      <c r="R122" s="13">
        <f t="shared" si="7"/>
        <v>25112</v>
      </c>
    </row>
    <row r="123" spans="1:18" ht="17.100000000000001" customHeight="1" x14ac:dyDescent="0.25">
      <c r="A123" s="59">
        <v>127</v>
      </c>
      <c r="B123" s="58" t="s">
        <v>22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58">
        <f t="shared" si="6"/>
        <v>0</v>
      </c>
      <c r="R124" s="13">
        <f t="shared" si="7"/>
        <v>0</v>
      </c>
    </row>
    <row r="125" spans="1:18" ht="17.100000000000001" customHeight="1" x14ac:dyDescent="0.25">
      <c r="A125" s="59">
        <v>129</v>
      </c>
      <c r="B125" s="58">
        <v>1603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58">
        <f t="shared" si="6"/>
        <v>0</v>
      </c>
      <c r="R125" s="13">
        <f t="shared" si="7"/>
        <v>0</v>
      </c>
    </row>
    <row r="126" spans="1:18" ht="17.100000000000001" customHeight="1" x14ac:dyDescent="0.25">
      <c r="A126" s="59">
        <v>130</v>
      </c>
      <c r="B126" s="58">
        <v>1703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58">
        <f t="shared" si="6"/>
        <v>0</v>
      </c>
      <c r="R126" s="13">
        <f t="shared" si="7"/>
        <v>0</v>
      </c>
    </row>
    <row r="127" spans="1:18" ht="17.100000000000001" customHeight="1" x14ac:dyDescent="0.25">
      <c r="A127" s="59">
        <v>131</v>
      </c>
      <c r="B127" s="58">
        <v>1704</v>
      </c>
      <c r="C127" s="12"/>
      <c r="D127" s="12"/>
      <c r="E127" s="12"/>
      <c r="F127" s="12"/>
      <c r="G127" s="12">
        <v>39</v>
      </c>
      <c r="H127" s="12" t="s">
        <v>2477</v>
      </c>
      <c r="I127" s="12"/>
      <c r="J127" s="12"/>
      <c r="K127" s="12"/>
      <c r="L127" s="12"/>
      <c r="M127" s="12">
        <v>33</v>
      </c>
      <c r="N127" s="12" t="s">
        <v>2478</v>
      </c>
      <c r="O127" s="12"/>
      <c r="P127" s="12"/>
      <c r="Q127" s="58">
        <f t="shared" si="6"/>
        <v>72</v>
      </c>
      <c r="R127" s="13">
        <f t="shared" si="7"/>
        <v>10512</v>
      </c>
    </row>
    <row r="128" spans="1:18" ht="17.100000000000001" customHeight="1" x14ac:dyDescent="0.25">
      <c r="A128" s="59">
        <v>132</v>
      </c>
      <c r="B128" s="58">
        <v>1705</v>
      </c>
      <c r="C128" s="12"/>
      <c r="D128" s="12"/>
      <c r="E128" s="12">
        <v>37</v>
      </c>
      <c r="F128" s="12" t="s">
        <v>2479</v>
      </c>
      <c r="G128" s="12"/>
      <c r="H128" s="12"/>
      <c r="I128" s="12"/>
      <c r="J128" s="12"/>
      <c r="K128" s="12">
        <v>30</v>
      </c>
      <c r="L128" s="12" t="s">
        <v>2480</v>
      </c>
      <c r="M128" s="12"/>
      <c r="N128" s="12"/>
      <c r="O128" s="12"/>
      <c r="P128" s="12"/>
      <c r="Q128" s="58">
        <f t="shared" si="6"/>
        <v>67</v>
      </c>
      <c r="R128" s="13">
        <f t="shared" si="7"/>
        <v>9782</v>
      </c>
    </row>
    <row r="129" spans="1:18" ht="17.100000000000001" customHeight="1" x14ac:dyDescent="0.25">
      <c r="A129" s="59">
        <v>133</v>
      </c>
      <c r="B129" s="58">
        <v>1706</v>
      </c>
      <c r="C129" s="12"/>
      <c r="D129" s="12"/>
      <c r="E129" s="12"/>
      <c r="F129" s="12"/>
      <c r="G129" s="12"/>
      <c r="H129" s="12"/>
      <c r="I129" s="12"/>
      <c r="J129" s="12"/>
      <c r="K129" s="12">
        <v>27</v>
      </c>
      <c r="L129" s="12" t="s">
        <v>2481</v>
      </c>
      <c r="M129" s="12"/>
      <c r="N129" s="12"/>
      <c r="O129" s="12"/>
      <c r="P129" s="12"/>
      <c r="Q129" s="58">
        <f t="shared" si="6"/>
        <v>27</v>
      </c>
      <c r="R129" s="13">
        <f t="shared" si="7"/>
        <v>3942</v>
      </c>
    </row>
    <row r="130" spans="1:18" ht="17.100000000000001" customHeight="1" x14ac:dyDescent="0.25">
      <c r="A130" s="59">
        <v>134</v>
      </c>
      <c r="B130" s="58">
        <v>1707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58">
        <f t="shared" si="6"/>
        <v>0</v>
      </c>
      <c r="R130" s="13">
        <f t="shared" si="7"/>
        <v>0</v>
      </c>
    </row>
    <row r="131" spans="1:18" ht="17.100000000000001" customHeight="1" x14ac:dyDescent="0.25">
      <c r="A131" s="59">
        <v>135</v>
      </c>
      <c r="B131" s="58">
        <v>1708</v>
      </c>
      <c r="C131" s="12"/>
      <c r="D131" s="12"/>
      <c r="E131" s="12"/>
      <c r="F131" s="12"/>
      <c r="G131" s="12"/>
      <c r="H131" s="12"/>
      <c r="I131" s="12">
        <v>29</v>
      </c>
      <c r="J131" s="12" t="s">
        <v>2482</v>
      </c>
      <c r="K131" s="12"/>
      <c r="L131" s="12"/>
      <c r="M131" s="12"/>
      <c r="N131" s="12"/>
      <c r="O131" s="12"/>
      <c r="P131" s="12"/>
      <c r="Q131" s="58">
        <f t="shared" si="6"/>
        <v>29</v>
      </c>
      <c r="R131" s="13">
        <f t="shared" si="7"/>
        <v>4234</v>
      </c>
    </row>
    <row r="132" spans="1:18" ht="17.100000000000001" customHeight="1" x14ac:dyDescent="0.25">
      <c r="A132" s="59">
        <v>136</v>
      </c>
      <c r="B132" s="58" t="s">
        <v>23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58">
        <f t="shared" si="6"/>
        <v>0</v>
      </c>
      <c r="R133" s="13">
        <f t="shared" si="7"/>
        <v>0</v>
      </c>
    </row>
    <row r="134" spans="1:18" ht="17.100000000000001" customHeight="1" x14ac:dyDescent="0.25">
      <c r="A134" s="59">
        <v>138</v>
      </c>
      <c r="B134" s="58">
        <v>2102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58">
        <f t="shared" si="6"/>
        <v>0</v>
      </c>
      <c r="R134" s="13">
        <f t="shared" si="7"/>
        <v>0</v>
      </c>
    </row>
    <row r="135" spans="1:18" ht="17.100000000000001" customHeight="1" x14ac:dyDescent="0.25">
      <c r="A135" s="59">
        <v>139</v>
      </c>
      <c r="B135" s="58">
        <v>2105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58">
        <f t="shared" si="6"/>
        <v>0</v>
      </c>
      <c r="R137" s="13">
        <f t="shared" si="7"/>
        <v>0</v>
      </c>
    </row>
    <row r="138" spans="1:18" ht="17.100000000000001" customHeight="1" x14ac:dyDescent="0.25">
      <c r="A138" s="59">
        <v>142</v>
      </c>
      <c r="B138" s="58">
        <v>2108</v>
      </c>
      <c r="C138" s="12"/>
      <c r="D138" s="12"/>
      <c r="E138" s="12">
        <v>112</v>
      </c>
      <c r="F138" s="12" t="s">
        <v>2483</v>
      </c>
      <c r="G138" s="12"/>
      <c r="H138" s="12"/>
      <c r="I138" s="12">
        <v>73</v>
      </c>
      <c r="J138" s="12" t="s">
        <v>2484</v>
      </c>
      <c r="K138" s="12"/>
      <c r="L138" s="12"/>
      <c r="M138" s="12">
        <v>67</v>
      </c>
      <c r="N138" s="12" t="s">
        <v>2485</v>
      </c>
      <c r="O138" s="12"/>
      <c r="P138" s="12"/>
      <c r="Q138" s="58">
        <f t="shared" si="6"/>
        <v>252</v>
      </c>
      <c r="R138" s="13">
        <f t="shared" si="7"/>
        <v>36792</v>
      </c>
    </row>
    <row r="139" spans="1:18" ht="17.100000000000001" customHeight="1" x14ac:dyDescent="0.25">
      <c r="A139" s="59">
        <v>143</v>
      </c>
      <c r="B139" s="58">
        <v>2109</v>
      </c>
      <c r="C139" s="12"/>
      <c r="D139" s="12"/>
      <c r="E139" s="12"/>
      <c r="F139" s="12"/>
      <c r="G139" s="12"/>
      <c r="H139" s="12"/>
      <c r="I139" s="12"/>
      <c r="J139" s="12"/>
      <c r="K139" s="12">
        <v>59</v>
      </c>
      <c r="L139" s="12" t="s">
        <v>2486</v>
      </c>
      <c r="M139" s="12"/>
      <c r="N139" s="12"/>
      <c r="O139" s="12"/>
      <c r="P139" s="12"/>
      <c r="Q139" s="58">
        <f t="shared" ref="Q139:Q152" si="8">C139+E139+G139+I139+K139+M139+O139</f>
        <v>59</v>
      </c>
      <c r="R139" s="13">
        <f t="shared" ref="R139:R152" si="9">SUM(C139*C$9,E139*E$9,G139*G$9,I139*I$9,K139*K$9,M139*M$9,O139*O$9)</f>
        <v>8614</v>
      </c>
    </row>
    <row r="140" spans="1:18" ht="17.100000000000001" customHeight="1" x14ac:dyDescent="0.25">
      <c r="A140" s="59">
        <v>144</v>
      </c>
      <c r="B140" s="58">
        <v>2110</v>
      </c>
      <c r="C140" s="12"/>
      <c r="D140" s="12"/>
      <c r="E140" s="12"/>
      <c r="F140" s="12"/>
      <c r="G140" s="12">
        <v>112</v>
      </c>
      <c r="H140" s="12" t="s">
        <v>2487</v>
      </c>
      <c r="I140" s="12"/>
      <c r="J140" s="12"/>
      <c r="K140" s="12">
        <v>71</v>
      </c>
      <c r="L140" s="12" t="s">
        <v>2488</v>
      </c>
      <c r="M140" s="12"/>
      <c r="N140" s="12"/>
      <c r="O140" s="12"/>
      <c r="P140" s="12"/>
      <c r="Q140" s="58">
        <f t="shared" si="8"/>
        <v>183</v>
      </c>
      <c r="R140" s="13">
        <f t="shared" si="9"/>
        <v>26718</v>
      </c>
    </row>
    <row r="141" spans="1:18" ht="17.100000000000001" customHeight="1" x14ac:dyDescent="0.25">
      <c r="A141" s="59">
        <v>145</v>
      </c>
      <c r="B141" s="58">
        <v>2111</v>
      </c>
      <c r="C141" s="12"/>
      <c r="D141" s="12"/>
      <c r="E141" s="12"/>
      <c r="F141" s="12"/>
      <c r="G141" s="12">
        <v>121</v>
      </c>
      <c r="H141" s="12" t="s">
        <v>2489</v>
      </c>
      <c r="I141" s="12"/>
      <c r="J141" s="12"/>
      <c r="K141" s="12">
        <v>73</v>
      </c>
      <c r="L141" s="12" t="s">
        <v>2490</v>
      </c>
      <c r="M141" s="12"/>
      <c r="N141" s="12"/>
      <c r="O141" s="12">
        <v>73</v>
      </c>
      <c r="P141" s="12" t="s">
        <v>2491</v>
      </c>
      <c r="Q141" s="58">
        <f t="shared" si="8"/>
        <v>267</v>
      </c>
      <c r="R141" s="13">
        <f t="shared" si="9"/>
        <v>38982</v>
      </c>
    </row>
    <row r="142" spans="1:18" ht="17.100000000000001" customHeight="1" x14ac:dyDescent="0.25">
      <c r="A142" s="59">
        <v>146</v>
      </c>
      <c r="B142" s="58">
        <v>2112</v>
      </c>
      <c r="C142" s="12">
        <v>92</v>
      </c>
      <c r="D142" s="12" t="s">
        <v>2492</v>
      </c>
      <c r="E142" s="12"/>
      <c r="F142" s="12"/>
      <c r="G142" s="12"/>
      <c r="H142" s="12"/>
      <c r="I142" s="12">
        <v>94</v>
      </c>
      <c r="J142" s="12" t="s">
        <v>2493</v>
      </c>
      <c r="K142" s="12"/>
      <c r="L142" s="12"/>
      <c r="M142" s="12"/>
      <c r="N142" s="12"/>
      <c r="O142" s="12">
        <v>82</v>
      </c>
      <c r="P142" s="12" t="s">
        <v>2494</v>
      </c>
      <c r="Q142" s="58">
        <f t="shared" si="8"/>
        <v>268</v>
      </c>
      <c r="R142" s="13">
        <f t="shared" si="9"/>
        <v>39128</v>
      </c>
    </row>
    <row r="143" spans="1:18" ht="17.100000000000001" customHeight="1" x14ac:dyDescent="0.25">
      <c r="A143" s="59">
        <v>147</v>
      </c>
      <c r="B143" s="58">
        <v>2113</v>
      </c>
      <c r="C143" s="12">
        <v>79</v>
      </c>
      <c r="D143" s="12" t="s">
        <v>2495</v>
      </c>
      <c r="E143" s="12"/>
      <c r="F143" s="12"/>
      <c r="G143" s="12">
        <v>87</v>
      </c>
      <c r="H143" s="12" t="s">
        <v>2496</v>
      </c>
      <c r="I143" s="12"/>
      <c r="J143" s="12"/>
      <c r="K143" s="12"/>
      <c r="L143" s="12"/>
      <c r="M143" s="12">
        <v>101</v>
      </c>
      <c r="N143" s="12" t="s">
        <v>2497</v>
      </c>
      <c r="O143" s="12"/>
      <c r="P143" s="12"/>
      <c r="Q143" s="58">
        <f t="shared" si="8"/>
        <v>267</v>
      </c>
      <c r="R143" s="13">
        <f t="shared" si="9"/>
        <v>38982</v>
      </c>
    </row>
    <row r="144" spans="1:18" ht="17.100000000000001" customHeight="1" x14ac:dyDescent="0.25">
      <c r="A144" s="59">
        <v>148</v>
      </c>
      <c r="B144" s="58">
        <v>2114</v>
      </c>
      <c r="C144" s="12"/>
      <c r="D144" s="12"/>
      <c r="E144" s="12"/>
      <c r="F144" s="12"/>
      <c r="G144" s="12"/>
      <c r="H144" s="12"/>
      <c r="I144" s="12">
        <v>39</v>
      </c>
      <c r="J144" s="12" t="s">
        <v>2498</v>
      </c>
      <c r="K144" s="12"/>
      <c r="L144" s="12"/>
      <c r="M144" s="12"/>
      <c r="N144" s="12"/>
      <c r="O144" s="12"/>
      <c r="P144" s="12"/>
      <c r="Q144" s="58">
        <f t="shared" si="8"/>
        <v>39</v>
      </c>
      <c r="R144" s="13">
        <f t="shared" si="9"/>
        <v>5694</v>
      </c>
    </row>
    <row r="145" spans="1:18" ht="17.100000000000001" customHeight="1" x14ac:dyDescent="0.25">
      <c r="A145" s="59">
        <v>149</v>
      </c>
      <c r="B145" s="58">
        <v>2115</v>
      </c>
      <c r="C145" s="12"/>
      <c r="D145" s="12"/>
      <c r="E145" s="12">
        <v>41</v>
      </c>
      <c r="F145" s="12" t="s">
        <v>2499</v>
      </c>
      <c r="G145" s="12"/>
      <c r="H145" s="12"/>
      <c r="I145" s="12"/>
      <c r="J145" s="12"/>
      <c r="K145" s="12"/>
      <c r="L145" s="12"/>
      <c r="M145" s="12">
        <v>38</v>
      </c>
      <c r="N145" s="12" t="s">
        <v>620</v>
      </c>
      <c r="O145" s="12"/>
      <c r="P145" s="12"/>
      <c r="Q145" s="58">
        <f t="shared" si="8"/>
        <v>79</v>
      </c>
      <c r="R145" s="13">
        <f t="shared" si="9"/>
        <v>11534</v>
      </c>
    </row>
    <row r="146" spans="1:18" ht="17.100000000000001" customHeight="1" x14ac:dyDescent="0.25">
      <c r="A146" s="59">
        <v>151</v>
      </c>
      <c r="B146" s="58">
        <v>2302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>
        <v>69</v>
      </c>
      <c r="N146" s="12" t="s">
        <v>2500</v>
      </c>
      <c r="O146" s="12"/>
      <c r="P146" s="12"/>
      <c r="Q146" s="58">
        <f t="shared" si="8"/>
        <v>69</v>
      </c>
      <c r="R146" s="13">
        <f t="shared" si="9"/>
        <v>10074</v>
      </c>
    </row>
    <row r="147" spans="1:18" ht="17.100000000000001" customHeight="1" x14ac:dyDescent="0.25">
      <c r="A147" s="59">
        <v>152</v>
      </c>
      <c r="B147" s="58">
        <v>2401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58">
        <f t="shared" si="8"/>
        <v>0</v>
      </c>
      <c r="R147" s="13">
        <f t="shared" si="9"/>
        <v>0</v>
      </c>
    </row>
    <row r="148" spans="1:18" ht="17.100000000000001" customHeight="1" x14ac:dyDescent="0.25">
      <c r="A148" s="59">
        <v>153</v>
      </c>
      <c r="B148" s="58">
        <v>2402</v>
      </c>
      <c r="C148" s="12">
        <v>104</v>
      </c>
      <c r="D148" s="12" t="s">
        <v>2501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58">
        <f t="shared" si="8"/>
        <v>104</v>
      </c>
      <c r="R148" s="13">
        <f t="shared" si="9"/>
        <v>15184</v>
      </c>
    </row>
    <row r="149" spans="1:18" ht="17.100000000000001" customHeight="1" x14ac:dyDescent="0.25">
      <c r="A149" s="59">
        <v>154</v>
      </c>
      <c r="B149" s="58" t="s">
        <v>24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58">
        <f t="shared" si="8"/>
        <v>0</v>
      </c>
      <c r="R151" s="13">
        <f t="shared" si="9"/>
        <v>0</v>
      </c>
    </row>
    <row r="152" spans="1:18" ht="17.100000000000001" customHeight="1" x14ac:dyDescent="0.25">
      <c r="A152" s="59">
        <v>157</v>
      </c>
      <c r="B152" s="58" t="s">
        <v>27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5633</v>
      </c>
      <c r="R153" s="13">
        <f>SUM(R11:R152)</f>
        <v>822418</v>
      </c>
    </row>
    <row r="154" spans="1:18" ht="33.950000000000003" customHeight="1" x14ac:dyDescent="0.25">
      <c r="A154" s="87" t="s">
        <v>28</v>
      </c>
      <c r="B154" s="85"/>
      <c r="C154" s="59">
        <f>SUM(C11:C152)</f>
        <v>747</v>
      </c>
      <c r="D154" s="59"/>
      <c r="E154" s="59">
        <f>SUM(E11:E152)</f>
        <v>614</v>
      </c>
      <c r="F154" s="59"/>
      <c r="G154" s="59">
        <f>SUM(G11:G152)</f>
        <v>1205</v>
      </c>
      <c r="H154" s="59"/>
      <c r="I154" s="59">
        <f>SUM(I11:I152)</f>
        <v>815</v>
      </c>
      <c r="J154" s="59"/>
      <c r="K154" s="59">
        <f>SUM(K11:K152)</f>
        <v>812</v>
      </c>
      <c r="L154" s="59"/>
      <c r="M154" s="59">
        <f>SUM(M11:M152)</f>
        <v>788</v>
      </c>
      <c r="N154" s="59"/>
      <c r="O154" s="59">
        <f>SUM(O11:O152)</f>
        <v>652</v>
      </c>
      <c r="P154" s="59"/>
      <c r="Q154" s="21">
        <f>SUM(C154:P154)</f>
        <v>5633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109062</v>
      </c>
      <c r="D155" s="59"/>
      <c r="E155" s="59">
        <f>E154*E9</f>
        <v>89644</v>
      </c>
      <c r="F155" s="59"/>
      <c r="G155" s="59">
        <f>G154*G9</f>
        <v>175930</v>
      </c>
      <c r="H155" s="59"/>
      <c r="I155" s="59">
        <f>I154*I9</f>
        <v>118990</v>
      </c>
      <c r="J155" s="59"/>
      <c r="K155" s="59">
        <f>K154*K9</f>
        <v>118552</v>
      </c>
      <c r="L155" s="59"/>
      <c r="M155" s="59">
        <f>M154*M9</f>
        <v>115048</v>
      </c>
      <c r="N155" s="59"/>
      <c r="O155" s="59">
        <f>O154*O9</f>
        <v>95192</v>
      </c>
      <c r="P155" s="59"/>
      <c r="Q155" s="59" t="s">
        <v>30</v>
      </c>
      <c r="R155" s="23">
        <f>SUM(C155:P155)</f>
        <v>822418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x14ac:dyDescent="0.25">
      <c r="A160" s="57" t="s">
        <v>1935</v>
      </c>
      <c r="E160" s="60"/>
      <c r="G160" s="60"/>
      <c r="I160" s="60"/>
      <c r="K160" s="60"/>
      <c r="M160" s="61"/>
      <c r="P160" s="26" t="s">
        <v>53</v>
      </c>
      <c r="Q160" s="26"/>
    </row>
    <row r="161" spans="1:19" x14ac:dyDescent="0.25">
      <c r="A161" s="57" t="s">
        <v>54</v>
      </c>
      <c r="E161" s="60"/>
      <c r="G161" s="60"/>
      <c r="I161" s="60"/>
      <c r="K161" s="60"/>
      <c r="M161" s="61"/>
      <c r="P161" s="57" t="s">
        <v>56</v>
      </c>
    </row>
    <row r="162" spans="1:19" x14ac:dyDescent="0.25">
      <c r="A162" s="24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24"/>
      <c r="S162" s="1"/>
    </row>
    <row r="163" spans="1:19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</row>
  </sheetData>
  <mergeCells count="25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17" right="0.16" top="0.2" bottom="0.54" header="0.3" footer="0.26"/>
  <pageSetup paperSize="9"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161"/>
  <sheetViews>
    <sheetView topLeftCell="A145" workbookViewId="0">
      <selection activeCell="A159" sqref="A159:XFD161"/>
    </sheetView>
  </sheetViews>
  <sheetFormatPr defaultRowHeight="15" x14ac:dyDescent="0.25"/>
  <cols>
    <col min="1" max="1" width="5" style="57" customWidth="1"/>
    <col min="2" max="2" width="14.140625" style="56" customWidth="1"/>
    <col min="3" max="15" width="7.28515625" style="57" customWidth="1"/>
    <col min="16" max="16" width="7" style="57" customWidth="1"/>
    <col min="17" max="17" width="8.85546875" style="57" customWidth="1"/>
    <col min="18" max="18" width="14.7109375" style="57" customWidth="1"/>
    <col min="19" max="30" width="9.140625" style="57" customWidth="1"/>
    <col min="31" max="16384" width="9.140625" style="57"/>
  </cols>
  <sheetData>
    <row r="1" spans="1:18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8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8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8" x14ac:dyDescent="0.25">
      <c r="A4" s="1" t="s">
        <v>3</v>
      </c>
      <c r="C4" s="1"/>
      <c r="D4" s="1"/>
      <c r="E4" s="1"/>
      <c r="F4" s="1"/>
      <c r="G4" s="1"/>
      <c r="H4" s="2"/>
      <c r="I4" s="1"/>
      <c r="J4" s="1"/>
      <c r="K4" s="1"/>
      <c r="L4" s="1"/>
      <c r="M4" s="110" t="s">
        <v>4</v>
      </c>
      <c r="N4" s="82"/>
      <c r="O4" s="5">
        <v>43</v>
      </c>
      <c r="P4" s="1"/>
      <c r="Q4" s="1"/>
      <c r="R4" s="1"/>
    </row>
    <row r="5" spans="1:18" x14ac:dyDescent="0.25">
      <c r="A5" s="1" t="s">
        <v>5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M5" s="5" t="s">
        <v>6</v>
      </c>
      <c r="N5" s="5"/>
      <c r="O5" s="1" t="s">
        <v>2502</v>
      </c>
      <c r="P5" s="1"/>
      <c r="Q5" s="1"/>
      <c r="R5" s="1"/>
    </row>
    <row r="6" spans="1:18" x14ac:dyDescent="0.25">
      <c r="A6" s="1"/>
      <c r="C6" s="1"/>
      <c r="D6" s="1"/>
      <c r="E6" s="1"/>
      <c r="F6" s="1"/>
      <c r="G6" s="1"/>
      <c r="H6" s="2"/>
      <c r="I6" s="1"/>
      <c r="J6" s="1"/>
      <c r="K6" s="1"/>
      <c r="L6" s="1"/>
      <c r="M6" s="1" t="s">
        <v>7</v>
      </c>
      <c r="N6" s="1"/>
      <c r="O6" s="6" t="s">
        <v>2503</v>
      </c>
      <c r="P6" s="1"/>
      <c r="Q6" s="1"/>
      <c r="R6" s="1"/>
    </row>
    <row r="7" spans="1:18" x14ac:dyDescent="0.25">
      <c r="A7" s="86" t="s">
        <v>8</v>
      </c>
      <c r="B7" s="91"/>
      <c r="C7" s="87" t="s">
        <v>2504</v>
      </c>
      <c r="D7" s="91"/>
      <c r="E7" s="87" t="s">
        <v>2505</v>
      </c>
      <c r="F7" s="91"/>
      <c r="G7" s="87" t="s">
        <v>2506</v>
      </c>
      <c r="H7" s="91"/>
      <c r="I7" s="87" t="s">
        <v>2507</v>
      </c>
      <c r="J7" s="91"/>
      <c r="K7" s="87" t="s">
        <v>2508</v>
      </c>
      <c r="L7" s="91"/>
      <c r="M7" s="87" t="s">
        <v>2509</v>
      </c>
      <c r="N7" s="91"/>
      <c r="O7" s="87" t="s">
        <v>2510</v>
      </c>
      <c r="P7" s="91"/>
      <c r="Q7" s="87" t="s">
        <v>9</v>
      </c>
      <c r="R7" s="87" t="s">
        <v>10</v>
      </c>
    </row>
    <row r="8" spans="1:18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x14ac:dyDescent="0.25">
      <c r="A9" s="86" t="s">
        <v>11</v>
      </c>
      <c r="B9" s="85"/>
      <c r="C9" s="87">
        <v>146</v>
      </c>
      <c r="D9" s="85"/>
      <c r="E9" s="87">
        <v>146</v>
      </c>
      <c r="F9" s="85"/>
      <c r="G9" s="87">
        <v>146</v>
      </c>
      <c r="H9" s="85"/>
      <c r="I9" s="87">
        <v>146</v>
      </c>
      <c r="J9" s="85"/>
      <c r="K9" s="87">
        <v>146</v>
      </c>
      <c r="L9" s="85"/>
      <c r="M9" s="87">
        <v>146</v>
      </c>
      <c r="N9" s="85"/>
      <c r="O9" s="87">
        <v>146</v>
      </c>
      <c r="P9" s="85"/>
      <c r="Q9" s="100"/>
      <c r="R9" s="100"/>
    </row>
    <row r="10" spans="1:18" ht="24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8" ht="17.100000000000001" customHeight="1" x14ac:dyDescent="0.25">
      <c r="A11" s="59">
        <v>1</v>
      </c>
      <c r="B11" s="11">
        <v>109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7.100000000000001" customHeight="1" x14ac:dyDescent="0.25">
      <c r="A12" s="59">
        <v>2</v>
      </c>
      <c r="B12" s="14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58">
        <f t="shared" si="0"/>
        <v>0</v>
      </c>
      <c r="R12" s="13">
        <f t="shared" si="1"/>
        <v>0</v>
      </c>
    </row>
    <row r="13" spans="1:18" ht="17.100000000000001" customHeight="1" x14ac:dyDescent="0.25">
      <c r="A13" s="59">
        <v>3</v>
      </c>
      <c r="B13" s="14">
        <v>112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58">
        <f t="shared" si="0"/>
        <v>0</v>
      </c>
      <c r="R13" s="13">
        <f t="shared" si="1"/>
        <v>0</v>
      </c>
    </row>
    <row r="14" spans="1:18" ht="17.100000000000001" customHeight="1" x14ac:dyDescent="0.25">
      <c r="A14" s="59">
        <v>4</v>
      </c>
      <c r="B14" s="14">
        <v>113</v>
      </c>
      <c r="C14" s="12">
        <v>19</v>
      </c>
      <c r="D14" s="12" t="s">
        <v>2395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58">
        <f t="shared" si="0"/>
        <v>19</v>
      </c>
      <c r="R14" s="13">
        <f t="shared" si="1"/>
        <v>2774</v>
      </c>
    </row>
    <row r="15" spans="1:18" ht="17.100000000000001" customHeight="1" x14ac:dyDescent="0.25">
      <c r="A15" s="59">
        <v>6</v>
      </c>
      <c r="B15" s="14">
        <v>115</v>
      </c>
      <c r="C15" s="12"/>
      <c r="D15" s="12"/>
      <c r="E15" s="12"/>
      <c r="F15" s="12"/>
      <c r="G15" s="12"/>
      <c r="H15" s="12"/>
      <c r="I15" s="12">
        <v>123</v>
      </c>
      <c r="J15" s="12" t="s">
        <v>2511</v>
      </c>
      <c r="K15" s="12"/>
      <c r="L15" s="12"/>
      <c r="M15" s="12"/>
      <c r="N15" s="12"/>
      <c r="O15" s="12">
        <v>106</v>
      </c>
      <c r="P15" s="12" t="s">
        <v>2512</v>
      </c>
      <c r="Q15" s="58">
        <f t="shared" si="0"/>
        <v>229</v>
      </c>
      <c r="R15" s="13">
        <f t="shared" si="1"/>
        <v>33434</v>
      </c>
    </row>
    <row r="16" spans="1:18" ht="17.100000000000001" customHeight="1" x14ac:dyDescent="0.25">
      <c r="A16" s="59">
        <v>7</v>
      </c>
      <c r="B16" s="14">
        <v>116</v>
      </c>
      <c r="C16" s="12"/>
      <c r="D16" s="12"/>
      <c r="E16" s="12"/>
      <c r="F16" s="12"/>
      <c r="G16" s="12">
        <v>101</v>
      </c>
      <c r="H16" s="12" t="s">
        <v>2513</v>
      </c>
      <c r="I16" s="12"/>
      <c r="J16" s="12"/>
      <c r="K16" s="12"/>
      <c r="L16" s="12"/>
      <c r="M16" s="12"/>
      <c r="N16" s="12"/>
      <c r="O16" s="12">
        <v>112</v>
      </c>
      <c r="P16" s="12" t="s">
        <v>2514</v>
      </c>
      <c r="Q16" s="58">
        <f t="shared" si="0"/>
        <v>213</v>
      </c>
      <c r="R16" s="13">
        <f t="shared" si="1"/>
        <v>31098</v>
      </c>
    </row>
    <row r="17" spans="1:18" ht="17.100000000000001" customHeight="1" x14ac:dyDescent="0.25">
      <c r="A17" s="59">
        <v>8</v>
      </c>
      <c r="B17" s="14">
        <v>117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12"/>
      <c r="D18" s="12"/>
      <c r="E18" s="12">
        <v>128</v>
      </c>
      <c r="F18" s="12" t="s">
        <v>2515</v>
      </c>
      <c r="G18" s="12"/>
      <c r="H18" s="12"/>
      <c r="I18" s="12"/>
      <c r="J18" s="12"/>
      <c r="K18" s="12"/>
      <c r="L18" s="12"/>
      <c r="M18" s="12">
        <v>148</v>
      </c>
      <c r="N18" s="12" t="s">
        <v>1693</v>
      </c>
      <c r="O18" s="12"/>
      <c r="P18" s="12"/>
      <c r="Q18" s="58">
        <f t="shared" si="0"/>
        <v>276</v>
      </c>
      <c r="R18" s="13">
        <f t="shared" si="1"/>
        <v>40296</v>
      </c>
    </row>
    <row r="19" spans="1:18" ht="17.100000000000001" customHeight="1" x14ac:dyDescent="0.25">
      <c r="A19" s="59">
        <v>10</v>
      </c>
      <c r="B19" s="14">
        <v>201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58">
        <f t="shared" si="0"/>
        <v>0</v>
      </c>
      <c r="R19" s="13">
        <f t="shared" si="1"/>
        <v>0</v>
      </c>
    </row>
    <row r="20" spans="1:18" ht="17.100000000000001" customHeight="1" x14ac:dyDescent="0.25">
      <c r="A20" s="59">
        <v>11</v>
      </c>
      <c r="B20" s="14">
        <v>204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58">
        <f t="shared" si="0"/>
        <v>0</v>
      </c>
      <c r="R20" s="13">
        <f t="shared" si="1"/>
        <v>0</v>
      </c>
    </row>
    <row r="21" spans="1:18" ht="17.100000000000001" customHeight="1" x14ac:dyDescent="0.25">
      <c r="A21" s="59">
        <v>12</v>
      </c>
      <c r="B21" s="14" t="s">
        <v>16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12">
        <v>27</v>
      </c>
      <c r="D23" s="12" t="s">
        <v>2516</v>
      </c>
      <c r="E23" s="12"/>
      <c r="F23" s="12"/>
      <c r="G23" s="12">
        <v>12</v>
      </c>
      <c r="H23" s="12" t="s">
        <v>2517</v>
      </c>
      <c r="I23" s="12"/>
      <c r="J23" s="12"/>
      <c r="K23" s="12">
        <v>10</v>
      </c>
      <c r="L23" s="12" t="s">
        <v>845</v>
      </c>
      <c r="M23" s="12"/>
      <c r="N23" s="12"/>
      <c r="O23" s="12">
        <v>11</v>
      </c>
      <c r="P23" s="12" t="s">
        <v>1538</v>
      </c>
      <c r="Q23" s="58">
        <f t="shared" si="0"/>
        <v>60</v>
      </c>
      <c r="R23" s="13">
        <f t="shared" si="1"/>
        <v>8760</v>
      </c>
    </row>
    <row r="24" spans="1:18" ht="17.100000000000001" customHeight="1" x14ac:dyDescent="0.25">
      <c r="A24" s="59">
        <v>15</v>
      </c>
      <c r="B24" s="14">
        <v>329</v>
      </c>
      <c r="C24" s="12">
        <v>25</v>
      </c>
      <c r="D24" s="12" t="s">
        <v>2518</v>
      </c>
      <c r="E24" s="12"/>
      <c r="F24" s="12"/>
      <c r="G24" s="12">
        <v>16</v>
      </c>
      <c r="H24" s="12" t="s">
        <v>2519</v>
      </c>
      <c r="I24" s="12"/>
      <c r="J24" s="12"/>
      <c r="K24" s="12">
        <v>19</v>
      </c>
      <c r="L24" s="12" t="s">
        <v>2520</v>
      </c>
      <c r="M24" s="12"/>
      <c r="N24" s="12"/>
      <c r="O24" s="12">
        <v>21</v>
      </c>
      <c r="P24" s="12" t="s">
        <v>2521</v>
      </c>
      <c r="Q24" s="58">
        <f t="shared" si="0"/>
        <v>81</v>
      </c>
      <c r="R24" s="13">
        <f t="shared" si="1"/>
        <v>11826</v>
      </c>
    </row>
    <row r="25" spans="1:18" ht="17.100000000000001" customHeight="1" x14ac:dyDescent="0.25">
      <c r="A25" s="59">
        <v>16</v>
      </c>
      <c r="B25" s="14">
        <v>330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12"/>
      <c r="D28" s="12"/>
      <c r="E28" s="12">
        <v>39</v>
      </c>
      <c r="F28" s="12" t="s">
        <v>1654</v>
      </c>
      <c r="G28" s="12"/>
      <c r="H28" s="12"/>
      <c r="I28" s="12">
        <v>38</v>
      </c>
      <c r="J28" s="12" t="s">
        <v>2316</v>
      </c>
      <c r="K28" s="12"/>
      <c r="L28" s="12"/>
      <c r="M28" s="12">
        <v>32</v>
      </c>
      <c r="N28" s="12" t="s">
        <v>1110</v>
      </c>
      <c r="O28" s="12"/>
      <c r="P28" s="12"/>
      <c r="Q28" s="58">
        <f t="shared" si="0"/>
        <v>109</v>
      </c>
      <c r="R28" s="13">
        <f t="shared" si="1"/>
        <v>15914</v>
      </c>
    </row>
    <row r="29" spans="1:18" ht="17.100000000000001" customHeight="1" x14ac:dyDescent="0.25">
      <c r="A29" s="59">
        <v>20</v>
      </c>
      <c r="B29" s="14">
        <v>334</v>
      </c>
      <c r="C29" s="12"/>
      <c r="D29" s="12"/>
      <c r="E29" s="12">
        <v>21</v>
      </c>
      <c r="F29" s="12" t="s">
        <v>2522</v>
      </c>
      <c r="G29" s="12"/>
      <c r="H29" s="12"/>
      <c r="I29" s="12">
        <v>24</v>
      </c>
      <c r="J29" s="12" t="s">
        <v>2523</v>
      </c>
      <c r="K29" s="12"/>
      <c r="L29" s="12"/>
      <c r="M29" s="12"/>
      <c r="N29" s="12"/>
      <c r="O29" s="12">
        <v>26</v>
      </c>
      <c r="P29" s="12" t="s">
        <v>2524</v>
      </c>
      <c r="Q29" s="58">
        <f t="shared" si="0"/>
        <v>71</v>
      </c>
      <c r="R29" s="13">
        <f t="shared" si="1"/>
        <v>10366</v>
      </c>
    </row>
    <row r="30" spans="1:18" ht="17.100000000000001" customHeight="1" x14ac:dyDescent="0.25">
      <c r="A30" s="59">
        <v>22</v>
      </c>
      <c r="B30" s="14">
        <v>336</v>
      </c>
      <c r="C30" s="12"/>
      <c r="D30" s="12"/>
      <c r="E30" s="12">
        <v>26</v>
      </c>
      <c r="F30" s="12" t="s">
        <v>2525</v>
      </c>
      <c r="G30" s="12"/>
      <c r="H30" s="12"/>
      <c r="I30" s="12">
        <v>31</v>
      </c>
      <c r="J30" s="12" t="s">
        <v>2526</v>
      </c>
      <c r="K30" s="12"/>
      <c r="L30" s="12"/>
      <c r="M30" s="12">
        <v>32</v>
      </c>
      <c r="N30" s="12" t="s">
        <v>2527</v>
      </c>
      <c r="O30" s="12"/>
      <c r="P30" s="12"/>
      <c r="Q30" s="58">
        <f t="shared" si="0"/>
        <v>89</v>
      </c>
      <c r="R30" s="13">
        <f t="shared" si="1"/>
        <v>12994</v>
      </c>
    </row>
    <row r="31" spans="1:18" ht="17.100000000000001" customHeight="1" x14ac:dyDescent="0.25">
      <c r="A31" s="59">
        <v>24</v>
      </c>
      <c r="B31" s="14">
        <v>338</v>
      </c>
      <c r="C31" s="12">
        <v>26</v>
      </c>
      <c r="D31" s="12" t="s">
        <v>2528</v>
      </c>
      <c r="E31" s="12"/>
      <c r="F31" s="12"/>
      <c r="G31" s="12">
        <v>27</v>
      </c>
      <c r="H31" s="12" t="s">
        <v>2529</v>
      </c>
      <c r="I31" s="12">
        <v>11</v>
      </c>
      <c r="J31" s="12" t="s">
        <v>2530</v>
      </c>
      <c r="K31" s="12"/>
      <c r="L31" s="12"/>
      <c r="M31" s="12">
        <v>33</v>
      </c>
      <c r="N31" s="65">
        <v>4025</v>
      </c>
      <c r="O31" s="12"/>
      <c r="P31" s="12"/>
      <c r="Q31" s="58">
        <f t="shared" si="0"/>
        <v>97</v>
      </c>
      <c r="R31" s="13">
        <f t="shared" si="1"/>
        <v>14162</v>
      </c>
    </row>
    <row r="32" spans="1:18" ht="17.100000000000001" customHeight="1" x14ac:dyDescent="0.25">
      <c r="A32" s="59">
        <v>25</v>
      </c>
      <c r="B32" s="14">
        <v>339</v>
      </c>
      <c r="C32" s="12">
        <v>40</v>
      </c>
      <c r="D32" s="12" t="s">
        <v>2531</v>
      </c>
      <c r="E32" s="12">
        <v>27</v>
      </c>
      <c r="F32" s="12" t="s">
        <v>2532</v>
      </c>
      <c r="G32" s="12">
        <v>28</v>
      </c>
      <c r="H32" s="12" t="s">
        <v>2533</v>
      </c>
      <c r="I32" s="12"/>
      <c r="J32" s="12"/>
      <c r="K32" s="12">
        <v>53</v>
      </c>
      <c r="L32" s="12" t="s">
        <v>532</v>
      </c>
      <c r="M32" s="12"/>
      <c r="N32" s="12"/>
      <c r="O32" s="12">
        <v>49</v>
      </c>
      <c r="P32" s="12" t="s">
        <v>2534</v>
      </c>
      <c r="Q32" s="58">
        <f t="shared" si="0"/>
        <v>197</v>
      </c>
      <c r="R32" s="13">
        <f t="shared" si="1"/>
        <v>28762</v>
      </c>
    </row>
    <row r="33" spans="1:18" ht="17.100000000000001" customHeight="1" x14ac:dyDescent="0.25">
      <c r="A33" s="59">
        <v>26</v>
      </c>
      <c r="B33" s="59">
        <v>340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58">
        <f t="shared" si="0"/>
        <v>0</v>
      </c>
      <c r="R34" s="13">
        <f t="shared" si="1"/>
        <v>0</v>
      </c>
    </row>
    <row r="35" spans="1:18" ht="17.100000000000001" customHeight="1" x14ac:dyDescent="0.25">
      <c r="A35" s="59">
        <v>28</v>
      </c>
      <c r="B35" s="17">
        <v>342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58">
        <f t="shared" si="0"/>
        <v>0</v>
      </c>
      <c r="R35" s="13">
        <f t="shared" si="1"/>
        <v>0</v>
      </c>
    </row>
    <row r="36" spans="1:18" ht="17.100000000000001" customHeight="1" x14ac:dyDescent="0.25">
      <c r="A36" s="59">
        <v>29</v>
      </c>
      <c r="B36" s="59">
        <v>343</v>
      </c>
      <c r="C36" s="12">
        <v>21</v>
      </c>
      <c r="D36" s="12" t="s">
        <v>2535</v>
      </c>
      <c r="E36" s="12"/>
      <c r="F36" s="12"/>
      <c r="G36" s="12"/>
      <c r="H36" s="12"/>
      <c r="I36" s="12">
        <v>56</v>
      </c>
      <c r="J36" s="12" t="s">
        <v>2536</v>
      </c>
      <c r="K36" s="12"/>
      <c r="L36" s="12"/>
      <c r="M36" s="12">
        <v>41</v>
      </c>
      <c r="N36" s="12" t="s">
        <v>2537</v>
      </c>
      <c r="O36" s="12"/>
      <c r="P36" s="12"/>
      <c r="Q36" s="58">
        <f t="shared" si="0"/>
        <v>118</v>
      </c>
      <c r="R36" s="13">
        <f t="shared" si="1"/>
        <v>17228</v>
      </c>
    </row>
    <row r="37" spans="1:18" ht="17.100000000000001" customHeight="1" x14ac:dyDescent="0.25">
      <c r="A37" s="59">
        <v>30</v>
      </c>
      <c r="B37" s="14" t="s">
        <v>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14" t="s">
        <v>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58">
        <f t="shared" si="0"/>
        <v>0</v>
      </c>
      <c r="R38" s="13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58">
        <f t="shared" si="0"/>
        <v>0</v>
      </c>
      <c r="R41" s="13">
        <f t="shared" si="1"/>
        <v>0</v>
      </c>
    </row>
    <row r="42" spans="1:18" ht="17.100000000000001" customHeight="1" x14ac:dyDescent="0.25">
      <c r="A42" s="59">
        <v>37</v>
      </c>
      <c r="B42" s="14">
        <v>421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58">
        <f t="shared" si="0"/>
        <v>0</v>
      </c>
      <c r="R42" s="13">
        <f t="shared" si="1"/>
        <v>0</v>
      </c>
    </row>
    <row r="43" spans="1:18" ht="17.100000000000001" customHeight="1" x14ac:dyDescent="0.25">
      <c r="A43" s="59">
        <v>38</v>
      </c>
      <c r="B43" s="59">
        <v>422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7.100000000000001" customHeight="1" x14ac:dyDescent="0.25">
      <c r="A44" s="59">
        <v>39</v>
      </c>
      <c r="B44" s="58">
        <v>423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58">
        <f t="shared" si="2"/>
        <v>0</v>
      </c>
      <c r="R44" s="13">
        <f t="shared" si="3"/>
        <v>0</v>
      </c>
    </row>
    <row r="45" spans="1:18" ht="17.100000000000001" customHeight="1" x14ac:dyDescent="0.25">
      <c r="A45" s="59">
        <v>40</v>
      </c>
      <c r="B45" s="58">
        <v>424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58">
        <f t="shared" si="2"/>
        <v>0</v>
      </c>
      <c r="R45" s="13">
        <f t="shared" si="3"/>
        <v>0</v>
      </c>
    </row>
    <row r="46" spans="1:18" ht="17.100000000000001" customHeight="1" x14ac:dyDescent="0.25">
      <c r="A46" s="59">
        <v>41</v>
      </c>
      <c r="B46" s="58">
        <v>425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58">
        <f t="shared" si="2"/>
        <v>0</v>
      </c>
      <c r="R46" s="13">
        <f t="shared" si="3"/>
        <v>0</v>
      </c>
    </row>
    <row r="47" spans="1:18" ht="17.100000000000001" customHeight="1" x14ac:dyDescent="0.25">
      <c r="A47" s="59">
        <v>42</v>
      </c>
      <c r="B47" s="58">
        <v>426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58">
        <f t="shared" si="2"/>
        <v>0</v>
      </c>
      <c r="R47" s="13">
        <f t="shared" si="3"/>
        <v>0</v>
      </c>
    </row>
    <row r="48" spans="1:18" ht="17.100000000000001" customHeight="1" x14ac:dyDescent="0.25">
      <c r="A48" s="59">
        <v>43</v>
      </c>
      <c r="B48" s="58">
        <v>427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>
        <v>47</v>
      </c>
      <c r="P48" s="12" t="s">
        <v>2538</v>
      </c>
      <c r="Q48" s="58">
        <f t="shared" si="2"/>
        <v>47</v>
      </c>
      <c r="R48" s="13">
        <f t="shared" si="3"/>
        <v>6862</v>
      </c>
    </row>
    <row r="49" spans="1:18" ht="17.100000000000001" customHeight="1" x14ac:dyDescent="0.25">
      <c r="A49" s="59">
        <v>44</v>
      </c>
      <c r="B49" s="58">
        <v>428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58">
        <f t="shared" si="2"/>
        <v>0</v>
      </c>
      <c r="R49" s="13">
        <f t="shared" si="3"/>
        <v>0</v>
      </c>
    </row>
    <row r="50" spans="1:18" ht="17.100000000000001" customHeight="1" x14ac:dyDescent="0.25">
      <c r="A50" s="59">
        <v>45</v>
      </c>
      <c r="B50" s="58">
        <v>429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58">
        <f t="shared" si="2"/>
        <v>0</v>
      </c>
      <c r="R50" s="13">
        <f t="shared" si="3"/>
        <v>0</v>
      </c>
    </row>
    <row r="51" spans="1:18" ht="17.100000000000001" customHeight="1" x14ac:dyDescent="0.25">
      <c r="A51" s="59">
        <v>46</v>
      </c>
      <c r="B51" s="58">
        <v>430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58">
        <f t="shared" si="2"/>
        <v>0</v>
      </c>
      <c r="R51" s="13">
        <f t="shared" si="3"/>
        <v>0</v>
      </c>
    </row>
    <row r="52" spans="1:18" ht="17.100000000000001" customHeight="1" x14ac:dyDescent="0.25">
      <c r="A52" s="59">
        <v>47</v>
      </c>
      <c r="B52" s="58">
        <v>431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>
        <v>42</v>
      </c>
      <c r="P52" s="12" t="s">
        <v>992</v>
      </c>
      <c r="Q52" s="58">
        <f t="shared" si="2"/>
        <v>42</v>
      </c>
      <c r="R52" s="13">
        <f t="shared" si="3"/>
        <v>6132</v>
      </c>
    </row>
    <row r="53" spans="1:18" ht="17.100000000000001" customHeight="1" x14ac:dyDescent="0.25">
      <c r="A53" s="59">
        <v>48</v>
      </c>
      <c r="B53" s="58">
        <v>432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58">
        <f t="shared" si="2"/>
        <v>0</v>
      </c>
      <c r="R53" s="13">
        <f t="shared" si="3"/>
        <v>0</v>
      </c>
    </row>
    <row r="54" spans="1:18" ht="17.100000000000001" customHeight="1" x14ac:dyDescent="0.25">
      <c r="A54" s="59">
        <v>49</v>
      </c>
      <c r="B54" s="58">
        <v>433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58">
        <f t="shared" si="2"/>
        <v>0</v>
      </c>
      <c r="R54" s="13">
        <f t="shared" si="3"/>
        <v>0</v>
      </c>
    </row>
    <row r="55" spans="1:18" ht="17.100000000000001" customHeight="1" x14ac:dyDescent="0.25">
      <c r="A55" s="59">
        <v>50</v>
      </c>
      <c r="B55" s="58">
        <v>434</v>
      </c>
      <c r="C55" s="12"/>
      <c r="D55" s="12"/>
      <c r="E55" s="12"/>
      <c r="F55" s="12"/>
      <c r="G55" s="12">
        <v>38</v>
      </c>
      <c r="H55" s="12" t="s">
        <v>2539</v>
      </c>
      <c r="I55" s="12"/>
      <c r="J55" s="12"/>
      <c r="K55" s="12"/>
      <c r="L55" s="12"/>
      <c r="M55" s="12"/>
      <c r="N55" s="12"/>
      <c r="O55" s="12"/>
      <c r="P55" s="12"/>
      <c r="Q55" s="58">
        <f t="shared" si="2"/>
        <v>38</v>
      </c>
      <c r="R55" s="13">
        <f t="shared" si="3"/>
        <v>5548</v>
      </c>
    </row>
    <row r="56" spans="1:18" ht="17.100000000000001" customHeight="1" x14ac:dyDescent="0.25">
      <c r="A56" s="59">
        <v>51</v>
      </c>
      <c r="B56" s="58">
        <v>435</v>
      </c>
      <c r="C56" s="12"/>
      <c r="D56" s="12"/>
      <c r="E56" s="12"/>
      <c r="F56" s="12"/>
      <c r="G56" s="12">
        <v>34</v>
      </c>
      <c r="H56" s="12" t="s">
        <v>2312</v>
      </c>
      <c r="I56" s="12"/>
      <c r="J56" s="12"/>
      <c r="K56" s="12"/>
      <c r="L56" s="12"/>
      <c r="M56" s="12"/>
      <c r="N56" s="12"/>
      <c r="O56" s="12"/>
      <c r="P56" s="12"/>
      <c r="Q56" s="58">
        <f t="shared" si="2"/>
        <v>34</v>
      </c>
      <c r="R56" s="13">
        <f t="shared" si="3"/>
        <v>4964</v>
      </c>
    </row>
    <row r="57" spans="1:18" ht="17.100000000000001" customHeight="1" x14ac:dyDescent="0.25">
      <c r="A57" s="59">
        <v>52</v>
      </c>
      <c r="B57" s="58">
        <v>436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58">
        <f t="shared" si="2"/>
        <v>0</v>
      </c>
      <c r="R57" s="13">
        <f t="shared" si="3"/>
        <v>0</v>
      </c>
    </row>
    <row r="58" spans="1:18" ht="17.100000000000001" customHeight="1" x14ac:dyDescent="0.25">
      <c r="A58" s="59">
        <v>53</v>
      </c>
      <c r="B58" s="58">
        <v>437</v>
      </c>
      <c r="C58" s="12"/>
      <c r="D58" s="12"/>
      <c r="E58" s="12"/>
      <c r="F58" s="12"/>
      <c r="G58" s="12"/>
      <c r="H58" s="12"/>
      <c r="I58" s="12"/>
      <c r="J58" s="12"/>
      <c r="K58" s="12">
        <v>37</v>
      </c>
      <c r="L58" s="12" t="s">
        <v>2540</v>
      </c>
      <c r="M58" s="12"/>
      <c r="N58" s="12"/>
      <c r="O58" s="12"/>
      <c r="P58" s="12"/>
      <c r="Q58" s="58">
        <f t="shared" si="2"/>
        <v>37</v>
      </c>
      <c r="R58" s="13">
        <f t="shared" si="3"/>
        <v>5402</v>
      </c>
    </row>
    <row r="59" spans="1:18" ht="17.100000000000001" customHeight="1" x14ac:dyDescent="0.25">
      <c r="A59" s="59">
        <v>54</v>
      </c>
      <c r="B59" s="58">
        <v>438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58">
        <f t="shared" si="2"/>
        <v>0</v>
      </c>
      <c r="R59" s="13">
        <f t="shared" si="3"/>
        <v>0</v>
      </c>
    </row>
    <row r="60" spans="1:18" ht="17.100000000000001" customHeight="1" x14ac:dyDescent="0.25">
      <c r="A60" s="59">
        <v>55</v>
      </c>
      <c r="B60" s="58">
        <v>439</v>
      </c>
      <c r="C60" s="12"/>
      <c r="D60" s="12"/>
      <c r="E60" s="12"/>
      <c r="F60" s="12"/>
      <c r="G60" s="12"/>
      <c r="H60" s="12"/>
      <c r="I60" s="12">
        <v>38</v>
      </c>
      <c r="J60" s="12" t="s">
        <v>2541</v>
      </c>
      <c r="K60" s="12"/>
      <c r="L60" s="12"/>
      <c r="M60" s="12"/>
      <c r="N60" s="12"/>
      <c r="O60" s="12"/>
      <c r="P60" s="12"/>
      <c r="Q60" s="58">
        <f t="shared" si="2"/>
        <v>38</v>
      </c>
      <c r="R60" s="13">
        <f t="shared" si="3"/>
        <v>5548</v>
      </c>
    </row>
    <row r="61" spans="1:18" ht="17.100000000000001" customHeight="1" x14ac:dyDescent="0.25">
      <c r="A61" s="59">
        <v>56</v>
      </c>
      <c r="B61" s="58">
        <v>440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58">
        <f t="shared" si="2"/>
        <v>0</v>
      </c>
      <c r="R61" s="13">
        <f t="shared" si="3"/>
        <v>0</v>
      </c>
    </row>
    <row r="62" spans="1:18" ht="17.100000000000001" customHeight="1" x14ac:dyDescent="0.25">
      <c r="A62" s="59">
        <v>57</v>
      </c>
      <c r="B62" s="58">
        <v>441</v>
      </c>
      <c r="C62" s="12"/>
      <c r="D62" s="12"/>
      <c r="E62" s="12">
        <v>42</v>
      </c>
      <c r="F62" s="12" t="s">
        <v>2542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58">
        <f t="shared" si="2"/>
        <v>42</v>
      </c>
      <c r="R62" s="13">
        <f t="shared" si="3"/>
        <v>6132</v>
      </c>
    </row>
    <row r="63" spans="1:18" ht="17.100000000000001" customHeight="1" x14ac:dyDescent="0.25">
      <c r="A63" s="59">
        <v>58</v>
      </c>
      <c r="B63" s="58">
        <v>442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>
        <v>43</v>
      </c>
      <c r="P63" s="12" t="s">
        <v>1650</v>
      </c>
      <c r="Q63" s="58">
        <f t="shared" si="2"/>
        <v>43</v>
      </c>
      <c r="R63" s="13">
        <f t="shared" si="3"/>
        <v>6278</v>
      </c>
    </row>
    <row r="64" spans="1:18" ht="17.100000000000001" customHeight="1" x14ac:dyDescent="0.25">
      <c r="A64" s="59">
        <v>60</v>
      </c>
      <c r="B64" s="58" t="s">
        <v>20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12"/>
      <c r="D67" s="12"/>
      <c r="E67" s="12">
        <v>254</v>
      </c>
      <c r="F67" s="12" t="s">
        <v>2543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58">
        <f t="shared" si="2"/>
        <v>254</v>
      </c>
      <c r="R67" s="13">
        <f t="shared" si="3"/>
        <v>37084</v>
      </c>
    </row>
    <row r="68" spans="1:18" ht="17.100000000000001" customHeight="1" x14ac:dyDescent="0.25">
      <c r="A68" s="59">
        <v>64</v>
      </c>
      <c r="B68" s="58">
        <v>608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58">
        <f t="shared" si="2"/>
        <v>0</v>
      </c>
      <c r="R68" s="13">
        <f t="shared" si="3"/>
        <v>0</v>
      </c>
    </row>
    <row r="69" spans="1:18" ht="17.100000000000001" customHeight="1" x14ac:dyDescent="0.25">
      <c r="A69" s="59">
        <v>65</v>
      </c>
      <c r="B69" s="58">
        <v>609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>
        <v>21</v>
      </c>
      <c r="P69" s="12" t="s">
        <v>2544</v>
      </c>
      <c r="Q69" s="58">
        <f t="shared" si="2"/>
        <v>21</v>
      </c>
      <c r="R69" s="13">
        <f t="shared" si="3"/>
        <v>3066</v>
      </c>
    </row>
    <row r="70" spans="1:18" ht="17.100000000000001" customHeight="1" x14ac:dyDescent="0.25">
      <c r="A70" s="59">
        <v>66</v>
      </c>
      <c r="B70" s="58">
        <v>610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>
        <v>35</v>
      </c>
      <c r="N71" s="12" t="s">
        <v>2545</v>
      </c>
      <c r="O71" s="12"/>
      <c r="P71" s="12"/>
      <c r="Q71" s="58">
        <f t="shared" si="2"/>
        <v>35</v>
      </c>
      <c r="R71" s="13">
        <f t="shared" si="3"/>
        <v>5110</v>
      </c>
    </row>
    <row r="72" spans="1:18" ht="17.100000000000001" customHeight="1" x14ac:dyDescent="0.25">
      <c r="A72" s="59">
        <v>68</v>
      </c>
      <c r="B72" s="58">
        <v>612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58">
        <f t="shared" si="2"/>
        <v>0</v>
      </c>
      <c r="R72" s="13">
        <f t="shared" si="3"/>
        <v>0</v>
      </c>
    </row>
    <row r="73" spans="1:18" ht="17.100000000000001" customHeight="1" x14ac:dyDescent="0.25">
      <c r="A73" s="59">
        <v>69</v>
      </c>
      <c r="B73" s="58">
        <v>613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12"/>
      <c r="D77" s="12"/>
      <c r="E77" s="12"/>
      <c r="F77" s="12"/>
      <c r="G77" s="12">
        <v>20</v>
      </c>
      <c r="H77" s="12" t="s">
        <v>2546</v>
      </c>
      <c r="I77" s="12"/>
      <c r="J77" s="12"/>
      <c r="K77" s="12"/>
      <c r="L77" s="12"/>
      <c r="M77" s="12"/>
      <c r="N77" s="12"/>
      <c r="O77" s="12"/>
      <c r="P77" s="12"/>
      <c r="Q77" s="58">
        <f t="shared" si="4"/>
        <v>20</v>
      </c>
      <c r="R77" s="13">
        <f t="shared" si="5"/>
        <v>2920</v>
      </c>
    </row>
    <row r="78" spans="1:18" ht="17.100000000000001" customHeight="1" x14ac:dyDescent="0.25">
      <c r="A78" s="59">
        <v>75</v>
      </c>
      <c r="B78" s="58">
        <v>619</v>
      </c>
      <c r="C78" s="12">
        <v>24</v>
      </c>
      <c r="D78" s="12" t="s">
        <v>1350</v>
      </c>
      <c r="E78" s="12"/>
      <c r="F78" s="12"/>
      <c r="G78" s="12"/>
      <c r="H78" s="12"/>
      <c r="I78" s="12"/>
      <c r="J78" s="12"/>
      <c r="K78" s="12">
        <v>25</v>
      </c>
      <c r="L78" s="12" t="s">
        <v>2547</v>
      </c>
      <c r="M78" s="12"/>
      <c r="N78" s="12"/>
      <c r="O78" s="12"/>
      <c r="P78" s="12"/>
      <c r="Q78" s="58">
        <f t="shared" si="4"/>
        <v>49</v>
      </c>
      <c r="R78" s="13">
        <f t="shared" si="5"/>
        <v>7154</v>
      </c>
    </row>
    <row r="79" spans="1:18" ht="17.100000000000001" customHeight="1" x14ac:dyDescent="0.25">
      <c r="A79" s="59">
        <v>76</v>
      </c>
      <c r="B79" s="58">
        <v>620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58">
        <f t="shared" si="4"/>
        <v>0</v>
      </c>
      <c r="R79" s="13">
        <f t="shared" si="5"/>
        <v>0</v>
      </c>
    </row>
    <row r="80" spans="1:18" ht="17.100000000000001" customHeight="1" x14ac:dyDescent="0.25">
      <c r="A80" s="59">
        <v>79</v>
      </c>
      <c r="B80" s="58">
        <v>623</v>
      </c>
      <c r="C80" s="12"/>
      <c r="D80" s="12"/>
      <c r="E80" s="12">
        <v>19</v>
      </c>
      <c r="F80" s="12" t="s">
        <v>2548</v>
      </c>
      <c r="G80" s="12"/>
      <c r="H80" s="12"/>
      <c r="I80" s="12"/>
      <c r="J80" s="12"/>
      <c r="K80" s="12">
        <v>18</v>
      </c>
      <c r="L80" s="12" t="s">
        <v>1121</v>
      </c>
      <c r="M80" s="12"/>
      <c r="N80" s="12"/>
      <c r="O80" s="12"/>
      <c r="P80" s="12"/>
      <c r="Q80" s="58">
        <f t="shared" si="4"/>
        <v>37</v>
      </c>
      <c r="R80" s="13">
        <f t="shared" si="5"/>
        <v>5402</v>
      </c>
    </row>
    <row r="81" spans="1:18" ht="17.100000000000001" customHeight="1" x14ac:dyDescent="0.25">
      <c r="A81" s="59">
        <v>80</v>
      </c>
      <c r="B81" s="58">
        <v>624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58">
        <f t="shared" si="4"/>
        <v>0</v>
      </c>
      <c r="R81" s="13">
        <f t="shared" si="5"/>
        <v>0</v>
      </c>
    </row>
    <row r="82" spans="1:18" ht="17.100000000000001" customHeight="1" x14ac:dyDescent="0.25">
      <c r="A82" s="59">
        <v>81</v>
      </c>
      <c r="B82" s="58">
        <v>625</v>
      </c>
      <c r="C82" s="12">
        <v>18</v>
      </c>
      <c r="D82" s="12" t="s">
        <v>2549</v>
      </c>
      <c r="E82" s="12"/>
      <c r="F82" s="12"/>
      <c r="G82" s="12"/>
      <c r="H82" s="12"/>
      <c r="I82" s="12">
        <v>23</v>
      </c>
      <c r="J82" s="12" t="s">
        <v>2230</v>
      </c>
      <c r="K82" s="12"/>
      <c r="L82" s="12"/>
      <c r="M82" s="12"/>
      <c r="N82" s="12"/>
      <c r="O82" s="12">
        <v>20</v>
      </c>
      <c r="P82" s="12" t="s">
        <v>1269</v>
      </c>
      <c r="Q82" s="58">
        <f t="shared" si="4"/>
        <v>61</v>
      </c>
      <c r="R82" s="13">
        <f t="shared" si="5"/>
        <v>8906</v>
      </c>
    </row>
    <row r="83" spans="1:18" ht="17.100000000000001" customHeight="1" x14ac:dyDescent="0.25">
      <c r="A83" s="59">
        <v>82</v>
      </c>
      <c r="B83" s="58">
        <v>626</v>
      </c>
      <c r="C83" s="12"/>
      <c r="D83" s="12"/>
      <c r="E83" s="12">
        <v>20</v>
      </c>
      <c r="F83" s="12" t="s">
        <v>1222</v>
      </c>
      <c r="G83" s="12"/>
      <c r="H83" s="12"/>
      <c r="I83" s="12">
        <v>20</v>
      </c>
      <c r="J83" s="12" t="s">
        <v>1338</v>
      </c>
      <c r="K83" s="12"/>
      <c r="L83" s="12"/>
      <c r="M83" s="12"/>
      <c r="N83" s="12"/>
      <c r="O83" s="12">
        <v>26</v>
      </c>
      <c r="P83" s="12" t="s">
        <v>2550</v>
      </c>
      <c r="Q83" s="58">
        <f t="shared" si="4"/>
        <v>66</v>
      </c>
      <c r="R83" s="13">
        <f t="shared" si="5"/>
        <v>9636</v>
      </c>
    </row>
    <row r="84" spans="1:18" ht="17.100000000000001" customHeight="1" x14ac:dyDescent="0.25">
      <c r="A84" s="59">
        <v>83</v>
      </c>
      <c r="B84" s="58">
        <v>627</v>
      </c>
      <c r="C84" s="12">
        <v>6</v>
      </c>
      <c r="D84" s="12" t="s">
        <v>2551</v>
      </c>
      <c r="E84" s="12"/>
      <c r="F84" s="12"/>
      <c r="G84" s="12"/>
      <c r="H84" s="12"/>
      <c r="I84" s="12"/>
      <c r="J84" s="12"/>
      <c r="K84" s="12"/>
      <c r="L84" s="12"/>
      <c r="M84" s="12">
        <v>45</v>
      </c>
      <c r="N84" s="12" t="s">
        <v>2552</v>
      </c>
      <c r="O84" s="12"/>
      <c r="P84" s="12"/>
      <c r="Q84" s="58">
        <f t="shared" si="4"/>
        <v>51</v>
      </c>
      <c r="R84" s="13">
        <f t="shared" si="5"/>
        <v>7446</v>
      </c>
    </row>
    <row r="85" spans="1:18" ht="17.100000000000001" customHeight="1" x14ac:dyDescent="0.25">
      <c r="A85" s="59">
        <v>84</v>
      </c>
      <c r="B85" s="58">
        <v>628</v>
      </c>
      <c r="C85" s="12"/>
      <c r="D85" s="12"/>
      <c r="E85" s="12"/>
      <c r="F85" s="12"/>
      <c r="G85" s="12">
        <v>20</v>
      </c>
      <c r="H85" s="65">
        <v>6497</v>
      </c>
      <c r="I85" s="12">
        <v>20</v>
      </c>
      <c r="J85" s="65">
        <v>6507</v>
      </c>
      <c r="K85" s="12"/>
      <c r="L85" s="12"/>
      <c r="M85" s="12"/>
      <c r="N85" s="12"/>
      <c r="O85" s="12">
        <v>22</v>
      </c>
      <c r="P85" s="65">
        <v>6530</v>
      </c>
      <c r="Q85" s="58">
        <f t="shared" si="4"/>
        <v>62</v>
      </c>
      <c r="R85" s="13">
        <f t="shared" si="5"/>
        <v>9052</v>
      </c>
    </row>
    <row r="86" spans="1:18" ht="17.100000000000001" customHeight="1" x14ac:dyDescent="0.25">
      <c r="A86" s="59">
        <v>85</v>
      </c>
      <c r="B86" s="58">
        <v>629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12"/>
      <c r="D87" s="12"/>
      <c r="E87" s="12"/>
      <c r="F87" s="12"/>
      <c r="G87" s="12"/>
      <c r="H87" s="12"/>
      <c r="I87" s="12">
        <v>23</v>
      </c>
      <c r="J87" s="12" t="s">
        <v>2553</v>
      </c>
      <c r="K87" s="12"/>
      <c r="L87" s="12"/>
      <c r="M87" s="12"/>
      <c r="N87" s="12"/>
      <c r="O87" s="12">
        <v>25</v>
      </c>
      <c r="P87" s="12" t="s">
        <v>2554</v>
      </c>
      <c r="Q87" s="58">
        <f t="shared" si="4"/>
        <v>48</v>
      </c>
      <c r="R87" s="13">
        <f t="shared" si="5"/>
        <v>7008</v>
      </c>
    </row>
    <row r="88" spans="1:18" ht="17.100000000000001" customHeight="1" x14ac:dyDescent="0.25">
      <c r="A88" s="59">
        <v>87</v>
      </c>
      <c r="B88" s="58">
        <v>631</v>
      </c>
      <c r="C88" s="12">
        <v>20</v>
      </c>
      <c r="D88" s="12" t="s">
        <v>1677</v>
      </c>
      <c r="E88" s="12"/>
      <c r="F88" s="12"/>
      <c r="G88" s="12"/>
      <c r="H88" s="12"/>
      <c r="I88" s="12">
        <v>23</v>
      </c>
      <c r="J88" s="12" t="s">
        <v>2555</v>
      </c>
      <c r="K88" s="12"/>
      <c r="L88" s="12"/>
      <c r="M88" s="12">
        <v>20</v>
      </c>
      <c r="N88" s="12" t="s">
        <v>2556</v>
      </c>
      <c r="O88" s="12"/>
      <c r="P88" s="12"/>
      <c r="Q88" s="58">
        <f t="shared" si="4"/>
        <v>63</v>
      </c>
      <c r="R88" s="13">
        <f t="shared" si="5"/>
        <v>9198</v>
      </c>
    </row>
    <row r="89" spans="1:18" ht="17.100000000000001" customHeight="1" x14ac:dyDescent="0.25">
      <c r="A89" s="59">
        <v>88</v>
      </c>
      <c r="B89" s="58">
        <v>632</v>
      </c>
      <c r="C89" s="12"/>
      <c r="D89" s="12"/>
      <c r="E89" s="12">
        <v>24</v>
      </c>
      <c r="F89" s="12" t="s">
        <v>2557</v>
      </c>
      <c r="G89" s="12"/>
      <c r="H89" s="12"/>
      <c r="I89" s="12">
        <v>21</v>
      </c>
      <c r="J89" s="12" t="s">
        <v>2558</v>
      </c>
      <c r="K89" s="12"/>
      <c r="L89" s="12"/>
      <c r="M89" s="12"/>
      <c r="N89" s="12"/>
      <c r="O89" s="12">
        <v>24</v>
      </c>
      <c r="P89" s="12" t="s">
        <v>2559</v>
      </c>
      <c r="Q89" s="58">
        <f t="shared" si="4"/>
        <v>69</v>
      </c>
      <c r="R89" s="13">
        <f t="shared" si="5"/>
        <v>10074</v>
      </c>
    </row>
    <row r="90" spans="1:18" ht="17.100000000000001" customHeight="1" x14ac:dyDescent="0.25">
      <c r="A90" s="59">
        <v>89</v>
      </c>
      <c r="B90" s="58">
        <v>633</v>
      </c>
      <c r="C90" s="12"/>
      <c r="D90" s="12"/>
      <c r="E90" s="12">
        <v>30</v>
      </c>
      <c r="F90" s="12" t="s">
        <v>1963</v>
      </c>
      <c r="G90" s="12"/>
      <c r="H90" s="12"/>
      <c r="I90" s="12">
        <v>25</v>
      </c>
      <c r="J90" s="12" t="s">
        <v>2081</v>
      </c>
      <c r="K90" s="12"/>
      <c r="L90" s="12"/>
      <c r="M90" s="12">
        <v>21</v>
      </c>
      <c r="N90" s="12" t="s">
        <v>1459</v>
      </c>
      <c r="O90" s="12"/>
      <c r="P90" s="12"/>
      <c r="Q90" s="58">
        <f t="shared" si="4"/>
        <v>76</v>
      </c>
      <c r="R90" s="13">
        <f t="shared" si="5"/>
        <v>11096</v>
      </c>
    </row>
    <row r="91" spans="1:18" ht="17.100000000000001" customHeight="1" x14ac:dyDescent="0.25">
      <c r="A91" s="59">
        <v>90</v>
      </c>
      <c r="B91" s="58" t="s">
        <v>21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58">
        <f t="shared" si="4"/>
        <v>0</v>
      </c>
      <c r="R91" s="13">
        <f t="shared" si="5"/>
        <v>0</v>
      </c>
    </row>
    <row r="92" spans="1:18" ht="17.100000000000001" customHeight="1" x14ac:dyDescent="0.25">
      <c r="A92" s="59">
        <v>91</v>
      </c>
      <c r="B92" s="58">
        <v>702</v>
      </c>
      <c r="C92" s="12">
        <v>110</v>
      </c>
      <c r="D92" s="12" t="s">
        <v>2560</v>
      </c>
      <c r="E92" s="12"/>
      <c r="F92" s="12"/>
      <c r="G92" s="12"/>
      <c r="H92" s="12"/>
      <c r="I92" s="12">
        <v>67</v>
      </c>
      <c r="J92" s="12" t="s">
        <v>519</v>
      </c>
      <c r="K92" s="12"/>
      <c r="L92" s="12"/>
      <c r="M92" s="12"/>
      <c r="N92" s="12"/>
      <c r="O92" s="12">
        <v>79</v>
      </c>
      <c r="P92" s="12" t="s">
        <v>389</v>
      </c>
      <c r="Q92" s="58">
        <f t="shared" si="4"/>
        <v>256</v>
      </c>
      <c r="R92" s="13">
        <f t="shared" si="5"/>
        <v>37376</v>
      </c>
    </row>
    <row r="93" spans="1:18" ht="17.100000000000001" customHeight="1" x14ac:dyDescent="0.25">
      <c r="A93" s="59">
        <v>92</v>
      </c>
      <c r="B93" s="58">
        <v>703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58">
        <f t="shared" si="4"/>
        <v>0</v>
      </c>
      <c r="R93" s="13">
        <f t="shared" si="5"/>
        <v>0</v>
      </c>
    </row>
    <row r="94" spans="1:18" ht="17.100000000000001" customHeight="1" x14ac:dyDescent="0.25">
      <c r="A94" s="59">
        <v>95</v>
      </c>
      <c r="B94" s="58">
        <v>1004</v>
      </c>
      <c r="C94" s="12"/>
      <c r="D94" s="12"/>
      <c r="E94" s="12"/>
      <c r="F94" s="12"/>
      <c r="G94" s="12"/>
      <c r="H94" s="12"/>
      <c r="I94" s="12">
        <v>54</v>
      </c>
      <c r="J94" s="12" t="s">
        <v>2561</v>
      </c>
      <c r="K94" s="12"/>
      <c r="L94" s="12"/>
      <c r="M94" s="12"/>
      <c r="N94" s="12"/>
      <c r="O94" s="12"/>
      <c r="P94" s="12"/>
      <c r="Q94" s="58">
        <f t="shared" si="4"/>
        <v>54</v>
      </c>
      <c r="R94" s="13">
        <f t="shared" si="5"/>
        <v>7884</v>
      </c>
    </row>
    <row r="95" spans="1:18" ht="17.100000000000001" customHeight="1" x14ac:dyDescent="0.25">
      <c r="A95" s="59">
        <v>96</v>
      </c>
      <c r="B95" s="58">
        <v>1005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58">
        <f t="shared" si="4"/>
        <v>0</v>
      </c>
      <c r="R96" s="13">
        <f t="shared" si="5"/>
        <v>0</v>
      </c>
    </row>
    <row r="97" spans="1:18" ht="17.100000000000001" customHeight="1" x14ac:dyDescent="0.25">
      <c r="A97" s="59">
        <v>98</v>
      </c>
      <c r="B97" s="58">
        <v>1103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12"/>
      <c r="D98" s="12"/>
      <c r="E98" s="12">
        <v>51</v>
      </c>
      <c r="F98" s="12" t="s">
        <v>2562</v>
      </c>
      <c r="G98" s="12"/>
      <c r="H98" s="12"/>
      <c r="I98" s="12">
        <v>38</v>
      </c>
      <c r="J98" s="12" t="s">
        <v>2563</v>
      </c>
      <c r="K98" s="12"/>
      <c r="L98" s="12"/>
      <c r="M98" s="12">
        <v>41</v>
      </c>
      <c r="N98" s="12" t="s">
        <v>2564</v>
      </c>
      <c r="O98" s="12"/>
      <c r="P98" s="12"/>
      <c r="Q98" s="58">
        <f t="shared" si="4"/>
        <v>130</v>
      </c>
      <c r="R98" s="13">
        <f t="shared" si="5"/>
        <v>18980</v>
      </c>
    </row>
    <row r="99" spans="1:18" ht="17.100000000000001" customHeight="1" x14ac:dyDescent="0.25">
      <c r="A99" s="59">
        <v>101</v>
      </c>
      <c r="B99" s="58">
        <v>1106</v>
      </c>
      <c r="C99" s="12">
        <v>41</v>
      </c>
      <c r="D99" s="12" t="s">
        <v>2565</v>
      </c>
      <c r="E99" s="12"/>
      <c r="F99" s="12"/>
      <c r="G99" s="12"/>
      <c r="H99" s="12"/>
      <c r="I99" s="12"/>
      <c r="J99" s="12"/>
      <c r="K99" s="12"/>
      <c r="L99" s="12"/>
      <c r="M99" s="12">
        <v>50</v>
      </c>
      <c r="N99" s="12" t="s">
        <v>2566</v>
      </c>
      <c r="O99" s="12"/>
      <c r="P99" s="12"/>
      <c r="Q99" s="58">
        <f t="shared" si="4"/>
        <v>91</v>
      </c>
      <c r="R99" s="13">
        <f t="shared" si="5"/>
        <v>13286</v>
      </c>
    </row>
    <row r="100" spans="1:18" ht="17.100000000000001" customHeight="1" x14ac:dyDescent="0.25">
      <c r="A100" s="59">
        <v>102</v>
      </c>
      <c r="B100" s="58">
        <v>1107</v>
      </c>
      <c r="C100" s="12"/>
      <c r="D100" s="12"/>
      <c r="E100" s="12"/>
      <c r="F100" s="12"/>
      <c r="G100" s="12"/>
      <c r="H100" s="12"/>
      <c r="I100" s="12"/>
      <c r="J100" s="12"/>
      <c r="K100" s="12">
        <v>105</v>
      </c>
      <c r="L100" s="12" t="s">
        <v>2567</v>
      </c>
      <c r="M100" s="12"/>
      <c r="N100" s="12"/>
      <c r="O100" s="12"/>
      <c r="P100" s="12"/>
      <c r="Q100" s="58">
        <f t="shared" si="4"/>
        <v>105</v>
      </c>
      <c r="R100" s="13">
        <f t="shared" si="5"/>
        <v>15330</v>
      </c>
    </row>
    <row r="101" spans="1:18" ht="17.100000000000001" customHeight="1" x14ac:dyDescent="0.25">
      <c r="A101" s="59">
        <v>103</v>
      </c>
      <c r="B101" s="58">
        <v>1111</v>
      </c>
      <c r="C101" s="12"/>
      <c r="D101" s="12"/>
      <c r="E101" s="12"/>
      <c r="F101" s="12"/>
      <c r="G101" s="12">
        <v>158</v>
      </c>
      <c r="H101" s="12" t="s">
        <v>2568</v>
      </c>
      <c r="I101" s="12"/>
      <c r="J101" s="12"/>
      <c r="K101" s="12"/>
      <c r="L101" s="12"/>
      <c r="M101" s="12"/>
      <c r="N101" s="12"/>
      <c r="O101" s="12"/>
      <c r="P101" s="12"/>
      <c r="Q101" s="58">
        <f t="shared" si="4"/>
        <v>158</v>
      </c>
      <c r="R101" s="13">
        <f t="shared" si="5"/>
        <v>23068</v>
      </c>
    </row>
    <row r="102" spans="1:18" ht="17.100000000000001" customHeight="1" x14ac:dyDescent="0.25">
      <c r="A102" s="59">
        <v>104</v>
      </c>
      <c r="B102" s="58">
        <v>1222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12"/>
      <c r="D103" s="12"/>
      <c r="E103" s="12"/>
      <c r="F103" s="12"/>
      <c r="G103" s="12">
        <v>39</v>
      </c>
      <c r="H103" s="12" t="s">
        <v>2569</v>
      </c>
      <c r="I103" s="12">
        <v>20</v>
      </c>
      <c r="J103" s="65">
        <v>286577</v>
      </c>
      <c r="K103" s="12"/>
      <c r="L103" s="12"/>
      <c r="M103" s="12"/>
      <c r="N103" s="12"/>
      <c r="O103" s="12"/>
      <c r="P103" s="12"/>
      <c r="Q103" s="58">
        <f t="shared" si="4"/>
        <v>59</v>
      </c>
      <c r="R103" s="13">
        <f t="shared" si="5"/>
        <v>8614</v>
      </c>
    </row>
    <row r="104" spans="1:18" ht="17.100000000000001" customHeight="1" x14ac:dyDescent="0.25">
      <c r="A104" s="59">
        <v>106</v>
      </c>
      <c r="B104" s="58">
        <v>1229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58">
        <f t="shared" si="4"/>
        <v>0</v>
      </c>
      <c r="R104" s="13">
        <f t="shared" si="5"/>
        <v>0</v>
      </c>
    </row>
    <row r="105" spans="1:18" ht="17.100000000000001" customHeight="1" x14ac:dyDescent="0.25">
      <c r="A105" s="59">
        <v>107</v>
      </c>
      <c r="B105" s="58">
        <v>1230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>
        <v>0</v>
      </c>
      <c r="P105" s="12" t="s">
        <v>2570</v>
      </c>
      <c r="Q105" s="58">
        <f t="shared" si="4"/>
        <v>0</v>
      </c>
      <c r="R105" s="13">
        <f t="shared" si="5"/>
        <v>0</v>
      </c>
    </row>
    <row r="106" spans="1:18" ht="17.100000000000001" customHeight="1" x14ac:dyDescent="0.25">
      <c r="A106" s="59">
        <v>108</v>
      </c>
      <c r="B106" s="58">
        <v>1231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58">
        <f t="shared" si="4"/>
        <v>0</v>
      </c>
      <c r="R106" s="13">
        <f t="shared" si="5"/>
        <v>0</v>
      </c>
    </row>
    <row r="107" spans="1:18" ht="17.100000000000001" customHeight="1" x14ac:dyDescent="0.25">
      <c r="A107" s="59">
        <v>109</v>
      </c>
      <c r="B107" s="58">
        <v>1232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7.100000000000001" customHeight="1" x14ac:dyDescent="0.25">
      <c r="A108" s="59">
        <v>110</v>
      </c>
      <c r="B108" s="58">
        <v>1233</v>
      </c>
      <c r="C108" s="12"/>
      <c r="D108" s="12"/>
      <c r="E108" s="12"/>
      <c r="F108" s="12"/>
      <c r="G108" s="12">
        <v>55</v>
      </c>
      <c r="H108" s="12" t="s">
        <v>2571</v>
      </c>
      <c r="I108" s="12"/>
      <c r="J108" s="12"/>
      <c r="K108" s="12">
        <v>49</v>
      </c>
      <c r="L108" s="12" t="s">
        <v>2572</v>
      </c>
      <c r="M108" s="12"/>
      <c r="N108" s="12"/>
      <c r="O108" s="12"/>
      <c r="P108" s="12"/>
      <c r="Q108" s="58">
        <f t="shared" si="6"/>
        <v>104</v>
      </c>
      <c r="R108" s="13">
        <f t="shared" si="7"/>
        <v>15184</v>
      </c>
    </row>
    <row r="109" spans="1:18" ht="17.100000000000001" customHeight="1" x14ac:dyDescent="0.25">
      <c r="A109" s="59">
        <v>111</v>
      </c>
      <c r="B109" s="58">
        <v>1234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12"/>
      <c r="D110" s="12"/>
      <c r="E110" s="12"/>
      <c r="F110" s="12"/>
      <c r="G110" s="12"/>
      <c r="H110" s="12"/>
      <c r="I110" s="12"/>
      <c r="J110" s="12"/>
      <c r="K110" s="12">
        <v>60</v>
      </c>
      <c r="L110" s="12" t="s">
        <v>2573</v>
      </c>
      <c r="M110" s="12"/>
      <c r="N110" s="12"/>
      <c r="O110" s="12"/>
      <c r="P110" s="12"/>
      <c r="Q110" s="58">
        <f t="shared" si="6"/>
        <v>60</v>
      </c>
      <c r="R110" s="13">
        <f t="shared" si="7"/>
        <v>8760</v>
      </c>
    </row>
    <row r="111" spans="1:18" ht="17.100000000000001" customHeight="1" x14ac:dyDescent="0.25">
      <c r="A111" s="59">
        <v>113</v>
      </c>
      <c r="B111" s="58">
        <v>1236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58">
        <f t="shared" si="6"/>
        <v>0</v>
      </c>
      <c r="R111" s="13">
        <f t="shared" si="7"/>
        <v>0</v>
      </c>
    </row>
    <row r="112" spans="1:18" ht="17.100000000000001" customHeight="1" x14ac:dyDescent="0.25">
      <c r="A112" s="59">
        <v>114</v>
      </c>
      <c r="B112" s="58">
        <v>1237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58">
        <f t="shared" si="6"/>
        <v>0</v>
      </c>
      <c r="R114" s="13">
        <f t="shared" si="7"/>
        <v>0</v>
      </c>
    </row>
    <row r="115" spans="1:18" ht="17.100000000000001" customHeight="1" x14ac:dyDescent="0.25">
      <c r="A115" s="59">
        <v>118</v>
      </c>
      <c r="B115" s="58">
        <v>1405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58">
        <f t="shared" si="6"/>
        <v>0</v>
      </c>
      <c r="R115" s="13">
        <f t="shared" si="7"/>
        <v>0</v>
      </c>
    </row>
    <row r="116" spans="1:18" ht="17.100000000000001" customHeight="1" x14ac:dyDescent="0.25">
      <c r="A116" s="59">
        <v>119</v>
      </c>
      <c r="B116" s="58">
        <v>1504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58">
        <f t="shared" si="6"/>
        <v>0</v>
      </c>
      <c r="R116" s="13">
        <f t="shared" si="7"/>
        <v>0</v>
      </c>
    </row>
    <row r="117" spans="1:18" ht="17.100000000000001" customHeight="1" x14ac:dyDescent="0.25">
      <c r="A117" s="59">
        <v>120</v>
      </c>
      <c r="B117" s="58">
        <v>1505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58">
        <f t="shared" si="6"/>
        <v>0</v>
      </c>
      <c r="R117" s="13">
        <f t="shared" si="7"/>
        <v>0</v>
      </c>
    </row>
    <row r="118" spans="1:18" ht="17.100000000000001" customHeight="1" x14ac:dyDescent="0.25">
      <c r="A118" s="59">
        <v>122</v>
      </c>
      <c r="B118" s="58">
        <v>1507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58">
        <f t="shared" si="6"/>
        <v>0</v>
      </c>
      <c r="R118" s="13">
        <f t="shared" si="7"/>
        <v>0</v>
      </c>
    </row>
    <row r="119" spans="1:18" ht="17.100000000000001" customHeight="1" x14ac:dyDescent="0.25">
      <c r="A119" s="59">
        <v>123</v>
      </c>
      <c r="B119" s="58">
        <v>1508</v>
      </c>
      <c r="C119" s="12"/>
      <c r="D119" s="12"/>
      <c r="E119" s="12"/>
      <c r="F119" s="12"/>
      <c r="G119" s="12"/>
      <c r="H119" s="12"/>
      <c r="I119" s="12">
        <v>62</v>
      </c>
      <c r="J119" s="12" t="s">
        <v>2574</v>
      </c>
      <c r="K119" s="12"/>
      <c r="L119" s="12"/>
      <c r="M119" s="12"/>
      <c r="N119" s="12"/>
      <c r="O119" s="12">
        <v>43</v>
      </c>
      <c r="P119" s="12" t="s">
        <v>2575</v>
      </c>
      <c r="Q119" s="58">
        <f t="shared" si="6"/>
        <v>105</v>
      </c>
      <c r="R119" s="13">
        <f t="shared" si="7"/>
        <v>15330</v>
      </c>
    </row>
    <row r="120" spans="1:18" ht="17.100000000000001" customHeight="1" x14ac:dyDescent="0.25">
      <c r="A120" s="59">
        <v>124</v>
      </c>
      <c r="B120" s="58">
        <v>1509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58">
        <f t="shared" si="6"/>
        <v>0</v>
      </c>
      <c r="R120" s="13">
        <f t="shared" si="7"/>
        <v>0</v>
      </c>
    </row>
    <row r="121" spans="1:18" ht="17.100000000000001" customHeight="1" x14ac:dyDescent="0.25">
      <c r="A121" s="59">
        <v>125</v>
      </c>
      <c r="B121" s="58">
        <v>1510</v>
      </c>
      <c r="C121" s="12"/>
      <c r="D121" s="12"/>
      <c r="E121" s="12"/>
      <c r="F121" s="12"/>
      <c r="G121" s="12">
        <v>75</v>
      </c>
      <c r="H121" s="12" t="s">
        <v>2576</v>
      </c>
      <c r="I121" s="12"/>
      <c r="J121" s="12"/>
      <c r="K121" s="12">
        <v>71</v>
      </c>
      <c r="L121" s="12" t="s">
        <v>2577</v>
      </c>
      <c r="M121" s="12"/>
      <c r="N121" s="12"/>
      <c r="O121" s="12">
        <v>52</v>
      </c>
      <c r="P121" s="12" t="s">
        <v>1952</v>
      </c>
      <c r="Q121" s="58">
        <f t="shared" si="6"/>
        <v>198</v>
      </c>
      <c r="R121" s="13">
        <f t="shared" si="7"/>
        <v>28908</v>
      </c>
    </row>
    <row r="122" spans="1:18" ht="17.100000000000001" customHeight="1" x14ac:dyDescent="0.25">
      <c r="A122" s="59">
        <v>126</v>
      </c>
      <c r="B122" s="58">
        <v>1511</v>
      </c>
      <c r="C122" s="12">
        <v>56</v>
      </c>
      <c r="D122" s="12" t="s">
        <v>2578</v>
      </c>
      <c r="E122" s="12"/>
      <c r="F122" s="12"/>
      <c r="G122" s="12"/>
      <c r="H122" s="12"/>
      <c r="I122" s="12">
        <v>79</v>
      </c>
      <c r="J122" s="12" t="s">
        <v>2579</v>
      </c>
      <c r="K122" s="12"/>
      <c r="L122" s="12"/>
      <c r="M122" s="12">
        <v>45</v>
      </c>
      <c r="N122" s="12" t="s">
        <v>2580</v>
      </c>
      <c r="O122" s="12"/>
      <c r="P122" s="12"/>
      <c r="Q122" s="58">
        <f t="shared" si="6"/>
        <v>180</v>
      </c>
      <c r="R122" s="13">
        <f t="shared" si="7"/>
        <v>26280</v>
      </c>
    </row>
    <row r="123" spans="1:18" ht="17.100000000000001" customHeight="1" x14ac:dyDescent="0.25">
      <c r="A123" s="59">
        <v>127</v>
      </c>
      <c r="B123" s="58" t="s">
        <v>22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58">
        <f t="shared" si="6"/>
        <v>0</v>
      </c>
      <c r="R124" s="13">
        <f t="shared" si="7"/>
        <v>0</v>
      </c>
    </row>
    <row r="125" spans="1:18" ht="17.100000000000001" customHeight="1" x14ac:dyDescent="0.25">
      <c r="A125" s="59">
        <v>129</v>
      </c>
      <c r="B125" s="58">
        <v>1603</v>
      </c>
      <c r="C125" s="12"/>
      <c r="D125" s="12"/>
      <c r="E125" s="12">
        <v>42</v>
      </c>
      <c r="F125" s="12" t="s">
        <v>1209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58">
        <f t="shared" si="6"/>
        <v>42</v>
      </c>
      <c r="R125" s="13">
        <f t="shared" si="7"/>
        <v>6132</v>
      </c>
    </row>
    <row r="126" spans="1:18" ht="17.100000000000001" customHeight="1" x14ac:dyDescent="0.25">
      <c r="A126" s="59">
        <v>130</v>
      </c>
      <c r="B126" s="58">
        <v>1703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58">
        <f t="shared" si="6"/>
        <v>0</v>
      </c>
      <c r="R126" s="13">
        <f t="shared" si="7"/>
        <v>0</v>
      </c>
    </row>
    <row r="127" spans="1:18" ht="17.100000000000001" customHeight="1" x14ac:dyDescent="0.25">
      <c r="A127" s="59">
        <v>131</v>
      </c>
      <c r="B127" s="58">
        <v>1704</v>
      </c>
      <c r="C127" s="12">
        <v>21</v>
      </c>
      <c r="D127" s="12" t="s">
        <v>2581</v>
      </c>
      <c r="E127" s="12"/>
      <c r="F127" s="12"/>
      <c r="G127" s="12"/>
      <c r="H127" s="12"/>
      <c r="I127" s="12"/>
      <c r="J127" s="12"/>
      <c r="K127" s="12">
        <v>54</v>
      </c>
      <c r="L127" s="12" t="s">
        <v>2582</v>
      </c>
      <c r="M127" s="12"/>
      <c r="N127" s="12"/>
      <c r="O127" s="12"/>
      <c r="P127" s="12"/>
      <c r="Q127" s="58">
        <f t="shared" si="6"/>
        <v>75</v>
      </c>
      <c r="R127" s="13">
        <f t="shared" si="7"/>
        <v>10950</v>
      </c>
    </row>
    <row r="128" spans="1:18" ht="17.100000000000001" customHeight="1" x14ac:dyDescent="0.25">
      <c r="A128" s="59">
        <v>132</v>
      </c>
      <c r="B128" s="58">
        <v>1705</v>
      </c>
      <c r="C128" s="12"/>
      <c r="D128" s="12"/>
      <c r="E128" s="12"/>
      <c r="F128" s="12"/>
      <c r="G128" s="12"/>
      <c r="H128" s="12"/>
      <c r="I128" s="12">
        <v>48</v>
      </c>
      <c r="J128" s="12" t="s">
        <v>2583</v>
      </c>
      <c r="K128" s="12"/>
      <c r="L128" s="12"/>
      <c r="M128" s="12"/>
      <c r="N128" s="12"/>
      <c r="O128" s="12"/>
      <c r="P128" s="12"/>
      <c r="Q128" s="58">
        <f t="shared" si="6"/>
        <v>48</v>
      </c>
      <c r="R128" s="13">
        <f t="shared" si="7"/>
        <v>7008</v>
      </c>
    </row>
    <row r="129" spans="1:18" ht="17.100000000000001" customHeight="1" x14ac:dyDescent="0.25">
      <c r="A129" s="59">
        <v>133</v>
      </c>
      <c r="B129" s="58">
        <v>1706</v>
      </c>
      <c r="C129" s="12"/>
      <c r="D129" s="12"/>
      <c r="E129" s="12"/>
      <c r="F129" s="12"/>
      <c r="G129" s="12"/>
      <c r="H129" s="12"/>
      <c r="I129" s="12"/>
      <c r="J129" s="12"/>
      <c r="K129" s="12">
        <v>34</v>
      </c>
      <c r="L129" s="12" t="s">
        <v>2584</v>
      </c>
      <c r="M129" s="12"/>
      <c r="N129" s="12"/>
      <c r="O129" s="12"/>
      <c r="P129" s="12"/>
      <c r="Q129" s="58">
        <f t="shared" si="6"/>
        <v>34</v>
      </c>
      <c r="R129" s="13">
        <f t="shared" si="7"/>
        <v>4964</v>
      </c>
    </row>
    <row r="130" spans="1:18" ht="17.100000000000001" customHeight="1" x14ac:dyDescent="0.25">
      <c r="A130" s="59">
        <v>134</v>
      </c>
      <c r="B130" s="58">
        <v>1707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58">
        <f t="shared" si="6"/>
        <v>0</v>
      </c>
      <c r="R130" s="13">
        <f t="shared" si="7"/>
        <v>0</v>
      </c>
    </row>
    <row r="131" spans="1:18" ht="17.100000000000001" customHeight="1" x14ac:dyDescent="0.25">
      <c r="A131" s="59">
        <v>135</v>
      </c>
      <c r="B131" s="58">
        <v>1708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58">
        <f t="shared" si="6"/>
        <v>0</v>
      </c>
      <c r="R131" s="13">
        <f t="shared" si="7"/>
        <v>0</v>
      </c>
    </row>
    <row r="132" spans="1:18" ht="17.100000000000001" customHeight="1" x14ac:dyDescent="0.25">
      <c r="A132" s="59">
        <v>136</v>
      </c>
      <c r="B132" s="58" t="s">
        <v>23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58">
        <f t="shared" si="6"/>
        <v>0</v>
      </c>
      <c r="R133" s="13">
        <f t="shared" si="7"/>
        <v>0</v>
      </c>
    </row>
    <row r="134" spans="1:18" ht="17.100000000000001" customHeight="1" x14ac:dyDescent="0.25">
      <c r="A134" s="59">
        <v>138</v>
      </c>
      <c r="B134" s="58">
        <v>2102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58">
        <f t="shared" si="6"/>
        <v>0</v>
      </c>
      <c r="R134" s="13">
        <f t="shared" si="7"/>
        <v>0</v>
      </c>
    </row>
    <row r="135" spans="1:18" ht="17.100000000000001" customHeight="1" x14ac:dyDescent="0.25">
      <c r="A135" s="59">
        <v>139</v>
      </c>
      <c r="B135" s="58">
        <v>2105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>
        <v>61</v>
      </c>
      <c r="P137" s="12" t="s">
        <v>1156</v>
      </c>
      <c r="Q137" s="58">
        <f t="shared" si="6"/>
        <v>61</v>
      </c>
      <c r="R137" s="13">
        <f t="shared" si="7"/>
        <v>8906</v>
      </c>
    </row>
    <row r="138" spans="1:18" ht="17.100000000000001" customHeight="1" x14ac:dyDescent="0.25">
      <c r="A138" s="59">
        <v>142</v>
      </c>
      <c r="B138" s="58">
        <v>2108</v>
      </c>
      <c r="C138" s="12"/>
      <c r="D138" s="12"/>
      <c r="E138" s="12"/>
      <c r="F138" s="12"/>
      <c r="G138" s="12">
        <v>93</v>
      </c>
      <c r="H138" s="12" t="s">
        <v>2585</v>
      </c>
      <c r="I138" s="12"/>
      <c r="J138" s="12"/>
      <c r="K138" s="12"/>
      <c r="L138" s="12"/>
      <c r="M138" s="12">
        <v>113</v>
      </c>
      <c r="N138" s="12" t="s">
        <v>2586</v>
      </c>
      <c r="O138" s="12"/>
      <c r="P138" s="12"/>
      <c r="Q138" s="58">
        <f t="shared" si="6"/>
        <v>206</v>
      </c>
      <c r="R138" s="13">
        <f t="shared" si="7"/>
        <v>30076</v>
      </c>
    </row>
    <row r="139" spans="1:18" ht="17.100000000000001" customHeight="1" x14ac:dyDescent="0.25">
      <c r="A139" s="59">
        <v>143</v>
      </c>
      <c r="B139" s="58">
        <v>2109</v>
      </c>
      <c r="C139" s="12">
        <v>94</v>
      </c>
      <c r="D139" s="12" t="s">
        <v>2587</v>
      </c>
      <c r="E139" s="12"/>
      <c r="F139" s="12"/>
      <c r="G139" s="12"/>
      <c r="H139" s="12"/>
      <c r="I139" s="12">
        <v>98</v>
      </c>
      <c r="J139" s="12" t="s">
        <v>2588</v>
      </c>
      <c r="K139" s="12"/>
      <c r="L139" s="12"/>
      <c r="M139" s="12">
        <v>84</v>
      </c>
      <c r="N139" s="12" t="s">
        <v>2589</v>
      </c>
      <c r="O139" s="12"/>
      <c r="P139" s="12"/>
      <c r="Q139" s="58">
        <f t="shared" ref="Q139:Q152" si="8">C139+E139+G139+I139+K139+M139+O139</f>
        <v>276</v>
      </c>
      <c r="R139" s="13">
        <f t="shared" ref="R139:R152" si="9">SUM(C139*C$9,E139*E$9,G139*G$9,I139*I$9,K139*K$9,M139*M$9,O139*O$9)</f>
        <v>40296</v>
      </c>
    </row>
    <row r="140" spans="1:18" ht="17.100000000000001" customHeight="1" x14ac:dyDescent="0.25">
      <c r="A140" s="59">
        <v>144</v>
      </c>
      <c r="B140" s="58">
        <v>2110</v>
      </c>
      <c r="C140" s="12">
        <v>85</v>
      </c>
      <c r="D140" s="12" t="s">
        <v>2590</v>
      </c>
      <c r="E140" s="12"/>
      <c r="F140" s="12"/>
      <c r="G140" s="12"/>
      <c r="H140" s="12"/>
      <c r="I140" s="12"/>
      <c r="J140" s="12"/>
      <c r="K140" s="12">
        <v>114</v>
      </c>
      <c r="L140" s="12" t="s">
        <v>2591</v>
      </c>
      <c r="M140" s="12"/>
      <c r="N140" s="12"/>
      <c r="O140" s="12"/>
      <c r="P140" s="12"/>
      <c r="Q140" s="58">
        <f t="shared" si="8"/>
        <v>199</v>
      </c>
      <c r="R140" s="13">
        <f t="shared" si="9"/>
        <v>29054</v>
      </c>
    </row>
    <row r="141" spans="1:18" ht="17.100000000000001" customHeight="1" x14ac:dyDescent="0.25">
      <c r="A141" s="59">
        <v>145</v>
      </c>
      <c r="B141" s="58">
        <v>2111</v>
      </c>
      <c r="C141" s="12"/>
      <c r="D141" s="12"/>
      <c r="E141" s="12"/>
      <c r="F141" s="12"/>
      <c r="G141" s="12">
        <v>106</v>
      </c>
      <c r="H141" s="12" t="s">
        <v>2592</v>
      </c>
      <c r="I141" s="12">
        <v>93</v>
      </c>
      <c r="J141" s="12" t="s">
        <v>2593</v>
      </c>
      <c r="K141" s="12">
        <v>86</v>
      </c>
      <c r="L141" s="12" t="s">
        <v>2594</v>
      </c>
      <c r="M141" s="12"/>
      <c r="N141" s="12"/>
      <c r="O141" s="12">
        <v>79</v>
      </c>
      <c r="P141" s="12" t="s">
        <v>2595</v>
      </c>
      <c r="Q141" s="58">
        <f t="shared" si="8"/>
        <v>364</v>
      </c>
      <c r="R141" s="13">
        <f t="shared" si="9"/>
        <v>53144</v>
      </c>
    </row>
    <row r="142" spans="1:18" ht="17.100000000000001" customHeight="1" x14ac:dyDescent="0.25">
      <c r="A142" s="59">
        <v>146</v>
      </c>
      <c r="B142" s="58">
        <v>2112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>
        <v>100</v>
      </c>
      <c r="P142" s="12" t="s">
        <v>2596</v>
      </c>
      <c r="Q142" s="58">
        <f t="shared" si="8"/>
        <v>100</v>
      </c>
      <c r="R142" s="13">
        <f t="shared" si="9"/>
        <v>14600</v>
      </c>
    </row>
    <row r="143" spans="1:18" ht="17.100000000000001" customHeight="1" x14ac:dyDescent="0.25">
      <c r="A143" s="59">
        <v>147</v>
      </c>
      <c r="B143" s="58">
        <v>2113</v>
      </c>
      <c r="C143" s="12"/>
      <c r="D143" s="12"/>
      <c r="E143" s="12">
        <v>119</v>
      </c>
      <c r="F143" s="12" t="s">
        <v>2597</v>
      </c>
      <c r="G143" s="12"/>
      <c r="H143" s="12"/>
      <c r="I143" s="12">
        <v>87</v>
      </c>
      <c r="J143" s="12" t="s">
        <v>2598</v>
      </c>
      <c r="K143" s="12"/>
      <c r="L143" s="12"/>
      <c r="M143" s="12"/>
      <c r="N143" s="12"/>
      <c r="O143" s="12">
        <v>77</v>
      </c>
      <c r="P143" s="12" t="s">
        <v>2599</v>
      </c>
      <c r="Q143" s="58">
        <f t="shared" si="8"/>
        <v>283</v>
      </c>
      <c r="R143" s="13">
        <f t="shared" si="9"/>
        <v>41318</v>
      </c>
    </row>
    <row r="144" spans="1:18" ht="17.100000000000001" customHeight="1" x14ac:dyDescent="0.25">
      <c r="A144" s="59">
        <v>148</v>
      </c>
      <c r="B144" s="58">
        <v>2114</v>
      </c>
      <c r="C144" s="12"/>
      <c r="D144" s="12"/>
      <c r="E144" s="12">
        <v>39</v>
      </c>
      <c r="F144" s="65">
        <v>34764</v>
      </c>
      <c r="G144" s="12"/>
      <c r="H144" s="12"/>
      <c r="I144" s="12"/>
      <c r="J144" s="12"/>
      <c r="K144" s="12"/>
      <c r="L144" s="12"/>
      <c r="M144" s="12">
        <v>46</v>
      </c>
      <c r="N144" s="65">
        <v>35064</v>
      </c>
      <c r="O144" s="12"/>
      <c r="P144" s="12"/>
      <c r="Q144" s="58">
        <f t="shared" si="8"/>
        <v>85</v>
      </c>
      <c r="R144" s="13">
        <f t="shared" si="9"/>
        <v>12410</v>
      </c>
    </row>
    <row r="145" spans="1:18" ht="17.100000000000001" customHeight="1" x14ac:dyDescent="0.25">
      <c r="A145" s="59">
        <v>149</v>
      </c>
      <c r="B145" s="58">
        <v>2115</v>
      </c>
      <c r="C145" s="12"/>
      <c r="D145" s="12"/>
      <c r="E145" s="12"/>
      <c r="F145" s="12"/>
      <c r="G145" s="12"/>
      <c r="H145" s="12"/>
      <c r="I145" s="12"/>
      <c r="J145" s="12"/>
      <c r="K145" s="12">
        <v>48</v>
      </c>
      <c r="L145" s="12" t="s">
        <v>2600</v>
      </c>
      <c r="M145" s="12"/>
      <c r="N145" s="12"/>
      <c r="O145" s="12"/>
      <c r="P145" s="12"/>
      <c r="Q145" s="58">
        <f t="shared" si="8"/>
        <v>48</v>
      </c>
      <c r="R145" s="13">
        <f t="shared" si="9"/>
        <v>7008</v>
      </c>
    </row>
    <row r="146" spans="1:18" ht="17.100000000000001" customHeight="1" x14ac:dyDescent="0.25">
      <c r="A146" s="59">
        <v>151</v>
      </c>
      <c r="B146" s="58">
        <v>2302</v>
      </c>
      <c r="C146" s="12"/>
      <c r="D146" s="12"/>
      <c r="E146" s="12"/>
      <c r="F146" s="12"/>
      <c r="G146" s="12">
        <v>120</v>
      </c>
      <c r="H146" s="12" t="s">
        <v>2601</v>
      </c>
      <c r="I146" s="12"/>
      <c r="J146" s="12"/>
      <c r="K146" s="12"/>
      <c r="L146" s="12"/>
      <c r="M146" s="12">
        <v>70</v>
      </c>
      <c r="N146" s="12" t="s">
        <v>643</v>
      </c>
      <c r="O146" s="12"/>
      <c r="P146" s="12"/>
      <c r="Q146" s="58">
        <f t="shared" si="8"/>
        <v>190</v>
      </c>
      <c r="R146" s="13">
        <f t="shared" si="9"/>
        <v>27740</v>
      </c>
    </row>
    <row r="147" spans="1:18" ht="17.100000000000001" customHeight="1" x14ac:dyDescent="0.25">
      <c r="A147" s="59">
        <v>152</v>
      </c>
      <c r="B147" s="58">
        <v>2401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58">
        <f t="shared" si="8"/>
        <v>0</v>
      </c>
      <c r="R147" s="13">
        <f t="shared" si="9"/>
        <v>0</v>
      </c>
    </row>
    <row r="148" spans="1:18" ht="17.100000000000001" customHeight="1" x14ac:dyDescent="0.25">
      <c r="A148" s="59">
        <v>153</v>
      </c>
      <c r="B148" s="58">
        <v>2402</v>
      </c>
      <c r="C148" s="12"/>
      <c r="D148" s="12"/>
      <c r="E148" s="12"/>
      <c r="F148" s="12"/>
      <c r="G148" s="12"/>
      <c r="H148" s="12"/>
      <c r="I148" s="12"/>
      <c r="J148" s="12"/>
      <c r="K148" s="12">
        <v>214</v>
      </c>
      <c r="L148" s="12" t="s">
        <v>2602</v>
      </c>
      <c r="M148" s="12"/>
      <c r="N148" s="12"/>
      <c r="O148" s="12"/>
      <c r="P148" s="12"/>
      <c r="Q148" s="58">
        <f t="shared" si="8"/>
        <v>214</v>
      </c>
      <c r="R148" s="13">
        <f t="shared" si="9"/>
        <v>31244</v>
      </c>
    </row>
    <row r="149" spans="1:18" ht="17.100000000000001" customHeight="1" x14ac:dyDescent="0.25">
      <c r="A149" s="59">
        <v>154</v>
      </c>
      <c r="B149" s="58" t="s">
        <v>24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>
        <v>9</v>
      </c>
      <c r="N151" s="12" t="s">
        <v>501</v>
      </c>
      <c r="O151" s="12"/>
      <c r="P151" s="12"/>
      <c r="Q151" s="58">
        <f t="shared" si="8"/>
        <v>9</v>
      </c>
      <c r="R151" s="13">
        <f t="shared" si="9"/>
        <v>1314</v>
      </c>
    </row>
    <row r="152" spans="1:18" ht="17.100000000000001" customHeight="1" x14ac:dyDescent="0.25">
      <c r="A152" s="59">
        <v>157</v>
      </c>
      <c r="B152" s="58" t="s">
        <v>27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6526</v>
      </c>
      <c r="R153" s="13">
        <f>SUM(R11:R152)</f>
        <v>952796</v>
      </c>
    </row>
    <row r="154" spans="1:18" ht="33.950000000000003" customHeight="1" x14ac:dyDescent="0.25">
      <c r="A154" s="87" t="s">
        <v>28</v>
      </c>
      <c r="B154" s="85"/>
      <c r="C154" s="59">
        <f>SUM(C11:C152)</f>
        <v>633</v>
      </c>
      <c r="D154" s="59"/>
      <c r="E154" s="59">
        <f>SUM(E11:E152)</f>
        <v>881</v>
      </c>
      <c r="F154" s="59"/>
      <c r="G154" s="59">
        <f>SUM(G11:G152)</f>
        <v>942</v>
      </c>
      <c r="H154" s="59"/>
      <c r="I154" s="59">
        <f>SUM(I11:I152)</f>
        <v>1122</v>
      </c>
      <c r="J154" s="59"/>
      <c r="K154" s="59">
        <f>SUM(K11:K152)</f>
        <v>997</v>
      </c>
      <c r="L154" s="59"/>
      <c r="M154" s="59">
        <f>SUM(M11:M152)</f>
        <v>865</v>
      </c>
      <c r="N154" s="59"/>
      <c r="O154" s="59">
        <f>SUM(O11:O152)</f>
        <v>1086</v>
      </c>
      <c r="P154" s="59"/>
      <c r="Q154" s="21">
        <f>SUM(C154:P154)</f>
        <v>6526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92418</v>
      </c>
      <c r="D155" s="59"/>
      <c r="E155" s="59">
        <f>E154*E9</f>
        <v>128626</v>
      </c>
      <c r="F155" s="59"/>
      <c r="G155" s="59">
        <f>G154*G9</f>
        <v>137532</v>
      </c>
      <c r="H155" s="59"/>
      <c r="I155" s="59">
        <f>I154*I9</f>
        <v>163812</v>
      </c>
      <c r="J155" s="59"/>
      <c r="K155" s="59">
        <f>K154*K9</f>
        <v>145562</v>
      </c>
      <c r="L155" s="59"/>
      <c r="M155" s="59">
        <f>M154*M9</f>
        <v>126290</v>
      </c>
      <c r="N155" s="59"/>
      <c r="O155" s="59">
        <f>O154*O9</f>
        <v>158556</v>
      </c>
      <c r="P155" s="59"/>
      <c r="Q155" s="59" t="s">
        <v>30</v>
      </c>
      <c r="R155" s="23">
        <f>SUM(C155:P155)</f>
        <v>952796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Q158" s="1"/>
      <c r="R158" s="1"/>
    </row>
    <row r="159" spans="1:18" x14ac:dyDescent="0.25">
      <c r="A159" s="1" t="s">
        <v>48</v>
      </c>
      <c r="C159" s="1"/>
      <c r="D159" s="1"/>
      <c r="E159" s="27"/>
      <c r="F159" s="1"/>
      <c r="G159" s="27"/>
      <c r="H159" s="1"/>
      <c r="I159" s="27"/>
      <c r="J159" s="1"/>
      <c r="K159" s="27"/>
      <c r="L159" s="1"/>
      <c r="M159" s="61"/>
      <c r="N159" s="1"/>
      <c r="O159" s="1"/>
      <c r="P159" s="26" t="s">
        <v>81</v>
      </c>
      <c r="Q159" s="26"/>
    </row>
    <row r="160" spans="1:18" x14ac:dyDescent="0.25">
      <c r="A160" s="57" t="s">
        <v>2172</v>
      </c>
      <c r="E160" s="60"/>
      <c r="G160" s="60"/>
      <c r="I160" s="60"/>
      <c r="K160" s="60"/>
      <c r="M160" s="61"/>
      <c r="P160" s="26" t="s">
        <v>53</v>
      </c>
      <c r="Q160" s="26"/>
    </row>
    <row r="161" spans="1:16" x14ac:dyDescent="0.25">
      <c r="A161" s="57" t="s">
        <v>54</v>
      </c>
      <c r="P161" s="57" t="s">
        <v>56</v>
      </c>
    </row>
  </sheetData>
  <mergeCells count="26">
    <mergeCell ref="B156:C156"/>
    <mergeCell ref="K9:L9"/>
    <mergeCell ref="M9:N9"/>
    <mergeCell ref="R7:R10"/>
    <mergeCell ref="O9:P9"/>
    <mergeCell ref="C9:D9"/>
    <mergeCell ref="E9:F9"/>
    <mergeCell ref="A154:B154"/>
    <mergeCell ref="A153:P153"/>
    <mergeCell ref="A155:B155"/>
    <mergeCell ref="A1:R1"/>
    <mergeCell ref="A9:B9"/>
    <mergeCell ref="G9:H9"/>
    <mergeCell ref="M4:N4"/>
    <mergeCell ref="I9:J9"/>
    <mergeCell ref="A3:R3"/>
    <mergeCell ref="K7:L8"/>
    <mergeCell ref="C7:D8"/>
    <mergeCell ref="A2:R2"/>
    <mergeCell ref="O7:P8"/>
    <mergeCell ref="E7:F8"/>
    <mergeCell ref="G7:H8"/>
    <mergeCell ref="I7:J8"/>
    <mergeCell ref="A7:B8"/>
    <mergeCell ref="M7:N8"/>
    <mergeCell ref="Q7:Q10"/>
  </mergeCells>
  <pageMargins left="0.17" right="0.16" top="0.2" bottom="0.54" header="0.3" footer="0.26"/>
  <pageSetup paperSize="9"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V197"/>
  <sheetViews>
    <sheetView zoomScaleNormal="100" workbookViewId="0">
      <selection sqref="A1:R3"/>
    </sheetView>
  </sheetViews>
  <sheetFormatPr defaultRowHeight="15" x14ac:dyDescent="0.25"/>
  <cols>
    <col min="1" max="1" width="5" style="57" customWidth="1"/>
    <col min="2" max="2" width="14.140625" style="56" customWidth="1"/>
    <col min="3" max="4" width="7.28515625" style="57" customWidth="1"/>
    <col min="5" max="5" width="8" style="57" customWidth="1"/>
    <col min="6" max="15" width="7.28515625" style="57" customWidth="1"/>
    <col min="16" max="16" width="7" style="57" customWidth="1"/>
    <col min="17" max="17" width="7.7109375" style="57" customWidth="1"/>
    <col min="18" max="18" width="14.7109375" style="57" customWidth="1"/>
    <col min="19" max="19" width="9.140625" style="57" hidden="1" customWidth="1"/>
    <col min="20" max="52" width="9.140625" style="57" customWidth="1"/>
    <col min="53" max="16384" width="9.140625" style="57"/>
  </cols>
  <sheetData>
    <row r="1" spans="1:18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8" x14ac:dyDescent="0.25">
      <c r="A2" s="81" t="s">
        <v>70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8" ht="15.75" customHeight="1" x14ac:dyDescent="0.25">
      <c r="A3" s="111" t="s">
        <v>2603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8" x14ac:dyDescent="0.25">
      <c r="C4" s="1"/>
      <c r="D4" s="1"/>
      <c r="E4" s="1"/>
      <c r="F4" s="1"/>
      <c r="G4" s="1"/>
      <c r="H4" s="2"/>
      <c r="I4" s="1"/>
      <c r="J4" s="1"/>
      <c r="K4" s="1"/>
      <c r="L4" s="1"/>
      <c r="O4" s="5"/>
      <c r="R4" s="5"/>
    </row>
    <row r="5" spans="1:18" x14ac:dyDescent="0.25">
      <c r="A5" s="1" t="s">
        <v>3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N5" s="5"/>
      <c r="P5" s="110" t="s">
        <v>4</v>
      </c>
      <c r="Q5" s="82"/>
      <c r="R5" s="5">
        <v>44</v>
      </c>
    </row>
    <row r="6" spans="1:18" x14ac:dyDescent="0.25">
      <c r="A6" s="1" t="s">
        <v>5</v>
      </c>
      <c r="C6" s="1"/>
      <c r="D6" s="1"/>
      <c r="E6" s="1"/>
      <c r="F6" s="5" t="s">
        <v>6</v>
      </c>
      <c r="G6" s="1"/>
      <c r="H6" s="1" t="s">
        <v>2604</v>
      </c>
      <c r="I6" s="1"/>
      <c r="J6" s="1"/>
      <c r="K6" s="1"/>
      <c r="L6" s="1"/>
      <c r="N6" s="1"/>
      <c r="P6" s="1" t="s">
        <v>7</v>
      </c>
      <c r="R6" s="6" t="s">
        <v>2605</v>
      </c>
    </row>
    <row r="7" spans="1:18" x14ac:dyDescent="0.25">
      <c r="A7" s="86" t="s">
        <v>8</v>
      </c>
      <c r="B7" s="91"/>
      <c r="C7" s="87" t="s">
        <v>2606</v>
      </c>
      <c r="D7" s="91"/>
      <c r="E7" s="87" t="s">
        <v>2607</v>
      </c>
      <c r="F7" s="91"/>
      <c r="G7" s="87" t="s">
        <v>2608</v>
      </c>
      <c r="H7" s="91"/>
      <c r="I7" s="87" t="s">
        <v>2609</v>
      </c>
      <c r="J7" s="91"/>
      <c r="K7" s="87" t="s">
        <v>2610</v>
      </c>
      <c r="L7" s="91"/>
      <c r="M7" s="87" t="s">
        <v>2611</v>
      </c>
      <c r="N7" s="91"/>
      <c r="O7" s="87" t="s">
        <v>2612</v>
      </c>
      <c r="P7" s="91"/>
      <c r="Q7" s="87" t="s">
        <v>9</v>
      </c>
      <c r="R7" s="87" t="s">
        <v>10</v>
      </c>
    </row>
    <row r="8" spans="1:18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x14ac:dyDescent="0.25">
      <c r="A9" s="86" t="s">
        <v>11</v>
      </c>
      <c r="B9" s="85"/>
      <c r="C9" s="87">
        <v>146</v>
      </c>
      <c r="D9" s="85"/>
      <c r="E9" s="87">
        <v>146</v>
      </c>
      <c r="F9" s="85"/>
      <c r="G9" s="87">
        <v>146</v>
      </c>
      <c r="H9" s="85"/>
      <c r="I9" s="87">
        <v>146</v>
      </c>
      <c r="J9" s="85"/>
      <c r="K9" s="87">
        <v>146</v>
      </c>
      <c r="L9" s="85"/>
      <c r="M9" s="87">
        <v>146</v>
      </c>
      <c r="N9" s="85"/>
      <c r="O9" s="87">
        <v>146</v>
      </c>
      <c r="P9" s="85"/>
      <c r="Q9" s="100"/>
      <c r="R9" s="100"/>
    </row>
    <row r="10" spans="1:18" ht="24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8" ht="18" customHeight="1" x14ac:dyDescent="0.25">
      <c r="A11" s="59">
        <v>1</v>
      </c>
      <c r="B11" s="11">
        <v>109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8" customHeight="1" x14ac:dyDescent="0.25">
      <c r="A12" s="59">
        <v>2</v>
      </c>
      <c r="B12" s="14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58">
        <f t="shared" si="0"/>
        <v>0</v>
      </c>
      <c r="R12" s="13">
        <f t="shared" si="1"/>
        <v>0</v>
      </c>
    </row>
    <row r="13" spans="1:18" ht="18" customHeight="1" x14ac:dyDescent="0.25">
      <c r="A13" s="59">
        <v>3</v>
      </c>
      <c r="B13" s="14">
        <v>112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58">
        <f t="shared" si="0"/>
        <v>0</v>
      </c>
      <c r="R13" s="13">
        <f t="shared" si="1"/>
        <v>0</v>
      </c>
    </row>
    <row r="14" spans="1:18" ht="18" customHeight="1" x14ac:dyDescent="0.25">
      <c r="A14" s="59">
        <v>4</v>
      </c>
      <c r="B14" s="14">
        <v>113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58">
        <f t="shared" si="0"/>
        <v>0</v>
      </c>
      <c r="R14" s="13">
        <f t="shared" si="1"/>
        <v>0</v>
      </c>
    </row>
    <row r="15" spans="1:18" ht="18" customHeight="1" x14ac:dyDescent="0.25">
      <c r="A15" s="59">
        <v>6</v>
      </c>
      <c r="B15" s="14">
        <v>115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>
        <v>115</v>
      </c>
      <c r="N15" s="12">
        <v>4957</v>
      </c>
      <c r="O15" s="12"/>
      <c r="P15" s="12"/>
      <c r="Q15" s="58">
        <f t="shared" si="0"/>
        <v>115</v>
      </c>
      <c r="R15" s="13">
        <f t="shared" si="1"/>
        <v>16790</v>
      </c>
    </row>
    <row r="16" spans="1:18" ht="18" customHeight="1" x14ac:dyDescent="0.25">
      <c r="A16" s="59">
        <v>7</v>
      </c>
      <c r="B16" s="14">
        <v>116</v>
      </c>
      <c r="C16" s="12"/>
      <c r="D16" s="12"/>
      <c r="E16" s="12"/>
      <c r="F16" s="12"/>
      <c r="G16" s="12"/>
      <c r="H16" s="12"/>
      <c r="I16" s="12">
        <v>95</v>
      </c>
      <c r="J16" s="12">
        <v>4107</v>
      </c>
      <c r="K16" s="12"/>
      <c r="L16" s="12"/>
      <c r="M16" s="12"/>
      <c r="N16" s="12"/>
      <c r="O16" s="12"/>
      <c r="P16" s="12"/>
      <c r="Q16" s="58">
        <f t="shared" si="0"/>
        <v>95</v>
      </c>
      <c r="R16" s="13">
        <f t="shared" si="1"/>
        <v>13870</v>
      </c>
    </row>
    <row r="17" spans="1:18" ht="18" customHeight="1" x14ac:dyDescent="0.25">
      <c r="A17" s="59">
        <v>8</v>
      </c>
      <c r="B17" s="14">
        <v>117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58">
        <f t="shared" si="0"/>
        <v>0</v>
      </c>
      <c r="R17" s="13">
        <f t="shared" si="1"/>
        <v>0</v>
      </c>
    </row>
    <row r="18" spans="1:18" ht="18" customHeight="1" x14ac:dyDescent="0.25">
      <c r="A18" s="59">
        <v>9</v>
      </c>
      <c r="B18" s="14">
        <v>118</v>
      </c>
      <c r="C18" s="12">
        <v>102</v>
      </c>
      <c r="D18" s="12">
        <v>3211</v>
      </c>
      <c r="E18" s="12"/>
      <c r="F18" s="12"/>
      <c r="G18" s="12"/>
      <c r="H18" s="12"/>
      <c r="I18" s="12">
        <v>105</v>
      </c>
      <c r="J18" s="12">
        <v>3226</v>
      </c>
      <c r="K18" s="12"/>
      <c r="L18" s="12"/>
      <c r="M18" s="12"/>
      <c r="N18" s="12"/>
      <c r="O18" s="12">
        <v>114</v>
      </c>
      <c r="P18" s="12">
        <v>3242</v>
      </c>
      <c r="Q18" s="58">
        <f t="shared" si="0"/>
        <v>321</v>
      </c>
      <c r="R18" s="13">
        <f t="shared" si="1"/>
        <v>46866</v>
      </c>
    </row>
    <row r="19" spans="1:18" ht="18" customHeight="1" x14ac:dyDescent="0.25">
      <c r="A19" s="59">
        <v>10</v>
      </c>
      <c r="B19" s="14">
        <v>201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58">
        <f t="shared" si="0"/>
        <v>0</v>
      </c>
      <c r="R19" s="13">
        <f t="shared" si="1"/>
        <v>0</v>
      </c>
    </row>
    <row r="20" spans="1:18" ht="18" customHeight="1" x14ac:dyDescent="0.25">
      <c r="A20" s="59">
        <v>11</v>
      </c>
      <c r="B20" s="14">
        <v>204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58">
        <f t="shared" si="0"/>
        <v>0</v>
      </c>
      <c r="R20" s="13">
        <f t="shared" si="1"/>
        <v>0</v>
      </c>
    </row>
    <row r="21" spans="1:18" ht="18" customHeight="1" x14ac:dyDescent="0.25">
      <c r="A21" s="59">
        <v>12</v>
      </c>
      <c r="B21" s="14" t="s">
        <v>16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58">
        <f t="shared" si="0"/>
        <v>0</v>
      </c>
      <c r="R21" s="13">
        <f t="shared" si="1"/>
        <v>0</v>
      </c>
    </row>
    <row r="22" spans="1:18" ht="18" customHeight="1" x14ac:dyDescent="0.25">
      <c r="A22" s="59">
        <v>13</v>
      </c>
      <c r="B22" s="14">
        <v>327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58">
        <f t="shared" si="0"/>
        <v>0</v>
      </c>
      <c r="R22" s="13">
        <f t="shared" si="1"/>
        <v>0</v>
      </c>
    </row>
    <row r="23" spans="1:18" ht="18" customHeight="1" x14ac:dyDescent="0.25">
      <c r="A23" s="59">
        <v>14</v>
      </c>
      <c r="B23" s="14">
        <v>328</v>
      </c>
      <c r="C23" s="12"/>
      <c r="D23" s="12"/>
      <c r="E23" s="12">
        <v>17</v>
      </c>
      <c r="F23" s="12">
        <v>3648</v>
      </c>
      <c r="G23" s="12"/>
      <c r="H23" s="12"/>
      <c r="I23" s="12">
        <v>15</v>
      </c>
      <c r="J23" s="12">
        <v>3660</v>
      </c>
      <c r="K23" s="12"/>
      <c r="L23" s="12"/>
      <c r="M23" s="12">
        <v>21</v>
      </c>
      <c r="N23" s="12">
        <v>3678</v>
      </c>
      <c r="O23" s="12"/>
      <c r="P23" s="12"/>
      <c r="Q23" s="58">
        <f t="shared" si="0"/>
        <v>53</v>
      </c>
      <c r="R23" s="13">
        <f t="shared" si="1"/>
        <v>7738</v>
      </c>
    </row>
    <row r="24" spans="1:18" ht="18" customHeight="1" x14ac:dyDescent="0.25">
      <c r="A24" s="59">
        <v>15</v>
      </c>
      <c r="B24" s="14">
        <v>329</v>
      </c>
      <c r="C24" s="12"/>
      <c r="D24" s="12"/>
      <c r="E24" s="12"/>
      <c r="F24" s="12"/>
      <c r="G24" s="12"/>
      <c r="H24" s="12"/>
      <c r="I24" s="12">
        <v>42</v>
      </c>
      <c r="J24" s="12">
        <v>371</v>
      </c>
      <c r="K24" s="12"/>
      <c r="L24" s="12"/>
      <c r="M24" s="12"/>
      <c r="N24" s="12"/>
      <c r="O24" s="12"/>
      <c r="P24" s="12"/>
      <c r="Q24" s="58">
        <f t="shared" si="0"/>
        <v>42</v>
      </c>
      <c r="R24" s="13">
        <f t="shared" si="1"/>
        <v>6132</v>
      </c>
    </row>
    <row r="25" spans="1:18" ht="18" customHeight="1" x14ac:dyDescent="0.25">
      <c r="A25" s="59">
        <v>16</v>
      </c>
      <c r="B25" s="14">
        <v>330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8">
        <f t="shared" si="0"/>
        <v>0</v>
      </c>
      <c r="R25" s="13">
        <f t="shared" si="1"/>
        <v>0</v>
      </c>
    </row>
    <row r="26" spans="1:18" ht="18" customHeight="1" x14ac:dyDescent="0.25">
      <c r="A26" s="59">
        <v>17</v>
      </c>
      <c r="B26" s="14">
        <v>331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8">
        <f t="shared" si="0"/>
        <v>0</v>
      </c>
      <c r="R26" s="13">
        <f t="shared" si="1"/>
        <v>0</v>
      </c>
    </row>
    <row r="27" spans="1:18" ht="18" customHeight="1" x14ac:dyDescent="0.25">
      <c r="A27" s="59">
        <v>18</v>
      </c>
      <c r="B27" s="14">
        <v>332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8">
        <f t="shared" si="0"/>
        <v>0</v>
      </c>
      <c r="R27" s="13">
        <f t="shared" si="1"/>
        <v>0</v>
      </c>
    </row>
    <row r="28" spans="1:18" ht="18" customHeight="1" x14ac:dyDescent="0.25">
      <c r="A28" s="59">
        <v>19</v>
      </c>
      <c r="B28" s="14">
        <v>333</v>
      </c>
      <c r="C28" s="12">
        <v>36</v>
      </c>
      <c r="D28" s="12">
        <v>926</v>
      </c>
      <c r="E28" s="12"/>
      <c r="F28" s="12"/>
      <c r="G28" s="12">
        <v>36</v>
      </c>
      <c r="H28" s="12">
        <v>953</v>
      </c>
      <c r="I28" s="12"/>
      <c r="J28" s="12"/>
      <c r="K28" s="12">
        <v>32</v>
      </c>
      <c r="L28" s="12">
        <v>977</v>
      </c>
      <c r="M28" s="12"/>
      <c r="N28" s="12"/>
      <c r="O28" s="12">
        <v>37</v>
      </c>
      <c r="P28" s="12">
        <v>1003</v>
      </c>
      <c r="Q28" s="58">
        <f t="shared" si="0"/>
        <v>141</v>
      </c>
      <c r="R28" s="13">
        <f t="shared" si="1"/>
        <v>20586</v>
      </c>
    </row>
    <row r="29" spans="1:18" ht="18" customHeight="1" x14ac:dyDescent="0.25">
      <c r="A29" s="59">
        <v>20</v>
      </c>
      <c r="B29" s="14">
        <v>334</v>
      </c>
      <c r="C29" s="12"/>
      <c r="D29" s="12"/>
      <c r="E29" s="12">
        <v>23</v>
      </c>
      <c r="F29" s="12">
        <v>3296</v>
      </c>
      <c r="G29" s="12"/>
      <c r="H29" s="12"/>
      <c r="I29" s="12">
        <v>22</v>
      </c>
      <c r="J29" s="12">
        <v>3315</v>
      </c>
      <c r="K29" s="12"/>
      <c r="L29" s="12"/>
      <c r="M29" s="12">
        <v>20</v>
      </c>
      <c r="N29" s="12">
        <v>3332</v>
      </c>
      <c r="O29" s="12"/>
      <c r="P29" s="12"/>
      <c r="Q29" s="58">
        <f t="shared" si="0"/>
        <v>65</v>
      </c>
      <c r="R29" s="13">
        <f t="shared" si="1"/>
        <v>9490</v>
      </c>
    </row>
    <row r="30" spans="1:18" ht="18" customHeight="1" x14ac:dyDescent="0.25">
      <c r="A30" s="59">
        <v>22</v>
      </c>
      <c r="B30" s="14">
        <v>336</v>
      </c>
      <c r="C30" s="12">
        <v>28</v>
      </c>
      <c r="D30" s="12">
        <v>6239</v>
      </c>
      <c r="E30" s="12"/>
      <c r="F30" s="12"/>
      <c r="G30" s="12">
        <v>27</v>
      </c>
      <c r="H30" s="12">
        <v>6258</v>
      </c>
      <c r="I30" s="12"/>
      <c r="J30" s="12"/>
      <c r="K30" s="12">
        <v>24</v>
      </c>
      <c r="L30" s="12">
        <v>6276</v>
      </c>
      <c r="M30" s="12"/>
      <c r="N30" s="12"/>
      <c r="O30" s="12">
        <v>25</v>
      </c>
      <c r="P30" s="12">
        <v>6296</v>
      </c>
      <c r="Q30" s="58">
        <f t="shared" si="0"/>
        <v>104</v>
      </c>
      <c r="R30" s="13">
        <f t="shared" si="1"/>
        <v>15184</v>
      </c>
    </row>
    <row r="31" spans="1:18" ht="18" customHeight="1" x14ac:dyDescent="0.25">
      <c r="A31" s="59">
        <v>24</v>
      </c>
      <c r="B31" s="14">
        <v>338</v>
      </c>
      <c r="C31" s="12">
        <v>30</v>
      </c>
      <c r="D31" s="12">
        <v>4028</v>
      </c>
      <c r="E31" s="12"/>
      <c r="F31" s="12"/>
      <c r="G31" s="12">
        <v>32</v>
      </c>
      <c r="H31" s="12">
        <v>4038</v>
      </c>
      <c r="I31" s="12"/>
      <c r="J31" s="12"/>
      <c r="K31" s="12">
        <v>38</v>
      </c>
      <c r="L31" s="12">
        <v>4056</v>
      </c>
      <c r="M31" s="12"/>
      <c r="N31" s="12"/>
      <c r="O31" s="12">
        <v>39</v>
      </c>
      <c r="P31" s="12">
        <v>4073</v>
      </c>
      <c r="Q31" s="58">
        <f t="shared" si="0"/>
        <v>139</v>
      </c>
      <c r="R31" s="13">
        <f t="shared" si="1"/>
        <v>20294</v>
      </c>
    </row>
    <row r="32" spans="1:18" ht="18" customHeight="1" x14ac:dyDescent="0.25">
      <c r="A32" s="59">
        <v>25</v>
      </c>
      <c r="B32" s="59">
        <v>339</v>
      </c>
      <c r="C32" s="12"/>
      <c r="D32" s="12"/>
      <c r="E32" s="12">
        <v>32</v>
      </c>
      <c r="F32" s="12">
        <v>11531</v>
      </c>
      <c r="G32" s="12"/>
      <c r="H32" s="12"/>
      <c r="I32" s="12">
        <v>49</v>
      </c>
      <c r="J32" s="12">
        <v>11551</v>
      </c>
      <c r="K32" s="12"/>
      <c r="L32" s="12"/>
      <c r="M32" s="12">
        <v>47</v>
      </c>
      <c r="N32" s="12">
        <v>11572</v>
      </c>
      <c r="O32" s="12"/>
      <c r="P32" s="12"/>
      <c r="Q32" s="58">
        <f t="shared" si="0"/>
        <v>128</v>
      </c>
      <c r="R32" s="13">
        <f t="shared" si="1"/>
        <v>18688</v>
      </c>
    </row>
    <row r="33" spans="1:18" ht="18" customHeight="1" x14ac:dyDescent="0.25">
      <c r="A33" s="59">
        <v>26</v>
      </c>
      <c r="B33" s="59">
        <v>340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8">
        <f t="shared" si="0"/>
        <v>0</v>
      </c>
      <c r="R33" s="13">
        <f t="shared" si="1"/>
        <v>0</v>
      </c>
    </row>
    <row r="34" spans="1:18" ht="18" customHeight="1" x14ac:dyDescent="0.25">
      <c r="A34" s="59">
        <v>27</v>
      </c>
      <c r="B34" s="59">
        <v>341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58">
        <f t="shared" si="0"/>
        <v>0</v>
      </c>
      <c r="R34" s="13">
        <f t="shared" si="1"/>
        <v>0</v>
      </c>
    </row>
    <row r="35" spans="1:18" ht="18" customHeight="1" x14ac:dyDescent="0.25">
      <c r="A35" s="59">
        <v>28</v>
      </c>
      <c r="B35" s="17">
        <v>342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58">
        <f t="shared" si="0"/>
        <v>0</v>
      </c>
      <c r="R35" s="13">
        <f t="shared" si="1"/>
        <v>0</v>
      </c>
    </row>
    <row r="36" spans="1:18" ht="18" customHeight="1" x14ac:dyDescent="0.25">
      <c r="A36" s="59">
        <v>29</v>
      </c>
      <c r="B36" s="59">
        <v>343</v>
      </c>
      <c r="C36" s="12">
        <v>37</v>
      </c>
      <c r="D36" s="12">
        <v>14524</v>
      </c>
      <c r="E36" s="12"/>
      <c r="F36" s="12"/>
      <c r="G36" s="12">
        <v>24</v>
      </c>
      <c r="H36" s="12">
        <v>14535</v>
      </c>
      <c r="I36" s="12"/>
      <c r="J36" s="12"/>
      <c r="K36" s="12">
        <v>23</v>
      </c>
      <c r="L36" s="12">
        <v>14544</v>
      </c>
      <c r="M36" s="12"/>
      <c r="N36" s="12"/>
      <c r="O36" s="12">
        <v>40</v>
      </c>
      <c r="P36" s="12">
        <v>14561</v>
      </c>
      <c r="Q36" s="58">
        <f t="shared" si="0"/>
        <v>124</v>
      </c>
      <c r="R36" s="13">
        <f t="shared" si="1"/>
        <v>18104</v>
      </c>
    </row>
    <row r="37" spans="1:18" ht="18" customHeight="1" x14ac:dyDescent="0.25">
      <c r="A37" s="59">
        <v>30</v>
      </c>
      <c r="B37" s="14" t="s">
        <v>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8">
        <f t="shared" si="0"/>
        <v>0</v>
      </c>
      <c r="R37" s="13">
        <f t="shared" si="1"/>
        <v>0</v>
      </c>
    </row>
    <row r="38" spans="1:18" ht="18" customHeight="1" x14ac:dyDescent="0.25">
      <c r="A38" s="59">
        <v>31</v>
      </c>
      <c r="B38" s="14" t="s">
        <v>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58">
        <f t="shared" si="0"/>
        <v>0</v>
      </c>
      <c r="R38" s="13">
        <f t="shared" si="1"/>
        <v>0</v>
      </c>
    </row>
    <row r="39" spans="1:18" ht="18" customHeight="1" x14ac:dyDescent="0.25">
      <c r="A39" s="59">
        <v>32</v>
      </c>
      <c r="B39" s="14" t="s">
        <v>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58">
        <f t="shared" si="0"/>
        <v>0</v>
      </c>
      <c r="R39" s="13">
        <f t="shared" si="1"/>
        <v>0</v>
      </c>
    </row>
    <row r="40" spans="1:18" ht="18" customHeight="1" x14ac:dyDescent="0.25">
      <c r="A40" s="59">
        <v>33</v>
      </c>
      <c r="B40" s="14">
        <v>417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58">
        <f t="shared" si="0"/>
        <v>0</v>
      </c>
      <c r="R40" s="13">
        <f t="shared" si="1"/>
        <v>0</v>
      </c>
    </row>
    <row r="41" spans="1:18" ht="18" customHeight="1" x14ac:dyDescent="0.25">
      <c r="A41" s="59">
        <v>35</v>
      </c>
      <c r="B41" s="59">
        <v>419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58">
        <f t="shared" si="0"/>
        <v>0</v>
      </c>
      <c r="R41" s="13">
        <f t="shared" si="1"/>
        <v>0</v>
      </c>
    </row>
    <row r="42" spans="1:18" ht="18" customHeight="1" x14ac:dyDescent="0.25">
      <c r="A42" s="59">
        <v>37</v>
      </c>
      <c r="B42" s="14">
        <v>421</v>
      </c>
      <c r="C42" s="12"/>
      <c r="D42" s="12"/>
      <c r="E42" s="12">
        <v>41</v>
      </c>
      <c r="F42" s="12">
        <v>9669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58">
        <f t="shared" si="0"/>
        <v>41</v>
      </c>
      <c r="R42" s="13">
        <f t="shared" si="1"/>
        <v>5986</v>
      </c>
    </row>
    <row r="43" spans="1:18" ht="18" customHeight="1" x14ac:dyDescent="0.25">
      <c r="A43" s="59">
        <v>38</v>
      </c>
      <c r="B43" s="59">
        <v>422</v>
      </c>
      <c r="C43" s="12"/>
      <c r="D43" s="12"/>
      <c r="E43" s="12">
        <v>37</v>
      </c>
      <c r="F43" s="12">
        <v>9851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58">
        <f t="shared" ref="Q43:Q74" si="2">C43+E43+G43+I43+K43+M43+O43</f>
        <v>37</v>
      </c>
      <c r="R43" s="13">
        <f t="shared" ref="R43:R74" si="3">SUM(C43*C$9,E43*E$9,G43*G$9,I43*I$9,K43*K$9,M43*M$9,O43*O$9)</f>
        <v>5402</v>
      </c>
    </row>
    <row r="44" spans="1:18" ht="18" customHeight="1" x14ac:dyDescent="0.25">
      <c r="A44" s="59">
        <v>39</v>
      </c>
      <c r="B44" s="58">
        <v>423</v>
      </c>
      <c r="C44" s="12"/>
      <c r="D44" s="12"/>
      <c r="E44" s="12"/>
      <c r="F44" s="12"/>
      <c r="G44" s="12"/>
      <c r="H44" s="12"/>
      <c r="I44" s="12"/>
      <c r="J44" s="12"/>
      <c r="K44" s="12">
        <v>52</v>
      </c>
      <c r="L44" s="12">
        <v>2722</v>
      </c>
      <c r="M44" s="12"/>
      <c r="N44" s="12"/>
      <c r="O44" s="12"/>
      <c r="P44" s="12"/>
      <c r="Q44" s="58">
        <f t="shared" si="2"/>
        <v>52</v>
      </c>
      <c r="R44" s="13">
        <f t="shared" si="3"/>
        <v>7592</v>
      </c>
    </row>
    <row r="45" spans="1:18" ht="18" customHeight="1" x14ac:dyDescent="0.25">
      <c r="A45" s="59">
        <v>40</v>
      </c>
      <c r="B45" s="58">
        <v>424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58">
        <f t="shared" si="2"/>
        <v>0</v>
      </c>
      <c r="R45" s="13">
        <f t="shared" si="3"/>
        <v>0</v>
      </c>
    </row>
    <row r="46" spans="1:18" ht="18" customHeight="1" x14ac:dyDescent="0.25">
      <c r="A46" s="59">
        <v>41</v>
      </c>
      <c r="B46" s="58">
        <v>425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>
        <v>45</v>
      </c>
      <c r="P46" s="12">
        <v>3091</v>
      </c>
      <c r="Q46" s="58">
        <f t="shared" si="2"/>
        <v>45</v>
      </c>
      <c r="R46" s="13">
        <f t="shared" si="3"/>
        <v>6570</v>
      </c>
    </row>
    <row r="47" spans="1:18" ht="18" customHeight="1" x14ac:dyDescent="0.25">
      <c r="A47" s="59">
        <v>42</v>
      </c>
      <c r="B47" s="58">
        <v>426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58">
        <f t="shared" si="2"/>
        <v>0</v>
      </c>
      <c r="R47" s="13">
        <f t="shared" si="3"/>
        <v>0</v>
      </c>
    </row>
    <row r="48" spans="1:18" ht="18" customHeight="1" x14ac:dyDescent="0.25">
      <c r="A48" s="59">
        <v>43</v>
      </c>
      <c r="B48" s="58">
        <v>427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>
        <v>31</v>
      </c>
      <c r="P48" s="12">
        <v>10650</v>
      </c>
      <c r="Q48" s="58">
        <f t="shared" si="2"/>
        <v>31</v>
      </c>
      <c r="R48" s="13">
        <f t="shared" si="3"/>
        <v>4526</v>
      </c>
    </row>
    <row r="49" spans="1:18" ht="18" customHeight="1" x14ac:dyDescent="0.25">
      <c r="A49" s="59">
        <v>44</v>
      </c>
      <c r="B49" s="58">
        <v>428</v>
      </c>
      <c r="C49" s="12"/>
      <c r="D49" s="12"/>
      <c r="E49" s="12"/>
      <c r="F49" s="12"/>
      <c r="G49" s="12">
        <v>38</v>
      </c>
      <c r="H49" s="12">
        <v>8952</v>
      </c>
      <c r="I49" s="12"/>
      <c r="J49" s="12"/>
      <c r="K49" s="12"/>
      <c r="L49" s="12"/>
      <c r="M49" s="12"/>
      <c r="N49" s="12"/>
      <c r="O49" s="12"/>
      <c r="P49" s="12"/>
      <c r="Q49" s="58">
        <f t="shared" si="2"/>
        <v>38</v>
      </c>
      <c r="R49" s="13">
        <f t="shared" si="3"/>
        <v>5548</v>
      </c>
    </row>
    <row r="50" spans="1:18" ht="18" customHeight="1" x14ac:dyDescent="0.25">
      <c r="A50" s="59">
        <v>45</v>
      </c>
      <c r="B50" s="58">
        <v>429</v>
      </c>
      <c r="C50" s="12"/>
      <c r="D50" s="12"/>
      <c r="E50" s="12">
        <v>56</v>
      </c>
      <c r="F50" s="12">
        <v>10993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58">
        <f t="shared" si="2"/>
        <v>56</v>
      </c>
      <c r="R50" s="13">
        <f t="shared" si="3"/>
        <v>8176</v>
      </c>
    </row>
    <row r="51" spans="1:18" ht="18" customHeight="1" x14ac:dyDescent="0.25">
      <c r="A51" s="59">
        <v>46</v>
      </c>
      <c r="B51" s="58">
        <v>430</v>
      </c>
      <c r="C51" s="12"/>
      <c r="D51" s="12"/>
      <c r="E51" s="12"/>
      <c r="F51" s="12"/>
      <c r="G51" s="12"/>
      <c r="H51" s="12"/>
      <c r="I51" s="12"/>
      <c r="J51" s="12"/>
      <c r="K51" s="12">
        <v>46</v>
      </c>
      <c r="L51" s="12">
        <v>11394</v>
      </c>
      <c r="M51" s="12"/>
      <c r="N51" s="12"/>
      <c r="O51" s="12"/>
      <c r="P51" s="12"/>
      <c r="Q51" s="58">
        <f t="shared" si="2"/>
        <v>46</v>
      </c>
      <c r="R51" s="13">
        <f t="shared" si="3"/>
        <v>6716</v>
      </c>
    </row>
    <row r="52" spans="1:18" ht="18" customHeight="1" x14ac:dyDescent="0.25">
      <c r="A52" s="59">
        <v>47</v>
      </c>
      <c r="B52" s="58">
        <v>431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58">
        <f t="shared" si="2"/>
        <v>0</v>
      </c>
      <c r="R52" s="13">
        <f t="shared" si="3"/>
        <v>0</v>
      </c>
    </row>
    <row r="53" spans="1:18" ht="18" customHeight="1" x14ac:dyDescent="0.25">
      <c r="A53" s="59">
        <v>48</v>
      </c>
      <c r="B53" s="58">
        <v>432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58">
        <f t="shared" si="2"/>
        <v>0</v>
      </c>
      <c r="R53" s="13">
        <f t="shared" si="3"/>
        <v>0</v>
      </c>
    </row>
    <row r="54" spans="1:18" ht="18" customHeight="1" x14ac:dyDescent="0.25">
      <c r="A54" s="59">
        <v>49</v>
      </c>
      <c r="B54" s="58">
        <v>433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58">
        <f t="shared" si="2"/>
        <v>0</v>
      </c>
      <c r="R54" s="13">
        <f t="shared" si="3"/>
        <v>0</v>
      </c>
    </row>
    <row r="55" spans="1:18" ht="18" customHeight="1" x14ac:dyDescent="0.25">
      <c r="A55" s="59">
        <v>50</v>
      </c>
      <c r="B55" s="58">
        <v>434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58">
        <f t="shared" si="2"/>
        <v>0</v>
      </c>
      <c r="R55" s="13">
        <f t="shared" si="3"/>
        <v>0</v>
      </c>
    </row>
    <row r="56" spans="1:18" ht="18" customHeight="1" x14ac:dyDescent="0.25">
      <c r="A56" s="59">
        <v>51</v>
      </c>
      <c r="B56" s="58">
        <v>435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58">
        <f t="shared" si="2"/>
        <v>0</v>
      </c>
      <c r="R56" s="13">
        <f t="shared" si="3"/>
        <v>0</v>
      </c>
    </row>
    <row r="57" spans="1:18" ht="18" customHeight="1" x14ac:dyDescent="0.25">
      <c r="A57" s="59">
        <v>52</v>
      </c>
      <c r="B57" s="58">
        <v>436</v>
      </c>
      <c r="C57" s="12"/>
      <c r="D57" s="12"/>
      <c r="E57" s="12"/>
      <c r="F57" s="12"/>
      <c r="G57" s="12">
        <v>40</v>
      </c>
      <c r="H57" s="12">
        <v>1020</v>
      </c>
      <c r="I57" s="12"/>
      <c r="J57" s="12"/>
      <c r="K57" s="12"/>
      <c r="L57" s="12"/>
      <c r="M57" s="12"/>
      <c r="N57" s="12"/>
      <c r="O57" s="12"/>
      <c r="P57" s="12"/>
      <c r="Q57" s="58">
        <f t="shared" si="2"/>
        <v>40</v>
      </c>
      <c r="R57" s="13">
        <f t="shared" si="3"/>
        <v>5840</v>
      </c>
    </row>
    <row r="58" spans="1:18" ht="18" customHeight="1" x14ac:dyDescent="0.25">
      <c r="A58" s="59">
        <v>53</v>
      </c>
      <c r="B58" s="58">
        <v>437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58">
        <f t="shared" si="2"/>
        <v>0</v>
      </c>
      <c r="R58" s="13">
        <f t="shared" si="3"/>
        <v>0</v>
      </c>
    </row>
    <row r="59" spans="1:18" ht="18" customHeight="1" x14ac:dyDescent="0.25">
      <c r="A59" s="59">
        <v>54</v>
      </c>
      <c r="B59" s="58">
        <v>438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>
        <v>42</v>
      </c>
      <c r="P59" s="12">
        <v>932</v>
      </c>
      <c r="Q59" s="58">
        <f t="shared" si="2"/>
        <v>42</v>
      </c>
      <c r="R59" s="13">
        <f t="shared" si="3"/>
        <v>6132</v>
      </c>
    </row>
    <row r="60" spans="1:18" ht="18" customHeight="1" x14ac:dyDescent="0.25">
      <c r="A60" s="59">
        <v>55</v>
      </c>
      <c r="B60" s="58">
        <v>439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58">
        <f t="shared" si="2"/>
        <v>0</v>
      </c>
      <c r="R60" s="13">
        <f t="shared" si="3"/>
        <v>0</v>
      </c>
    </row>
    <row r="61" spans="1:18" ht="18" customHeight="1" x14ac:dyDescent="0.25">
      <c r="A61" s="59">
        <v>56</v>
      </c>
      <c r="B61" s="58">
        <v>440</v>
      </c>
      <c r="C61" s="12"/>
      <c r="D61" s="12"/>
      <c r="E61" s="12"/>
      <c r="F61" s="12"/>
      <c r="G61" s="12"/>
      <c r="H61" s="12"/>
      <c r="I61" s="12">
        <v>43</v>
      </c>
      <c r="J61" s="12">
        <v>861</v>
      </c>
      <c r="K61" s="12"/>
      <c r="L61" s="12"/>
      <c r="M61" s="12"/>
      <c r="N61" s="12"/>
      <c r="O61" s="12"/>
      <c r="P61" s="12"/>
      <c r="Q61" s="58">
        <f t="shared" si="2"/>
        <v>43</v>
      </c>
      <c r="R61" s="13">
        <f t="shared" si="3"/>
        <v>6278</v>
      </c>
    </row>
    <row r="62" spans="1:18" ht="18" customHeight="1" x14ac:dyDescent="0.25">
      <c r="A62" s="59">
        <v>57</v>
      </c>
      <c r="B62" s="58">
        <v>441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58">
        <f t="shared" si="2"/>
        <v>0</v>
      </c>
      <c r="R62" s="13">
        <f t="shared" si="3"/>
        <v>0</v>
      </c>
    </row>
    <row r="63" spans="1:18" ht="18" customHeight="1" x14ac:dyDescent="0.25">
      <c r="A63" s="59">
        <v>58</v>
      </c>
      <c r="B63" s="58">
        <v>442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58">
        <f t="shared" si="2"/>
        <v>0</v>
      </c>
      <c r="R63" s="13">
        <f t="shared" si="3"/>
        <v>0</v>
      </c>
    </row>
    <row r="64" spans="1:18" ht="18" customHeight="1" x14ac:dyDescent="0.25">
      <c r="A64" s="59">
        <v>60</v>
      </c>
      <c r="B64" s="58" t="s">
        <v>20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58">
        <f t="shared" si="2"/>
        <v>0</v>
      </c>
      <c r="R64" s="13">
        <f t="shared" si="3"/>
        <v>0</v>
      </c>
    </row>
    <row r="65" spans="1:18" ht="18" customHeight="1" x14ac:dyDescent="0.25">
      <c r="A65" s="59">
        <v>61</v>
      </c>
      <c r="B65" s="58">
        <v>505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8">
        <f t="shared" si="2"/>
        <v>0</v>
      </c>
      <c r="R65" s="13">
        <f t="shared" si="3"/>
        <v>0</v>
      </c>
    </row>
    <row r="66" spans="1:18" ht="18" customHeight="1" x14ac:dyDescent="0.25">
      <c r="A66" s="59">
        <v>62</v>
      </c>
      <c r="B66" s="58">
        <v>506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58">
        <f t="shared" si="2"/>
        <v>0</v>
      </c>
      <c r="R66" s="13">
        <f t="shared" si="3"/>
        <v>0</v>
      </c>
    </row>
    <row r="67" spans="1:18" ht="18" customHeight="1" x14ac:dyDescent="0.25">
      <c r="A67" s="59">
        <v>63</v>
      </c>
      <c r="B67" s="58">
        <v>507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58">
        <f t="shared" si="2"/>
        <v>0</v>
      </c>
      <c r="R67" s="13">
        <f t="shared" si="3"/>
        <v>0</v>
      </c>
    </row>
    <row r="68" spans="1:18" ht="18" customHeight="1" x14ac:dyDescent="0.25">
      <c r="A68" s="59">
        <v>64</v>
      </c>
      <c r="B68" s="58">
        <v>608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58">
        <f t="shared" si="2"/>
        <v>0</v>
      </c>
      <c r="R68" s="13">
        <f t="shared" si="3"/>
        <v>0</v>
      </c>
    </row>
    <row r="69" spans="1:18" ht="18" customHeight="1" x14ac:dyDescent="0.25">
      <c r="A69" s="59">
        <v>65</v>
      </c>
      <c r="B69" s="58">
        <v>609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58">
        <f t="shared" si="2"/>
        <v>0</v>
      </c>
      <c r="R69" s="13">
        <f t="shared" si="3"/>
        <v>0</v>
      </c>
    </row>
    <row r="70" spans="1:18" ht="18" customHeight="1" x14ac:dyDescent="0.25">
      <c r="A70" s="59">
        <v>66</v>
      </c>
      <c r="B70" s="58">
        <v>610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58">
        <f t="shared" si="2"/>
        <v>0</v>
      </c>
      <c r="R70" s="13">
        <f t="shared" si="3"/>
        <v>0</v>
      </c>
    </row>
    <row r="71" spans="1:18" ht="18" customHeight="1" x14ac:dyDescent="0.25">
      <c r="A71" s="59">
        <v>67</v>
      </c>
      <c r="B71" s="58">
        <v>611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58">
        <f t="shared" si="2"/>
        <v>0</v>
      </c>
      <c r="R71" s="13">
        <f t="shared" si="3"/>
        <v>0</v>
      </c>
    </row>
    <row r="72" spans="1:18" ht="18" customHeight="1" x14ac:dyDescent="0.25">
      <c r="A72" s="59">
        <v>68</v>
      </c>
      <c r="B72" s="58">
        <v>612</v>
      </c>
      <c r="C72" s="12"/>
      <c r="D72" s="12"/>
      <c r="E72" s="12"/>
      <c r="F72" s="12"/>
      <c r="G72" s="12">
        <v>27</v>
      </c>
      <c r="H72" s="12">
        <v>3068</v>
      </c>
      <c r="I72" s="12"/>
      <c r="J72" s="12"/>
      <c r="K72" s="12"/>
      <c r="L72" s="12"/>
      <c r="M72" s="12"/>
      <c r="N72" s="12"/>
      <c r="O72" s="12"/>
      <c r="P72" s="12"/>
      <c r="Q72" s="58">
        <f t="shared" si="2"/>
        <v>27</v>
      </c>
      <c r="R72" s="13">
        <f t="shared" si="3"/>
        <v>3942</v>
      </c>
    </row>
    <row r="73" spans="1:18" ht="18" customHeight="1" x14ac:dyDescent="0.25">
      <c r="A73" s="59">
        <v>69</v>
      </c>
      <c r="B73" s="58">
        <v>613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58">
        <f t="shared" si="2"/>
        <v>0</v>
      </c>
      <c r="R73" s="13">
        <f t="shared" si="3"/>
        <v>0</v>
      </c>
    </row>
    <row r="74" spans="1:18" ht="18" customHeight="1" x14ac:dyDescent="0.25">
      <c r="A74" s="59">
        <v>71</v>
      </c>
      <c r="B74" s="58">
        <v>615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58">
        <f t="shared" si="2"/>
        <v>0</v>
      </c>
      <c r="R74" s="13">
        <f t="shared" si="3"/>
        <v>0</v>
      </c>
    </row>
    <row r="75" spans="1:18" ht="18" customHeight="1" x14ac:dyDescent="0.25">
      <c r="A75" s="59">
        <v>72</v>
      </c>
      <c r="B75" s="58">
        <v>616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8" customHeight="1" x14ac:dyDescent="0.25">
      <c r="A76" s="59">
        <v>73</v>
      </c>
      <c r="B76" s="58">
        <v>617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58">
        <f t="shared" si="4"/>
        <v>0</v>
      </c>
      <c r="R76" s="13">
        <f t="shared" si="5"/>
        <v>0</v>
      </c>
    </row>
    <row r="77" spans="1:18" s="19" customFormat="1" ht="18" customHeight="1" x14ac:dyDescent="0.25">
      <c r="A77" s="59">
        <v>74</v>
      </c>
      <c r="B77" s="18">
        <v>618</v>
      </c>
      <c r="C77" s="12">
        <v>24</v>
      </c>
      <c r="D77" s="12">
        <v>5205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58">
        <f t="shared" si="4"/>
        <v>24</v>
      </c>
      <c r="R77" s="13">
        <f t="shared" si="5"/>
        <v>3504</v>
      </c>
    </row>
    <row r="78" spans="1:18" ht="18" customHeight="1" x14ac:dyDescent="0.25">
      <c r="A78" s="59">
        <v>75</v>
      </c>
      <c r="B78" s="58">
        <v>619</v>
      </c>
      <c r="C78" s="12"/>
      <c r="D78" s="12"/>
      <c r="E78" s="12">
        <v>26</v>
      </c>
      <c r="F78" s="12">
        <v>6025</v>
      </c>
      <c r="G78" s="12"/>
      <c r="H78" s="12"/>
      <c r="I78" s="12"/>
      <c r="J78" s="12"/>
      <c r="K78" s="12">
        <v>22</v>
      </c>
      <c r="L78" s="12">
        <v>6044</v>
      </c>
      <c r="M78" s="12"/>
      <c r="N78" s="12"/>
      <c r="O78" s="12"/>
      <c r="P78" s="12"/>
      <c r="Q78" s="58">
        <f t="shared" si="4"/>
        <v>48</v>
      </c>
      <c r="R78" s="13">
        <f t="shared" si="5"/>
        <v>7008</v>
      </c>
    </row>
    <row r="79" spans="1:18" ht="18" customHeight="1" x14ac:dyDescent="0.25">
      <c r="A79" s="59">
        <v>76</v>
      </c>
      <c r="B79" s="58">
        <v>620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>
        <v>19</v>
      </c>
      <c r="N79" s="12">
        <v>6086</v>
      </c>
      <c r="O79" s="12"/>
      <c r="P79" s="12"/>
      <c r="Q79" s="58">
        <f t="shared" si="4"/>
        <v>19</v>
      </c>
      <c r="R79" s="13">
        <f t="shared" si="5"/>
        <v>2774</v>
      </c>
    </row>
    <row r="80" spans="1:18" ht="18" customHeight="1" x14ac:dyDescent="0.25">
      <c r="A80" s="59">
        <v>79</v>
      </c>
      <c r="B80" s="58">
        <v>623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58">
        <f t="shared" si="4"/>
        <v>0</v>
      </c>
      <c r="R80" s="13">
        <f t="shared" si="5"/>
        <v>0</v>
      </c>
    </row>
    <row r="81" spans="1:18" ht="18" customHeight="1" x14ac:dyDescent="0.25">
      <c r="A81" s="59">
        <v>80</v>
      </c>
      <c r="B81" s="58">
        <v>624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58">
        <f t="shared" si="4"/>
        <v>0</v>
      </c>
      <c r="R81" s="13">
        <f t="shared" si="5"/>
        <v>0</v>
      </c>
    </row>
    <row r="82" spans="1:18" ht="18" customHeight="1" x14ac:dyDescent="0.25">
      <c r="A82" s="59">
        <v>81</v>
      </c>
      <c r="B82" s="58">
        <v>625</v>
      </c>
      <c r="C82" s="12"/>
      <c r="D82" s="12"/>
      <c r="E82" s="12"/>
      <c r="F82" s="12"/>
      <c r="G82" s="12">
        <v>22</v>
      </c>
      <c r="H82" s="12">
        <v>6198</v>
      </c>
      <c r="I82" s="12"/>
      <c r="J82" s="12"/>
      <c r="K82" s="12"/>
      <c r="L82" s="12"/>
      <c r="M82" s="12">
        <v>22</v>
      </c>
      <c r="N82" s="12">
        <v>6215</v>
      </c>
      <c r="O82" s="12"/>
      <c r="P82" s="12"/>
      <c r="Q82" s="58">
        <f t="shared" si="4"/>
        <v>44</v>
      </c>
      <c r="R82" s="13">
        <f t="shared" si="5"/>
        <v>6424</v>
      </c>
    </row>
    <row r="83" spans="1:18" ht="18" customHeight="1" x14ac:dyDescent="0.25">
      <c r="A83" s="59">
        <v>82</v>
      </c>
      <c r="B83" s="58">
        <v>626</v>
      </c>
      <c r="C83" s="12"/>
      <c r="D83" s="12"/>
      <c r="E83" s="12"/>
      <c r="F83" s="12"/>
      <c r="G83" s="12"/>
      <c r="H83" s="12"/>
      <c r="I83" s="12"/>
      <c r="J83" s="12"/>
      <c r="K83" s="12">
        <v>17</v>
      </c>
      <c r="L83" s="12">
        <v>5800</v>
      </c>
      <c r="M83" s="12"/>
      <c r="N83" s="12"/>
      <c r="O83" s="12">
        <v>18</v>
      </c>
      <c r="P83" s="12">
        <v>5816</v>
      </c>
      <c r="Q83" s="58">
        <f t="shared" si="4"/>
        <v>35</v>
      </c>
      <c r="R83" s="13">
        <f t="shared" si="5"/>
        <v>5110</v>
      </c>
    </row>
    <row r="84" spans="1:18" ht="18" customHeight="1" x14ac:dyDescent="0.25">
      <c r="A84" s="59">
        <v>83</v>
      </c>
      <c r="B84" s="58">
        <v>627</v>
      </c>
      <c r="C84" s="12">
        <v>19</v>
      </c>
      <c r="D84" s="12">
        <v>6397</v>
      </c>
      <c r="E84" s="12"/>
      <c r="F84" s="12"/>
      <c r="G84" s="12">
        <v>19</v>
      </c>
      <c r="H84" s="12">
        <v>6415</v>
      </c>
      <c r="I84" s="12"/>
      <c r="J84" s="12"/>
      <c r="K84" s="12">
        <v>18</v>
      </c>
      <c r="L84" s="12">
        <v>6431</v>
      </c>
      <c r="M84" s="12"/>
      <c r="N84" s="12"/>
      <c r="O84" s="12"/>
      <c r="P84" s="12"/>
      <c r="Q84" s="58">
        <f t="shared" si="4"/>
        <v>56</v>
      </c>
      <c r="R84" s="13">
        <f t="shared" si="5"/>
        <v>8176</v>
      </c>
    </row>
    <row r="85" spans="1:18" ht="18" customHeight="1" x14ac:dyDescent="0.25">
      <c r="A85" s="59">
        <v>84</v>
      </c>
      <c r="B85" s="58">
        <v>628</v>
      </c>
      <c r="C85" s="12"/>
      <c r="D85" s="12"/>
      <c r="E85" s="12"/>
      <c r="F85" s="12"/>
      <c r="G85" s="12">
        <v>24</v>
      </c>
      <c r="H85" s="12">
        <v>6550</v>
      </c>
      <c r="I85" s="12"/>
      <c r="J85" s="12"/>
      <c r="K85" s="12">
        <v>18</v>
      </c>
      <c r="L85" s="12">
        <v>6566</v>
      </c>
      <c r="M85" s="12"/>
      <c r="N85" s="12"/>
      <c r="O85" s="12">
        <v>21</v>
      </c>
      <c r="P85" s="12">
        <v>6535</v>
      </c>
      <c r="Q85" s="58">
        <f t="shared" si="4"/>
        <v>63</v>
      </c>
      <c r="R85" s="13">
        <f t="shared" si="5"/>
        <v>9198</v>
      </c>
    </row>
    <row r="86" spans="1:18" ht="18" customHeight="1" x14ac:dyDescent="0.25">
      <c r="A86" s="59">
        <v>85</v>
      </c>
      <c r="B86" s="58">
        <v>629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58">
        <f t="shared" si="4"/>
        <v>0</v>
      </c>
      <c r="R86" s="13">
        <f t="shared" si="5"/>
        <v>0</v>
      </c>
    </row>
    <row r="87" spans="1:18" ht="18" customHeight="1" x14ac:dyDescent="0.25">
      <c r="A87" s="59">
        <v>86</v>
      </c>
      <c r="B87" s="58">
        <v>630</v>
      </c>
      <c r="C87" s="12"/>
      <c r="D87" s="12"/>
      <c r="E87" s="12"/>
      <c r="F87" s="12"/>
      <c r="G87" s="12">
        <v>23</v>
      </c>
      <c r="H87" s="12">
        <v>6467</v>
      </c>
      <c r="I87" s="12"/>
      <c r="J87" s="12"/>
      <c r="K87" s="12"/>
      <c r="L87" s="12"/>
      <c r="M87" s="12">
        <v>23</v>
      </c>
      <c r="N87" s="12">
        <v>6485</v>
      </c>
      <c r="O87" s="12"/>
      <c r="P87" s="12"/>
      <c r="Q87" s="58">
        <f t="shared" si="4"/>
        <v>46</v>
      </c>
      <c r="R87" s="13">
        <f t="shared" si="5"/>
        <v>6716</v>
      </c>
    </row>
    <row r="88" spans="1:18" ht="18" customHeight="1" x14ac:dyDescent="0.25">
      <c r="A88" s="59">
        <v>87</v>
      </c>
      <c r="B88" s="58">
        <v>631</v>
      </c>
      <c r="C88" s="12"/>
      <c r="D88" s="12"/>
      <c r="E88" s="12">
        <v>23</v>
      </c>
      <c r="F88" s="12">
        <v>5971</v>
      </c>
      <c r="G88" s="12"/>
      <c r="H88" s="12"/>
      <c r="I88" s="12"/>
      <c r="J88" s="12"/>
      <c r="K88" s="12">
        <v>28</v>
      </c>
      <c r="L88" s="12">
        <v>5997</v>
      </c>
      <c r="M88" s="12"/>
      <c r="N88" s="12"/>
      <c r="O88" s="12">
        <v>16</v>
      </c>
      <c r="P88" s="12">
        <v>6010</v>
      </c>
      <c r="Q88" s="58">
        <f t="shared" si="4"/>
        <v>67</v>
      </c>
      <c r="R88" s="13">
        <f t="shared" si="5"/>
        <v>9782</v>
      </c>
    </row>
    <row r="89" spans="1:18" ht="18" customHeight="1" x14ac:dyDescent="0.25">
      <c r="A89" s="59">
        <v>88</v>
      </c>
      <c r="B89" s="58">
        <v>632</v>
      </c>
      <c r="C89" s="12"/>
      <c r="D89" s="12"/>
      <c r="E89" s="12"/>
      <c r="F89" s="12"/>
      <c r="G89" s="12">
        <v>27</v>
      </c>
      <c r="H89" s="12">
        <v>6371</v>
      </c>
      <c r="I89" s="12"/>
      <c r="J89" s="12"/>
      <c r="K89" s="12">
        <v>21</v>
      </c>
      <c r="L89" s="12">
        <v>6391</v>
      </c>
      <c r="M89" s="12"/>
      <c r="N89" s="12"/>
      <c r="O89" s="12"/>
      <c r="P89" s="12"/>
      <c r="Q89" s="58">
        <f t="shared" si="4"/>
        <v>48</v>
      </c>
      <c r="R89" s="13">
        <f t="shared" si="5"/>
        <v>7008</v>
      </c>
    </row>
    <row r="90" spans="1:18" ht="18" customHeight="1" x14ac:dyDescent="0.25">
      <c r="A90" s="59">
        <v>89</v>
      </c>
      <c r="B90" s="58">
        <v>633</v>
      </c>
      <c r="C90" s="12"/>
      <c r="D90" s="12"/>
      <c r="E90" s="12">
        <v>27</v>
      </c>
      <c r="F90" s="12">
        <v>6004</v>
      </c>
      <c r="G90" s="12"/>
      <c r="H90" s="12"/>
      <c r="I90" s="12"/>
      <c r="J90" s="12"/>
      <c r="K90" s="12">
        <v>25</v>
      </c>
      <c r="L90" s="12">
        <v>6021</v>
      </c>
      <c r="M90" s="12"/>
      <c r="N90" s="12"/>
      <c r="O90" s="12"/>
      <c r="P90" s="12"/>
      <c r="Q90" s="58">
        <f t="shared" si="4"/>
        <v>52</v>
      </c>
      <c r="R90" s="13">
        <f t="shared" si="5"/>
        <v>7592</v>
      </c>
    </row>
    <row r="91" spans="1:18" ht="18" customHeight="1" x14ac:dyDescent="0.25">
      <c r="A91" s="59">
        <v>90</v>
      </c>
      <c r="B91" s="58" t="s">
        <v>21</v>
      </c>
      <c r="C91" s="12">
        <v>29</v>
      </c>
      <c r="D91" s="12">
        <v>4416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58">
        <f t="shared" si="4"/>
        <v>29</v>
      </c>
      <c r="R91" s="13">
        <f t="shared" si="5"/>
        <v>4234</v>
      </c>
    </row>
    <row r="92" spans="1:18" ht="18" customHeight="1" x14ac:dyDescent="0.25">
      <c r="A92" s="59">
        <v>91</v>
      </c>
      <c r="B92" s="58">
        <v>702</v>
      </c>
      <c r="C92" s="12"/>
      <c r="D92" s="12"/>
      <c r="E92" s="12"/>
      <c r="F92" s="12"/>
      <c r="G92" s="12">
        <v>47</v>
      </c>
      <c r="H92" s="12">
        <v>2742</v>
      </c>
      <c r="I92" s="12"/>
      <c r="J92" s="12"/>
      <c r="K92" s="12"/>
      <c r="L92" s="12"/>
      <c r="M92" s="12"/>
      <c r="N92" s="12"/>
      <c r="O92" s="12"/>
      <c r="P92" s="12"/>
      <c r="Q92" s="58">
        <f t="shared" si="4"/>
        <v>47</v>
      </c>
      <c r="R92" s="13">
        <f t="shared" si="5"/>
        <v>6862</v>
      </c>
    </row>
    <row r="93" spans="1:18" ht="18" customHeight="1" x14ac:dyDescent="0.25">
      <c r="A93" s="59">
        <v>92</v>
      </c>
      <c r="B93" s="58">
        <v>703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58">
        <f t="shared" si="4"/>
        <v>0</v>
      </c>
      <c r="R93" s="13">
        <f t="shared" si="5"/>
        <v>0</v>
      </c>
    </row>
    <row r="94" spans="1:18" ht="18" customHeight="1" x14ac:dyDescent="0.25">
      <c r="A94" s="59">
        <v>95</v>
      </c>
      <c r="B94" s="58">
        <v>1004</v>
      </c>
      <c r="C94" s="12"/>
      <c r="D94" s="12"/>
      <c r="E94" s="12"/>
      <c r="F94" s="12"/>
      <c r="G94" s="12"/>
      <c r="H94" s="12"/>
      <c r="I94" s="12">
        <v>61</v>
      </c>
      <c r="J94" s="12">
        <v>8762</v>
      </c>
      <c r="K94" s="12">
        <v>10</v>
      </c>
      <c r="L94" s="12">
        <v>8771</v>
      </c>
      <c r="M94" s="12"/>
      <c r="N94" s="12"/>
      <c r="O94" s="12"/>
      <c r="P94" s="12"/>
      <c r="Q94" s="58">
        <f t="shared" si="4"/>
        <v>71</v>
      </c>
      <c r="R94" s="13">
        <f t="shared" si="5"/>
        <v>10366</v>
      </c>
    </row>
    <row r="95" spans="1:18" ht="18" customHeight="1" x14ac:dyDescent="0.25">
      <c r="A95" s="59">
        <v>96</v>
      </c>
      <c r="B95" s="58">
        <v>1005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58">
        <f t="shared" si="4"/>
        <v>0</v>
      </c>
      <c r="R95" s="13">
        <f t="shared" si="5"/>
        <v>0</v>
      </c>
    </row>
    <row r="96" spans="1:18" ht="18" customHeight="1" x14ac:dyDescent="0.25">
      <c r="A96" s="59">
        <v>97</v>
      </c>
      <c r="B96" s="58">
        <v>1102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58">
        <f t="shared" si="4"/>
        <v>0</v>
      </c>
      <c r="R96" s="13">
        <f t="shared" si="5"/>
        <v>0</v>
      </c>
    </row>
    <row r="97" spans="1:18" ht="18" customHeight="1" x14ac:dyDescent="0.25">
      <c r="A97" s="59">
        <v>98</v>
      </c>
      <c r="B97" s="58">
        <v>1103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58">
        <f t="shared" si="4"/>
        <v>0</v>
      </c>
      <c r="R97" s="13">
        <f t="shared" si="5"/>
        <v>0</v>
      </c>
    </row>
    <row r="98" spans="1:18" ht="18" customHeight="1" x14ac:dyDescent="0.25">
      <c r="A98" s="59">
        <v>100</v>
      </c>
      <c r="B98" s="58">
        <v>1105</v>
      </c>
      <c r="C98" s="12"/>
      <c r="D98" s="12"/>
      <c r="E98" s="12"/>
      <c r="F98" s="12"/>
      <c r="G98" s="12"/>
      <c r="H98" s="12"/>
      <c r="I98" s="12">
        <v>26</v>
      </c>
      <c r="J98" s="12">
        <v>12501</v>
      </c>
      <c r="K98" s="12"/>
      <c r="L98" s="12"/>
      <c r="M98" s="12">
        <v>37</v>
      </c>
      <c r="N98" s="12">
        <v>12511</v>
      </c>
      <c r="O98" s="12"/>
      <c r="P98" s="12"/>
      <c r="Q98" s="58">
        <f t="shared" si="4"/>
        <v>63</v>
      </c>
      <c r="R98" s="13">
        <f t="shared" si="5"/>
        <v>9198</v>
      </c>
    </row>
    <row r="99" spans="1:18" ht="18" customHeight="1" x14ac:dyDescent="0.25">
      <c r="A99" s="59">
        <v>101</v>
      </c>
      <c r="B99" s="58">
        <v>1106</v>
      </c>
      <c r="C99" s="12"/>
      <c r="D99" s="12"/>
      <c r="E99" s="12">
        <v>42</v>
      </c>
      <c r="F99" s="12">
        <v>9016</v>
      </c>
      <c r="G99" s="12"/>
      <c r="H99" s="12"/>
      <c r="I99" s="12"/>
      <c r="J99" s="12"/>
      <c r="K99" s="12"/>
      <c r="L99" s="12"/>
      <c r="M99" s="12">
        <v>39</v>
      </c>
      <c r="N99" s="12">
        <v>9028</v>
      </c>
      <c r="O99" s="12"/>
      <c r="P99" s="12"/>
      <c r="Q99" s="58">
        <f t="shared" si="4"/>
        <v>81</v>
      </c>
      <c r="R99" s="13">
        <f t="shared" si="5"/>
        <v>11826</v>
      </c>
    </row>
    <row r="100" spans="1:18" ht="18" customHeight="1" x14ac:dyDescent="0.25">
      <c r="A100" s="59">
        <v>102</v>
      </c>
      <c r="B100" s="58">
        <v>1107</v>
      </c>
      <c r="C100" s="12"/>
      <c r="D100" s="12"/>
      <c r="E100" s="12">
        <v>149</v>
      </c>
      <c r="F100" s="12">
        <v>3548</v>
      </c>
      <c r="G100" s="12"/>
      <c r="H100" s="12"/>
      <c r="I100" s="12"/>
      <c r="J100" s="12"/>
      <c r="K100" s="12"/>
      <c r="L100" s="12"/>
      <c r="M100" s="12">
        <v>108</v>
      </c>
      <c r="N100" s="12">
        <v>3593</v>
      </c>
      <c r="O100" s="12"/>
      <c r="P100" s="12"/>
      <c r="Q100" s="58">
        <f t="shared" si="4"/>
        <v>257</v>
      </c>
      <c r="R100" s="13">
        <f t="shared" si="5"/>
        <v>37522</v>
      </c>
    </row>
    <row r="101" spans="1:18" ht="18" customHeight="1" x14ac:dyDescent="0.25">
      <c r="A101" s="59">
        <v>103</v>
      </c>
      <c r="B101" s="58">
        <v>1111</v>
      </c>
      <c r="C101" s="12">
        <v>174</v>
      </c>
      <c r="D101" s="12">
        <v>4907</v>
      </c>
      <c r="E101" s="12"/>
      <c r="F101" s="12"/>
      <c r="G101" s="12"/>
      <c r="H101" s="12"/>
      <c r="I101" s="12"/>
      <c r="J101" s="12"/>
      <c r="K101" s="12">
        <v>140</v>
      </c>
      <c r="L101" s="12">
        <v>4937</v>
      </c>
      <c r="M101" s="12"/>
      <c r="N101" s="12"/>
      <c r="O101" s="12"/>
      <c r="P101" s="12"/>
      <c r="Q101" s="58">
        <f t="shared" si="4"/>
        <v>314</v>
      </c>
      <c r="R101" s="13">
        <f t="shared" si="5"/>
        <v>45844</v>
      </c>
    </row>
    <row r="102" spans="1:18" ht="18" customHeight="1" x14ac:dyDescent="0.25">
      <c r="A102" s="59">
        <v>104</v>
      </c>
      <c r="B102" s="58">
        <v>1222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58">
        <f t="shared" si="4"/>
        <v>0</v>
      </c>
      <c r="R102" s="13">
        <f t="shared" si="5"/>
        <v>0</v>
      </c>
    </row>
    <row r="103" spans="1:18" ht="18" customHeight="1" x14ac:dyDescent="0.25">
      <c r="A103" s="59">
        <v>105</v>
      </c>
      <c r="B103" s="58">
        <v>1224</v>
      </c>
      <c r="C103" s="12"/>
      <c r="D103" s="12"/>
      <c r="E103" s="12"/>
      <c r="F103" s="12"/>
      <c r="G103" s="12"/>
      <c r="H103" s="12"/>
      <c r="I103" s="12"/>
      <c r="J103" s="12"/>
      <c r="K103" s="12">
        <v>39</v>
      </c>
      <c r="L103" s="12">
        <v>286865</v>
      </c>
      <c r="M103" s="12"/>
      <c r="N103" s="12"/>
      <c r="O103" s="12"/>
      <c r="P103" s="12"/>
      <c r="Q103" s="58">
        <f t="shared" si="4"/>
        <v>39</v>
      </c>
      <c r="R103" s="13">
        <f t="shared" si="5"/>
        <v>5694</v>
      </c>
    </row>
    <row r="104" spans="1:18" ht="18" customHeight="1" x14ac:dyDescent="0.25">
      <c r="A104" s="59">
        <v>106</v>
      </c>
      <c r="B104" s="58">
        <v>1229</v>
      </c>
      <c r="C104" s="12"/>
      <c r="D104" s="12"/>
      <c r="E104" s="12"/>
      <c r="F104" s="12"/>
      <c r="G104" s="12"/>
      <c r="H104" s="12"/>
      <c r="I104" s="12"/>
      <c r="J104" s="12"/>
      <c r="K104" s="12">
        <v>44</v>
      </c>
      <c r="L104" s="12">
        <v>172929</v>
      </c>
      <c r="M104" s="12"/>
      <c r="N104" s="12"/>
      <c r="O104" s="12"/>
      <c r="P104" s="12"/>
      <c r="Q104" s="58">
        <f t="shared" si="4"/>
        <v>44</v>
      </c>
      <c r="R104" s="13">
        <f t="shared" si="5"/>
        <v>6424</v>
      </c>
    </row>
    <row r="105" spans="1:18" ht="18" customHeight="1" x14ac:dyDescent="0.25">
      <c r="A105" s="59">
        <v>107</v>
      </c>
      <c r="B105" s="58">
        <v>1230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58">
        <f t="shared" si="4"/>
        <v>0</v>
      </c>
      <c r="R105" s="13">
        <f t="shared" si="5"/>
        <v>0</v>
      </c>
    </row>
    <row r="106" spans="1:18" ht="18" customHeight="1" x14ac:dyDescent="0.25">
      <c r="A106" s="59">
        <v>108</v>
      </c>
      <c r="B106" s="58">
        <v>1231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58">
        <f t="shared" si="4"/>
        <v>0</v>
      </c>
      <c r="R106" s="13">
        <f t="shared" si="5"/>
        <v>0</v>
      </c>
    </row>
    <row r="107" spans="1:18" ht="18" customHeight="1" x14ac:dyDescent="0.25">
      <c r="A107" s="59">
        <v>109</v>
      </c>
      <c r="B107" s="58">
        <v>1232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8" customHeight="1" x14ac:dyDescent="0.25">
      <c r="A108" s="59">
        <v>110</v>
      </c>
      <c r="B108" s="58">
        <v>1233</v>
      </c>
      <c r="C108" s="12"/>
      <c r="D108" s="12"/>
      <c r="E108" s="12">
        <v>50</v>
      </c>
      <c r="F108" s="12">
        <v>171423</v>
      </c>
      <c r="G108" s="12"/>
      <c r="H108" s="12"/>
      <c r="I108" s="12"/>
      <c r="J108" s="12"/>
      <c r="K108" s="12"/>
      <c r="L108" s="12"/>
      <c r="M108" s="12"/>
      <c r="N108" s="12"/>
      <c r="O108" s="12">
        <v>50</v>
      </c>
      <c r="P108" s="12">
        <v>171879</v>
      </c>
      <c r="Q108" s="58">
        <f t="shared" si="6"/>
        <v>100</v>
      </c>
      <c r="R108" s="13">
        <f t="shared" si="7"/>
        <v>14600</v>
      </c>
    </row>
    <row r="109" spans="1:18" ht="18" customHeight="1" x14ac:dyDescent="0.25">
      <c r="A109" s="59">
        <v>111</v>
      </c>
      <c r="B109" s="58">
        <v>1234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58">
        <f t="shared" si="6"/>
        <v>0</v>
      </c>
      <c r="R109" s="13">
        <f t="shared" si="7"/>
        <v>0</v>
      </c>
    </row>
    <row r="110" spans="1:18" ht="18" customHeight="1" x14ac:dyDescent="0.25">
      <c r="A110" s="59">
        <v>112</v>
      </c>
      <c r="B110" s="58">
        <v>1235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58">
        <f t="shared" si="6"/>
        <v>0</v>
      </c>
      <c r="R110" s="13">
        <f t="shared" si="7"/>
        <v>0</v>
      </c>
    </row>
    <row r="111" spans="1:18" ht="18" customHeight="1" x14ac:dyDescent="0.25">
      <c r="A111" s="59">
        <v>113</v>
      </c>
      <c r="B111" s="58">
        <v>1236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58">
        <f t="shared" si="6"/>
        <v>0</v>
      </c>
      <c r="R111" s="13">
        <f t="shared" si="7"/>
        <v>0</v>
      </c>
    </row>
    <row r="112" spans="1:18" ht="18" customHeight="1" x14ac:dyDescent="0.25">
      <c r="A112" s="59">
        <v>114</v>
      </c>
      <c r="B112" s="58">
        <v>1237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58">
        <f t="shared" si="6"/>
        <v>0</v>
      </c>
      <c r="R112" s="13">
        <f t="shared" si="7"/>
        <v>0</v>
      </c>
    </row>
    <row r="113" spans="1:18" ht="18" customHeight="1" x14ac:dyDescent="0.25">
      <c r="A113" s="59">
        <v>116</v>
      </c>
      <c r="B113" s="58">
        <v>1403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58">
        <f t="shared" si="6"/>
        <v>0</v>
      </c>
      <c r="R113" s="13">
        <f t="shared" si="7"/>
        <v>0</v>
      </c>
    </row>
    <row r="114" spans="1:18" ht="18" customHeight="1" x14ac:dyDescent="0.25">
      <c r="A114" s="59">
        <v>117</v>
      </c>
      <c r="B114" s="58">
        <v>1404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>
        <v>17</v>
      </c>
      <c r="N114" s="12">
        <v>1252</v>
      </c>
      <c r="O114" s="12"/>
      <c r="P114" s="12"/>
      <c r="Q114" s="58">
        <f t="shared" si="6"/>
        <v>17</v>
      </c>
      <c r="R114" s="13">
        <f t="shared" si="7"/>
        <v>2482</v>
      </c>
    </row>
    <row r="115" spans="1:18" ht="18" customHeight="1" x14ac:dyDescent="0.25">
      <c r="A115" s="59">
        <v>118</v>
      </c>
      <c r="B115" s="58">
        <v>1405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58">
        <f t="shared" si="6"/>
        <v>0</v>
      </c>
      <c r="R115" s="13">
        <f t="shared" si="7"/>
        <v>0</v>
      </c>
    </row>
    <row r="116" spans="1:18" ht="18" customHeight="1" x14ac:dyDescent="0.25">
      <c r="A116" s="59">
        <v>119</v>
      </c>
      <c r="B116" s="58">
        <v>1504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58">
        <f t="shared" si="6"/>
        <v>0</v>
      </c>
      <c r="R116" s="13">
        <f t="shared" si="7"/>
        <v>0</v>
      </c>
    </row>
    <row r="117" spans="1:18" ht="18" customHeight="1" x14ac:dyDescent="0.25">
      <c r="A117" s="59">
        <v>120</v>
      </c>
      <c r="B117" s="58">
        <v>1505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58">
        <f t="shared" si="6"/>
        <v>0</v>
      </c>
      <c r="R117" s="13">
        <f t="shared" si="7"/>
        <v>0</v>
      </c>
    </row>
    <row r="118" spans="1:18" ht="18" customHeight="1" x14ac:dyDescent="0.25">
      <c r="A118" s="59">
        <v>122</v>
      </c>
      <c r="B118" s="58">
        <v>1507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>
        <v>49</v>
      </c>
      <c r="P118" s="12">
        <v>1343</v>
      </c>
      <c r="Q118" s="58">
        <f t="shared" si="6"/>
        <v>49</v>
      </c>
      <c r="R118" s="13">
        <f t="shared" si="7"/>
        <v>7154</v>
      </c>
    </row>
    <row r="119" spans="1:18" ht="18" customHeight="1" x14ac:dyDescent="0.25">
      <c r="A119" s="59">
        <v>123</v>
      </c>
      <c r="B119" s="58">
        <v>1508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>
        <v>54</v>
      </c>
      <c r="N119" s="12">
        <v>3525</v>
      </c>
      <c r="O119" s="12"/>
      <c r="P119" s="12"/>
      <c r="Q119" s="58">
        <f t="shared" si="6"/>
        <v>54</v>
      </c>
      <c r="R119" s="13">
        <f t="shared" si="7"/>
        <v>7884</v>
      </c>
    </row>
    <row r="120" spans="1:18" ht="18" customHeight="1" x14ac:dyDescent="0.25">
      <c r="A120" s="59">
        <v>124</v>
      </c>
      <c r="B120" s="58">
        <v>1509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>
        <v>55</v>
      </c>
      <c r="N120" s="12">
        <v>502</v>
      </c>
      <c r="O120" s="12"/>
      <c r="P120" s="12"/>
      <c r="Q120" s="58">
        <f t="shared" si="6"/>
        <v>55</v>
      </c>
      <c r="R120" s="13">
        <f t="shared" si="7"/>
        <v>8030</v>
      </c>
    </row>
    <row r="121" spans="1:18" ht="18" customHeight="1" x14ac:dyDescent="0.25">
      <c r="A121" s="59">
        <v>125</v>
      </c>
      <c r="B121" s="58">
        <v>1510</v>
      </c>
      <c r="C121" s="12"/>
      <c r="D121" s="12"/>
      <c r="E121" s="12"/>
      <c r="F121" s="12"/>
      <c r="G121" s="12">
        <v>74</v>
      </c>
      <c r="H121" s="12">
        <v>3420</v>
      </c>
      <c r="I121" s="12"/>
      <c r="J121" s="12"/>
      <c r="K121" s="12">
        <v>63</v>
      </c>
      <c r="L121" s="12">
        <v>3434</v>
      </c>
      <c r="M121" s="12"/>
      <c r="N121" s="12"/>
      <c r="O121" s="12">
        <v>57</v>
      </c>
      <c r="P121" s="12">
        <v>3446</v>
      </c>
      <c r="Q121" s="58">
        <f t="shared" si="6"/>
        <v>194</v>
      </c>
      <c r="R121" s="13">
        <f t="shared" si="7"/>
        <v>28324</v>
      </c>
    </row>
    <row r="122" spans="1:18" ht="18" customHeight="1" x14ac:dyDescent="0.25">
      <c r="A122" s="59">
        <v>126</v>
      </c>
      <c r="B122" s="58">
        <v>1511</v>
      </c>
      <c r="C122" s="12">
        <v>53</v>
      </c>
      <c r="D122" s="12">
        <v>3738</v>
      </c>
      <c r="E122" s="12"/>
      <c r="F122" s="12"/>
      <c r="G122" s="12">
        <v>57</v>
      </c>
      <c r="H122" s="12">
        <v>3748</v>
      </c>
      <c r="I122" s="12"/>
      <c r="J122" s="12"/>
      <c r="K122" s="12">
        <v>54</v>
      </c>
      <c r="L122" s="12">
        <v>3760</v>
      </c>
      <c r="M122" s="12"/>
      <c r="N122" s="12"/>
      <c r="O122" s="12">
        <v>70</v>
      </c>
      <c r="P122" s="12">
        <v>3774</v>
      </c>
      <c r="Q122" s="58">
        <f t="shared" si="6"/>
        <v>234</v>
      </c>
      <c r="R122" s="13">
        <f t="shared" si="7"/>
        <v>34164</v>
      </c>
    </row>
    <row r="123" spans="1:18" ht="18" customHeight="1" x14ac:dyDescent="0.25">
      <c r="A123" s="59">
        <v>127</v>
      </c>
      <c r="B123" s="58" t="s">
        <v>22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58">
        <f t="shared" si="6"/>
        <v>0</v>
      </c>
      <c r="R123" s="13">
        <f t="shared" si="7"/>
        <v>0</v>
      </c>
    </row>
    <row r="124" spans="1:18" ht="18" customHeight="1" x14ac:dyDescent="0.25">
      <c r="A124" s="59">
        <v>128</v>
      </c>
      <c r="B124" s="58">
        <v>1602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58">
        <f t="shared" si="6"/>
        <v>0</v>
      </c>
      <c r="R124" s="13">
        <f t="shared" si="7"/>
        <v>0</v>
      </c>
    </row>
    <row r="125" spans="1:18" ht="18" customHeight="1" x14ac:dyDescent="0.25">
      <c r="A125" s="59">
        <v>129</v>
      </c>
      <c r="B125" s="58">
        <v>1603</v>
      </c>
      <c r="C125" s="12"/>
      <c r="D125" s="12"/>
      <c r="E125" s="12"/>
      <c r="F125" s="12"/>
      <c r="G125" s="12"/>
      <c r="H125" s="12"/>
      <c r="I125" s="12">
        <v>52</v>
      </c>
      <c r="J125" s="12">
        <v>3017</v>
      </c>
      <c r="K125" s="12"/>
      <c r="L125" s="12"/>
      <c r="M125" s="12"/>
      <c r="N125" s="12"/>
      <c r="O125" s="12"/>
      <c r="P125" s="12"/>
      <c r="Q125" s="58">
        <f t="shared" si="6"/>
        <v>52</v>
      </c>
      <c r="R125" s="13">
        <f t="shared" si="7"/>
        <v>7592</v>
      </c>
    </row>
    <row r="126" spans="1:18" ht="18" customHeight="1" x14ac:dyDescent="0.25">
      <c r="A126" s="59">
        <v>130</v>
      </c>
      <c r="B126" s="58">
        <v>1703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58">
        <f t="shared" si="6"/>
        <v>0</v>
      </c>
      <c r="R126" s="13">
        <f t="shared" si="7"/>
        <v>0</v>
      </c>
    </row>
    <row r="127" spans="1:18" ht="18" customHeight="1" x14ac:dyDescent="0.25">
      <c r="A127" s="59">
        <v>131</v>
      </c>
      <c r="B127" s="58">
        <v>1704</v>
      </c>
      <c r="C127" s="12"/>
      <c r="D127" s="12"/>
      <c r="E127" s="12">
        <v>43</v>
      </c>
      <c r="F127" s="12">
        <v>8601</v>
      </c>
      <c r="G127" s="12"/>
      <c r="H127" s="12"/>
      <c r="I127" s="12"/>
      <c r="J127" s="12"/>
      <c r="K127" s="12">
        <v>33</v>
      </c>
      <c r="L127" s="12">
        <v>8618</v>
      </c>
      <c r="M127" s="12"/>
      <c r="N127" s="12"/>
      <c r="O127" s="12"/>
      <c r="P127" s="12"/>
      <c r="Q127" s="58">
        <f t="shared" si="6"/>
        <v>76</v>
      </c>
      <c r="R127" s="13">
        <f t="shared" si="7"/>
        <v>11096</v>
      </c>
    </row>
    <row r="128" spans="1:18" ht="18" customHeight="1" x14ac:dyDescent="0.25">
      <c r="A128" s="59">
        <v>132</v>
      </c>
      <c r="B128" s="58">
        <v>1705</v>
      </c>
      <c r="C128" s="12"/>
      <c r="D128" s="12"/>
      <c r="E128" s="12"/>
      <c r="F128" s="12"/>
      <c r="G128" s="12">
        <v>41</v>
      </c>
      <c r="H128" s="12">
        <v>8738</v>
      </c>
      <c r="I128" s="12"/>
      <c r="J128" s="12"/>
      <c r="K128" s="12"/>
      <c r="L128" s="12"/>
      <c r="M128" s="12"/>
      <c r="N128" s="12"/>
      <c r="O128" s="12">
        <v>40</v>
      </c>
      <c r="P128" s="12">
        <v>8725</v>
      </c>
      <c r="Q128" s="58">
        <f t="shared" si="6"/>
        <v>81</v>
      </c>
      <c r="R128" s="13">
        <f t="shared" si="7"/>
        <v>11826</v>
      </c>
    </row>
    <row r="129" spans="1:18" ht="18" customHeight="1" x14ac:dyDescent="0.25">
      <c r="A129" s="59">
        <v>133</v>
      </c>
      <c r="B129" s="58">
        <v>1706</v>
      </c>
      <c r="C129" s="12"/>
      <c r="D129" s="12"/>
      <c r="E129" s="12"/>
      <c r="F129" s="12"/>
      <c r="G129" s="12"/>
      <c r="H129" s="12"/>
      <c r="I129" s="12"/>
      <c r="J129" s="12"/>
      <c r="K129" s="12">
        <v>36</v>
      </c>
      <c r="L129" s="12">
        <v>7970</v>
      </c>
      <c r="M129" s="12"/>
      <c r="N129" s="12"/>
      <c r="O129" s="12"/>
      <c r="P129" s="12"/>
      <c r="Q129" s="58">
        <f t="shared" si="6"/>
        <v>36</v>
      </c>
      <c r="R129" s="13">
        <f t="shared" si="7"/>
        <v>5256</v>
      </c>
    </row>
    <row r="130" spans="1:18" ht="18" customHeight="1" x14ac:dyDescent="0.25">
      <c r="A130" s="59">
        <v>134</v>
      </c>
      <c r="B130" s="58">
        <v>1707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58">
        <f t="shared" si="6"/>
        <v>0</v>
      </c>
      <c r="R130" s="13">
        <f t="shared" si="7"/>
        <v>0</v>
      </c>
    </row>
    <row r="131" spans="1:18" ht="18" customHeight="1" x14ac:dyDescent="0.25">
      <c r="A131" s="59">
        <v>135</v>
      </c>
      <c r="B131" s="58">
        <v>1708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>
        <v>28</v>
      </c>
      <c r="P131" s="12">
        <v>5575</v>
      </c>
      <c r="Q131" s="58">
        <f t="shared" si="6"/>
        <v>28</v>
      </c>
      <c r="R131" s="13">
        <f t="shared" si="7"/>
        <v>4088</v>
      </c>
    </row>
    <row r="132" spans="1:18" ht="18" customHeight="1" x14ac:dyDescent="0.25">
      <c r="A132" s="59">
        <v>136</v>
      </c>
      <c r="B132" s="58" t="s">
        <v>23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58">
        <f t="shared" si="6"/>
        <v>0</v>
      </c>
      <c r="R132" s="13">
        <f t="shared" si="7"/>
        <v>0</v>
      </c>
    </row>
    <row r="133" spans="1:18" ht="18" customHeight="1" x14ac:dyDescent="0.25">
      <c r="A133" s="59">
        <v>137</v>
      </c>
      <c r="B133" s="58">
        <v>2101</v>
      </c>
      <c r="C133" s="12"/>
      <c r="D133" s="12"/>
      <c r="E133" s="12"/>
      <c r="F133" s="12"/>
      <c r="G133" s="12"/>
      <c r="H133" s="12"/>
      <c r="I133" s="12">
        <v>51</v>
      </c>
      <c r="J133" s="12">
        <v>6507</v>
      </c>
      <c r="K133" s="12"/>
      <c r="L133" s="12"/>
      <c r="M133" s="12"/>
      <c r="N133" s="12"/>
      <c r="O133" s="12"/>
      <c r="P133" s="12"/>
      <c r="Q133" s="58">
        <f t="shared" si="6"/>
        <v>51</v>
      </c>
      <c r="R133" s="13">
        <f t="shared" si="7"/>
        <v>7446</v>
      </c>
    </row>
    <row r="134" spans="1:18" ht="18" customHeight="1" x14ac:dyDescent="0.25">
      <c r="A134" s="59">
        <v>138</v>
      </c>
      <c r="B134" s="58">
        <v>2102</v>
      </c>
      <c r="C134" s="12"/>
      <c r="D134" s="12"/>
      <c r="E134" s="12"/>
      <c r="F134" s="12"/>
      <c r="G134" s="12"/>
      <c r="H134" s="12"/>
      <c r="I134" s="12">
        <v>47</v>
      </c>
      <c r="J134" s="12">
        <v>6856</v>
      </c>
      <c r="K134" s="12"/>
      <c r="L134" s="12"/>
      <c r="M134" s="12"/>
      <c r="N134" s="12"/>
      <c r="O134" s="12"/>
      <c r="P134" s="12"/>
      <c r="Q134" s="58">
        <f t="shared" si="6"/>
        <v>47</v>
      </c>
      <c r="R134" s="13">
        <f t="shared" si="7"/>
        <v>6862</v>
      </c>
    </row>
    <row r="135" spans="1:18" ht="18" customHeight="1" x14ac:dyDescent="0.25">
      <c r="A135" s="59">
        <v>139</v>
      </c>
      <c r="B135" s="58">
        <v>2105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58">
        <f t="shared" si="6"/>
        <v>0</v>
      </c>
      <c r="R135" s="13">
        <f t="shared" si="7"/>
        <v>0</v>
      </c>
    </row>
    <row r="136" spans="1:18" ht="18" customHeight="1" x14ac:dyDescent="0.25">
      <c r="A136" s="59">
        <v>140</v>
      </c>
      <c r="B136" s="58">
        <v>2106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58">
        <f t="shared" si="6"/>
        <v>0</v>
      </c>
      <c r="R136" s="13">
        <f t="shared" si="7"/>
        <v>0</v>
      </c>
    </row>
    <row r="137" spans="1:18" ht="18" customHeight="1" x14ac:dyDescent="0.25">
      <c r="A137" s="59">
        <v>141</v>
      </c>
      <c r="B137" s="58">
        <v>2107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58">
        <f t="shared" si="6"/>
        <v>0</v>
      </c>
      <c r="R137" s="13">
        <f t="shared" si="7"/>
        <v>0</v>
      </c>
    </row>
    <row r="138" spans="1:18" ht="18" customHeight="1" x14ac:dyDescent="0.25">
      <c r="A138" s="59">
        <v>142</v>
      </c>
      <c r="B138" s="58">
        <v>2108</v>
      </c>
      <c r="C138" s="12">
        <v>82</v>
      </c>
      <c r="D138" s="12">
        <v>24188</v>
      </c>
      <c r="E138" s="12"/>
      <c r="F138" s="12"/>
      <c r="G138" s="12"/>
      <c r="H138" s="12"/>
      <c r="I138" s="12">
        <v>107</v>
      </c>
      <c r="J138" s="12">
        <v>24239</v>
      </c>
      <c r="K138" s="12"/>
      <c r="L138" s="12"/>
      <c r="M138" s="12">
        <v>75</v>
      </c>
      <c r="N138" s="12">
        <v>24272</v>
      </c>
      <c r="O138" s="12"/>
      <c r="P138" s="12"/>
      <c r="Q138" s="58">
        <f t="shared" si="6"/>
        <v>264</v>
      </c>
      <c r="R138" s="13">
        <f t="shared" si="7"/>
        <v>38544</v>
      </c>
    </row>
    <row r="139" spans="1:18" ht="18" customHeight="1" x14ac:dyDescent="0.25">
      <c r="A139" s="59">
        <v>143</v>
      </c>
      <c r="B139" s="58">
        <v>2109</v>
      </c>
      <c r="C139" s="12">
        <v>82</v>
      </c>
      <c r="D139" s="12">
        <v>23907</v>
      </c>
      <c r="E139" s="12"/>
      <c r="F139" s="12"/>
      <c r="G139" s="12">
        <v>85</v>
      </c>
      <c r="H139" s="12">
        <v>23946</v>
      </c>
      <c r="I139" s="12"/>
      <c r="J139" s="12"/>
      <c r="K139" s="12"/>
      <c r="L139" s="12"/>
      <c r="M139" s="12">
        <v>104</v>
      </c>
      <c r="N139" s="12">
        <v>23995</v>
      </c>
      <c r="O139" s="12"/>
      <c r="P139" s="12"/>
      <c r="Q139" s="58">
        <f t="shared" ref="Q139:Q152" si="8">C139+E139+G139+I139+K139+M139+O139</f>
        <v>271</v>
      </c>
      <c r="R139" s="13">
        <f t="shared" ref="R139:R152" si="9">SUM(C139*C$9,E139*E$9,G139*G$9,I139*I$9,K139*K$9,M139*M$9,O139*O$9)</f>
        <v>39566</v>
      </c>
    </row>
    <row r="140" spans="1:18" ht="18" customHeight="1" x14ac:dyDescent="0.25">
      <c r="A140" s="59">
        <v>144</v>
      </c>
      <c r="B140" s="58">
        <v>2110</v>
      </c>
      <c r="C140" s="12">
        <v>112</v>
      </c>
      <c r="D140" s="12">
        <v>17470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58">
        <f t="shared" si="8"/>
        <v>112</v>
      </c>
      <c r="R140" s="13">
        <f t="shared" si="9"/>
        <v>16352</v>
      </c>
    </row>
    <row r="141" spans="1:18" ht="18" customHeight="1" x14ac:dyDescent="0.25">
      <c r="A141" s="59">
        <v>145</v>
      </c>
      <c r="B141" s="58">
        <v>2111</v>
      </c>
      <c r="C141" s="12"/>
      <c r="D141" s="12"/>
      <c r="E141" s="12"/>
      <c r="F141" s="12"/>
      <c r="G141" s="12">
        <v>103</v>
      </c>
      <c r="H141" s="12">
        <v>17654</v>
      </c>
      <c r="I141" s="12"/>
      <c r="J141" s="12"/>
      <c r="K141" s="12"/>
      <c r="L141" s="12"/>
      <c r="M141" s="12">
        <v>97</v>
      </c>
      <c r="N141" s="12">
        <v>17697</v>
      </c>
      <c r="O141" s="12"/>
      <c r="P141" s="12"/>
      <c r="Q141" s="58">
        <f t="shared" si="8"/>
        <v>200</v>
      </c>
      <c r="R141" s="13">
        <f t="shared" si="9"/>
        <v>29200</v>
      </c>
    </row>
    <row r="142" spans="1:18" ht="18" customHeight="1" x14ac:dyDescent="0.25">
      <c r="A142" s="59">
        <v>146</v>
      </c>
      <c r="B142" s="58">
        <v>2112</v>
      </c>
      <c r="C142" s="12"/>
      <c r="D142" s="12"/>
      <c r="E142" s="12"/>
      <c r="F142" s="12"/>
      <c r="G142" s="12">
        <v>90</v>
      </c>
      <c r="H142" s="12">
        <v>16729</v>
      </c>
      <c r="I142" s="12"/>
      <c r="J142" s="12"/>
      <c r="K142" s="12"/>
      <c r="L142" s="12"/>
      <c r="M142" s="12">
        <v>79</v>
      </c>
      <c r="N142" s="12">
        <v>16769</v>
      </c>
      <c r="O142" s="12"/>
      <c r="P142" s="12"/>
      <c r="Q142" s="58">
        <f t="shared" si="8"/>
        <v>169</v>
      </c>
      <c r="R142" s="13">
        <f t="shared" si="9"/>
        <v>24674</v>
      </c>
    </row>
    <row r="143" spans="1:18" ht="18" customHeight="1" x14ac:dyDescent="0.25">
      <c r="A143" s="59">
        <v>147</v>
      </c>
      <c r="B143" s="58">
        <v>2113</v>
      </c>
      <c r="C143" s="12"/>
      <c r="D143" s="12"/>
      <c r="E143" s="12"/>
      <c r="F143" s="12"/>
      <c r="G143" s="12">
        <v>129</v>
      </c>
      <c r="H143" s="12">
        <v>18265</v>
      </c>
      <c r="I143" s="12"/>
      <c r="J143" s="12"/>
      <c r="K143" s="12">
        <v>88</v>
      </c>
      <c r="L143" s="12">
        <v>18397</v>
      </c>
      <c r="M143" s="12"/>
      <c r="N143" s="12"/>
      <c r="O143" s="12">
        <v>71</v>
      </c>
      <c r="P143" s="12">
        <v>18326</v>
      </c>
      <c r="Q143" s="58">
        <f t="shared" si="8"/>
        <v>288</v>
      </c>
      <c r="R143" s="13">
        <f t="shared" si="9"/>
        <v>42048</v>
      </c>
    </row>
    <row r="144" spans="1:18" ht="18" customHeight="1" x14ac:dyDescent="0.25">
      <c r="A144" s="59">
        <v>148</v>
      </c>
      <c r="B144" s="58">
        <v>2114</v>
      </c>
      <c r="C144" s="12"/>
      <c r="D144" s="12"/>
      <c r="E144" s="12"/>
      <c r="F144" s="12"/>
      <c r="G144" s="12">
        <v>53</v>
      </c>
      <c r="H144" s="12">
        <v>35248</v>
      </c>
      <c r="I144" s="12"/>
      <c r="J144" s="12"/>
      <c r="K144" s="12">
        <v>26</v>
      </c>
      <c r="L144" s="12">
        <v>35536</v>
      </c>
      <c r="M144" s="12"/>
      <c r="N144" s="12"/>
      <c r="O144" s="12"/>
      <c r="P144" s="12"/>
      <c r="Q144" s="58">
        <f t="shared" si="8"/>
        <v>79</v>
      </c>
      <c r="R144" s="13">
        <f t="shared" si="9"/>
        <v>11534</v>
      </c>
    </row>
    <row r="145" spans="1:18" ht="18" customHeight="1" x14ac:dyDescent="0.25">
      <c r="A145" s="59">
        <v>149</v>
      </c>
      <c r="B145" s="58">
        <v>2115</v>
      </c>
      <c r="C145" s="12"/>
      <c r="D145" s="12"/>
      <c r="E145" s="12"/>
      <c r="F145" s="12"/>
      <c r="G145" s="12"/>
      <c r="H145" s="12"/>
      <c r="I145" s="12"/>
      <c r="J145" s="12"/>
      <c r="K145" s="12">
        <v>47</v>
      </c>
      <c r="L145" s="12">
        <v>41820</v>
      </c>
      <c r="M145" s="12"/>
      <c r="N145" s="12"/>
      <c r="O145" s="12"/>
      <c r="P145" s="12"/>
      <c r="Q145" s="58">
        <f t="shared" si="8"/>
        <v>47</v>
      </c>
      <c r="R145" s="13">
        <f t="shared" si="9"/>
        <v>6862</v>
      </c>
    </row>
    <row r="146" spans="1:18" ht="18" customHeight="1" x14ac:dyDescent="0.25">
      <c r="A146" s="59">
        <v>151</v>
      </c>
      <c r="B146" s="58">
        <v>2302</v>
      </c>
      <c r="C146" s="12"/>
      <c r="D146" s="12"/>
      <c r="E146" s="12">
        <v>82</v>
      </c>
      <c r="F146" s="12">
        <v>2290</v>
      </c>
      <c r="G146" s="12"/>
      <c r="H146" s="12"/>
      <c r="I146" s="12"/>
      <c r="J146" s="12"/>
      <c r="K146" s="12">
        <v>101</v>
      </c>
      <c r="L146" s="12">
        <v>2299</v>
      </c>
      <c r="M146" s="12"/>
      <c r="N146" s="12"/>
      <c r="O146" s="12"/>
      <c r="P146" s="12"/>
      <c r="Q146" s="58">
        <f t="shared" si="8"/>
        <v>183</v>
      </c>
      <c r="R146" s="13">
        <f t="shared" si="9"/>
        <v>26718</v>
      </c>
    </row>
    <row r="147" spans="1:18" ht="18" customHeight="1" x14ac:dyDescent="0.25">
      <c r="A147" s="59">
        <v>152</v>
      </c>
      <c r="B147" s="58">
        <v>2401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58">
        <f t="shared" si="8"/>
        <v>0</v>
      </c>
      <c r="R147" s="13">
        <f t="shared" si="9"/>
        <v>0</v>
      </c>
    </row>
    <row r="148" spans="1:18" ht="18" customHeight="1" x14ac:dyDescent="0.25">
      <c r="A148" s="59">
        <v>153</v>
      </c>
      <c r="B148" s="58">
        <v>2402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58">
        <f t="shared" si="8"/>
        <v>0</v>
      </c>
      <c r="R148" s="13">
        <f t="shared" si="9"/>
        <v>0</v>
      </c>
    </row>
    <row r="149" spans="1:18" ht="18" customHeight="1" x14ac:dyDescent="0.25">
      <c r="A149" s="59">
        <v>154</v>
      </c>
      <c r="B149" s="58" t="s">
        <v>24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58">
        <f t="shared" si="8"/>
        <v>0</v>
      </c>
      <c r="R149" s="13">
        <f t="shared" si="9"/>
        <v>0</v>
      </c>
    </row>
    <row r="150" spans="1:18" ht="18" customHeight="1" x14ac:dyDescent="0.25">
      <c r="A150" s="59">
        <v>155</v>
      </c>
      <c r="B150" s="58" t="s">
        <v>25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58">
        <f t="shared" si="8"/>
        <v>0</v>
      </c>
      <c r="R150" s="13">
        <f t="shared" si="9"/>
        <v>0</v>
      </c>
    </row>
    <row r="151" spans="1:18" ht="18" customHeight="1" x14ac:dyDescent="0.25">
      <c r="A151" s="59">
        <v>156</v>
      </c>
      <c r="B151" s="58" t="s">
        <v>26</v>
      </c>
      <c r="C151" s="12"/>
      <c r="D151" s="12"/>
      <c r="E151" s="12"/>
      <c r="F151" s="12"/>
      <c r="G151" s="12">
        <v>7</v>
      </c>
      <c r="H151" s="12">
        <v>0</v>
      </c>
      <c r="I151" s="12"/>
      <c r="J151" s="12"/>
      <c r="K151" s="12">
        <v>15</v>
      </c>
      <c r="L151" s="12">
        <v>0</v>
      </c>
      <c r="M151" s="12"/>
      <c r="N151" s="12"/>
      <c r="O151" s="12"/>
      <c r="P151" s="12"/>
      <c r="Q151" s="58">
        <f t="shared" si="8"/>
        <v>22</v>
      </c>
      <c r="R151" s="13">
        <f t="shared" si="9"/>
        <v>3212</v>
      </c>
    </row>
    <row r="152" spans="1:18" ht="18" customHeight="1" x14ac:dyDescent="0.25">
      <c r="A152" s="59">
        <v>157</v>
      </c>
      <c r="B152" s="58" t="s">
        <v>27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58">
        <f t="shared" si="8"/>
        <v>0</v>
      </c>
      <c r="R152" s="13">
        <f t="shared" si="9"/>
        <v>0</v>
      </c>
    </row>
    <row r="153" spans="1:18" ht="18" customHeight="1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5981</v>
      </c>
      <c r="R153" s="13">
        <f>SUM(R11:R152)</f>
        <v>873226</v>
      </c>
    </row>
    <row r="154" spans="1:18" ht="33.950000000000003" customHeight="1" x14ac:dyDescent="0.25">
      <c r="A154" s="87" t="s">
        <v>28</v>
      </c>
      <c r="B154" s="85"/>
      <c r="C154" s="59">
        <f>SUM(C11:C152)</f>
        <v>808</v>
      </c>
      <c r="D154" s="59"/>
      <c r="E154" s="59">
        <f>SUM(E11:E152)</f>
        <v>648</v>
      </c>
      <c r="F154" s="59"/>
      <c r="G154" s="59">
        <f>SUM(G11:G152)</f>
        <v>1025</v>
      </c>
      <c r="H154" s="59"/>
      <c r="I154" s="59">
        <f>SUM(I11:I152)</f>
        <v>715</v>
      </c>
      <c r="J154" s="59"/>
      <c r="K154" s="59">
        <f>SUM(K11:K152)</f>
        <v>1060</v>
      </c>
      <c r="L154" s="59"/>
      <c r="M154" s="59">
        <f>SUM(M11:M152)</f>
        <v>932</v>
      </c>
      <c r="N154" s="59"/>
      <c r="O154" s="59">
        <f>SUM(O11:O152)</f>
        <v>793</v>
      </c>
      <c r="P154" s="59"/>
      <c r="Q154" s="21">
        <f>SUM(C154:P154)</f>
        <v>5981</v>
      </c>
      <c r="R154" s="22"/>
    </row>
    <row r="155" spans="1:18" ht="18" customHeight="1" x14ac:dyDescent="0.25">
      <c r="A155" s="113" t="s">
        <v>29</v>
      </c>
      <c r="B155" s="91"/>
      <c r="C155" s="14">
        <f>C154*C9</f>
        <v>117968</v>
      </c>
      <c r="D155" s="14"/>
      <c r="E155" s="14">
        <f>E154*E9</f>
        <v>94608</v>
      </c>
      <c r="F155" s="14"/>
      <c r="G155" s="14">
        <f>G154*G9</f>
        <v>149650</v>
      </c>
      <c r="H155" s="14"/>
      <c r="I155" s="14">
        <f>I154*I9</f>
        <v>104390</v>
      </c>
      <c r="J155" s="14"/>
      <c r="K155" s="14">
        <f>K154*K9</f>
        <v>154760</v>
      </c>
      <c r="L155" s="14"/>
      <c r="M155" s="14">
        <f>M154*M9</f>
        <v>136072</v>
      </c>
      <c r="N155" s="14"/>
      <c r="O155" s="14">
        <f>O154*O9</f>
        <v>115778</v>
      </c>
      <c r="P155" s="14"/>
      <c r="Q155" s="14" t="s">
        <v>30</v>
      </c>
      <c r="R155" s="70">
        <f>SUM(C155:P155)</f>
        <v>873226</v>
      </c>
    </row>
    <row r="156" spans="1:18" x14ac:dyDescent="0.25">
      <c r="A156" s="1"/>
      <c r="B156" s="81"/>
      <c r="C156" s="8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30.75" customHeight="1" x14ac:dyDescent="0.25">
      <c r="A157" s="105" t="s">
        <v>31</v>
      </c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1"/>
    </row>
    <row r="158" spans="1:18" x14ac:dyDescent="0.25">
      <c r="A158" s="21" t="s">
        <v>32</v>
      </c>
      <c r="B158" s="83" t="s">
        <v>33</v>
      </c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5"/>
    </row>
    <row r="159" spans="1:18" x14ac:dyDescent="0.25">
      <c r="A159" s="20">
        <v>1</v>
      </c>
      <c r="B159" s="99" t="s">
        <v>2613</v>
      </c>
      <c r="C159" s="89"/>
      <c r="D159" s="89"/>
      <c r="E159" s="90"/>
      <c r="F159" s="88">
        <f t="array" aca="1" ref="F159" ca="1">IFERROR(INDIRECT("'" &amp; R5-1 &amp; "'!Q154"),"-")</f>
        <v>6526</v>
      </c>
      <c r="G159" s="89"/>
      <c r="H159" s="90"/>
      <c r="I159" s="95"/>
      <c r="J159" s="84"/>
      <c r="K159" s="84"/>
      <c r="L159" s="84"/>
      <c r="M159" s="84"/>
      <c r="N159" s="84"/>
      <c r="O159" s="84"/>
      <c r="P159" s="84"/>
      <c r="Q159" s="84"/>
      <c r="R159" s="85"/>
    </row>
    <row r="160" spans="1:18" x14ac:dyDescent="0.25">
      <c r="A160" s="20">
        <v>2</v>
      </c>
      <c r="B160" s="93" t="s">
        <v>2614</v>
      </c>
      <c r="C160" s="84"/>
      <c r="D160" s="84"/>
      <c r="E160" s="85"/>
      <c r="F160" s="88">
        <f t="array" aca="1" ref="F160" ca="1">IFERROR(INDIRECT("'" &amp; R5 &amp; "'!Q154"),"-")</f>
        <v>5981</v>
      </c>
      <c r="G160" s="89"/>
      <c r="H160" s="90"/>
      <c r="I160" s="95"/>
      <c r="J160" s="84"/>
      <c r="K160" s="84"/>
      <c r="L160" s="84"/>
      <c r="M160" s="84"/>
      <c r="N160" s="84"/>
      <c r="O160" s="84"/>
      <c r="P160" s="84"/>
      <c r="Q160" s="84"/>
      <c r="R160" s="85"/>
    </row>
    <row r="161" spans="1:22" x14ac:dyDescent="0.25">
      <c r="A161" s="20">
        <v>3</v>
      </c>
      <c r="B161" s="93" t="s">
        <v>34</v>
      </c>
      <c r="C161" s="84"/>
      <c r="D161" s="84"/>
      <c r="E161" s="85"/>
      <c r="F161" s="88">
        <f ca="1">F159-F160</f>
        <v>545</v>
      </c>
      <c r="G161" s="89"/>
      <c r="H161" s="90"/>
      <c r="I161" s="102" t="str">
        <f ca="1">IFERROR(
  IF(F160 - F159 &lt; 0,
     "Decrement in fuel consumption this week",
     "Increment in fuel consumption this week"
  ),
  "-"
)</f>
        <v>Decrement in fuel consumption this week</v>
      </c>
      <c r="J161" s="84"/>
      <c r="K161" s="84"/>
      <c r="L161" s="84"/>
      <c r="M161" s="84"/>
      <c r="N161" s="84"/>
      <c r="O161" s="84"/>
      <c r="P161" s="84"/>
      <c r="Q161" s="84"/>
      <c r="R161" s="85"/>
      <c r="V161" s="5"/>
    </row>
    <row r="162" spans="1:22" x14ac:dyDescent="0.25">
      <c r="A162" s="20">
        <v>4</v>
      </c>
      <c r="B162" s="93" t="s">
        <v>35</v>
      </c>
      <c r="C162" s="84"/>
      <c r="D162" s="84"/>
      <c r="E162" s="85"/>
      <c r="F162" s="88" t="s">
        <v>30</v>
      </c>
      <c r="G162" s="89"/>
      <c r="H162" s="90"/>
      <c r="I162" s="93" t="s">
        <v>36</v>
      </c>
      <c r="J162" s="84"/>
      <c r="K162" s="84"/>
      <c r="L162" s="84"/>
      <c r="M162" s="84"/>
      <c r="N162" s="84"/>
      <c r="O162" s="84"/>
      <c r="P162" s="84"/>
      <c r="Q162" s="84"/>
      <c r="R162" s="85"/>
      <c r="V162" s="5"/>
    </row>
    <row r="163" spans="1:22" x14ac:dyDescent="0.25">
      <c r="A163" s="20">
        <v>5</v>
      </c>
      <c r="B163" s="93" t="s">
        <v>37</v>
      </c>
      <c r="C163" s="84"/>
      <c r="D163" s="84"/>
      <c r="E163" s="85"/>
      <c r="F163" s="88" t="s">
        <v>30</v>
      </c>
      <c r="G163" s="89"/>
      <c r="H163" s="90"/>
      <c r="I163" s="93" t="s">
        <v>38</v>
      </c>
      <c r="J163" s="84"/>
      <c r="K163" s="84"/>
      <c r="L163" s="84"/>
      <c r="M163" s="84"/>
      <c r="N163" s="84"/>
      <c r="O163" s="84"/>
      <c r="P163" s="84"/>
      <c r="Q163" s="84"/>
      <c r="R163" s="85"/>
    </row>
    <row r="164" spans="1:22" x14ac:dyDescent="0.25">
      <c r="A164" s="20">
        <v>6</v>
      </c>
      <c r="B164" s="93" t="s">
        <v>39</v>
      </c>
      <c r="C164" s="84"/>
      <c r="D164" s="84"/>
      <c r="E164" s="85"/>
      <c r="F164" s="88" t="s">
        <v>30</v>
      </c>
      <c r="G164" s="89"/>
      <c r="H164" s="90"/>
      <c r="I164" s="93"/>
      <c r="J164" s="84"/>
      <c r="K164" s="84"/>
      <c r="L164" s="84"/>
      <c r="M164" s="84"/>
      <c r="N164" s="84"/>
      <c r="O164" s="84"/>
      <c r="P164" s="84"/>
      <c r="Q164" s="84"/>
      <c r="R164" s="85"/>
    </row>
    <row r="165" spans="1:22" x14ac:dyDescent="0.25">
      <c r="A165" s="20">
        <v>7</v>
      </c>
      <c r="B165" s="93" t="s">
        <v>2615</v>
      </c>
      <c r="C165" s="84"/>
      <c r="D165" s="84"/>
      <c r="E165" s="85"/>
      <c r="F165" s="88">
        <v>349</v>
      </c>
      <c r="G165" s="89"/>
      <c r="H165" s="90"/>
      <c r="I165" s="93" t="s">
        <v>40</v>
      </c>
      <c r="J165" s="84"/>
      <c r="K165" s="84"/>
      <c r="L165" s="84"/>
      <c r="M165" s="84"/>
      <c r="N165" s="84"/>
      <c r="O165" s="84"/>
      <c r="P165" s="84"/>
      <c r="Q165" s="84"/>
      <c r="R165" s="85"/>
    </row>
    <row r="166" spans="1:22" x14ac:dyDescent="0.25">
      <c r="A166" s="20">
        <v>8</v>
      </c>
      <c r="B166" s="93" t="s">
        <v>2616</v>
      </c>
      <c r="C166" s="84"/>
      <c r="D166" s="84"/>
      <c r="E166" s="85"/>
      <c r="F166" s="88">
        <v>346</v>
      </c>
      <c r="G166" s="89"/>
      <c r="H166" s="90"/>
      <c r="I166" s="93" t="s">
        <v>40</v>
      </c>
      <c r="J166" s="84"/>
      <c r="K166" s="84"/>
      <c r="L166" s="84"/>
      <c r="M166" s="84"/>
      <c r="N166" s="84"/>
      <c r="O166" s="84"/>
      <c r="P166" s="84"/>
      <c r="Q166" s="84"/>
      <c r="R166" s="85"/>
    </row>
    <row r="167" spans="1:22" x14ac:dyDescent="0.25">
      <c r="A167" s="20">
        <v>9</v>
      </c>
      <c r="B167" s="93" t="s">
        <v>41</v>
      </c>
      <c r="C167" s="84"/>
      <c r="D167" s="84"/>
      <c r="E167" s="85"/>
      <c r="F167" s="88">
        <f>IFERROR(ABS(F165-F166),"-")</f>
        <v>3</v>
      </c>
      <c r="G167" s="89"/>
      <c r="H167" s="90"/>
      <c r="I167" s="102" t="str">
        <f>IFERROR(
  IF(F166 - F165 &lt; 0,
     "Decrease in flight frequency this week",
     "Increase in flight frequency this week"
  ),
  "-"
)</f>
        <v>Decrease in flight frequency this week</v>
      </c>
      <c r="J167" s="84"/>
      <c r="K167" s="84"/>
      <c r="L167" s="84"/>
      <c r="M167" s="84"/>
      <c r="N167" s="84"/>
      <c r="O167" s="84"/>
      <c r="P167" s="84"/>
      <c r="Q167" s="84"/>
      <c r="R167" s="85"/>
    </row>
    <row r="168" spans="1:22" x14ac:dyDescent="0.25">
      <c r="A168" s="20">
        <v>10</v>
      </c>
      <c r="B168" s="93" t="str">
        <f>IFERROR(
  "Reason for the change in fuel consumption: " &amp;
  IF(F166 - F165 &lt; 0,
     "Low refilling requirement and flight frequency decreases (" &amp; ABS(F166 - F165) &amp; " less flights)",
     "High refilling requirement and flight frequency increases (" &amp; ABS(F166 - F165) &amp; " more flights)"
  ),
  "-"
)</f>
        <v>Reason for the change in fuel consumption: Low refilling requirement and flight frequency decreases (3 less flights)</v>
      </c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5"/>
    </row>
    <row r="169" spans="1:22" x14ac:dyDescent="0.25">
      <c r="A169" s="21" t="s">
        <v>42</v>
      </c>
      <c r="B169" s="83" t="s">
        <v>43</v>
      </c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5"/>
    </row>
    <row r="170" spans="1:22" x14ac:dyDescent="0.25">
      <c r="A170" s="58">
        <v>1</v>
      </c>
      <c r="B170" s="71" t="s">
        <v>2617</v>
      </c>
      <c r="C170" s="69"/>
      <c r="D170" s="72"/>
      <c r="E170" s="73"/>
      <c r="F170" s="88">
        <f t="array" aca="1" ref="F170" ca="1">IFERROR(INDIRECT("'" &amp; R5-1 &amp; "'!R155"),"-")</f>
        <v>952796</v>
      </c>
      <c r="G170" s="89"/>
      <c r="H170" s="90"/>
      <c r="I170" s="106"/>
      <c r="J170" s="84"/>
      <c r="K170" s="84"/>
      <c r="L170" s="84"/>
      <c r="M170" s="84"/>
      <c r="N170" s="84"/>
      <c r="O170" s="84"/>
      <c r="P170" s="84"/>
      <c r="Q170" s="84"/>
      <c r="R170" s="85"/>
    </row>
    <row r="171" spans="1:22" x14ac:dyDescent="0.25">
      <c r="A171" s="58">
        <v>2</v>
      </c>
      <c r="B171" s="67" t="s">
        <v>2618</v>
      </c>
      <c r="C171" s="68"/>
      <c r="D171" s="64"/>
      <c r="E171" s="12"/>
      <c r="F171" s="88">
        <f t="array" aca="1" ref="F171" ca="1">IFERROR(INDIRECT("'" &amp; R5&amp; "'!R155"),"-")</f>
        <v>873226</v>
      </c>
      <c r="G171" s="89"/>
      <c r="H171" s="90"/>
      <c r="I171" s="95"/>
      <c r="J171" s="84"/>
      <c r="K171" s="84"/>
      <c r="L171" s="84"/>
      <c r="M171" s="84"/>
      <c r="N171" s="84"/>
      <c r="O171" s="84"/>
      <c r="P171" s="84"/>
      <c r="Q171" s="84"/>
      <c r="R171" s="85"/>
    </row>
    <row r="172" spans="1:22" x14ac:dyDescent="0.25">
      <c r="A172" s="58">
        <v>3</v>
      </c>
      <c r="B172" s="93" t="s">
        <v>44</v>
      </c>
      <c r="C172" s="84"/>
      <c r="D172" s="84"/>
      <c r="E172" s="85"/>
      <c r="F172" s="88">
        <f ca="1">F170-F171</f>
        <v>79570</v>
      </c>
      <c r="G172" s="89"/>
      <c r="H172" s="90"/>
      <c r="I172" s="102" t="str">
        <f ca="1">IFERROR(
  IF(F171-F170 &lt; 0,
     "Decrement in total cost this week",
     "Increment in total cost this week"
  ),
  "-"
)</f>
        <v>Decrement in total cost this week</v>
      </c>
      <c r="J172" s="84"/>
      <c r="K172" s="84"/>
      <c r="L172" s="84"/>
      <c r="M172" s="84"/>
      <c r="N172" s="84"/>
      <c r="O172" s="84"/>
      <c r="P172" s="84"/>
      <c r="Q172" s="84"/>
      <c r="R172" s="85"/>
    </row>
    <row r="173" spans="1:22" x14ac:dyDescent="0.25">
      <c r="A173" s="58">
        <v>4</v>
      </c>
      <c r="B173" s="74" t="s">
        <v>2619</v>
      </c>
      <c r="C173" s="1"/>
      <c r="D173" s="1"/>
      <c r="E173" s="75"/>
      <c r="F173" s="88">
        <v>38640696</v>
      </c>
      <c r="G173" s="89"/>
      <c r="H173" s="90"/>
      <c r="I173" s="93" t="s">
        <v>46</v>
      </c>
      <c r="J173" s="84"/>
      <c r="K173" s="84"/>
      <c r="L173" s="84"/>
      <c r="M173" s="84"/>
      <c r="N173" s="84"/>
      <c r="O173" s="84"/>
      <c r="P173" s="84"/>
      <c r="Q173" s="84"/>
      <c r="R173" s="85"/>
    </row>
    <row r="174" spans="1:22" ht="15" customHeight="1" x14ac:dyDescent="0.25">
      <c r="A174" s="58">
        <v>5</v>
      </c>
      <c r="B174" s="94" t="s">
        <v>2620</v>
      </c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5"/>
    </row>
    <row r="175" spans="1:22" ht="15" customHeight="1" x14ac:dyDescent="0.25">
      <c r="A175" s="56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</row>
    <row r="176" spans="1:22" ht="15" customHeight="1" x14ac:dyDescent="0.25">
      <c r="A176" s="56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</row>
    <row r="177" spans="1:18" ht="15" customHeight="1" x14ac:dyDescent="0.25">
      <c r="A177" s="56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</row>
    <row r="178" spans="1:18" ht="15" customHeight="1" x14ac:dyDescent="0.25">
      <c r="A178" s="56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</row>
    <row r="179" spans="1:18" ht="15" customHeight="1" x14ac:dyDescent="0.25">
      <c r="A179" s="56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</row>
    <row r="180" spans="1:18" ht="15" customHeight="1" x14ac:dyDescent="0.25">
      <c r="A180" s="56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</row>
    <row r="181" spans="1:18" ht="15" customHeight="1" x14ac:dyDescent="0.25">
      <c r="A181" s="56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</row>
    <row r="182" spans="1:18" ht="15" customHeight="1" x14ac:dyDescent="0.25">
      <c r="A182" s="56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</row>
    <row r="183" spans="1:18" ht="15" customHeight="1" x14ac:dyDescent="0.25">
      <c r="A183" s="56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</row>
    <row r="184" spans="1:18" ht="15" customHeight="1" x14ac:dyDescent="0.25">
      <c r="A184" s="56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</row>
    <row r="185" spans="1:18" ht="15" customHeight="1" x14ac:dyDescent="0.25">
      <c r="A185" s="56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</row>
    <row r="186" spans="1:18" ht="15" customHeight="1" x14ac:dyDescent="0.25">
      <c r="A186" s="56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</row>
    <row r="187" spans="1:18" ht="15" customHeight="1" x14ac:dyDescent="0.25">
      <c r="A187" s="56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</row>
    <row r="188" spans="1:18" ht="15" customHeight="1" x14ac:dyDescent="0.25">
      <c r="A188" s="56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</row>
    <row r="189" spans="1:18" x14ac:dyDescent="0.25">
      <c r="A189" s="76"/>
      <c r="B189" s="77"/>
      <c r="C189" s="77"/>
      <c r="D189" s="77"/>
      <c r="E189" s="77"/>
      <c r="F189" s="78"/>
      <c r="G189" s="78"/>
      <c r="H189" s="78"/>
      <c r="I189" s="112"/>
      <c r="J189" s="82"/>
      <c r="K189" s="82"/>
      <c r="L189" s="82"/>
      <c r="M189" s="82"/>
      <c r="N189" s="82"/>
      <c r="O189" s="82"/>
      <c r="P189" s="82"/>
      <c r="Q189" s="82"/>
      <c r="R189" s="82"/>
    </row>
    <row r="190" spans="1:18" x14ac:dyDescent="0.25">
      <c r="A190" s="56"/>
      <c r="B190" s="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5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5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C193" s="1"/>
      <c r="D193" s="1"/>
      <c r="E193" s="27"/>
      <c r="F193" s="1"/>
      <c r="G193" s="27"/>
      <c r="H193" s="1"/>
      <c r="I193" s="27"/>
      <c r="J193" s="1"/>
      <c r="K193" s="27"/>
      <c r="L193" s="1"/>
      <c r="M193" s="61"/>
      <c r="N193" s="1"/>
    </row>
    <row r="194" spans="1:18" x14ac:dyDescent="0.25">
      <c r="A194" s="1" t="s">
        <v>48</v>
      </c>
      <c r="E194" s="60"/>
      <c r="G194" s="60"/>
      <c r="I194" s="60"/>
      <c r="K194" s="60"/>
      <c r="M194" s="61"/>
      <c r="P194" s="26" t="s">
        <v>81</v>
      </c>
    </row>
    <row r="195" spans="1:18" x14ac:dyDescent="0.25">
      <c r="A195" s="57" t="s">
        <v>51</v>
      </c>
      <c r="E195" s="60"/>
      <c r="G195" s="60"/>
      <c r="I195" s="60"/>
      <c r="K195" s="60"/>
      <c r="M195" s="61"/>
      <c r="P195" s="26" t="s">
        <v>53</v>
      </c>
    </row>
    <row r="196" spans="1:18" x14ac:dyDescent="0.25">
      <c r="A196" s="57" t="s">
        <v>54</v>
      </c>
      <c r="B196" s="25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57" t="s">
        <v>56</v>
      </c>
      <c r="Q196" s="24"/>
      <c r="R196" s="24"/>
    </row>
    <row r="197" spans="1:18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R197" s="1"/>
    </row>
  </sheetData>
  <mergeCells count="68">
    <mergeCell ref="F173:H173"/>
    <mergeCell ref="I167:R167"/>
    <mergeCell ref="I173:R173"/>
    <mergeCell ref="F160:H160"/>
    <mergeCell ref="I170:R170"/>
    <mergeCell ref="I166:R166"/>
    <mergeCell ref="I172:R172"/>
    <mergeCell ref="F167:H167"/>
    <mergeCell ref="F170:H170"/>
    <mergeCell ref="F166:H166"/>
    <mergeCell ref="I171:R171"/>
    <mergeCell ref="I165:R165"/>
    <mergeCell ref="I164:R164"/>
    <mergeCell ref="I161:R161"/>
    <mergeCell ref="B163:E163"/>
    <mergeCell ref="E9:F9"/>
    <mergeCell ref="B159:E159"/>
    <mergeCell ref="A154:B154"/>
    <mergeCell ref="I160:R160"/>
    <mergeCell ref="I162:R162"/>
    <mergeCell ref="B164:E164"/>
    <mergeCell ref="R7:R10"/>
    <mergeCell ref="O9:P9"/>
    <mergeCell ref="B160:E160"/>
    <mergeCell ref="M7:N8"/>
    <mergeCell ref="B158:R158"/>
    <mergeCell ref="A155:B155"/>
    <mergeCell ref="B162:E162"/>
    <mergeCell ref="Q7:Q10"/>
    <mergeCell ref="B156:C156"/>
    <mergeCell ref="A9:B9"/>
    <mergeCell ref="F163:H163"/>
    <mergeCell ref="K9:L9"/>
    <mergeCell ref="A157:Q157"/>
    <mergeCell ref="F159:H159"/>
    <mergeCell ref="M9:N9"/>
    <mergeCell ref="I189:R189"/>
    <mergeCell ref="B167:E167"/>
    <mergeCell ref="I163:R163"/>
    <mergeCell ref="B161:E161"/>
    <mergeCell ref="P5:Q5"/>
    <mergeCell ref="F171:H171"/>
    <mergeCell ref="A153:P153"/>
    <mergeCell ref="F162:H162"/>
    <mergeCell ref="B174:R174"/>
    <mergeCell ref="B168:R168"/>
    <mergeCell ref="I159:R159"/>
    <mergeCell ref="F172:H172"/>
    <mergeCell ref="G7:H8"/>
    <mergeCell ref="I7:J8"/>
    <mergeCell ref="B166:E166"/>
    <mergeCell ref="A7:B8"/>
    <mergeCell ref="A1:R1"/>
    <mergeCell ref="B169:R169"/>
    <mergeCell ref="B172:E172"/>
    <mergeCell ref="G9:H9"/>
    <mergeCell ref="I9:J9"/>
    <mergeCell ref="F164:H164"/>
    <mergeCell ref="A3:R3"/>
    <mergeCell ref="F165:H165"/>
    <mergeCell ref="K7:L8"/>
    <mergeCell ref="C7:D8"/>
    <mergeCell ref="A2:R2"/>
    <mergeCell ref="O7:P8"/>
    <mergeCell ref="E7:F8"/>
    <mergeCell ref="B165:E165"/>
    <mergeCell ref="C9:D9"/>
    <mergeCell ref="F161:H161"/>
  </mergeCells>
  <pageMargins left="0.17" right="0.16" top="0.2" bottom="0.54" header="0.3" footer="0.26"/>
  <pageSetup paperSize="9" orientation="landscape"/>
  <headerFooter>
    <oddFooter>&amp;CPage &amp;P of &amp;N</oddFooter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V174"/>
  <sheetViews>
    <sheetView workbookViewId="0">
      <selection activeCell="I170" sqref="I170:R170"/>
    </sheetView>
  </sheetViews>
  <sheetFormatPr defaultRowHeight="15" x14ac:dyDescent="0.25"/>
  <cols>
    <col min="1" max="1" width="5" style="57" customWidth="1"/>
    <col min="2" max="2" width="14.140625" style="56" customWidth="1"/>
    <col min="3" max="15" width="7.28515625" style="57" customWidth="1"/>
    <col min="16" max="16" width="7" style="57" customWidth="1"/>
    <col min="17" max="17" width="8.85546875" style="57" customWidth="1"/>
    <col min="18" max="18" width="14.85546875" style="57" customWidth="1"/>
    <col min="19" max="77" width="9.140625" style="57" customWidth="1"/>
    <col min="78" max="16384" width="9.140625" style="57"/>
  </cols>
  <sheetData>
    <row r="1" spans="1:19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x14ac:dyDescent="0.25">
      <c r="A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3"/>
      <c r="O4" s="1"/>
      <c r="P4" s="1"/>
      <c r="Q4" s="1"/>
      <c r="R4" s="1"/>
    </row>
    <row r="5" spans="1:19" x14ac:dyDescent="0.25">
      <c r="A5" s="1" t="s">
        <v>3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N5" s="5"/>
      <c r="O5" t="s">
        <v>2621</v>
      </c>
      <c r="P5" s="110" t="s">
        <v>4</v>
      </c>
      <c r="Q5" s="82"/>
      <c r="R5" s="5">
        <v>45</v>
      </c>
    </row>
    <row r="6" spans="1:19" x14ac:dyDescent="0.25">
      <c r="A6" s="1" t="s">
        <v>5</v>
      </c>
      <c r="C6" s="1"/>
      <c r="D6" s="1"/>
      <c r="E6" s="1"/>
      <c r="F6" s="5" t="s">
        <v>6</v>
      </c>
      <c r="G6" s="1"/>
      <c r="H6" s="1" t="s">
        <v>2622</v>
      </c>
      <c r="I6" s="1"/>
      <c r="J6" s="1"/>
      <c r="K6" s="1"/>
      <c r="L6" s="1"/>
      <c r="N6" s="1"/>
      <c r="P6" s="1" t="s">
        <v>7</v>
      </c>
      <c r="R6" s="6"/>
    </row>
    <row r="7" spans="1:19" x14ac:dyDescent="0.25">
      <c r="A7" s="86" t="s">
        <v>8</v>
      </c>
      <c r="B7" s="91"/>
      <c r="C7" s="87" t="s">
        <v>2623</v>
      </c>
      <c r="D7" s="91"/>
      <c r="E7" s="87" t="s">
        <v>2624</v>
      </c>
      <c r="F7" s="91"/>
      <c r="G7" s="87" t="s">
        <v>2625</v>
      </c>
      <c r="H7" s="91"/>
      <c r="I7" s="87" t="s">
        <v>2626</v>
      </c>
      <c r="J7" s="91"/>
      <c r="K7" s="87" t="s">
        <v>2627</v>
      </c>
      <c r="L7" s="91"/>
      <c r="M7" s="87" t="s">
        <v>2628</v>
      </c>
      <c r="N7" s="91"/>
      <c r="O7" s="87" t="s">
        <v>2629</v>
      </c>
      <c r="P7" s="91"/>
      <c r="Q7" s="87" t="s">
        <v>9</v>
      </c>
      <c r="R7" s="87" t="s">
        <v>10</v>
      </c>
    </row>
    <row r="8" spans="1:19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x14ac:dyDescent="0.25">
      <c r="A9" s="86" t="s">
        <v>11</v>
      </c>
      <c r="B9" s="85"/>
      <c r="C9" s="87">
        <v>146</v>
      </c>
      <c r="D9" s="85"/>
      <c r="E9" s="87">
        <v>142</v>
      </c>
      <c r="F9" s="85"/>
      <c r="G9" s="87">
        <v>142</v>
      </c>
      <c r="H9" s="85"/>
      <c r="I9" s="87">
        <v>142</v>
      </c>
      <c r="J9" s="85"/>
      <c r="K9" s="87">
        <v>142</v>
      </c>
      <c r="L9" s="85"/>
      <c r="M9" s="87">
        <v>142</v>
      </c>
      <c r="N9" s="85"/>
      <c r="O9" s="87">
        <v>142</v>
      </c>
      <c r="P9" s="85"/>
      <c r="Q9" s="100"/>
      <c r="R9" s="100"/>
    </row>
    <row r="10" spans="1:19" ht="24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7.100000000000001" customHeight="1" x14ac:dyDescent="0.25">
      <c r="A11" s="59">
        <v>1</v>
      </c>
      <c r="B11" s="11">
        <v>109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7.100000000000001" customHeight="1" x14ac:dyDescent="0.25">
      <c r="A12" s="59">
        <v>2</v>
      </c>
      <c r="B12" s="14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58">
        <f t="shared" si="0"/>
        <v>0</v>
      </c>
      <c r="R12" s="13">
        <f t="shared" si="1"/>
        <v>0</v>
      </c>
    </row>
    <row r="13" spans="1:19" ht="17.100000000000001" customHeight="1" x14ac:dyDescent="0.25">
      <c r="A13" s="59">
        <v>3</v>
      </c>
      <c r="B13" s="14">
        <v>112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58">
        <f t="shared" si="0"/>
        <v>0</v>
      </c>
      <c r="R13" s="13">
        <f t="shared" si="1"/>
        <v>0</v>
      </c>
    </row>
    <row r="14" spans="1:19" ht="17.100000000000001" customHeight="1" x14ac:dyDescent="0.25">
      <c r="A14" s="59">
        <v>4</v>
      </c>
      <c r="B14" s="14">
        <v>113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58">
        <f t="shared" si="0"/>
        <v>0</v>
      </c>
      <c r="R14" s="13">
        <f t="shared" si="1"/>
        <v>0</v>
      </c>
    </row>
    <row r="15" spans="1:19" ht="17.100000000000001" customHeight="1" x14ac:dyDescent="0.25">
      <c r="A15" s="59">
        <v>6</v>
      </c>
      <c r="B15" s="14">
        <v>115</v>
      </c>
      <c r="C15" s="12">
        <v>67</v>
      </c>
      <c r="D15" s="12">
        <v>4967</v>
      </c>
      <c r="E15" s="12"/>
      <c r="F15" s="12"/>
      <c r="G15" s="12"/>
      <c r="H15" s="12"/>
      <c r="I15" s="12"/>
      <c r="J15" s="12"/>
      <c r="K15" s="12">
        <v>112</v>
      </c>
      <c r="L15" s="12">
        <v>4982</v>
      </c>
      <c r="M15" s="12"/>
      <c r="N15" s="12"/>
      <c r="O15" s="12"/>
      <c r="P15" s="12"/>
      <c r="Q15" s="58">
        <f t="shared" si="0"/>
        <v>179</v>
      </c>
      <c r="R15" s="13">
        <f t="shared" si="1"/>
        <v>25686</v>
      </c>
    </row>
    <row r="16" spans="1:19" ht="17.100000000000001" customHeight="1" x14ac:dyDescent="0.25">
      <c r="A16" s="59">
        <v>7</v>
      </c>
      <c r="B16" s="14">
        <v>116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58">
        <f t="shared" si="0"/>
        <v>0</v>
      </c>
      <c r="R16" s="13">
        <f t="shared" si="1"/>
        <v>0</v>
      </c>
    </row>
    <row r="17" spans="1:18" ht="17.100000000000001" customHeight="1" x14ac:dyDescent="0.25">
      <c r="A17" s="59">
        <v>8</v>
      </c>
      <c r="B17" s="14">
        <v>117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58">
        <f t="shared" si="0"/>
        <v>0</v>
      </c>
      <c r="R17" s="13">
        <f t="shared" si="1"/>
        <v>0</v>
      </c>
    </row>
    <row r="18" spans="1:18" ht="17.100000000000001" customHeight="1" x14ac:dyDescent="0.25">
      <c r="A18" s="59">
        <v>9</v>
      </c>
      <c r="B18" s="14">
        <v>118</v>
      </c>
      <c r="C18" s="12"/>
      <c r="D18" s="12"/>
      <c r="E18" s="12"/>
      <c r="F18" s="12"/>
      <c r="G18" s="12">
        <v>117</v>
      </c>
      <c r="H18" s="12">
        <v>3257</v>
      </c>
      <c r="I18" s="12"/>
      <c r="J18" s="12"/>
      <c r="K18" s="12"/>
      <c r="L18" s="12"/>
      <c r="M18" s="12"/>
      <c r="N18" s="12"/>
      <c r="O18" s="12">
        <v>114</v>
      </c>
      <c r="P18" s="12">
        <v>3274</v>
      </c>
      <c r="Q18" s="58">
        <f t="shared" si="0"/>
        <v>231</v>
      </c>
      <c r="R18" s="13">
        <f t="shared" si="1"/>
        <v>32802</v>
      </c>
    </row>
    <row r="19" spans="1:18" ht="17.100000000000001" customHeight="1" x14ac:dyDescent="0.25">
      <c r="A19" s="59">
        <v>10</v>
      </c>
      <c r="B19" s="14">
        <v>201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58">
        <f t="shared" si="0"/>
        <v>0</v>
      </c>
      <c r="R19" s="13">
        <f t="shared" si="1"/>
        <v>0</v>
      </c>
    </row>
    <row r="20" spans="1:18" ht="17.100000000000001" customHeight="1" x14ac:dyDescent="0.25">
      <c r="A20" s="59">
        <v>11</v>
      </c>
      <c r="B20" s="14">
        <v>204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58">
        <f t="shared" si="0"/>
        <v>0</v>
      </c>
      <c r="R20" s="13">
        <f t="shared" si="1"/>
        <v>0</v>
      </c>
    </row>
    <row r="21" spans="1:18" ht="17.100000000000001" customHeight="1" x14ac:dyDescent="0.25">
      <c r="A21" s="59">
        <v>12</v>
      </c>
      <c r="B21" s="14" t="s">
        <v>16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58">
        <f t="shared" si="0"/>
        <v>0</v>
      </c>
      <c r="R21" s="13">
        <f t="shared" si="1"/>
        <v>0</v>
      </c>
    </row>
    <row r="22" spans="1:18" ht="17.100000000000001" customHeight="1" x14ac:dyDescent="0.25">
      <c r="A22" s="59">
        <v>13</v>
      </c>
      <c r="B22" s="14">
        <v>327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58">
        <f t="shared" si="0"/>
        <v>0</v>
      </c>
      <c r="R22" s="13">
        <f t="shared" si="1"/>
        <v>0</v>
      </c>
    </row>
    <row r="23" spans="1:18" ht="17.100000000000001" customHeight="1" x14ac:dyDescent="0.25">
      <c r="A23" s="59">
        <v>14</v>
      </c>
      <c r="B23" s="14">
        <v>328</v>
      </c>
      <c r="C23" s="12"/>
      <c r="D23" s="12"/>
      <c r="E23" s="12">
        <v>30</v>
      </c>
      <c r="F23" s="12">
        <v>3703</v>
      </c>
      <c r="G23" s="12"/>
      <c r="H23" s="12"/>
      <c r="I23" s="12">
        <v>27</v>
      </c>
      <c r="J23" s="12">
        <v>3723</v>
      </c>
      <c r="K23" s="12"/>
      <c r="L23" s="12"/>
      <c r="M23" s="12">
        <v>20</v>
      </c>
      <c r="N23" s="12">
        <v>3742</v>
      </c>
      <c r="O23" s="12"/>
      <c r="P23" s="12"/>
      <c r="Q23" s="58">
        <f t="shared" si="0"/>
        <v>77</v>
      </c>
      <c r="R23" s="13">
        <f t="shared" si="1"/>
        <v>10934</v>
      </c>
    </row>
    <row r="24" spans="1:18" ht="17.100000000000001" customHeight="1" x14ac:dyDescent="0.25">
      <c r="A24" s="59">
        <v>15</v>
      </c>
      <c r="B24" s="14">
        <v>329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58">
        <f t="shared" si="0"/>
        <v>0</v>
      </c>
      <c r="R24" s="13">
        <f t="shared" si="1"/>
        <v>0</v>
      </c>
    </row>
    <row r="25" spans="1:18" ht="17.100000000000001" customHeight="1" x14ac:dyDescent="0.25">
      <c r="A25" s="59">
        <v>16</v>
      </c>
      <c r="B25" s="14">
        <v>330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8">
        <f t="shared" si="0"/>
        <v>0</v>
      </c>
      <c r="R25" s="13">
        <f t="shared" si="1"/>
        <v>0</v>
      </c>
    </row>
    <row r="26" spans="1:18" ht="17.100000000000001" customHeight="1" x14ac:dyDescent="0.25">
      <c r="A26" s="59">
        <v>17</v>
      </c>
      <c r="B26" s="14">
        <v>331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8">
        <f t="shared" si="0"/>
        <v>0</v>
      </c>
      <c r="R26" s="13">
        <f t="shared" si="1"/>
        <v>0</v>
      </c>
    </row>
    <row r="27" spans="1:18" ht="17.100000000000001" customHeight="1" x14ac:dyDescent="0.25">
      <c r="A27" s="59">
        <v>18</v>
      </c>
      <c r="B27" s="14">
        <v>332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8">
        <f t="shared" si="0"/>
        <v>0</v>
      </c>
      <c r="R27" s="13">
        <f t="shared" si="1"/>
        <v>0</v>
      </c>
    </row>
    <row r="28" spans="1:18" ht="17.100000000000001" customHeight="1" x14ac:dyDescent="0.25">
      <c r="A28" s="59">
        <v>19</v>
      </c>
      <c r="B28" s="14">
        <v>333</v>
      </c>
      <c r="C28" s="12"/>
      <c r="D28" s="12"/>
      <c r="E28" s="12">
        <v>31</v>
      </c>
      <c r="F28" s="12">
        <v>1026</v>
      </c>
      <c r="G28" s="12"/>
      <c r="H28" s="12"/>
      <c r="I28" s="12">
        <v>39</v>
      </c>
      <c r="J28" s="12">
        <v>1049</v>
      </c>
      <c r="K28" s="12"/>
      <c r="L28" s="12"/>
      <c r="M28" s="12">
        <v>34</v>
      </c>
      <c r="N28" s="12">
        <v>1071</v>
      </c>
      <c r="O28" s="12"/>
      <c r="P28" s="12"/>
      <c r="Q28" s="58">
        <f t="shared" si="0"/>
        <v>104</v>
      </c>
      <c r="R28" s="13">
        <f t="shared" si="1"/>
        <v>14768</v>
      </c>
    </row>
    <row r="29" spans="1:18" ht="17.100000000000001" customHeight="1" x14ac:dyDescent="0.25">
      <c r="A29" s="59">
        <v>20</v>
      </c>
      <c r="B29" s="14">
        <v>334</v>
      </c>
      <c r="C29" s="12">
        <v>24</v>
      </c>
      <c r="D29" s="12">
        <v>3453</v>
      </c>
      <c r="E29" s="12"/>
      <c r="F29" s="12"/>
      <c r="G29" s="12">
        <v>23</v>
      </c>
      <c r="H29" s="12">
        <v>3474</v>
      </c>
      <c r="I29" s="12"/>
      <c r="J29" s="12"/>
      <c r="K29" s="12">
        <v>23</v>
      </c>
      <c r="L29" s="12">
        <v>3393</v>
      </c>
      <c r="M29" s="12"/>
      <c r="N29" s="12"/>
      <c r="O29" s="12">
        <v>23</v>
      </c>
      <c r="P29" s="12">
        <v>3417</v>
      </c>
      <c r="Q29" s="58">
        <f t="shared" si="0"/>
        <v>93</v>
      </c>
      <c r="R29" s="13">
        <f t="shared" si="1"/>
        <v>13302</v>
      </c>
    </row>
    <row r="30" spans="1:18" ht="17.100000000000001" customHeight="1" x14ac:dyDescent="0.25">
      <c r="A30" s="59">
        <v>22</v>
      </c>
      <c r="B30" s="14">
        <v>336</v>
      </c>
      <c r="C30" s="12"/>
      <c r="D30" s="12"/>
      <c r="E30" s="12">
        <v>20</v>
      </c>
      <c r="F30" s="12">
        <v>6311</v>
      </c>
      <c r="G30" s="12">
        <v>15</v>
      </c>
      <c r="H30" s="12">
        <v>6322</v>
      </c>
      <c r="I30" s="12"/>
      <c r="J30" s="12"/>
      <c r="K30" s="12">
        <v>21</v>
      </c>
      <c r="L30" s="12">
        <v>6330</v>
      </c>
      <c r="M30" s="12"/>
      <c r="N30" s="12"/>
      <c r="O30" s="12">
        <v>23</v>
      </c>
      <c r="P30" s="12">
        <v>6344</v>
      </c>
      <c r="Q30" s="58">
        <f t="shared" si="0"/>
        <v>79</v>
      </c>
      <c r="R30" s="13">
        <f t="shared" si="1"/>
        <v>11218</v>
      </c>
    </row>
    <row r="31" spans="1:18" ht="17.100000000000001" customHeight="1" x14ac:dyDescent="0.25">
      <c r="A31" s="59">
        <v>24</v>
      </c>
      <c r="B31" s="14">
        <v>338</v>
      </c>
      <c r="C31" s="12"/>
      <c r="D31" s="12"/>
      <c r="E31" s="12">
        <v>17</v>
      </c>
      <c r="F31" s="12">
        <v>4083</v>
      </c>
      <c r="G31" s="12"/>
      <c r="H31" s="12"/>
      <c r="I31" s="12">
        <v>32</v>
      </c>
      <c r="J31" s="12">
        <v>4093</v>
      </c>
      <c r="K31" s="12"/>
      <c r="L31" s="12"/>
      <c r="M31" s="12">
        <v>37</v>
      </c>
      <c r="N31" s="12">
        <v>4112</v>
      </c>
      <c r="O31" s="12"/>
      <c r="P31" s="12"/>
      <c r="Q31" s="58">
        <f t="shared" si="0"/>
        <v>86</v>
      </c>
      <c r="R31" s="13">
        <f t="shared" si="1"/>
        <v>12212</v>
      </c>
    </row>
    <row r="32" spans="1:18" ht="17.100000000000001" customHeight="1" x14ac:dyDescent="0.25">
      <c r="A32" s="59">
        <v>25</v>
      </c>
      <c r="B32" s="14">
        <v>339</v>
      </c>
      <c r="C32" s="12">
        <v>42</v>
      </c>
      <c r="D32" s="12">
        <v>11593</v>
      </c>
      <c r="E32" s="12"/>
      <c r="F32" s="12"/>
      <c r="G32" s="12">
        <v>52</v>
      </c>
      <c r="H32" s="12">
        <v>11615</v>
      </c>
      <c r="I32" s="12"/>
      <c r="J32" s="12"/>
      <c r="K32" s="12">
        <v>52</v>
      </c>
      <c r="L32" s="12">
        <v>11635</v>
      </c>
      <c r="M32" s="12">
        <v>30</v>
      </c>
      <c r="N32" s="12">
        <v>11645</v>
      </c>
      <c r="O32" s="12"/>
      <c r="P32" s="12"/>
      <c r="Q32" s="58">
        <f t="shared" si="0"/>
        <v>176</v>
      </c>
      <c r="R32" s="13">
        <f t="shared" si="1"/>
        <v>25160</v>
      </c>
    </row>
    <row r="33" spans="1:18" ht="17.100000000000001" customHeight="1" x14ac:dyDescent="0.25">
      <c r="A33" s="59">
        <v>26</v>
      </c>
      <c r="B33" s="59">
        <v>340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8">
        <f t="shared" si="0"/>
        <v>0</v>
      </c>
      <c r="R33" s="13">
        <f t="shared" si="1"/>
        <v>0</v>
      </c>
    </row>
    <row r="34" spans="1:18" ht="17.100000000000001" customHeight="1" x14ac:dyDescent="0.25">
      <c r="A34" s="59">
        <v>27</v>
      </c>
      <c r="B34" s="59">
        <v>341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58">
        <f t="shared" si="0"/>
        <v>0</v>
      </c>
      <c r="R34" s="13">
        <f t="shared" si="1"/>
        <v>0</v>
      </c>
    </row>
    <row r="35" spans="1:18" ht="17.100000000000001" customHeight="1" x14ac:dyDescent="0.25">
      <c r="A35" s="59">
        <v>28</v>
      </c>
      <c r="B35" s="17">
        <v>342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58">
        <f t="shared" si="0"/>
        <v>0</v>
      </c>
      <c r="R35" s="13">
        <f t="shared" si="1"/>
        <v>0</v>
      </c>
    </row>
    <row r="36" spans="1:18" ht="17.100000000000001" customHeight="1" x14ac:dyDescent="0.25">
      <c r="A36" s="59">
        <v>29</v>
      </c>
      <c r="B36" s="59">
        <v>343</v>
      </c>
      <c r="C36" s="12"/>
      <c r="D36" s="12"/>
      <c r="E36" s="12">
        <v>43</v>
      </c>
      <c r="F36" s="12">
        <v>14581</v>
      </c>
      <c r="G36" s="12"/>
      <c r="H36" s="12"/>
      <c r="I36" s="12">
        <v>42</v>
      </c>
      <c r="J36" s="12">
        <v>14598</v>
      </c>
      <c r="K36" s="12"/>
      <c r="L36" s="12"/>
      <c r="M36" s="12">
        <v>35</v>
      </c>
      <c r="N36" s="12">
        <v>14612</v>
      </c>
      <c r="O36" s="12"/>
      <c r="P36" s="12"/>
      <c r="Q36" s="58">
        <f t="shared" si="0"/>
        <v>120</v>
      </c>
      <c r="R36" s="13">
        <f t="shared" si="1"/>
        <v>17040</v>
      </c>
    </row>
    <row r="37" spans="1:18" ht="17.100000000000001" customHeight="1" x14ac:dyDescent="0.25">
      <c r="A37" s="59">
        <v>30</v>
      </c>
      <c r="B37" s="14" t="s">
        <v>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8">
        <f t="shared" si="0"/>
        <v>0</v>
      </c>
      <c r="R37" s="13">
        <f t="shared" si="1"/>
        <v>0</v>
      </c>
    </row>
    <row r="38" spans="1:18" ht="17.100000000000001" customHeight="1" x14ac:dyDescent="0.25">
      <c r="A38" s="59">
        <v>31</v>
      </c>
      <c r="B38" s="14" t="s">
        <v>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58">
        <f t="shared" si="0"/>
        <v>0</v>
      </c>
      <c r="R38" s="13">
        <f t="shared" si="1"/>
        <v>0</v>
      </c>
    </row>
    <row r="39" spans="1:18" ht="17.100000000000001" customHeight="1" x14ac:dyDescent="0.25">
      <c r="A39" s="59">
        <v>32</v>
      </c>
      <c r="B39" s="14" t="s">
        <v>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58">
        <f t="shared" si="0"/>
        <v>0</v>
      </c>
      <c r="R39" s="13">
        <f t="shared" si="1"/>
        <v>0</v>
      </c>
    </row>
    <row r="40" spans="1:18" ht="17.100000000000001" customHeight="1" x14ac:dyDescent="0.25">
      <c r="A40" s="59">
        <v>33</v>
      </c>
      <c r="B40" s="14">
        <v>417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58">
        <f t="shared" si="0"/>
        <v>0</v>
      </c>
      <c r="R40" s="13">
        <f t="shared" si="1"/>
        <v>0</v>
      </c>
    </row>
    <row r="41" spans="1:18" ht="17.100000000000001" customHeight="1" x14ac:dyDescent="0.25">
      <c r="A41" s="59">
        <v>35</v>
      </c>
      <c r="B41" s="59">
        <v>419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58">
        <f t="shared" si="0"/>
        <v>0</v>
      </c>
      <c r="R41" s="13">
        <f t="shared" si="1"/>
        <v>0</v>
      </c>
    </row>
    <row r="42" spans="1:18" ht="17.100000000000001" customHeight="1" x14ac:dyDescent="0.25">
      <c r="A42" s="59">
        <v>37</v>
      </c>
      <c r="B42" s="14">
        <v>421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58">
        <f t="shared" si="0"/>
        <v>0</v>
      </c>
      <c r="R42" s="13">
        <f t="shared" si="1"/>
        <v>0</v>
      </c>
    </row>
    <row r="43" spans="1:18" ht="17.100000000000001" customHeight="1" x14ac:dyDescent="0.25">
      <c r="A43" s="59">
        <v>38</v>
      </c>
      <c r="B43" s="59">
        <v>422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7.100000000000001" customHeight="1" x14ac:dyDescent="0.25">
      <c r="A44" s="59">
        <v>39</v>
      </c>
      <c r="B44" s="58">
        <v>423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58">
        <f t="shared" si="2"/>
        <v>0</v>
      </c>
      <c r="R44" s="13">
        <f t="shared" si="3"/>
        <v>0</v>
      </c>
    </row>
    <row r="45" spans="1:18" ht="17.100000000000001" customHeight="1" x14ac:dyDescent="0.25">
      <c r="A45" s="59">
        <v>40</v>
      </c>
      <c r="B45" s="58">
        <v>424</v>
      </c>
      <c r="C45" s="12">
        <v>55</v>
      </c>
      <c r="D45" s="12">
        <v>564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58">
        <f t="shared" si="2"/>
        <v>55</v>
      </c>
      <c r="R45" s="13">
        <f t="shared" si="3"/>
        <v>8030</v>
      </c>
    </row>
    <row r="46" spans="1:18" ht="17.100000000000001" customHeight="1" x14ac:dyDescent="0.25">
      <c r="A46" s="59">
        <v>41</v>
      </c>
      <c r="B46" s="58">
        <v>425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58">
        <f t="shared" si="2"/>
        <v>0</v>
      </c>
      <c r="R46" s="13">
        <f t="shared" si="3"/>
        <v>0</v>
      </c>
    </row>
    <row r="47" spans="1:18" ht="17.100000000000001" customHeight="1" x14ac:dyDescent="0.25">
      <c r="A47" s="59">
        <v>42</v>
      </c>
      <c r="B47" s="58">
        <v>426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>
        <v>53</v>
      </c>
      <c r="P47" s="12">
        <v>3497</v>
      </c>
      <c r="Q47" s="58">
        <f t="shared" si="2"/>
        <v>53</v>
      </c>
      <c r="R47" s="13">
        <f t="shared" si="3"/>
        <v>7526</v>
      </c>
    </row>
    <row r="48" spans="1:18" ht="17.100000000000001" customHeight="1" x14ac:dyDescent="0.25">
      <c r="A48" s="59">
        <v>43</v>
      </c>
      <c r="B48" s="58">
        <v>427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58">
        <f t="shared" si="2"/>
        <v>0</v>
      </c>
      <c r="R48" s="13">
        <f t="shared" si="3"/>
        <v>0</v>
      </c>
    </row>
    <row r="49" spans="1:18" ht="17.100000000000001" customHeight="1" x14ac:dyDescent="0.25">
      <c r="A49" s="59">
        <v>44</v>
      </c>
      <c r="B49" s="58">
        <v>428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58">
        <f t="shared" si="2"/>
        <v>0</v>
      </c>
      <c r="R49" s="13">
        <f t="shared" si="3"/>
        <v>0</v>
      </c>
    </row>
    <row r="50" spans="1:18" ht="17.100000000000001" customHeight="1" x14ac:dyDescent="0.25">
      <c r="A50" s="59">
        <v>45</v>
      </c>
      <c r="B50" s="58">
        <v>429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58">
        <f t="shared" si="2"/>
        <v>0</v>
      </c>
      <c r="R50" s="13">
        <f t="shared" si="3"/>
        <v>0</v>
      </c>
    </row>
    <row r="51" spans="1:18" ht="17.100000000000001" customHeight="1" x14ac:dyDescent="0.25">
      <c r="A51" s="59">
        <v>46</v>
      </c>
      <c r="B51" s="58">
        <v>430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58">
        <f t="shared" si="2"/>
        <v>0</v>
      </c>
      <c r="R51" s="13">
        <f t="shared" si="3"/>
        <v>0</v>
      </c>
    </row>
    <row r="52" spans="1:18" ht="17.100000000000001" customHeight="1" x14ac:dyDescent="0.25">
      <c r="A52" s="59">
        <v>47</v>
      </c>
      <c r="B52" s="58">
        <v>431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58">
        <f t="shared" si="2"/>
        <v>0</v>
      </c>
      <c r="R52" s="13">
        <f t="shared" si="3"/>
        <v>0</v>
      </c>
    </row>
    <row r="53" spans="1:18" ht="17.100000000000001" customHeight="1" x14ac:dyDescent="0.25">
      <c r="A53" s="59">
        <v>48</v>
      </c>
      <c r="B53" s="58">
        <v>432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58">
        <f t="shared" si="2"/>
        <v>0</v>
      </c>
      <c r="R53" s="13">
        <f t="shared" si="3"/>
        <v>0</v>
      </c>
    </row>
    <row r="54" spans="1:18" ht="17.100000000000001" customHeight="1" x14ac:dyDescent="0.25">
      <c r="A54" s="59">
        <v>49</v>
      </c>
      <c r="B54" s="58">
        <v>433</v>
      </c>
      <c r="C54" s="12">
        <v>39</v>
      </c>
      <c r="D54" s="12">
        <v>967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58">
        <f t="shared" si="2"/>
        <v>39</v>
      </c>
      <c r="R54" s="13">
        <f t="shared" si="3"/>
        <v>5694</v>
      </c>
    </row>
    <row r="55" spans="1:18" ht="17.100000000000001" customHeight="1" x14ac:dyDescent="0.25">
      <c r="A55" s="59">
        <v>50</v>
      </c>
      <c r="B55" s="58">
        <v>434</v>
      </c>
      <c r="C55" s="12"/>
      <c r="D55" s="12"/>
      <c r="E55" s="12">
        <v>31</v>
      </c>
      <c r="F55" s="12">
        <v>990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58">
        <f t="shared" si="2"/>
        <v>31</v>
      </c>
      <c r="R55" s="13">
        <f t="shared" si="3"/>
        <v>4402</v>
      </c>
    </row>
    <row r="56" spans="1:18" ht="17.100000000000001" customHeight="1" x14ac:dyDescent="0.25">
      <c r="A56" s="59">
        <v>51</v>
      </c>
      <c r="B56" s="58">
        <v>435</v>
      </c>
      <c r="C56" s="12"/>
      <c r="D56" s="12"/>
      <c r="E56" s="12"/>
      <c r="F56" s="12"/>
      <c r="G56" s="12"/>
      <c r="H56" s="12"/>
      <c r="I56" s="12"/>
      <c r="J56" s="12"/>
      <c r="K56" s="12">
        <v>35</v>
      </c>
      <c r="L56" s="12">
        <v>912</v>
      </c>
      <c r="M56" s="12"/>
      <c r="N56" s="12"/>
      <c r="O56" s="12"/>
      <c r="P56" s="12"/>
      <c r="Q56" s="58">
        <f t="shared" si="2"/>
        <v>35</v>
      </c>
      <c r="R56" s="13">
        <f t="shared" si="3"/>
        <v>4970</v>
      </c>
    </row>
    <row r="57" spans="1:18" ht="17.100000000000001" customHeight="1" x14ac:dyDescent="0.25">
      <c r="A57" s="59">
        <v>52</v>
      </c>
      <c r="B57" s="58">
        <v>436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58">
        <f t="shared" si="2"/>
        <v>0</v>
      </c>
      <c r="R57" s="13">
        <f t="shared" si="3"/>
        <v>0</v>
      </c>
    </row>
    <row r="58" spans="1:18" ht="17.100000000000001" customHeight="1" x14ac:dyDescent="0.25">
      <c r="A58" s="59">
        <v>53</v>
      </c>
      <c r="B58" s="58">
        <v>437</v>
      </c>
      <c r="C58" s="12"/>
      <c r="D58" s="12"/>
      <c r="E58" s="12"/>
      <c r="F58" s="12"/>
      <c r="G58" s="12"/>
      <c r="H58" s="12"/>
      <c r="I58" s="12"/>
      <c r="J58" s="12"/>
      <c r="K58" s="12">
        <v>36</v>
      </c>
      <c r="L58" s="12">
        <v>928</v>
      </c>
      <c r="M58" s="12"/>
      <c r="N58" s="12"/>
      <c r="O58" s="12"/>
      <c r="P58" s="12"/>
      <c r="Q58" s="58">
        <f t="shared" si="2"/>
        <v>36</v>
      </c>
      <c r="R58" s="13">
        <f t="shared" si="3"/>
        <v>5112</v>
      </c>
    </row>
    <row r="59" spans="1:18" ht="17.100000000000001" customHeight="1" x14ac:dyDescent="0.25">
      <c r="A59" s="59">
        <v>54</v>
      </c>
      <c r="B59" s="58">
        <v>438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58">
        <f t="shared" si="2"/>
        <v>0</v>
      </c>
      <c r="R59" s="13">
        <f t="shared" si="3"/>
        <v>0</v>
      </c>
    </row>
    <row r="60" spans="1:18" ht="17.100000000000001" customHeight="1" x14ac:dyDescent="0.25">
      <c r="A60" s="59">
        <v>55</v>
      </c>
      <c r="B60" s="58">
        <v>439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>
        <v>45</v>
      </c>
      <c r="N60" s="12">
        <v>916</v>
      </c>
      <c r="O60" s="12"/>
      <c r="P60" s="12"/>
      <c r="Q60" s="58">
        <f t="shared" si="2"/>
        <v>45</v>
      </c>
      <c r="R60" s="13">
        <f t="shared" si="3"/>
        <v>6390</v>
      </c>
    </row>
    <row r="61" spans="1:18" ht="17.100000000000001" customHeight="1" x14ac:dyDescent="0.25">
      <c r="A61" s="59">
        <v>56</v>
      </c>
      <c r="B61" s="58">
        <v>440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58">
        <f t="shared" si="2"/>
        <v>0</v>
      </c>
      <c r="R61" s="13">
        <f t="shared" si="3"/>
        <v>0</v>
      </c>
    </row>
    <row r="62" spans="1:18" ht="17.100000000000001" customHeight="1" x14ac:dyDescent="0.25">
      <c r="A62" s="59">
        <v>57</v>
      </c>
      <c r="B62" s="58">
        <v>441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58">
        <f t="shared" si="2"/>
        <v>0</v>
      </c>
      <c r="R62" s="13">
        <f t="shared" si="3"/>
        <v>0</v>
      </c>
    </row>
    <row r="63" spans="1:18" ht="17.100000000000001" customHeight="1" x14ac:dyDescent="0.25">
      <c r="A63" s="59">
        <v>58</v>
      </c>
      <c r="B63" s="58">
        <v>442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58">
        <f t="shared" si="2"/>
        <v>0</v>
      </c>
      <c r="R63" s="13">
        <f t="shared" si="3"/>
        <v>0</v>
      </c>
    </row>
    <row r="64" spans="1:18" ht="17.100000000000001" customHeight="1" x14ac:dyDescent="0.25">
      <c r="A64" s="59">
        <v>60</v>
      </c>
      <c r="B64" s="58" t="s">
        <v>20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58">
        <f t="shared" si="2"/>
        <v>0</v>
      </c>
      <c r="R64" s="13">
        <f t="shared" si="3"/>
        <v>0</v>
      </c>
    </row>
    <row r="65" spans="1:18" ht="17.100000000000001" customHeight="1" x14ac:dyDescent="0.25">
      <c r="A65" s="59">
        <v>61</v>
      </c>
      <c r="B65" s="58">
        <v>505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8">
        <f t="shared" si="2"/>
        <v>0</v>
      </c>
      <c r="R65" s="13">
        <f t="shared" si="3"/>
        <v>0</v>
      </c>
    </row>
    <row r="66" spans="1:18" ht="17.100000000000001" customHeight="1" x14ac:dyDescent="0.25">
      <c r="A66" s="59">
        <v>62</v>
      </c>
      <c r="B66" s="58">
        <v>506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58">
        <f t="shared" si="2"/>
        <v>0</v>
      </c>
      <c r="R66" s="13">
        <f t="shared" si="3"/>
        <v>0</v>
      </c>
    </row>
    <row r="67" spans="1:18" ht="17.100000000000001" customHeight="1" x14ac:dyDescent="0.25">
      <c r="A67" s="59">
        <v>63</v>
      </c>
      <c r="B67" s="58">
        <v>507</v>
      </c>
      <c r="C67" s="12"/>
      <c r="D67" s="12"/>
      <c r="E67" s="12">
        <v>289</v>
      </c>
      <c r="F67" s="12">
        <v>2341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58">
        <f t="shared" si="2"/>
        <v>289</v>
      </c>
      <c r="R67" s="13">
        <f t="shared" si="3"/>
        <v>41038</v>
      </c>
    </row>
    <row r="68" spans="1:18" ht="17.100000000000001" customHeight="1" x14ac:dyDescent="0.25">
      <c r="A68" s="59">
        <v>64</v>
      </c>
      <c r="B68" s="58">
        <v>608</v>
      </c>
      <c r="C68" s="12">
        <v>38</v>
      </c>
      <c r="D68" s="12">
        <v>7574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58">
        <f t="shared" si="2"/>
        <v>38</v>
      </c>
      <c r="R68" s="13">
        <f t="shared" si="3"/>
        <v>5548</v>
      </c>
    </row>
    <row r="69" spans="1:18" ht="17.100000000000001" customHeight="1" x14ac:dyDescent="0.25">
      <c r="A69" s="59">
        <v>65</v>
      </c>
      <c r="B69" s="58">
        <v>609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58">
        <f t="shared" si="2"/>
        <v>0</v>
      </c>
      <c r="R69" s="13">
        <f t="shared" si="3"/>
        <v>0</v>
      </c>
    </row>
    <row r="70" spans="1:18" ht="17.100000000000001" customHeight="1" x14ac:dyDescent="0.25">
      <c r="A70" s="59">
        <v>66</v>
      </c>
      <c r="B70" s="58">
        <v>610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58">
        <f t="shared" si="2"/>
        <v>0</v>
      </c>
      <c r="R70" s="13">
        <f t="shared" si="3"/>
        <v>0</v>
      </c>
    </row>
    <row r="71" spans="1:18" ht="17.100000000000001" customHeight="1" x14ac:dyDescent="0.25">
      <c r="A71" s="59">
        <v>67</v>
      </c>
      <c r="B71" s="58">
        <v>611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58">
        <f t="shared" si="2"/>
        <v>0</v>
      </c>
      <c r="R71" s="13">
        <f t="shared" si="3"/>
        <v>0</v>
      </c>
    </row>
    <row r="72" spans="1:18" ht="17.100000000000001" customHeight="1" x14ac:dyDescent="0.25">
      <c r="A72" s="59">
        <v>68</v>
      </c>
      <c r="B72" s="58">
        <v>612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58">
        <f t="shared" si="2"/>
        <v>0</v>
      </c>
      <c r="R72" s="13">
        <f t="shared" si="3"/>
        <v>0</v>
      </c>
    </row>
    <row r="73" spans="1:18" ht="17.100000000000001" customHeight="1" x14ac:dyDescent="0.25">
      <c r="A73" s="59">
        <v>69</v>
      </c>
      <c r="B73" s="58">
        <v>613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58">
        <f t="shared" si="2"/>
        <v>0</v>
      </c>
      <c r="R73" s="13">
        <f t="shared" si="3"/>
        <v>0</v>
      </c>
    </row>
    <row r="74" spans="1:18" ht="17.100000000000001" customHeight="1" x14ac:dyDescent="0.25">
      <c r="A74" s="59">
        <v>71</v>
      </c>
      <c r="B74" s="58">
        <v>615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58">
        <f t="shared" si="2"/>
        <v>0</v>
      </c>
      <c r="R74" s="13">
        <f t="shared" si="3"/>
        <v>0</v>
      </c>
    </row>
    <row r="75" spans="1:18" ht="17.100000000000001" customHeight="1" x14ac:dyDescent="0.25">
      <c r="A75" s="59">
        <v>72</v>
      </c>
      <c r="B75" s="58">
        <v>616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7.100000000000001" customHeight="1" x14ac:dyDescent="0.25">
      <c r="A76" s="59">
        <v>73</v>
      </c>
      <c r="B76" s="58">
        <v>617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58">
        <f t="shared" si="4"/>
        <v>0</v>
      </c>
      <c r="R76" s="13">
        <f t="shared" si="5"/>
        <v>0</v>
      </c>
    </row>
    <row r="77" spans="1:18" s="19" customFormat="1" ht="17.100000000000001" customHeight="1" x14ac:dyDescent="0.25">
      <c r="A77" s="59">
        <v>74</v>
      </c>
      <c r="B77" s="18">
        <v>618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58">
        <f t="shared" si="4"/>
        <v>0</v>
      </c>
      <c r="R77" s="13">
        <f t="shared" si="5"/>
        <v>0</v>
      </c>
    </row>
    <row r="78" spans="1:18" ht="17.100000000000001" customHeight="1" x14ac:dyDescent="0.25">
      <c r="A78" s="59">
        <v>75</v>
      </c>
      <c r="B78" s="58">
        <v>619</v>
      </c>
      <c r="C78" s="12">
        <v>24</v>
      </c>
      <c r="D78" s="12">
        <v>6063</v>
      </c>
      <c r="E78" s="12"/>
      <c r="F78" s="12"/>
      <c r="G78" s="12"/>
      <c r="H78" s="12"/>
      <c r="I78" s="12">
        <v>28</v>
      </c>
      <c r="J78" s="12">
        <v>6088</v>
      </c>
      <c r="K78" s="12"/>
      <c r="L78" s="12"/>
      <c r="M78" s="12"/>
      <c r="N78" s="12"/>
      <c r="O78" s="12"/>
      <c r="P78" s="12"/>
      <c r="Q78" s="58">
        <f t="shared" si="4"/>
        <v>52</v>
      </c>
      <c r="R78" s="13">
        <f t="shared" si="5"/>
        <v>7480</v>
      </c>
    </row>
    <row r="79" spans="1:18" ht="17.100000000000001" customHeight="1" x14ac:dyDescent="0.25">
      <c r="A79" s="59">
        <v>76</v>
      </c>
      <c r="B79" s="58">
        <v>620</v>
      </c>
      <c r="C79" s="12"/>
      <c r="D79" s="12"/>
      <c r="E79" s="12">
        <v>26</v>
      </c>
      <c r="F79" s="12">
        <v>6110</v>
      </c>
      <c r="G79" s="12"/>
      <c r="H79" s="12"/>
      <c r="I79" s="12"/>
      <c r="J79" s="12"/>
      <c r="K79" s="12">
        <v>31</v>
      </c>
      <c r="L79" s="12">
        <v>6134</v>
      </c>
      <c r="M79" s="12"/>
      <c r="N79" s="12"/>
      <c r="O79" s="12"/>
      <c r="P79" s="12"/>
      <c r="Q79" s="58">
        <f t="shared" si="4"/>
        <v>57</v>
      </c>
      <c r="R79" s="13">
        <f t="shared" si="5"/>
        <v>8094</v>
      </c>
    </row>
    <row r="80" spans="1:18" ht="17.100000000000001" customHeight="1" x14ac:dyDescent="0.25">
      <c r="A80" s="59">
        <v>79</v>
      </c>
      <c r="B80" s="58">
        <v>623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58">
        <f t="shared" si="4"/>
        <v>0</v>
      </c>
      <c r="R80" s="13">
        <f t="shared" si="5"/>
        <v>0</v>
      </c>
    </row>
    <row r="81" spans="1:18" ht="17.100000000000001" customHeight="1" x14ac:dyDescent="0.25">
      <c r="A81" s="59">
        <v>80</v>
      </c>
      <c r="B81" s="58">
        <v>624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58">
        <f t="shared" si="4"/>
        <v>0</v>
      </c>
      <c r="R81" s="13">
        <f t="shared" si="5"/>
        <v>0</v>
      </c>
    </row>
    <row r="82" spans="1:18" ht="17.100000000000001" customHeight="1" x14ac:dyDescent="0.25">
      <c r="A82" s="59">
        <v>81</v>
      </c>
      <c r="B82" s="58">
        <v>625</v>
      </c>
      <c r="C82" s="12"/>
      <c r="D82" s="12"/>
      <c r="E82" s="12">
        <v>26</v>
      </c>
      <c r="F82" s="12">
        <v>6265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58">
        <f t="shared" si="4"/>
        <v>26</v>
      </c>
      <c r="R82" s="13">
        <f t="shared" si="5"/>
        <v>3692</v>
      </c>
    </row>
    <row r="83" spans="1:18" ht="17.100000000000001" customHeight="1" x14ac:dyDescent="0.25">
      <c r="A83" s="59">
        <v>82</v>
      </c>
      <c r="B83" s="58">
        <v>626</v>
      </c>
      <c r="C83" s="12"/>
      <c r="D83" s="12"/>
      <c r="E83" s="12"/>
      <c r="F83" s="12"/>
      <c r="G83" s="12">
        <v>24</v>
      </c>
      <c r="H83" s="12">
        <v>5636</v>
      </c>
      <c r="I83" s="12"/>
      <c r="J83" s="12"/>
      <c r="K83" s="12"/>
      <c r="L83" s="12"/>
      <c r="M83" s="12"/>
      <c r="N83" s="12"/>
      <c r="O83" s="12">
        <v>23</v>
      </c>
      <c r="P83" s="12">
        <v>5854</v>
      </c>
      <c r="Q83" s="58">
        <f t="shared" si="4"/>
        <v>47</v>
      </c>
      <c r="R83" s="13">
        <f t="shared" si="5"/>
        <v>6674</v>
      </c>
    </row>
    <row r="84" spans="1:18" ht="17.100000000000001" customHeight="1" x14ac:dyDescent="0.25">
      <c r="A84" s="59">
        <v>83</v>
      </c>
      <c r="B84" s="58">
        <v>627</v>
      </c>
      <c r="C84" s="12">
        <v>19</v>
      </c>
      <c r="D84" s="12">
        <v>6448</v>
      </c>
      <c r="E84" s="12"/>
      <c r="F84" s="12"/>
      <c r="G84" s="12"/>
      <c r="H84" s="12"/>
      <c r="I84" s="12">
        <v>31</v>
      </c>
      <c r="J84" s="12">
        <v>6477</v>
      </c>
      <c r="K84" s="12"/>
      <c r="L84" s="12"/>
      <c r="M84" s="12">
        <v>18</v>
      </c>
      <c r="N84" s="12">
        <v>6452</v>
      </c>
      <c r="O84" s="12"/>
      <c r="P84" s="12"/>
      <c r="Q84" s="58">
        <f t="shared" si="4"/>
        <v>68</v>
      </c>
      <c r="R84" s="13">
        <f t="shared" si="5"/>
        <v>9732</v>
      </c>
    </row>
    <row r="85" spans="1:18" ht="17.100000000000001" customHeight="1" x14ac:dyDescent="0.25">
      <c r="A85" s="59">
        <v>84</v>
      </c>
      <c r="B85" s="58">
        <v>628</v>
      </c>
      <c r="C85" s="12"/>
      <c r="D85" s="12"/>
      <c r="E85" s="12"/>
      <c r="F85" s="12"/>
      <c r="G85" s="12">
        <v>21</v>
      </c>
      <c r="H85" s="12">
        <v>6604</v>
      </c>
      <c r="I85" s="12"/>
      <c r="J85" s="12"/>
      <c r="K85" s="12">
        <v>17</v>
      </c>
      <c r="L85" s="12">
        <v>6619</v>
      </c>
      <c r="M85" s="12"/>
      <c r="N85" s="12"/>
      <c r="O85" s="12"/>
      <c r="P85" s="12"/>
      <c r="Q85" s="58">
        <f t="shared" si="4"/>
        <v>38</v>
      </c>
      <c r="R85" s="13">
        <f t="shared" si="5"/>
        <v>5396</v>
      </c>
    </row>
    <row r="86" spans="1:18" ht="17.100000000000001" customHeight="1" x14ac:dyDescent="0.25">
      <c r="A86" s="59">
        <v>85</v>
      </c>
      <c r="B86" s="58">
        <v>629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58">
        <f t="shared" si="4"/>
        <v>0</v>
      </c>
      <c r="R86" s="13">
        <f t="shared" si="5"/>
        <v>0</v>
      </c>
    </row>
    <row r="87" spans="1:18" ht="17.100000000000001" customHeight="1" x14ac:dyDescent="0.25">
      <c r="A87" s="59">
        <v>86</v>
      </c>
      <c r="B87" s="58">
        <v>630</v>
      </c>
      <c r="C87" s="12"/>
      <c r="D87" s="12"/>
      <c r="E87" s="12"/>
      <c r="F87" s="12"/>
      <c r="G87" s="12">
        <v>23</v>
      </c>
      <c r="H87" s="12">
        <v>6603</v>
      </c>
      <c r="I87" s="12"/>
      <c r="J87" s="12"/>
      <c r="K87" s="12"/>
      <c r="L87" s="12"/>
      <c r="M87" s="12">
        <v>22</v>
      </c>
      <c r="N87" s="12">
        <v>6527</v>
      </c>
      <c r="O87" s="12"/>
      <c r="P87" s="12"/>
      <c r="Q87" s="58">
        <f t="shared" si="4"/>
        <v>45</v>
      </c>
      <c r="R87" s="13">
        <f t="shared" si="5"/>
        <v>6390</v>
      </c>
    </row>
    <row r="88" spans="1:18" ht="17.100000000000001" customHeight="1" x14ac:dyDescent="0.25">
      <c r="A88" s="59">
        <v>87</v>
      </c>
      <c r="B88" s="58">
        <v>631</v>
      </c>
      <c r="C88" s="12"/>
      <c r="D88" s="12"/>
      <c r="E88" s="12"/>
      <c r="F88" s="12"/>
      <c r="G88" s="12">
        <v>25</v>
      </c>
      <c r="H88" s="12">
        <v>6033</v>
      </c>
      <c r="I88" s="12"/>
      <c r="J88" s="12"/>
      <c r="K88" s="12"/>
      <c r="L88" s="12"/>
      <c r="M88" s="12">
        <v>22</v>
      </c>
      <c r="N88" s="12">
        <v>6053</v>
      </c>
      <c r="O88" s="12"/>
      <c r="P88" s="12"/>
      <c r="Q88" s="58">
        <f t="shared" si="4"/>
        <v>47</v>
      </c>
      <c r="R88" s="13">
        <f t="shared" si="5"/>
        <v>6674</v>
      </c>
    </row>
    <row r="89" spans="1:18" ht="17.100000000000001" customHeight="1" x14ac:dyDescent="0.25">
      <c r="A89" s="59">
        <v>88</v>
      </c>
      <c r="B89" s="58">
        <v>632</v>
      </c>
      <c r="C89" s="12">
        <v>21</v>
      </c>
      <c r="D89" s="12">
        <v>6409</v>
      </c>
      <c r="E89" s="12"/>
      <c r="F89" s="12"/>
      <c r="G89" s="12"/>
      <c r="H89" s="12"/>
      <c r="I89" s="12">
        <v>29</v>
      </c>
      <c r="J89" s="12">
        <v>6435</v>
      </c>
      <c r="K89" s="12"/>
      <c r="L89" s="12"/>
      <c r="M89" s="12"/>
      <c r="N89" s="12"/>
      <c r="O89" s="12">
        <v>23</v>
      </c>
      <c r="P89" s="12">
        <v>6457</v>
      </c>
      <c r="Q89" s="58">
        <f t="shared" si="4"/>
        <v>73</v>
      </c>
      <c r="R89" s="13">
        <f t="shared" si="5"/>
        <v>10450</v>
      </c>
    </row>
    <row r="90" spans="1:18" ht="17.100000000000001" customHeight="1" x14ac:dyDescent="0.25">
      <c r="A90" s="59">
        <v>89</v>
      </c>
      <c r="B90" s="58">
        <v>633</v>
      </c>
      <c r="C90" s="12">
        <v>25</v>
      </c>
      <c r="D90" s="12">
        <v>6038</v>
      </c>
      <c r="E90" s="12"/>
      <c r="F90" s="12"/>
      <c r="G90" s="12"/>
      <c r="H90" s="12"/>
      <c r="I90" s="12">
        <v>19</v>
      </c>
      <c r="J90" s="12">
        <v>6056</v>
      </c>
      <c r="K90" s="12"/>
      <c r="L90" s="12"/>
      <c r="M90" s="12"/>
      <c r="N90" s="12"/>
      <c r="O90" s="12">
        <v>19</v>
      </c>
      <c r="P90" s="12">
        <v>6074</v>
      </c>
      <c r="Q90" s="58">
        <f t="shared" si="4"/>
        <v>63</v>
      </c>
      <c r="R90" s="13">
        <f t="shared" si="5"/>
        <v>9046</v>
      </c>
    </row>
    <row r="91" spans="1:18" ht="17.100000000000001" customHeight="1" x14ac:dyDescent="0.25">
      <c r="A91" s="59">
        <v>90</v>
      </c>
      <c r="B91" s="58" t="s">
        <v>21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58">
        <f t="shared" si="4"/>
        <v>0</v>
      </c>
      <c r="R91" s="13">
        <f t="shared" si="5"/>
        <v>0</v>
      </c>
    </row>
    <row r="92" spans="1:18" ht="17.100000000000001" customHeight="1" x14ac:dyDescent="0.25">
      <c r="A92" s="59">
        <v>91</v>
      </c>
      <c r="B92" s="58">
        <v>702</v>
      </c>
      <c r="C92" s="12"/>
      <c r="D92" s="12"/>
      <c r="E92" s="12"/>
      <c r="F92" s="12"/>
      <c r="G92" s="12">
        <v>87</v>
      </c>
      <c r="H92" s="12">
        <v>2746</v>
      </c>
      <c r="I92" s="12"/>
      <c r="J92" s="12"/>
      <c r="K92" s="12"/>
      <c r="L92" s="12"/>
      <c r="M92" s="12"/>
      <c r="N92" s="12"/>
      <c r="O92" s="12"/>
      <c r="P92" s="12"/>
      <c r="Q92" s="58">
        <f t="shared" si="4"/>
        <v>87</v>
      </c>
      <c r="R92" s="13">
        <f t="shared" si="5"/>
        <v>12354</v>
      </c>
    </row>
    <row r="93" spans="1:18" ht="17.100000000000001" customHeight="1" x14ac:dyDescent="0.25">
      <c r="A93" s="59">
        <v>92</v>
      </c>
      <c r="B93" s="58">
        <v>703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58">
        <f t="shared" si="4"/>
        <v>0</v>
      </c>
      <c r="R93" s="13">
        <f t="shared" si="5"/>
        <v>0</v>
      </c>
    </row>
    <row r="94" spans="1:18" ht="17.100000000000001" customHeight="1" x14ac:dyDescent="0.25">
      <c r="A94" s="59">
        <v>95</v>
      </c>
      <c r="B94" s="58">
        <v>1004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>
        <v>77</v>
      </c>
      <c r="P94" s="12">
        <v>8810</v>
      </c>
      <c r="Q94" s="58">
        <f t="shared" si="4"/>
        <v>77</v>
      </c>
      <c r="R94" s="13">
        <f t="shared" si="5"/>
        <v>10934</v>
      </c>
    </row>
    <row r="95" spans="1:18" ht="17.100000000000001" customHeight="1" x14ac:dyDescent="0.25">
      <c r="A95" s="59">
        <v>96</v>
      </c>
      <c r="B95" s="58">
        <v>1005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58">
        <f t="shared" si="4"/>
        <v>0</v>
      </c>
      <c r="R95" s="13">
        <f t="shared" si="5"/>
        <v>0</v>
      </c>
    </row>
    <row r="96" spans="1:18" ht="17.100000000000001" customHeight="1" x14ac:dyDescent="0.25">
      <c r="A96" s="59">
        <v>97</v>
      </c>
      <c r="B96" s="58">
        <v>1102</v>
      </c>
      <c r="C96" s="12"/>
      <c r="D96" s="12"/>
      <c r="E96" s="12"/>
      <c r="F96" s="12"/>
      <c r="G96" s="12"/>
      <c r="H96" s="12"/>
      <c r="I96" s="12">
        <v>67</v>
      </c>
      <c r="J96" s="12">
        <v>9563</v>
      </c>
      <c r="K96" s="12"/>
      <c r="L96" s="12"/>
      <c r="M96" s="12"/>
      <c r="N96" s="12"/>
      <c r="O96" s="12"/>
      <c r="P96" s="12"/>
      <c r="Q96" s="58">
        <f t="shared" si="4"/>
        <v>67</v>
      </c>
      <c r="R96" s="13">
        <f t="shared" si="5"/>
        <v>9514</v>
      </c>
    </row>
    <row r="97" spans="1:18" ht="17.100000000000001" customHeight="1" x14ac:dyDescent="0.25">
      <c r="A97" s="59">
        <v>98</v>
      </c>
      <c r="B97" s="58">
        <v>1103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58">
        <f t="shared" si="4"/>
        <v>0</v>
      </c>
      <c r="R97" s="13">
        <f t="shared" si="5"/>
        <v>0</v>
      </c>
    </row>
    <row r="98" spans="1:18" ht="17.100000000000001" customHeight="1" x14ac:dyDescent="0.25">
      <c r="A98" s="59">
        <v>100</v>
      </c>
      <c r="B98" s="58">
        <v>1105</v>
      </c>
      <c r="C98" s="12">
        <v>52</v>
      </c>
      <c r="D98" s="12">
        <v>12525</v>
      </c>
      <c r="E98" s="12"/>
      <c r="F98" s="12"/>
      <c r="G98" s="12"/>
      <c r="H98" s="12"/>
      <c r="I98" s="12"/>
      <c r="J98" s="12"/>
      <c r="K98" s="12">
        <v>71</v>
      </c>
      <c r="L98" s="12">
        <v>12547</v>
      </c>
      <c r="M98" s="12"/>
      <c r="N98" s="12"/>
      <c r="O98" s="12"/>
      <c r="P98" s="12"/>
      <c r="Q98" s="58">
        <f t="shared" si="4"/>
        <v>123</v>
      </c>
      <c r="R98" s="13">
        <f t="shared" si="5"/>
        <v>17674</v>
      </c>
    </row>
    <row r="99" spans="1:18" ht="17.100000000000001" customHeight="1" x14ac:dyDescent="0.25">
      <c r="A99" s="59">
        <v>101</v>
      </c>
      <c r="B99" s="58">
        <v>1106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58">
        <f t="shared" si="4"/>
        <v>0</v>
      </c>
      <c r="R99" s="13">
        <f t="shared" si="5"/>
        <v>0</v>
      </c>
    </row>
    <row r="100" spans="1:18" ht="17.100000000000001" customHeight="1" x14ac:dyDescent="0.25">
      <c r="A100" s="59">
        <v>102</v>
      </c>
      <c r="B100" s="58">
        <v>1107</v>
      </c>
      <c r="C100" s="12"/>
      <c r="D100" s="12"/>
      <c r="E100" s="12">
        <v>97</v>
      </c>
      <c r="F100" s="12">
        <v>3614</v>
      </c>
      <c r="G100" s="12"/>
      <c r="H100" s="12"/>
      <c r="I100" s="12"/>
      <c r="J100" s="12"/>
      <c r="K100" s="12"/>
      <c r="L100" s="12"/>
      <c r="M100" s="12">
        <v>129</v>
      </c>
      <c r="N100" s="12">
        <v>3642</v>
      </c>
      <c r="O100" s="12"/>
      <c r="P100" s="12"/>
      <c r="Q100" s="58">
        <f t="shared" si="4"/>
        <v>226</v>
      </c>
      <c r="R100" s="13">
        <f t="shared" si="5"/>
        <v>32092</v>
      </c>
    </row>
    <row r="101" spans="1:18" ht="17.100000000000001" customHeight="1" x14ac:dyDescent="0.25">
      <c r="A101" s="59">
        <v>103</v>
      </c>
      <c r="B101" s="58">
        <v>1111</v>
      </c>
      <c r="C101" s="12"/>
      <c r="D101" s="12"/>
      <c r="E101" s="12">
        <v>134</v>
      </c>
      <c r="F101" s="12">
        <v>4966</v>
      </c>
      <c r="G101" s="12"/>
      <c r="H101" s="12"/>
      <c r="I101" s="12"/>
      <c r="J101" s="12"/>
      <c r="K101" s="12"/>
      <c r="L101" s="12"/>
      <c r="M101" s="12"/>
      <c r="N101" s="12"/>
      <c r="O101" s="12">
        <v>175</v>
      </c>
      <c r="P101" s="12">
        <v>5004</v>
      </c>
      <c r="Q101" s="58">
        <f t="shared" si="4"/>
        <v>309</v>
      </c>
      <c r="R101" s="13">
        <f t="shared" si="5"/>
        <v>43878</v>
      </c>
    </row>
    <row r="102" spans="1:18" ht="17.100000000000001" customHeight="1" x14ac:dyDescent="0.25">
      <c r="A102" s="59">
        <v>104</v>
      </c>
      <c r="B102" s="58">
        <v>1222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58">
        <f t="shared" si="4"/>
        <v>0</v>
      </c>
      <c r="R102" s="13">
        <f t="shared" si="5"/>
        <v>0</v>
      </c>
    </row>
    <row r="103" spans="1:18" ht="17.100000000000001" customHeight="1" x14ac:dyDescent="0.25">
      <c r="A103" s="59">
        <v>105</v>
      </c>
      <c r="B103" s="58">
        <v>1224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>
        <v>38</v>
      </c>
      <c r="P103" s="12">
        <v>287119</v>
      </c>
      <c r="Q103" s="58">
        <f t="shared" si="4"/>
        <v>38</v>
      </c>
      <c r="R103" s="13">
        <f t="shared" si="5"/>
        <v>5396</v>
      </c>
    </row>
    <row r="104" spans="1:18" ht="17.100000000000001" customHeight="1" x14ac:dyDescent="0.25">
      <c r="A104" s="59">
        <v>106</v>
      </c>
      <c r="B104" s="58">
        <v>1229</v>
      </c>
      <c r="C104" s="12"/>
      <c r="D104" s="12"/>
      <c r="E104" s="12"/>
      <c r="F104" s="12"/>
      <c r="G104" s="12">
        <v>42</v>
      </c>
      <c r="H104" s="12">
        <v>173229</v>
      </c>
      <c r="I104" s="12"/>
      <c r="J104" s="12"/>
      <c r="K104" s="12"/>
      <c r="L104" s="12"/>
      <c r="M104" s="12"/>
      <c r="N104" s="12"/>
      <c r="O104" s="12"/>
      <c r="P104" s="12"/>
      <c r="Q104" s="58">
        <f t="shared" si="4"/>
        <v>42</v>
      </c>
      <c r="R104" s="13">
        <f t="shared" si="5"/>
        <v>5964</v>
      </c>
    </row>
    <row r="105" spans="1:18" ht="17.100000000000001" customHeight="1" x14ac:dyDescent="0.25">
      <c r="A105" s="59">
        <v>107</v>
      </c>
      <c r="B105" s="58">
        <v>1230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58">
        <f t="shared" si="4"/>
        <v>0</v>
      </c>
      <c r="R105" s="13">
        <f t="shared" si="5"/>
        <v>0</v>
      </c>
    </row>
    <row r="106" spans="1:18" ht="17.100000000000001" customHeight="1" x14ac:dyDescent="0.25">
      <c r="A106" s="59">
        <v>108</v>
      </c>
      <c r="B106" s="58">
        <v>1231</v>
      </c>
      <c r="C106" s="12"/>
      <c r="D106" s="12"/>
      <c r="E106" s="12">
        <v>20</v>
      </c>
      <c r="F106" s="12">
        <v>73896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58">
        <f t="shared" si="4"/>
        <v>20</v>
      </c>
      <c r="R106" s="13">
        <f t="shared" si="5"/>
        <v>2840</v>
      </c>
    </row>
    <row r="107" spans="1:18" ht="17.100000000000001" customHeight="1" x14ac:dyDescent="0.25">
      <c r="A107" s="59">
        <v>109</v>
      </c>
      <c r="B107" s="58">
        <v>1232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7.100000000000001" customHeight="1" x14ac:dyDescent="0.25">
      <c r="A108" s="59">
        <v>110</v>
      </c>
      <c r="B108" s="58">
        <v>1233</v>
      </c>
      <c r="C108" s="12"/>
      <c r="D108" s="12"/>
      <c r="E108" s="12"/>
      <c r="F108" s="12"/>
      <c r="G108" s="12"/>
      <c r="H108" s="12"/>
      <c r="I108" s="12">
        <v>49</v>
      </c>
      <c r="J108" s="12">
        <v>172324</v>
      </c>
      <c r="K108" s="12"/>
      <c r="L108" s="12"/>
      <c r="M108" s="12"/>
      <c r="N108" s="12"/>
      <c r="O108" s="12"/>
      <c r="P108" s="12"/>
      <c r="Q108" s="58">
        <f t="shared" si="6"/>
        <v>49</v>
      </c>
      <c r="R108" s="13">
        <f t="shared" si="7"/>
        <v>6958</v>
      </c>
    </row>
    <row r="109" spans="1:18" ht="17.100000000000001" customHeight="1" x14ac:dyDescent="0.25">
      <c r="A109" s="59">
        <v>111</v>
      </c>
      <c r="B109" s="58">
        <v>1234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58">
        <f t="shared" si="6"/>
        <v>0</v>
      </c>
      <c r="R109" s="13">
        <f t="shared" si="7"/>
        <v>0</v>
      </c>
    </row>
    <row r="110" spans="1:18" ht="17.100000000000001" customHeight="1" x14ac:dyDescent="0.25">
      <c r="A110" s="59">
        <v>112</v>
      </c>
      <c r="B110" s="58">
        <v>1235</v>
      </c>
      <c r="C110" s="12"/>
      <c r="D110" s="12"/>
      <c r="E110" s="12"/>
      <c r="F110" s="12"/>
      <c r="G110" s="12"/>
      <c r="H110" s="12"/>
      <c r="I110" s="12"/>
      <c r="J110" s="12"/>
      <c r="K110" s="12">
        <v>39</v>
      </c>
      <c r="L110" s="12">
        <v>31795</v>
      </c>
      <c r="M110" s="12"/>
      <c r="N110" s="12"/>
      <c r="O110" s="12"/>
      <c r="P110" s="12"/>
      <c r="Q110" s="58">
        <f t="shared" si="6"/>
        <v>39</v>
      </c>
      <c r="R110" s="13">
        <f t="shared" si="7"/>
        <v>5538</v>
      </c>
    </row>
    <row r="111" spans="1:18" ht="17.100000000000001" customHeight="1" x14ac:dyDescent="0.25">
      <c r="A111" s="59">
        <v>113</v>
      </c>
      <c r="B111" s="58">
        <v>1236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58">
        <f t="shared" si="6"/>
        <v>0</v>
      </c>
      <c r="R111" s="13">
        <f t="shared" si="7"/>
        <v>0</v>
      </c>
    </row>
    <row r="112" spans="1:18" ht="17.100000000000001" customHeight="1" x14ac:dyDescent="0.25">
      <c r="A112" s="59">
        <v>114</v>
      </c>
      <c r="B112" s="58">
        <v>1237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58">
        <f t="shared" si="6"/>
        <v>0</v>
      </c>
      <c r="R112" s="13">
        <f t="shared" si="7"/>
        <v>0</v>
      </c>
    </row>
    <row r="113" spans="1:18" ht="17.100000000000001" customHeight="1" x14ac:dyDescent="0.25">
      <c r="A113" s="59">
        <v>116</v>
      </c>
      <c r="B113" s="58">
        <v>1403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58">
        <f t="shared" si="6"/>
        <v>0</v>
      </c>
      <c r="R113" s="13">
        <f t="shared" si="7"/>
        <v>0</v>
      </c>
    </row>
    <row r="114" spans="1:18" ht="17.100000000000001" customHeight="1" x14ac:dyDescent="0.25">
      <c r="A114" s="59">
        <v>117</v>
      </c>
      <c r="B114" s="58">
        <v>1404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58">
        <f t="shared" si="6"/>
        <v>0</v>
      </c>
      <c r="R114" s="13">
        <f t="shared" si="7"/>
        <v>0</v>
      </c>
    </row>
    <row r="115" spans="1:18" ht="17.100000000000001" customHeight="1" x14ac:dyDescent="0.25">
      <c r="A115" s="59">
        <v>118</v>
      </c>
      <c r="B115" s="58">
        <v>1405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58">
        <f t="shared" si="6"/>
        <v>0</v>
      </c>
      <c r="R115" s="13">
        <f t="shared" si="7"/>
        <v>0</v>
      </c>
    </row>
    <row r="116" spans="1:18" ht="17.100000000000001" customHeight="1" x14ac:dyDescent="0.25">
      <c r="A116" s="59">
        <v>119</v>
      </c>
      <c r="B116" s="58">
        <v>1504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58">
        <f t="shared" si="6"/>
        <v>0</v>
      </c>
      <c r="R116" s="13">
        <f t="shared" si="7"/>
        <v>0</v>
      </c>
    </row>
    <row r="117" spans="1:18" ht="17.100000000000001" customHeight="1" x14ac:dyDescent="0.25">
      <c r="A117" s="59">
        <v>120</v>
      </c>
      <c r="B117" s="58">
        <v>1505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58">
        <f t="shared" si="6"/>
        <v>0</v>
      </c>
      <c r="R117" s="13">
        <f t="shared" si="7"/>
        <v>0</v>
      </c>
    </row>
    <row r="118" spans="1:18" ht="17.100000000000001" customHeight="1" x14ac:dyDescent="0.25">
      <c r="A118" s="59">
        <v>122</v>
      </c>
      <c r="B118" s="58">
        <v>1507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58">
        <f t="shared" si="6"/>
        <v>0</v>
      </c>
      <c r="R118" s="13">
        <f t="shared" si="7"/>
        <v>0</v>
      </c>
    </row>
    <row r="119" spans="1:18" ht="17.100000000000001" customHeight="1" x14ac:dyDescent="0.25">
      <c r="A119" s="59">
        <v>123</v>
      </c>
      <c r="B119" s="58">
        <v>1508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>
        <v>60</v>
      </c>
      <c r="N119" s="12">
        <v>3538</v>
      </c>
      <c r="O119" s="12"/>
      <c r="P119" s="12"/>
      <c r="Q119" s="58">
        <f t="shared" si="6"/>
        <v>60</v>
      </c>
      <c r="R119" s="13">
        <f t="shared" si="7"/>
        <v>8520</v>
      </c>
    </row>
    <row r="120" spans="1:18" ht="17.100000000000001" customHeight="1" x14ac:dyDescent="0.25">
      <c r="A120" s="59">
        <v>124</v>
      </c>
      <c r="B120" s="58">
        <v>1509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58">
        <f t="shared" si="6"/>
        <v>0</v>
      </c>
      <c r="R120" s="13">
        <f t="shared" si="7"/>
        <v>0</v>
      </c>
    </row>
    <row r="121" spans="1:18" ht="17.100000000000001" customHeight="1" x14ac:dyDescent="0.25">
      <c r="A121" s="59">
        <v>125</v>
      </c>
      <c r="B121" s="58">
        <v>1510</v>
      </c>
      <c r="C121" s="12"/>
      <c r="D121" s="12"/>
      <c r="E121" s="12">
        <v>52</v>
      </c>
      <c r="F121" s="12">
        <v>3457</v>
      </c>
      <c r="G121" s="12"/>
      <c r="H121" s="12"/>
      <c r="I121" s="12"/>
      <c r="J121" s="12"/>
      <c r="K121" s="12">
        <v>79</v>
      </c>
      <c r="L121" s="12">
        <v>3475</v>
      </c>
      <c r="M121" s="12"/>
      <c r="N121" s="12"/>
      <c r="O121" s="12"/>
      <c r="P121" s="12"/>
      <c r="Q121" s="58">
        <f t="shared" si="6"/>
        <v>131</v>
      </c>
      <c r="R121" s="13">
        <f t="shared" si="7"/>
        <v>18602</v>
      </c>
    </row>
    <row r="122" spans="1:18" ht="17.100000000000001" customHeight="1" x14ac:dyDescent="0.25">
      <c r="A122" s="59">
        <v>126</v>
      </c>
      <c r="B122" s="58">
        <v>1511</v>
      </c>
      <c r="C122" s="12"/>
      <c r="D122" s="12"/>
      <c r="E122" s="12">
        <v>61</v>
      </c>
      <c r="F122" s="12">
        <v>3786</v>
      </c>
      <c r="G122" s="12"/>
      <c r="H122" s="12"/>
      <c r="I122" s="12">
        <v>67</v>
      </c>
      <c r="J122" s="12">
        <v>3799</v>
      </c>
      <c r="K122" s="12"/>
      <c r="L122" s="12"/>
      <c r="M122" s="12"/>
      <c r="N122" s="12"/>
      <c r="O122" s="12">
        <v>80</v>
      </c>
      <c r="P122" s="12">
        <v>3815</v>
      </c>
      <c r="Q122" s="58">
        <f t="shared" si="6"/>
        <v>208</v>
      </c>
      <c r="R122" s="13">
        <f t="shared" si="7"/>
        <v>29536</v>
      </c>
    </row>
    <row r="123" spans="1:18" ht="17.100000000000001" customHeight="1" x14ac:dyDescent="0.25">
      <c r="A123" s="59">
        <v>127</v>
      </c>
      <c r="B123" s="58" t="s">
        <v>22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58">
        <f t="shared" si="6"/>
        <v>0</v>
      </c>
      <c r="R123" s="13">
        <f t="shared" si="7"/>
        <v>0</v>
      </c>
    </row>
    <row r="124" spans="1:18" ht="17.100000000000001" customHeight="1" x14ac:dyDescent="0.25">
      <c r="A124" s="59">
        <v>128</v>
      </c>
      <c r="B124" s="58">
        <v>1602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58">
        <f t="shared" si="6"/>
        <v>0</v>
      </c>
      <c r="R124" s="13">
        <f t="shared" si="7"/>
        <v>0</v>
      </c>
    </row>
    <row r="125" spans="1:18" ht="17.100000000000001" customHeight="1" x14ac:dyDescent="0.25">
      <c r="A125" s="59">
        <v>129</v>
      </c>
      <c r="B125" s="58">
        <v>1603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58">
        <f t="shared" si="6"/>
        <v>0</v>
      </c>
      <c r="R125" s="13">
        <f t="shared" si="7"/>
        <v>0</v>
      </c>
    </row>
    <row r="126" spans="1:18" ht="17.100000000000001" customHeight="1" x14ac:dyDescent="0.25">
      <c r="A126" s="59">
        <v>130</v>
      </c>
      <c r="B126" s="58">
        <v>1703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58">
        <f t="shared" si="6"/>
        <v>0</v>
      </c>
      <c r="R126" s="13">
        <f t="shared" si="7"/>
        <v>0</v>
      </c>
    </row>
    <row r="127" spans="1:18" ht="17.100000000000001" customHeight="1" x14ac:dyDescent="0.25">
      <c r="A127" s="59">
        <v>131</v>
      </c>
      <c r="B127" s="58">
        <v>1704</v>
      </c>
      <c r="C127" s="12">
        <v>32</v>
      </c>
      <c r="D127" s="12">
        <v>8628</v>
      </c>
      <c r="E127" s="12"/>
      <c r="F127" s="12"/>
      <c r="G127" s="12"/>
      <c r="H127" s="12"/>
      <c r="I127" s="12"/>
      <c r="J127" s="12"/>
      <c r="K127" s="12"/>
      <c r="L127" s="12"/>
      <c r="M127" s="12">
        <v>42</v>
      </c>
      <c r="N127" s="12">
        <v>8642</v>
      </c>
      <c r="O127" s="12"/>
      <c r="P127" s="12"/>
      <c r="Q127" s="58">
        <f t="shared" si="6"/>
        <v>74</v>
      </c>
      <c r="R127" s="13">
        <f t="shared" si="7"/>
        <v>10636</v>
      </c>
    </row>
    <row r="128" spans="1:18" ht="17.100000000000001" customHeight="1" x14ac:dyDescent="0.25">
      <c r="A128" s="59">
        <v>132</v>
      </c>
      <c r="B128" s="58">
        <v>1705</v>
      </c>
      <c r="C128" s="12"/>
      <c r="D128" s="12"/>
      <c r="E128" s="12"/>
      <c r="F128" s="12"/>
      <c r="G128" s="12"/>
      <c r="H128" s="12"/>
      <c r="I128" s="12"/>
      <c r="J128" s="12"/>
      <c r="K128" s="12">
        <v>39</v>
      </c>
      <c r="L128" s="12">
        <v>8762</v>
      </c>
      <c r="M128" s="12"/>
      <c r="N128" s="12"/>
      <c r="O128" s="12"/>
      <c r="P128" s="12"/>
      <c r="Q128" s="58">
        <f t="shared" si="6"/>
        <v>39</v>
      </c>
      <c r="R128" s="13">
        <f t="shared" si="7"/>
        <v>5538</v>
      </c>
    </row>
    <row r="129" spans="1:18" ht="17.100000000000001" customHeight="1" x14ac:dyDescent="0.25">
      <c r="A129" s="59">
        <v>133</v>
      </c>
      <c r="B129" s="58">
        <v>1706</v>
      </c>
      <c r="C129" s="12"/>
      <c r="D129" s="12"/>
      <c r="E129" s="12"/>
      <c r="F129" s="12"/>
      <c r="G129" s="12"/>
      <c r="H129" s="12"/>
      <c r="I129" s="12">
        <v>40</v>
      </c>
      <c r="J129" s="12">
        <v>7982</v>
      </c>
      <c r="K129" s="12"/>
      <c r="L129" s="12"/>
      <c r="M129" s="12"/>
      <c r="N129" s="12"/>
      <c r="O129" s="12"/>
      <c r="P129" s="12"/>
      <c r="Q129" s="58">
        <f t="shared" si="6"/>
        <v>40</v>
      </c>
      <c r="R129" s="13">
        <f t="shared" si="7"/>
        <v>5680</v>
      </c>
    </row>
    <row r="130" spans="1:18" ht="17.100000000000001" customHeight="1" x14ac:dyDescent="0.25">
      <c r="A130" s="59">
        <v>134</v>
      </c>
      <c r="B130" s="58">
        <v>1707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58">
        <f t="shared" si="6"/>
        <v>0</v>
      </c>
      <c r="R130" s="13">
        <f t="shared" si="7"/>
        <v>0</v>
      </c>
    </row>
    <row r="131" spans="1:18" ht="17.100000000000001" customHeight="1" x14ac:dyDescent="0.25">
      <c r="A131" s="59">
        <v>135</v>
      </c>
      <c r="B131" s="58">
        <v>1708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58">
        <f t="shared" si="6"/>
        <v>0</v>
      </c>
      <c r="R131" s="13">
        <f t="shared" si="7"/>
        <v>0</v>
      </c>
    </row>
    <row r="132" spans="1:18" ht="17.100000000000001" customHeight="1" x14ac:dyDescent="0.25">
      <c r="A132" s="59">
        <v>136</v>
      </c>
      <c r="B132" s="58" t="s">
        <v>23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58">
        <f t="shared" si="6"/>
        <v>0</v>
      </c>
      <c r="R132" s="13">
        <f t="shared" si="7"/>
        <v>0</v>
      </c>
    </row>
    <row r="133" spans="1:18" ht="17.100000000000001" customHeight="1" x14ac:dyDescent="0.25">
      <c r="A133" s="59">
        <v>137</v>
      </c>
      <c r="B133" s="58">
        <v>2101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58">
        <f t="shared" si="6"/>
        <v>0</v>
      </c>
      <c r="R133" s="13">
        <f t="shared" si="7"/>
        <v>0</v>
      </c>
    </row>
    <row r="134" spans="1:18" ht="17.100000000000001" customHeight="1" x14ac:dyDescent="0.25">
      <c r="A134" s="59">
        <v>138</v>
      </c>
      <c r="B134" s="58">
        <v>2102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58">
        <f t="shared" si="6"/>
        <v>0</v>
      </c>
      <c r="R134" s="13">
        <f t="shared" si="7"/>
        <v>0</v>
      </c>
    </row>
    <row r="135" spans="1:18" ht="17.100000000000001" customHeight="1" x14ac:dyDescent="0.25">
      <c r="A135" s="59">
        <v>139</v>
      </c>
      <c r="B135" s="58">
        <v>2105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58">
        <f t="shared" si="6"/>
        <v>0</v>
      </c>
      <c r="R135" s="13">
        <f t="shared" si="7"/>
        <v>0</v>
      </c>
    </row>
    <row r="136" spans="1:18" ht="17.100000000000001" customHeight="1" x14ac:dyDescent="0.25">
      <c r="A136" s="59">
        <v>140</v>
      </c>
      <c r="B136" s="58">
        <v>2106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58">
        <f t="shared" si="6"/>
        <v>0</v>
      </c>
      <c r="R136" s="13">
        <f t="shared" si="7"/>
        <v>0</v>
      </c>
    </row>
    <row r="137" spans="1:18" ht="17.100000000000001" customHeight="1" x14ac:dyDescent="0.25">
      <c r="A137" s="59">
        <v>141</v>
      </c>
      <c r="B137" s="58">
        <v>2107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58">
        <f t="shared" si="6"/>
        <v>0</v>
      </c>
      <c r="R137" s="13">
        <f t="shared" si="7"/>
        <v>0</v>
      </c>
    </row>
    <row r="138" spans="1:18" ht="17.100000000000001" customHeight="1" x14ac:dyDescent="0.25">
      <c r="A138" s="59">
        <v>142</v>
      </c>
      <c r="B138" s="58">
        <v>2108</v>
      </c>
      <c r="C138" s="12">
        <v>61</v>
      </c>
      <c r="D138" s="12">
        <v>24299</v>
      </c>
      <c r="E138" s="12"/>
      <c r="F138" s="12"/>
      <c r="G138" s="12"/>
      <c r="H138" s="12"/>
      <c r="I138" s="12">
        <v>131</v>
      </c>
      <c r="J138" s="12">
        <v>24352</v>
      </c>
      <c r="K138" s="12"/>
      <c r="L138" s="12"/>
      <c r="M138" s="12"/>
      <c r="N138" s="12"/>
      <c r="O138" s="12">
        <v>109</v>
      </c>
      <c r="P138" s="12">
        <v>24400</v>
      </c>
      <c r="Q138" s="58">
        <f t="shared" si="6"/>
        <v>301</v>
      </c>
      <c r="R138" s="13">
        <f t="shared" si="7"/>
        <v>42986</v>
      </c>
    </row>
    <row r="139" spans="1:18" ht="17.100000000000001" customHeight="1" x14ac:dyDescent="0.25">
      <c r="A139" s="59">
        <v>143</v>
      </c>
      <c r="B139" s="58">
        <v>2109</v>
      </c>
      <c r="C139" s="12">
        <v>61</v>
      </c>
      <c r="D139" s="12">
        <v>24024</v>
      </c>
      <c r="E139" s="12"/>
      <c r="F139" s="12"/>
      <c r="G139" s="12"/>
      <c r="H139" s="12"/>
      <c r="I139" s="12"/>
      <c r="J139" s="12"/>
      <c r="K139" s="12">
        <v>129</v>
      </c>
      <c r="L139" s="12">
        <v>24080</v>
      </c>
      <c r="M139" s="12"/>
      <c r="N139" s="12"/>
      <c r="O139" s="12"/>
      <c r="P139" s="12"/>
      <c r="Q139" s="58">
        <f t="shared" ref="Q139:Q152" si="8">C139+E139+G139+I139+K139+M139+O139</f>
        <v>190</v>
      </c>
      <c r="R139" s="13">
        <f t="shared" ref="R139:R152" si="9">SUM(C139*C$9,E139*E$9,G139*G$9,I139*I$9,K139*K$9,M139*M$9,O139*O$9)</f>
        <v>27224</v>
      </c>
    </row>
    <row r="140" spans="1:18" ht="17.100000000000001" customHeight="1" x14ac:dyDescent="0.25">
      <c r="A140" s="59">
        <v>144</v>
      </c>
      <c r="B140" s="58">
        <v>2110</v>
      </c>
      <c r="C140" s="12">
        <v>113</v>
      </c>
      <c r="D140" s="12">
        <v>17521</v>
      </c>
      <c r="E140" s="12"/>
      <c r="F140" s="12"/>
      <c r="G140" s="12"/>
      <c r="H140" s="12"/>
      <c r="I140" s="12">
        <v>92</v>
      </c>
      <c r="J140" s="12">
        <v>9560</v>
      </c>
      <c r="K140" s="12"/>
      <c r="L140" s="12"/>
      <c r="M140" s="12"/>
      <c r="N140" s="12"/>
      <c r="O140" s="12">
        <v>113</v>
      </c>
      <c r="P140" s="12">
        <v>9665</v>
      </c>
      <c r="Q140" s="58">
        <f t="shared" si="8"/>
        <v>318</v>
      </c>
      <c r="R140" s="13">
        <f t="shared" si="9"/>
        <v>45608</v>
      </c>
    </row>
    <row r="141" spans="1:18" ht="17.100000000000001" customHeight="1" x14ac:dyDescent="0.25">
      <c r="A141" s="59">
        <v>145</v>
      </c>
      <c r="B141" s="58">
        <v>2111</v>
      </c>
      <c r="C141" s="12">
        <v>80</v>
      </c>
      <c r="D141" s="12">
        <v>17732</v>
      </c>
      <c r="E141" s="12"/>
      <c r="F141" s="12"/>
      <c r="G141" s="12"/>
      <c r="H141" s="12"/>
      <c r="I141" s="12">
        <v>111</v>
      </c>
      <c r="J141" s="12">
        <v>17783</v>
      </c>
      <c r="K141" s="12"/>
      <c r="L141" s="12"/>
      <c r="M141" s="12"/>
      <c r="N141" s="12"/>
      <c r="O141" s="12">
        <v>111</v>
      </c>
      <c r="P141" s="12">
        <v>17835</v>
      </c>
      <c r="Q141" s="58">
        <f t="shared" si="8"/>
        <v>302</v>
      </c>
      <c r="R141" s="13">
        <f t="shared" si="9"/>
        <v>43204</v>
      </c>
    </row>
    <row r="142" spans="1:18" ht="17.100000000000001" customHeight="1" x14ac:dyDescent="0.25">
      <c r="A142" s="59">
        <v>146</v>
      </c>
      <c r="B142" s="58">
        <v>2112</v>
      </c>
      <c r="C142" s="12"/>
      <c r="D142" s="12"/>
      <c r="E142" s="12">
        <v>93</v>
      </c>
      <c r="F142" s="12">
        <v>16815</v>
      </c>
      <c r="G142" s="12"/>
      <c r="H142" s="12"/>
      <c r="I142" s="12"/>
      <c r="J142" s="12"/>
      <c r="K142" s="12">
        <v>99</v>
      </c>
      <c r="L142" s="12">
        <v>16862</v>
      </c>
      <c r="M142" s="12"/>
      <c r="N142" s="12"/>
      <c r="O142" s="12"/>
      <c r="P142" s="12"/>
      <c r="Q142" s="58">
        <f t="shared" si="8"/>
        <v>192</v>
      </c>
      <c r="R142" s="13">
        <f t="shared" si="9"/>
        <v>27264</v>
      </c>
    </row>
    <row r="143" spans="1:18" ht="17.100000000000001" customHeight="1" x14ac:dyDescent="0.25">
      <c r="A143" s="59">
        <v>147</v>
      </c>
      <c r="B143" s="58">
        <v>2113</v>
      </c>
      <c r="C143" s="12"/>
      <c r="D143" s="12"/>
      <c r="E143" s="12">
        <v>80</v>
      </c>
      <c r="F143" s="12">
        <v>18359</v>
      </c>
      <c r="G143" s="12"/>
      <c r="H143" s="12"/>
      <c r="I143" s="12"/>
      <c r="J143" s="12"/>
      <c r="K143" s="12"/>
      <c r="L143" s="12"/>
      <c r="M143" s="12">
        <v>114</v>
      </c>
      <c r="N143" s="12">
        <v>18414</v>
      </c>
      <c r="O143" s="12"/>
      <c r="P143" s="12"/>
      <c r="Q143" s="58">
        <f t="shared" si="8"/>
        <v>194</v>
      </c>
      <c r="R143" s="13">
        <f t="shared" si="9"/>
        <v>27548</v>
      </c>
    </row>
    <row r="144" spans="1:18" ht="17.100000000000001" customHeight="1" x14ac:dyDescent="0.25">
      <c r="A144" s="59">
        <v>148</v>
      </c>
      <c r="B144" s="58">
        <v>2114</v>
      </c>
      <c r="C144" s="12"/>
      <c r="D144" s="12"/>
      <c r="E144" s="12"/>
      <c r="F144" s="12"/>
      <c r="G144" s="12">
        <v>40</v>
      </c>
      <c r="H144" s="12">
        <v>5804</v>
      </c>
      <c r="I144" s="12"/>
      <c r="J144" s="12"/>
      <c r="K144" s="12"/>
      <c r="L144" s="12"/>
      <c r="M144" s="12"/>
      <c r="N144" s="12"/>
      <c r="O144" s="12"/>
      <c r="P144" s="12"/>
      <c r="Q144" s="58">
        <f t="shared" si="8"/>
        <v>40</v>
      </c>
      <c r="R144" s="13">
        <f t="shared" si="9"/>
        <v>5680</v>
      </c>
    </row>
    <row r="145" spans="1:18" ht="17.100000000000001" customHeight="1" x14ac:dyDescent="0.25">
      <c r="A145" s="59">
        <v>149</v>
      </c>
      <c r="B145" s="58">
        <v>2115</v>
      </c>
      <c r="C145" s="12"/>
      <c r="D145" s="12"/>
      <c r="E145" s="12"/>
      <c r="F145" s="12"/>
      <c r="G145" s="12">
        <v>53</v>
      </c>
      <c r="H145" s="12">
        <v>4799</v>
      </c>
      <c r="I145" s="12"/>
      <c r="J145" s="12"/>
      <c r="K145" s="12"/>
      <c r="L145" s="12"/>
      <c r="M145" s="12"/>
      <c r="N145" s="12"/>
      <c r="O145" s="12">
        <v>55</v>
      </c>
      <c r="P145" s="12">
        <v>4799</v>
      </c>
      <c r="Q145" s="58">
        <f t="shared" si="8"/>
        <v>108</v>
      </c>
      <c r="R145" s="13">
        <f t="shared" si="9"/>
        <v>15336</v>
      </c>
    </row>
    <row r="146" spans="1:18" ht="17.100000000000001" customHeight="1" x14ac:dyDescent="0.25">
      <c r="A146" s="59">
        <v>151</v>
      </c>
      <c r="B146" s="58">
        <v>2302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58">
        <f t="shared" si="8"/>
        <v>0</v>
      </c>
      <c r="R146" s="13">
        <f t="shared" si="9"/>
        <v>0</v>
      </c>
    </row>
    <row r="147" spans="1:18" ht="17.100000000000001" customHeight="1" x14ac:dyDescent="0.25">
      <c r="A147" s="59">
        <v>152</v>
      </c>
      <c r="B147" s="58">
        <v>2401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>
        <v>92</v>
      </c>
      <c r="N147" s="12">
        <v>7329</v>
      </c>
      <c r="O147" s="12"/>
      <c r="P147" s="12"/>
      <c r="Q147" s="58">
        <f t="shared" si="8"/>
        <v>92</v>
      </c>
      <c r="R147" s="13">
        <f t="shared" si="9"/>
        <v>13064</v>
      </c>
    </row>
    <row r="148" spans="1:18" ht="17.100000000000001" customHeight="1" x14ac:dyDescent="0.25">
      <c r="A148" s="59">
        <v>153</v>
      </c>
      <c r="B148" s="58">
        <v>2402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>
        <v>219</v>
      </c>
      <c r="P148" s="12">
        <v>4259</v>
      </c>
      <c r="Q148" s="58">
        <f t="shared" si="8"/>
        <v>219</v>
      </c>
      <c r="R148" s="13">
        <f t="shared" si="9"/>
        <v>31098</v>
      </c>
    </row>
    <row r="149" spans="1:18" ht="17.100000000000001" customHeight="1" x14ac:dyDescent="0.25">
      <c r="A149" s="59">
        <v>154</v>
      </c>
      <c r="B149" s="58" t="s">
        <v>24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58">
        <f t="shared" si="8"/>
        <v>0</v>
      </c>
      <c r="R149" s="13">
        <f t="shared" si="9"/>
        <v>0</v>
      </c>
    </row>
    <row r="150" spans="1:18" ht="17.100000000000001" customHeight="1" x14ac:dyDescent="0.25">
      <c r="A150" s="59">
        <v>155</v>
      </c>
      <c r="B150" s="58" t="s">
        <v>25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58">
        <f t="shared" si="8"/>
        <v>0</v>
      </c>
      <c r="R150" s="13">
        <f t="shared" si="9"/>
        <v>0</v>
      </c>
    </row>
    <row r="151" spans="1:18" ht="17.100000000000001" customHeight="1" x14ac:dyDescent="0.25">
      <c r="A151" s="59">
        <v>156</v>
      </c>
      <c r="B151" s="58" t="s">
        <v>26</v>
      </c>
      <c r="C151" s="12"/>
      <c r="D151" s="12"/>
      <c r="E151" s="12"/>
      <c r="F151" s="12"/>
      <c r="G151" s="12"/>
      <c r="H151" s="12"/>
      <c r="I151" s="12">
        <v>5</v>
      </c>
      <c r="J151" s="12">
        <v>0</v>
      </c>
      <c r="K151" s="12"/>
      <c r="L151" s="12"/>
      <c r="M151" s="12"/>
      <c r="N151" s="12"/>
      <c r="O151" s="12"/>
      <c r="P151" s="12"/>
      <c r="Q151" s="58">
        <f t="shared" si="8"/>
        <v>5</v>
      </c>
      <c r="R151" s="13">
        <f t="shared" si="9"/>
        <v>710</v>
      </c>
    </row>
    <row r="152" spans="1:18" ht="17.100000000000001" customHeight="1" x14ac:dyDescent="0.25">
      <c r="A152" s="59">
        <v>157</v>
      </c>
      <c r="B152" s="58" t="s">
        <v>27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5872</v>
      </c>
      <c r="R153" s="13">
        <f>SUM(R11:R152)</f>
        <v>836836</v>
      </c>
    </row>
    <row r="154" spans="1:18" ht="33.950000000000003" customHeight="1" x14ac:dyDescent="0.25">
      <c r="A154" s="87" t="s">
        <v>28</v>
      </c>
      <c r="B154" s="85"/>
      <c r="C154" s="59">
        <f>SUM(C11:C152)</f>
        <v>753</v>
      </c>
      <c r="D154" s="59"/>
      <c r="E154" s="59">
        <f>SUM(E11:E152)</f>
        <v>1050</v>
      </c>
      <c r="F154" s="59"/>
      <c r="G154" s="59">
        <f>SUM(G11:G152)</f>
        <v>522</v>
      </c>
      <c r="H154" s="59"/>
      <c r="I154" s="59">
        <f>SUM(I11:I152)</f>
        <v>809</v>
      </c>
      <c r="J154" s="59"/>
      <c r="K154" s="59">
        <f>SUM(K11:K152)</f>
        <v>783</v>
      </c>
      <c r="L154" s="59"/>
      <c r="M154" s="59">
        <f>SUM(M11:M152)</f>
        <v>700</v>
      </c>
      <c r="N154" s="59"/>
      <c r="O154" s="59">
        <f>SUM(O11:O152)</f>
        <v>1255</v>
      </c>
      <c r="P154" s="59"/>
      <c r="Q154" s="21">
        <f>SUM(C154:P154)</f>
        <v>5872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109938</v>
      </c>
      <c r="D155" s="59"/>
      <c r="E155" s="59">
        <f>E154*E9</f>
        <v>149100</v>
      </c>
      <c r="F155" s="59"/>
      <c r="G155" s="59">
        <f>G154*G9</f>
        <v>74124</v>
      </c>
      <c r="H155" s="59"/>
      <c r="I155" s="59">
        <f>I154*I9</f>
        <v>114878</v>
      </c>
      <c r="J155" s="59"/>
      <c r="K155" s="59">
        <f>K154*K9</f>
        <v>111186</v>
      </c>
      <c r="L155" s="59"/>
      <c r="M155" s="59">
        <f>M154*M9</f>
        <v>99400</v>
      </c>
      <c r="N155" s="59"/>
      <c r="O155" s="59">
        <f>O154*O9</f>
        <v>178210</v>
      </c>
      <c r="P155" s="59"/>
      <c r="Q155" s="59" t="s">
        <v>30</v>
      </c>
      <c r="R155" s="23">
        <f>SUM(C155:P155)</f>
        <v>836836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30.75" customHeight="1" x14ac:dyDescent="0.25">
      <c r="A157" s="105" t="s">
        <v>31</v>
      </c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1"/>
    </row>
    <row r="158" spans="1:18" x14ac:dyDescent="0.25">
      <c r="A158" s="21" t="s">
        <v>32</v>
      </c>
      <c r="B158" s="83" t="s">
        <v>33</v>
      </c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5"/>
    </row>
    <row r="159" spans="1:18" x14ac:dyDescent="0.25">
      <c r="A159" s="20">
        <v>1</v>
      </c>
      <c r="B159" s="99" t="str">
        <f>IFERROR("Previous Week ("&amp;R5-1&amp;") Consumption (in Ltrs)",""-"")</f>
        <v>Previous Week (44) Consumption (in Ltrs)</v>
      </c>
      <c r="C159" s="89"/>
      <c r="D159" s="89"/>
      <c r="E159" s="90"/>
      <c r="F159" s="88">
        <f t="array" aca="1" ref="F159" ca="1">IFERROR(INDIRECT("'" &amp; R5-1 &amp; "'!Q154"),"-")</f>
        <v>5981</v>
      </c>
      <c r="G159" s="89"/>
      <c r="H159" s="90"/>
      <c r="I159" s="95"/>
      <c r="J159" s="84"/>
      <c r="K159" s="84"/>
      <c r="L159" s="84"/>
      <c r="M159" s="84"/>
      <c r="N159" s="84"/>
      <c r="O159" s="84"/>
      <c r="P159" s="84"/>
      <c r="Q159" s="84"/>
      <c r="R159" s="85"/>
    </row>
    <row r="160" spans="1:18" x14ac:dyDescent="0.25">
      <c r="A160" s="20">
        <v>2</v>
      </c>
      <c r="B160" s="93" t="str">
        <f>IFERROR("Previous Week ("&amp;R5&amp;") Consumption (in Ltrs)",""-"")</f>
        <v>Previous Week (45) Consumption (in Ltrs)</v>
      </c>
      <c r="C160" s="84"/>
      <c r="D160" s="84"/>
      <c r="E160" s="85"/>
      <c r="F160" s="88">
        <f t="array" aca="1" ref="F160" ca="1">IFERROR(INDIRECT("'" &amp; R5 &amp; "'!Q154"),"-")</f>
        <v>5872</v>
      </c>
      <c r="G160" s="89"/>
      <c r="H160" s="90"/>
      <c r="I160" s="95"/>
      <c r="J160" s="84"/>
      <c r="K160" s="84"/>
      <c r="L160" s="84"/>
      <c r="M160" s="84"/>
      <c r="N160" s="84"/>
      <c r="O160" s="84"/>
      <c r="P160" s="84"/>
      <c r="Q160" s="84"/>
      <c r="R160" s="85"/>
    </row>
    <row r="161" spans="1:22" x14ac:dyDescent="0.25">
      <c r="A161" s="20">
        <v>3</v>
      </c>
      <c r="B161" s="93" t="s">
        <v>34</v>
      </c>
      <c r="C161" s="84"/>
      <c r="D161" s="84"/>
      <c r="E161" s="85"/>
      <c r="F161" s="88">
        <f ca="1">IFERROR(F159-F160,0)</f>
        <v>109</v>
      </c>
      <c r="G161" s="89"/>
      <c r="H161" s="90"/>
      <c r="I161" s="102" t="str">
        <f ca="1">IFERROR(
  IF(F160 - F159 &lt; 0,
     "Decrease in fuel consumption this week",
     "Increase in fuel consumption this week"
  ),
  "-"
)</f>
        <v>Decrease in fuel consumption this week</v>
      </c>
      <c r="J161" s="84"/>
      <c r="K161" s="84"/>
      <c r="L161" s="84"/>
      <c r="M161" s="84"/>
      <c r="N161" s="84"/>
      <c r="O161" s="84"/>
      <c r="P161" s="84"/>
      <c r="Q161" s="84"/>
      <c r="R161" s="85"/>
      <c r="V161" s="5"/>
    </row>
    <row r="162" spans="1:22" x14ac:dyDescent="0.25">
      <c r="A162" s="20">
        <v>4</v>
      </c>
      <c r="B162" s="93" t="s">
        <v>35</v>
      </c>
      <c r="C162" s="84"/>
      <c r="D162" s="84"/>
      <c r="E162" s="85"/>
      <c r="F162" s="88" t="s">
        <v>30</v>
      </c>
      <c r="G162" s="89"/>
      <c r="H162" s="90"/>
      <c r="I162" s="93" t="s">
        <v>36</v>
      </c>
      <c r="J162" s="84"/>
      <c r="K162" s="84"/>
      <c r="L162" s="84"/>
      <c r="M162" s="84"/>
      <c r="N162" s="84"/>
      <c r="O162" s="84"/>
      <c r="P162" s="84"/>
      <c r="Q162" s="84"/>
      <c r="R162" s="85"/>
      <c r="V162" s="5"/>
    </row>
    <row r="163" spans="1:22" x14ac:dyDescent="0.25">
      <c r="A163" s="20">
        <v>5</v>
      </c>
      <c r="B163" s="93" t="s">
        <v>37</v>
      </c>
      <c r="C163" s="84"/>
      <c r="D163" s="84"/>
      <c r="E163" s="85"/>
      <c r="F163" s="88" t="s">
        <v>30</v>
      </c>
      <c r="G163" s="89"/>
      <c r="H163" s="90"/>
      <c r="I163" s="93" t="s">
        <v>38</v>
      </c>
      <c r="J163" s="84"/>
      <c r="K163" s="84"/>
      <c r="L163" s="84"/>
      <c r="M163" s="84"/>
      <c r="N163" s="84"/>
      <c r="O163" s="84"/>
      <c r="P163" s="84"/>
      <c r="Q163" s="84"/>
      <c r="R163" s="85"/>
    </row>
    <row r="164" spans="1:22" x14ac:dyDescent="0.25">
      <c r="A164" s="20">
        <v>6</v>
      </c>
      <c r="B164" s="93" t="s">
        <v>39</v>
      </c>
      <c r="C164" s="84"/>
      <c r="D164" s="84"/>
      <c r="E164" s="85"/>
      <c r="F164" s="88" t="s">
        <v>30</v>
      </c>
      <c r="G164" s="89"/>
      <c r="H164" s="90"/>
      <c r="I164" s="93"/>
      <c r="J164" s="84"/>
      <c r="K164" s="84"/>
      <c r="L164" s="84"/>
      <c r="M164" s="84"/>
      <c r="N164" s="84"/>
      <c r="O164" s="84"/>
      <c r="P164" s="84"/>
      <c r="Q164" s="84"/>
      <c r="R164" s="85"/>
    </row>
    <row r="165" spans="1:22" x14ac:dyDescent="0.25">
      <c r="A165" s="20">
        <v>7</v>
      </c>
      <c r="B165" s="93" t="str">
        <f>IFERROR("Total number of flights handled in Week ("&amp;R5-1&amp;")",""-"")</f>
        <v>Total number of flights handled in Week (44)</v>
      </c>
      <c r="C165" s="84"/>
      <c r="D165" s="84"/>
      <c r="E165" s="85"/>
      <c r="F165" s="88">
        <v>346</v>
      </c>
      <c r="G165" s="89"/>
      <c r="H165" s="90"/>
      <c r="I165" s="93" t="s">
        <v>40</v>
      </c>
      <c r="J165" s="84"/>
      <c r="K165" s="84"/>
      <c r="L165" s="84"/>
      <c r="M165" s="84"/>
      <c r="N165" s="84"/>
      <c r="O165" s="84"/>
      <c r="P165" s="84"/>
      <c r="Q165" s="84"/>
      <c r="R165" s="85"/>
    </row>
    <row r="166" spans="1:22" x14ac:dyDescent="0.25">
      <c r="A166" s="20">
        <v>8</v>
      </c>
      <c r="B166" s="93" t="str">
        <f>IFERROR("Total number of flights handled in Week ("&amp;R5&amp;")",""-"")</f>
        <v>Total number of flights handled in Week (45)</v>
      </c>
      <c r="C166" s="84"/>
      <c r="D166" s="84"/>
      <c r="E166" s="85"/>
      <c r="F166" s="88">
        <v>349</v>
      </c>
      <c r="G166" s="89"/>
      <c r="H166" s="90"/>
      <c r="I166" s="93" t="s">
        <v>40</v>
      </c>
      <c r="J166" s="84"/>
      <c r="K166" s="84"/>
      <c r="L166" s="84"/>
      <c r="M166" s="84"/>
      <c r="N166" s="84"/>
      <c r="O166" s="84"/>
      <c r="P166" s="84"/>
      <c r="Q166" s="84"/>
      <c r="R166" s="85"/>
    </row>
    <row r="167" spans="1:22" x14ac:dyDescent="0.25">
      <c r="A167" s="20">
        <v>9</v>
      </c>
      <c r="B167" s="93" t="s">
        <v>41</v>
      </c>
      <c r="C167" s="84"/>
      <c r="D167" s="84"/>
      <c r="E167" s="85"/>
      <c r="F167" s="88">
        <f>IFERROR(ABS(F165-F166),"-")</f>
        <v>3</v>
      </c>
      <c r="G167" s="89"/>
      <c r="H167" s="90"/>
      <c r="I167" s="102" t="str">
        <f>IFERROR(
  IF(F166 - F165 &lt; 0,
     "Decrease in flight frequency this week",
     "Increase in flight frequency this week"
  ),
  "-"
)</f>
        <v>Increase in flight frequency this week</v>
      </c>
      <c r="J167" s="84"/>
      <c r="K167" s="84"/>
      <c r="L167" s="84"/>
      <c r="M167" s="84"/>
      <c r="N167" s="84"/>
      <c r="O167" s="84"/>
      <c r="P167" s="84"/>
      <c r="Q167" s="84"/>
      <c r="R167" s="85"/>
    </row>
    <row r="168" spans="1:22" x14ac:dyDescent="0.25">
      <c r="A168" s="20">
        <v>10</v>
      </c>
      <c r="B168" s="93" t="str">
        <f>IFERROR(
  "Reason for the change in fuel consumption: " &amp;
  IF(F166 - F165 &lt; 0,
     "Low refilling requirement and flight frequency decreases (" &amp; ABS(F166 - F165) &amp; " less flights)",
     "Low refilling requirement and flight frequency increases (" &amp; ABS(F166 - F165) &amp; " more flights)"
  ),
  "-"
)</f>
        <v>Reason for the change in fuel consumption: Low refilling requirement and flight frequency increases (3 more flights)</v>
      </c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5"/>
    </row>
    <row r="169" spans="1:22" x14ac:dyDescent="0.25">
      <c r="A169" s="21" t="s">
        <v>42</v>
      </c>
      <c r="B169" s="83" t="s">
        <v>43</v>
      </c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5"/>
    </row>
    <row r="170" spans="1:22" x14ac:dyDescent="0.25">
      <c r="A170" s="58">
        <v>1</v>
      </c>
      <c r="B170" s="93" t="str">
        <f>IFERROR("Total cost of diesel issued in Week ("&amp;R5-1&amp;")",""-"")</f>
        <v>Total cost of diesel issued in Week (44)</v>
      </c>
      <c r="C170" s="84"/>
      <c r="D170" s="84"/>
      <c r="E170" s="85"/>
      <c r="F170" s="88">
        <f t="array" aca="1" ref="F170" ca="1">IFERROR(INDIRECT("'" &amp; R5-1 &amp; "'!R155"),"-")</f>
        <v>873226</v>
      </c>
      <c r="G170" s="89"/>
      <c r="H170" s="90"/>
      <c r="I170" s="106"/>
      <c r="J170" s="84"/>
      <c r="K170" s="84"/>
      <c r="L170" s="84"/>
      <c r="M170" s="84"/>
      <c r="N170" s="84"/>
      <c r="O170" s="84"/>
      <c r="P170" s="84"/>
      <c r="Q170" s="84"/>
      <c r="R170" s="85"/>
    </row>
    <row r="171" spans="1:22" x14ac:dyDescent="0.25">
      <c r="A171" s="58">
        <v>2</v>
      </c>
      <c r="B171" s="93" t="str">
        <f>IFERROR("Total cost of diesel issued in Week ("&amp;R5&amp;")",""-"")</f>
        <v>Total cost of diesel issued in Week (45)</v>
      </c>
      <c r="C171" s="84"/>
      <c r="D171" s="84"/>
      <c r="E171" s="85"/>
      <c r="F171" s="88">
        <f t="array" aca="1" ref="F171" ca="1">IFERROR(INDIRECT("'" &amp; R5&amp; "'!R155"),"-")</f>
        <v>836836</v>
      </c>
      <c r="G171" s="89"/>
      <c r="H171" s="90"/>
      <c r="I171" s="95"/>
      <c r="J171" s="84"/>
      <c r="K171" s="84"/>
      <c r="L171" s="84"/>
      <c r="M171" s="84"/>
      <c r="N171" s="84"/>
      <c r="O171" s="84"/>
      <c r="P171" s="84"/>
      <c r="Q171" s="84"/>
      <c r="R171" s="85"/>
    </row>
    <row r="172" spans="1:22" x14ac:dyDescent="0.25">
      <c r="A172" s="58">
        <v>3</v>
      </c>
      <c r="B172" s="93" t="s">
        <v>44</v>
      </c>
      <c r="C172" s="84"/>
      <c r="D172" s="84"/>
      <c r="E172" s="85"/>
      <c r="F172" s="88">
        <f ca="1">IFERROR(F170-F171,0)</f>
        <v>36390</v>
      </c>
      <c r="G172" s="89"/>
      <c r="H172" s="90"/>
      <c r="I172" s="102" t="str">
        <f ca="1">IFERROR(
  IF(F171-F170 &lt; 0,
     "Decrease in total cost this week",
     "Increase in total cost this week"
  ),
  "-"
)</f>
        <v>Decrease in total cost this week</v>
      </c>
      <c r="J172" s="84"/>
      <c r="K172" s="84"/>
      <c r="L172" s="84"/>
      <c r="M172" s="84"/>
      <c r="N172" s="84"/>
      <c r="O172" s="84"/>
      <c r="P172" s="84"/>
      <c r="Q172" s="84"/>
      <c r="R172" s="85"/>
    </row>
    <row r="173" spans="1:22" x14ac:dyDescent="0.25">
      <c r="A173" s="58">
        <v>4</v>
      </c>
      <c r="B173" s="74" t="s">
        <v>2619</v>
      </c>
      <c r="C173" s="1"/>
      <c r="D173" s="1"/>
      <c r="E173" s="75"/>
      <c r="F173" s="88">
        <f t="array" aca="1" ref="F173" ca="1">IFERROR(INDIRECT("'" &amp; R5-1 &amp; "'!F173") - R155, "-")</f>
        <v>37803860</v>
      </c>
      <c r="G173" s="89"/>
      <c r="H173" s="90"/>
      <c r="I173" s="93" t="s">
        <v>46</v>
      </c>
      <c r="J173" s="84"/>
      <c r="K173" s="84"/>
      <c r="L173" s="84"/>
      <c r="M173" s="84"/>
      <c r="N173" s="84"/>
      <c r="O173" s="84"/>
      <c r="P173" s="84"/>
      <c r="Q173" s="84"/>
      <c r="R173" s="85"/>
    </row>
    <row r="174" spans="1:22" ht="15" customHeight="1" x14ac:dyDescent="0.25">
      <c r="A174" s="58">
        <v>5</v>
      </c>
      <c r="B174" s="94" t="s">
        <v>2630</v>
      </c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5"/>
    </row>
  </sheetData>
  <mergeCells count="69">
    <mergeCell ref="F173:H173"/>
    <mergeCell ref="I167:R167"/>
    <mergeCell ref="I173:R173"/>
    <mergeCell ref="F160:H160"/>
    <mergeCell ref="B172:E172"/>
    <mergeCell ref="I170:R170"/>
    <mergeCell ref="I172:R172"/>
    <mergeCell ref="F170:H170"/>
    <mergeCell ref="F171:H171"/>
    <mergeCell ref="I166:R166"/>
    <mergeCell ref="B169:R169"/>
    <mergeCell ref="A157:Q157"/>
    <mergeCell ref="F163:H163"/>
    <mergeCell ref="F159:H159"/>
    <mergeCell ref="F167:H167"/>
    <mergeCell ref="F166:H166"/>
    <mergeCell ref="B167:E167"/>
    <mergeCell ref="B164:E164"/>
    <mergeCell ref="I164:R164"/>
    <mergeCell ref="F161:H161"/>
    <mergeCell ref="B159:E159"/>
    <mergeCell ref="O9:P9"/>
    <mergeCell ref="R7:R10"/>
    <mergeCell ref="B160:E160"/>
    <mergeCell ref="B163:E163"/>
    <mergeCell ref="B161:E161"/>
    <mergeCell ref="A153:P153"/>
    <mergeCell ref="F162:H162"/>
    <mergeCell ref="G7:H8"/>
    <mergeCell ref="I7:J8"/>
    <mergeCell ref="A7:B8"/>
    <mergeCell ref="B158:R158"/>
    <mergeCell ref="M7:N8"/>
    <mergeCell ref="A155:B155"/>
    <mergeCell ref="B156:C156"/>
    <mergeCell ref="I160:R160"/>
    <mergeCell ref="I163:R163"/>
    <mergeCell ref="K9:L9"/>
    <mergeCell ref="M9:N9"/>
    <mergeCell ref="B174:R174"/>
    <mergeCell ref="B168:R168"/>
    <mergeCell ref="I159:R159"/>
    <mergeCell ref="F172:H172"/>
    <mergeCell ref="B170:E170"/>
    <mergeCell ref="B166:E166"/>
    <mergeCell ref="I162:R162"/>
    <mergeCell ref="B171:E171"/>
    <mergeCell ref="I171:R171"/>
    <mergeCell ref="B162:E162"/>
    <mergeCell ref="I165:R165"/>
    <mergeCell ref="F164:H164"/>
    <mergeCell ref="F165:H165"/>
    <mergeCell ref="B165:E165"/>
    <mergeCell ref="Q7:Q10"/>
    <mergeCell ref="I161:R161"/>
    <mergeCell ref="A1:R1"/>
    <mergeCell ref="P5:Q5"/>
    <mergeCell ref="A9:B9"/>
    <mergeCell ref="G9:H9"/>
    <mergeCell ref="I9:J9"/>
    <mergeCell ref="A3:R3"/>
    <mergeCell ref="K7:L8"/>
    <mergeCell ref="C7:D8"/>
    <mergeCell ref="A2:R2"/>
    <mergeCell ref="O7:P8"/>
    <mergeCell ref="E7:F8"/>
    <mergeCell ref="C9:D9"/>
    <mergeCell ref="E9:F9"/>
    <mergeCell ref="A154:B154"/>
  </mergeCells>
  <pageMargins left="0.17" right="0.16" top="0.2" bottom="0.54" header="0.3" footer="0.26"/>
  <pageSetup paperSize="9" orientation="landscape"/>
  <headerFooter>
    <oddFooter>&amp;CPage 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V174"/>
  <sheetViews>
    <sheetView zoomScaleNormal="100" workbookViewId="0">
      <selection activeCell="N180" sqref="N180"/>
    </sheetView>
  </sheetViews>
  <sheetFormatPr defaultRowHeight="15" x14ac:dyDescent="0.25"/>
  <cols>
    <col min="1" max="1" width="5" style="57" customWidth="1"/>
    <col min="2" max="2" width="14.140625" style="56" customWidth="1"/>
    <col min="3" max="3" width="6.7109375" style="57" customWidth="1"/>
    <col min="4" max="4" width="7.28515625" style="57" customWidth="1"/>
    <col min="5" max="5" width="6.7109375" style="57" customWidth="1"/>
    <col min="6" max="6" width="7.28515625" style="57" customWidth="1"/>
    <col min="7" max="7" width="6.7109375" style="57" customWidth="1"/>
    <col min="8" max="8" width="7.28515625" style="57" customWidth="1"/>
    <col min="9" max="9" width="6.7109375" style="57" customWidth="1"/>
    <col min="10" max="10" width="7.28515625" style="57" customWidth="1"/>
    <col min="11" max="11" width="6.7109375" style="57" customWidth="1"/>
    <col min="12" max="12" width="7.28515625" style="57" customWidth="1"/>
    <col min="13" max="13" width="6.7109375" style="57" customWidth="1"/>
    <col min="14" max="14" width="7.28515625" style="57" customWidth="1"/>
    <col min="15" max="15" width="6.7109375" style="57" customWidth="1"/>
    <col min="16" max="16" width="7" style="57" customWidth="1"/>
    <col min="17" max="17" width="8.28515625" style="57" customWidth="1"/>
    <col min="18" max="18" width="14.85546875" style="57" customWidth="1"/>
    <col min="19" max="77" width="9.140625" style="57" customWidth="1"/>
    <col min="78" max="16384" width="9.140625" style="57"/>
  </cols>
  <sheetData>
    <row r="1" spans="1:19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9" x14ac:dyDescent="0.25">
      <c r="A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3"/>
      <c r="O4" s="1"/>
      <c r="P4" s="1"/>
      <c r="Q4" s="1"/>
      <c r="R4" s="1"/>
    </row>
    <row r="5" spans="1:19" x14ac:dyDescent="0.25">
      <c r="A5" s="1" t="s">
        <v>3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N5" s="5"/>
      <c r="O5" t="s">
        <v>2631</v>
      </c>
      <c r="P5" s="110" t="s">
        <v>4</v>
      </c>
      <c r="Q5" s="82"/>
      <c r="R5" s="5">
        <v>46</v>
      </c>
    </row>
    <row r="6" spans="1:19" x14ac:dyDescent="0.25">
      <c r="A6" s="1" t="s">
        <v>5</v>
      </c>
      <c r="C6" s="1"/>
      <c r="D6" s="1"/>
      <c r="E6" s="1"/>
      <c r="F6" s="5" t="s">
        <v>6</v>
      </c>
      <c r="G6" s="1"/>
      <c r="H6" s="1" t="s">
        <v>2622</v>
      </c>
      <c r="I6" s="1"/>
      <c r="J6" s="1"/>
      <c r="K6" s="1"/>
      <c r="L6" s="1"/>
      <c r="N6" s="1"/>
      <c r="P6" s="1" t="s">
        <v>7</v>
      </c>
      <c r="R6" s="6"/>
    </row>
    <row r="7" spans="1:19" x14ac:dyDescent="0.25">
      <c r="A7" s="86" t="s">
        <v>8</v>
      </c>
      <c r="B7" s="91"/>
      <c r="C7" s="87" t="s">
        <v>2632</v>
      </c>
      <c r="D7" s="91"/>
      <c r="E7" s="87" t="s">
        <v>2633</v>
      </c>
      <c r="F7" s="91"/>
      <c r="G7" s="87" t="s">
        <v>2634</v>
      </c>
      <c r="H7" s="91"/>
      <c r="I7" s="87" t="s">
        <v>2635</v>
      </c>
      <c r="J7" s="91"/>
      <c r="K7" s="87" t="s">
        <v>2636</v>
      </c>
      <c r="L7" s="91"/>
      <c r="M7" s="87" t="s">
        <v>2637</v>
      </c>
      <c r="N7" s="91"/>
      <c r="O7" s="87" t="s">
        <v>2638</v>
      </c>
      <c r="P7" s="91"/>
      <c r="Q7" s="87" t="s">
        <v>9</v>
      </c>
      <c r="R7" s="87" t="s">
        <v>10</v>
      </c>
    </row>
    <row r="8" spans="1:19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  <c r="S8" s="7"/>
    </row>
    <row r="9" spans="1:19" x14ac:dyDescent="0.25">
      <c r="A9" s="86" t="s">
        <v>11</v>
      </c>
      <c r="B9" s="85"/>
      <c r="C9" s="87">
        <v>142</v>
      </c>
      <c r="D9" s="85"/>
      <c r="E9" s="87">
        <v>142</v>
      </c>
      <c r="F9" s="85"/>
      <c r="G9" s="87">
        <v>142</v>
      </c>
      <c r="H9" s="85"/>
      <c r="I9" s="87">
        <v>142</v>
      </c>
      <c r="J9" s="85"/>
      <c r="K9" s="87">
        <v>142</v>
      </c>
      <c r="L9" s="85"/>
      <c r="M9" s="87">
        <v>142</v>
      </c>
      <c r="N9" s="85"/>
      <c r="O9" s="87">
        <v>142</v>
      </c>
      <c r="P9" s="85"/>
      <c r="Q9" s="100"/>
      <c r="R9" s="100"/>
    </row>
    <row r="10" spans="1:19" ht="24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9" ht="18" customHeight="1" x14ac:dyDescent="0.25">
      <c r="A11" s="59">
        <v>1</v>
      </c>
      <c r="B11" s="11">
        <v>109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9" ht="18" customHeight="1" x14ac:dyDescent="0.25">
      <c r="A12" s="59">
        <v>2</v>
      </c>
      <c r="B12" s="14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58">
        <f t="shared" si="0"/>
        <v>0</v>
      </c>
      <c r="R12" s="13">
        <f t="shared" si="1"/>
        <v>0</v>
      </c>
    </row>
    <row r="13" spans="1:19" ht="18" customHeight="1" x14ac:dyDescent="0.25">
      <c r="A13" s="59">
        <v>3</v>
      </c>
      <c r="B13" s="14">
        <v>112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58">
        <f t="shared" si="0"/>
        <v>0</v>
      </c>
      <c r="R13" s="13">
        <f t="shared" si="1"/>
        <v>0</v>
      </c>
    </row>
    <row r="14" spans="1:19" ht="18" customHeight="1" x14ac:dyDescent="0.25">
      <c r="A14" s="59">
        <v>4</v>
      </c>
      <c r="B14" s="14">
        <v>113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58">
        <f t="shared" si="0"/>
        <v>0</v>
      </c>
      <c r="R14" s="13">
        <f t="shared" si="1"/>
        <v>0</v>
      </c>
    </row>
    <row r="15" spans="1:19" ht="18" customHeight="1" x14ac:dyDescent="0.25">
      <c r="A15" s="59">
        <v>6</v>
      </c>
      <c r="B15" s="14">
        <v>115</v>
      </c>
      <c r="C15" s="12"/>
      <c r="D15" s="12"/>
      <c r="E15" s="12">
        <v>114</v>
      </c>
      <c r="F15" s="12">
        <v>4943</v>
      </c>
      <c r="G15" s="12"/>
      <c r="H15" s="12"/>
      <c r="I15" s="12"/>
      <c r="J15" s="12"/>
      <c r="K15" s="12"/>
      <c r="L15" s="12"/>
      <c r="M15" s="12">
        <v>126</v>
      </c>
      <c r="N15" s="12">
        <v>5017</v>
      </c>
      <c r="O15" s="12"/>
      <c r="P15" s="12"/>
      <c r="Q15" s="58">
        <f t="shared" si="0"/>
        <v>240</v>
      </c>
      <c r="R15" s="13">
        <f t="shared" si="1"/>
        <v>34080</v>
      </c>
    </row>
    <row r="16" spans="1:19" ht="18" customHeight="1" x14ac:dyDescent="0.25">
      <c r="A16" s="59">
        <v>7</v>
      </c>
      <c r="B16" s="14">
        <v>116</v>
      </c>
      <c r="C16" s="12"/>
      <c r="D16" s="12"/>
      <c r="E16" s="12"/>
      <c r="F16" s="12"/>
      <c r="G16" s="12"/>
      <c r="H16" s="12"/>
      <c r="I16" s="12">
        <v>112</v>
      </c>
      <c r="J16" s="12">
        <v>4130</v>
      </c>
      <c r="K16" s="12"/>
      <c r="L16" s="12"/>
      <c r="M16" s="12"/>
      <c r="N16" s="12"/>
      <c r="O16" s="12"/>
      <c r="P16" s="12"/>
      <c r="Q16" s="58">
        <f t="shared" si="0"/>
        <v>112</v>
      </c>
      <c r="R16" s="13">
        <f t="shared" si="1"/>
        <v>15904</v>
      </c>
    </row>
    <row r="17" spans="1:18" ht="18" customHeight="1" x14ac:dyDescent="0.25">
      <c r="A17" s="59">
        <v>8</v>
      </c>
      <c r="B17" s="14">
        <v>117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58">
        <f t="shared" si="0"/>
        <v>0</v>
      </c>
      <c r="R17" s="13">
        <f t="shared" si="1"/>
        <v>0</v>
      </c>
    </row>
    <row r="18" spans="1:18" ht="18" customHeight="1" x14ac:dyDescent="0.25">
      <c r="A18" s="59">
        <v>9</v>
      </c>
      <c r="B18" s="14">
        <v>118</v>
      </c>
      <c r="C18" s="12"/>
      <c r="D18" s="12"/>
      <c r="E18" s="12"/>
      <c r="F18" s="12"/>
      <c r="G18" s="12"/>
      <c r="H18" s="12"/>
      <c r="I18" s="12"/>
      <c r="J18" s="12"/>
      <c r="K18" s="12">
        <v>129</v>
      </c>
      <c r="L18" s="12">
        <v>3237</v>
      </c>
      <c r="M18" s="12"/>
      <c r="N18" s="12"/>
      <c r="O18" s="12"/>
      <c r="P18" s="12"/>
      <c r="Q18" s="58">
        <f t="shared" si="0"/>
        <v>129</v>
      </c>
      <c r="R18" s="13">
        <f t="shared" si="1"/>
        <v>18318</v>
      </c>
    </row>
    <row r="19" spans="1:18" ht="18" customHeight="1" x14ac:dyDescent="0.25">
      <c r="A19" s="59">
        <v>10</v>
      </c>
      <c r="B19" s="14">
        <v>201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58">
        <f t="shared" si="0"/>
        <v>0</v>
      </c>
      <c r="R19" s="13">
        <f t="shared" si="1"/>
        <v>0</v>
      </c>
    </row>
    <row r="20" spans="1:18" ht="18" customHeight="1" x14ac:dyDescent="0.25">
      <c r="A20" s="59">
        <v>11</v>
      </c>
      <c r="B20" s="14">
        <v>204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58">
        <f t="shared" si="0"/>
        <v>0</v>
      </c>
      <c r="R20" s="13">
        <f t="shared" si="1"/>
        <v>0</v>
      </c>
    </row>
    <row r="21" spans="1:18" ht="18" customHeight="1" x14ac:dyDescent="0.25">
      <c r="A21" s="59">
        <v>12</v>
      </c>
      <c r="B21" s="14" t="s">
        <v>16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58">
        <f t="shared" si="0"/>
        <v>0</v>
      </c>
      <c r="R21" s="13">
        <f t="shared" si="1"/>
        <v>0</v>
      </c>
    </row>
    <row r="22" spans="1:18" ht="18" customHeight="1" x14ac:dyDescent="0.25">
      <c r="A22" s="59">
        <v>13</v>
      </c>
      <c r="B22" s="14">
        <v>327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58">
        <f t="shared" si="0"/>
        <v>0</v>
      </c>
      <c r="R22" s="13">
        <f t="shared" si="1"/>
        <v>0</v>
      </c>
    </row>
    <row r="23" spans="1:18" ht="18" customHeight="1" x14ac:dyDescent="0.25">
      <c r="A23" s="59">
        <v>14</v>
      </c>
      <c r="B23" s="14">
        <v>328</v>
      </c>
      <c r="C23" s="12">
        <v>19</v>
      </c>
      <c r="D23" s="12">
        <v>3756</v>
      </c>
      <c r="E23" s="12"/>
      <c r="F23" s="12"/>
      <c r="G23" s="12">
        <v>42</v>
      </c>
      <c r="H23" s="12">
        <v>3773</v>
      </c>
      <c r="I23" s="12"/>
      <c r="J23" s="12"/>
      <c r="K23" s="12">
        <v>30</v>
      </c>
      <c r="L23" s="12">
        <v>3797</v>
      </c>
      <c r="M23" s="12"/>
      <c r="N23" s="12"/>
      <c r="O23" s="12">
        <v>23</v>
      </c>
      <c r="P23" s="12">
        <v>3815</v>
      </c>
      <c r="Q23" s="58">
        <f t="shared" si="0"/>
        <v>114</v>
      </c>
      <c r="R23" s="13">
        <f t="shared" si="1"/>
        <v>16188</v>
      </c>
    </row>
    <row r="24" spans="1:18" ht="18" customHeight="1" x14ac:dyDescent="0.25">
      <c r="A24" s="59">
        <v>15</v>
      </c>
      <c r="B24" s="14">
        <v>329</v>
      </c>
      <c r="C24" s="12"/>
      <c r="D24" s="12"/>
      <c r="E24" s="12"/>
      <c r="F24" s="12"/>
      <c r="G24" s="12">
        <v>38</v>
      </c>
      <c r="H24" s="12">
        <v>391</v>
      </c>
      <c r="I24" s="12">
        <v>11</v>
      </c>
      <c r="J24" s="12">
        <v>391</v>
      </c>
      <c r="K24" s="12"/>
      <c r="L24" s="12"/>
      <c r="M24" s="12">
        <v>10</v>
      </c>
      <c r="N24" s="12">
        <v>391</v>
      </c>
      <c r="O24" s="12"/>
      <c r="P24" s="12"/>
      <c r="Q24" s="58">
        <f t="shared" si="0"/>
        <v>59</v>
      </c>
      <c r="R24" s="13">
        <f t="shared" si="1"/>
        <v>8378</v>
      </c>
    </row>
    <row r="25" spans="1:18" ht="18" customHeight="1" x14ac:dyDescent="0.25">
      <c r="A25" s="59">
        <v>16</v>
      </c>
      <c r="B25" s="14">
        <v>330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8">
        <f t="shared" si="0"/>
        <v>0</v>
      </c>
      <c r="R25" s="13">
        <f t="shared" si="1"/>
        <v>0</v>
      </c>
    </row>
    <row r="26" spans="1:18" ht="18" customHeight="1" x14ac:dyDescent="0.25">
      <c r="A26" s="59">
        <v>17</v>
      </c>
      <c r="B26" s="14">
        <v>331</v>
      </c>
      <c r="C26" s="12"/>
      <c r="D26" s="12"/>
      <c r="E26" s="12"/>
      <c r="F26" s="12"/>
      <c r="G26" s="12"/>
      <c r="H26" s="12"/>
      <c r="I26" s="12"/>
      <c r="J26" s="12"/>
      <c r="K26" s="12">
        <v>20</v>
      </c>
      <c r="L26" s="12">
        <v>6033</v>
      </c>
      <c r="M26" s="12"/>
      <c r="N26" s="12"/>
      <c r="O26" s="12"/>
      <c r="P26" s="12"/>
      <c r="Q26" s="58">
        <f t="shared" si="0"/>
        <v>20</v>
      </c>
      <c r="R26" s="13">
        <f t="shared" si="1"/>
        <v>2840</v>
      </c>
    </row>
    <row r="27" spans="1:18" ht="18" customHeight="1" x14ac:dyDescent="0.25">
      <c r="A27" s="59">
        <v>18</v>
      </c>
      <c r="B27" s="14">
        <v>332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8">
        <f t="shared" si="0"/>
        <v>0</v>
      </c>
      <c r="R27" s="13">
        <f t="shared" si="1"/>
        <v>0</v>
      </c>
    </row>
    <row r="28" spans="1:18" ht="18" customHeight="1" x14ac:dyDescent="0.25">
      <c r="A28" s="59">
        <v>19</v>
      </c>
      <c r="B28" s="14">
        <v>333</v>
      </c>
      <c r="C28" s="12">
        <v>32</v>
      </c>
      <c r="D28" s="12">
        <v>1096</v>
      </c>
      <c r="E28" s="12"/>
      <c r="F28" s="12"/>
      <c r="G28" s="12">
        <v>35</v>
      </c>
      <c r="H28" s="12">
        <v>1120</v>
      </c>
      <c r="I28" s="12"/>
      <c r="J28" s="12"/>
      <c r="K28" s="12">
        <v>30</v>
      </c>
      <c r="L28" s="12">
        <v>1145</v>
      </c>
      <c r="M28" s="12">
        <v>23</v>
      </c>
      <c r="N28" s="12">
        <v>1145</v>
      </c>
      <c r="O28" s="12">
        <v>32</v>
      </c>
      <c r="P28" s="12">
        <v>1169</v>
      </c>
      <c r="Q28" s="58">
        <f t="shared" si="0"/>
        <v>152</v>
      </c>
      <c r="R28" s="13">
        <f t="shared" si="1"/>
        <v>21584</v>
      </c>
    </row>
    <row r="29" spans="1:18" ht="18" customHeight="1" x14ac:dyDescent="0.25">
      <c r="A29" s="59">
        <v>20</v>
      </c>
      <c r="B29" s="14">
        <v>334</v>
      </c>
      <c r="C29" s="12"/>
      <c r="D29" s="12"/>
      <c r="E29" s="12">
        <v>21</v>
      </c>
      <c r="F29" s="12">
        <v>3438</v>
      </c>
      <c r="G29" s="12"/>
      <c r="H29" s="12"/>
      <c r="I29" s="12">
        <v>25</v>
      </c>
      <c r="J29" s="12">
        <v>3438</v>
      </c>
      <c r="K29" s="12"/>
      <c r="L29" s="12"/>
      <c r="M29" s="12"/>
      <c r="N29" s="12"/>
      <c r="O29" s="12"/>
      <c r="P29" s="12"/>
      <c r="Q29" s="58">
        <f t="shared" si="0"/>
        <v>46</v>
      </c>
      <c r="R29" s="13">
        <f t="shared" si="1"/>
        <v>6532</v>
      </c>
    </row>
    <row r="30" spans="1:18" ht="18" customHeight="1" x14ac:dyDescent="0.25">
      <c r="A30" s="59">
        <v>22</v>
      </c>
      <c r="B30" s="14">
        <v>336</v>
      </c>
      <c r="C30" s="12"/>
      <c r="D30" s="12"/>
      <c r="E30" s="12">
        <v>34</v>
      </c>
      <c r="F30" s="12">
        <v>6368</v>
      </c>
      <c r="G30" s="12"/>
      <c r="H30" s="12"/>
      <c r="I30" s="12"/>
      <c r="J30" s="12"/>
      <c r="K30" s="12">
        <v>23</v>
      </c>
      <c r="L30" s="12">
        <v>6387</v>
      </c>
      <c r="M30" s="12"/>
      <c r="N30" s="12"/>
      <c r="O30" s="12">
        <v>24</v>
      </c>
      <c r="P30" s="12">
        <v>6405</v>
      </c>
      <c r="Q30" s="58">
        <f t="shared" si="0"/>
        <v>81</v>
      </c>
      <c r="R30" s="13">
        <f t="shared" si="1"/>
        <v>11502</v>
      </c>
    </row>
    <row r="31" spans="1:18" ht="18" customHeight="1" x14ac:dyDescent="0.25">
      <c r="A31" s="59">
        <v>24</v>
      </c>
      <c r="B31" s="14">
        <v>338</v>
      </c>
      <c r="C31" s="12">
        <v>33</v>
      </c>
      <c r="D31" s="12">
        <v>4128</v>
      </c>
      <c r="E31" s="12"/>
      <c r="F31" s="12"/>
      <c r="G31" s="12">
        <v>31</v>
      </c>
      <c r="H31" s="12">
        <v>4145</v>
      </c>
      <c r="I31" s="12"/>
      <c r="J31" s="12"/>
      <c r="K31" s="12">
        <v>26</v>
      </c>
      <c r="L31" s="12">
        <v>1168</v>
      </c>
      <c r="M31" s="12">
        <v>14</v>
      </c>
      <c r="N31" s="12">
        <v>1168</v>
      </c>
      <c r="O31" s="12"/>
      <c r="P31" s="12"/>
      <c r="Q31" s="58">
        <f t="shared" si="0"/>
        <v>104</v>
      </c>
      <c r="R31" s="13">
        <f t="shared" si="1"/>
        <v>14768</v>
      </c>
    </row>
    <row r="32" spans="1:18" ht="18" customHeight="1" x14ac:dyDescent="0.25">
      <c r="A32" s="59">
        <v>25</v>
      </c>
      <c r="B32" s="14">
        <v>339</v>
      </c>
      <c r="C32" s="12">
        <v>52</v>
      </c>
      <c r="D32" s="12">
        <v>11666</v>
      </c>
      <c r="E32" s="12">
        <v>27</v>
      </c>
      <c r="F32" s="12">
        <v>11678</v>
      </c>
      <c r="G32" s="12">
        <v>20</v>
      </c>
      <c r="H32" s="12">
        <v>11698</v>
      </c>
      <c r="I32" s="12">
        <v>38</v>
      </c>
      <c r="J32" s="12">
        <v>1169</v>
      </c>
      <c r="K32" s="12"/>
      <c r="L32" s="12"/>
      <c r="M32" s="12">
        <v>36</v>
      </c>
      <c r="N32" s="12">
        <v>11718</v>
      </c>
      <c r="O32" s="12">
        <v>31</v>
      </c>
      <c r="P32" s="12">
        <v>11734</v>
      </c>
      <c r="Q32" s="58">
        <f t="shared" si="0"/>
        <v>204</v>
      </c>
      <c r="R32" s="13">
        <f t="shared" si="1"/>
        <v>28968</v>
      </c>
    </row>
    <row r="33" spans="1:18" ht="18" customHeight="1" x14ac:dyDescent="0.25">
      <c r="A33" s="59">
        <v>26</v>
      </c>
      <c r="B33" s="59">
        <v>340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8">
        <f t="shared" si="0"/>
        <v>0</v>
      </c>
      <c r="R33" s="13">
        <f t="shared" si="1"/>
        <v>0</v>
      </c>
    </row>
    <row r="34" spans="1:18" ht="18" customHeight="1" x14ac:dyDescent="0.25">
      <c r="A34" s="59">
        <v>27</v>
      </c>
      <c r="B34" s="59">
        <v>341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58">
        <f t="shared" si="0"/>
        <v>0</v>
      </c>
      <c r="R34" s="13">
        <f t="shared" si="1"/>
        <v>0</v>
      </c>
    </row>
    <row r="35" spans="1:18" ht="18" customHeight="1" x14ac:dyDescent="0.25">
      <c r="A35" s="59">
        <v>28</v>
      </c>
      <c r="B35" s="17">
        <v>342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58">
        <f t="shared" si="0"/>
        <v>0</v>
      </c>
      <c r="R35" s="13">
        <f t="shared" si="1"/>
        <v>0</v>
      </c>
    </row>
    <row r="36" spans="1:18" ht="18" customHeight="1" x14ac:dyDescent="0.25">
      <c r="A36" s="59">
        <v>29</v>
      </c>
      <c r="B36" s="59">
        <v>343</v>
      </c>
      <c r="C36" s="12">
        <v>42</v>
      </c>
      <c r="D36" s="12">
        <v>19629</v>
      </c>
      <c r="E36" s="12"/>
      <c r="F36" s="12"/>
      <c r="G36" s="12">
        <v>72</v>
      </c>
      <c r="H36" s="12">
        <v>14645</v>
      </c>
      <c r="I36" s="12"/>
      <c r="J36" s="12"/>
      <c r="K36" s="12">
        <v>45</v>
      </c>
      <c r="L36" s="12">
        <v>14464</v>
      </c>
      <c r="M36" s="12"/>
      <c r="N36" s="12"/>
      <c r="O36" s="12">
        <v>33</v>
      </c>
      <c r="P36" s="12">
        <v>14672</v>
      </c>
      <c r="Q36" s="58">
        <f t="shared" si="0"/>
        <v>192</v>
      </c>
      <c r="R36" s="13">
        <f t="shared" si="1"/>
        <v>27264</v>
      </c>
    </row>
    <row r="37" spans="1:18" ht="18" customHeight="1" x14ac:dyDescent="0.25">
      <c r="A37" s="59">
        <v>30</v>
      </c>
      <c r="B37" s="14" t="s">
        <v>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8">
        <f t="shared" si="0"/>
        <v>0</v>
      </c>
      <c r="R37" s="13">
        <f t="shared" si="1"/>
        <v>0</v>
      </c>
    </row>
    <row r="38" spans="1:18" ht="18" customHeight="1" x14ac:dyDescent="0.25">
      <c r="A38" s="59">
        <v>31</v>
      </c>
      <c r="B38" s="14" t="s">
        <v>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58">
        <f t="shared" si="0"/>
        <v>0</v>
      </c>
      <c r="R38" s="13">
        <f t="shared" si="1"/>
        <v>0</v>
      </c>
    </row>
    <row r="39" spans="1:18" ht="18" customHeight="1" x14ac:dyDescent="0.25">
      <c r="A39" s="59">
        <v>32</v>
      </c>
      <c r="B39" s="14" t="s">
        <v>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58">
        <f t="shared" si="0"/>
        <v>0</v>
      </c>
      <c r="R39" s="13">
        <f t="shared" si="1"/>
        <v>0</v>
      </c>
    </row>
    <row r="40" spans="1:18" ht="18" customHeight="1" x14ac:dyDescent="0.25">
      <c r="A40" s="59">
        <v>33</v>
      </c>
      <c r="B40" s="14">
        <v>417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58">
        <f t="shared" si="0"/>
        <v>0</v>
      </c>
      <c r="R40" s="13">
        <f t="shared" si="1"/>
        <v>0</v>
      </c>
    </row>
    <row r="41" spans="1:18" ht="18" customHeight="1" x14ac:dyDescent="0.25">
      <c r="A41" s="59">
        <v>35</v>
      </c>
      <c r="B41" s="59">
        <v>419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58">
        <f t="shared" si="0"/>
        <v>0</v>
      </c>
      <c r="R41" s="13">
        <f t="shared" si="1"/>
        <v>0</v>
      </c>
    </row>
    <row r="42" spans="1:18" ht="18" customHeight="1" x14ac:dyDescent="0.25">
      <c r="A42" s="59">
        <v>37</v>
      </c>
      <c r="B42" s="14">
        <v>421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58">
        <f t="shared" si="0"/>
        <v>0</v>
      </c>
      <c r="R42" s="13">
        <f t="shared" si="1"/>
        <v>0</v>
      </c>
    </row>
    <row r="43" spans="1:18" ht="18" customHeight="1" x14ac:dyDescent="0.25">
      <c r="A43" s="59">
        <v>38</v>
      </c>
      <c r="B43" s="59">
        <v>422</v>
      </c>
      <c r="C43" s="12">
        <v>10</v>
      </c>
      <c r="D43" s="12">
        <v>9856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58">
        <f t="shared" ref="Q43:Q74" si="2">C43+E43+G43+I43+K43+M43+O43</f>
        <v>10</v>
      </c>
      <c r="R43" s="13">
        <f t="shared" ref="R43:R74" si="3">SUM(C43*C$9,E43*E$9,G43*G$9,I43*I$9,K43*K$9,M43*M$9,O43*O$9)</f>
        <v>1420</v>
      </c>
    </row>
    <row r="44" spans="1:18" ht="18" customHeight="1" x14ac:dyDescent="0.25">
      <c r="A44" s="59">
        <v>39</v>
      </c>
      <c r="B44" s="58">
        <v>423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58">
        <f t="shared" si="2"/>
        <v>0</v>
      </c>
      <c r="R44" s="13">
        <f t="shared" si="3"/>
        <v>0</v>
      </c>
    </row>
    <row r="45" spans="1:18" ht="18" customHeight="1" x14ac:dyDescent="0.25">
      <c r="A45" s="59">
        <v>40</v>
      </c>
      <c r="B45" s="58">
        <v>424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58">
        <f t="shared" si="2"/>
        <v>0</v>
      </c>
      <c r="R45" s="13">
        <f t="shared" si="3"/>
        <v>0</v>
      </c>
    </row>
    <row r="46" spans="1:18" ht="18" customHeight="1" x14ac:dyDescent="0.25">
      <c r="A46" s="59">
        <v>41</v>
      </c>
      <c r="B46" s="58">
        <v>425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58">
        <f t="shared" si="2"/>
        <v>0</v>
      </c>
      <c r="R46" s="13">
        <f t="shared" si="3"/>
        <v>0</v>
      </c>
    </row>
    <row r="47" spans="1:18" ht="18" customHeight="1" x14ac:dyDescent="0.25">
      <c r="A47" s="59">
        <v>42</v>
      </c>
      <c r="B47" s="58">
        <v>426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>
        <v>30</v>
      </c>
      <c r="N47" s="12">
        <v>0</v>
      </c>
      <c r="O47" s="12"/>
      <c r="P47" s="12"/>
      <c r="Q47" s="58">
        <f t="shared" si="2"/>
        <v>30</v>
      </c>
      <c r="R47" s="13">
        <f t="shared" si="3"/>
        <v>4260</v>
      </c>
    </row>
    <row r="48" spans="1:18" ht="18" customHeight="1" x14ac:dyDescent="0.25">
      <c r="A48" s="59">
        <v>43</v>
      </c>
      <c r="B48" s="58">
        <v>427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>
        <v>28</v>
      </c>
      <c r="N48" s="12">
        <v>10672</v>
      </c>
      <c r="O48" s="12"/>
      <c r="P48" s="12"/>
      <c r="Q48" s="58">
        <f t="shared" si="2"/>
        <v>28</v>
      </c>
      <c r="R48" s="13">
        <f t="shared" si="3"/>
        <v>3976</v>
      </c>
    </row>
    <row r="49" spans="1:18" ht="18" customHeight="1" x14ac:dyDescent="0.25">
      <c r="A49" s="59">
        <v>44</v>
      </c>
      <c r="B49" s="58">
        <v>428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58">
        <f t="shared" si="2"/>
        <v>0</v>
      </c>
      <c r="R49" s="13">
        <f t="shared" si="3"/>
        <v>0</v>
      </c>
    </row>
    <row r="50" spans="1:18" ht="18" customHeight="1" x14ac:dyDescent="0.25">
      <c r="A50" s="59">
        <v>45</v>
      </c>
      <c r="B50" s="58">
        <v>429</v>
      </c>
      <c r="C50" s="12"/>
      <c r="D50" s="12"/>
      <c r="E50" s="12"/>
      <c r="F50" s="12"/>
      <c r="G50" s="12">
        <v>82</v>
      </c>
      <c r="H50" s="12">
        <v>11038</v>
      </c>
      <c r="I50" s="12"/>
      <c r="J50" s="12"/>
      <c r="K50" s="12"/>
      <c r="L50" s="12"/>
      <c r="M50" s="12"/>
      <c r="N50" s="12"/>
      <c r="O50" s="12"/>
      <c r="P50" s="12"/>
      <c r="Q50" s="58">
        <f t="shared" si="2"/>
        <v>82</v>
      </c>
      <c r="R50" s="13">
        <f t="shared" si="3"/>
        <v>11644</v>
      </c>
    </row>
    <row r="51" spans="1:18" ht="18" customHeight="1" x14ac:dyDescent="0.25">
      <c r="A51" s="59">
        <v>46</v>
      </c>
      <c r="B51" s="58">
        <v>430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58">
        <f t="shared" si="2"/>
        <v>0</v>
      </c>
      <c r="R51" s="13">
        <f t="shared" si="3"/>
        <v>0</v>
      </c>
    </row>
    <row r="52" spans="1:18" ht="18" customHeight="1" x14ac:dyDescent="0.25">
      <c r="A52" s="59">
        <v>47</v>
      </c>
      <c r="B52" s="58">
        <v>431</v>
      </c>
      <c r="C52" s="12"/>
      <c r="D52" s="12"/>
      <c r="E52" s="12"/>
      <c r="F52" s="12"/>
      <c r="G52" s="12"/>
      <c r="H52" s="12"/>
      <c r="I52" s="12">
        <v>41</v>
      </c>
      <c r="J52" s="12">
        <v>876</v>
      </c>
      <c r="K52" s="12"/>
      <c r="L52" s="12"/>
      <c r="M52" s="12"/>
      <c r="N52" s="12"/>
      <c r="O52" s="12"/>
      <c r="P52" s="12"/>
      <c r="Q52" s="58">
        <f t="shared" si="2"/>
        <v>41</v>
      </c>
      <c r="R52" s="13">
        <f t="shared" si="3"/>
        <v>5822</v>
      </c>
    </row>
    <row r="53" spans="1:18" ht="18" customHeight="1" x14ac:dyDescent="0.25">
      <c r="A53" s="59">
        <v>48</v>
      </c>
      <c r="B53" s="58">
        <v>432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>
        <v>32</v>
      </c>
      <c r="N53" s="12">
        <v>782</v>
      </c>
      <c r="O53" s="12"/>
      <c r="P53" s="12"/>
      <c r="Q53" s="58">
        <f t="shared" si="2"/>
        <v>32</v>
      </c>
      <c r="R53" s="13">
        <f t="shared" si="3"/>
        <v>4544</v>
      </c>
    </row>
    <row r="54" spans="1:18" ht="18" customHeight="1" x14ac:dyDescent="0.25">
      <c r="A54" s="59">
        <v>49</v>
      </c>
      <c r="B54" s="58">
        <v>433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58">
        <f t="shared" si="2"/>
        <v>0</v>
      </c>
      <c r="R54" s="13">
        <f t="shared" si="3"/>
        <v>0</v>
      </c>
    </row>
    <row r="55" spans="1:18" ht="18" customHeight="1" x14ac:dyDescent="0.25">
      <c r="A55" s="59">
        <v>50</v>
      </c>
      <c r="B55" s="58">
        <v>434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58">
        <f t="shared" si="2"/>
        <v>0</v>
      </c>
      <c r="R55" s="13">
        <f t="shared" si="3"/>
        <v>0</v>
      </c>
    </row>
    <row r="56" spans="1:18" ht="18" customHeight="1" x14ac:dyDescent="0.25">
      <c r="A56" s="59">
        <v>51</v>
      </c>
      <c r="B56" s="58">
        <v>435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58">
        <f t="shared" si="2"/>
        <v>0</v>
      </c>
      <c r="R56" s="13">
        <f t="shared" si="3"/>
        <v>0</v>
      </c>
    </row>
    <row r="57" spans="1:18" ht="18" customHeight="1" x14ac:dyDescent="0.25">
      <c r="A57" s="59">
        <v>52</v>
      </c>
      <c r="B57" s="58">
        <v>436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>
        <v>35</v>
      </c>
      <c r="N57" s="12">
        <v>1040</v>
      </c>
      <c r="O57" s="12"/>
      <c r="P57" s="12"/>
      <c r="Q57" s="58">
        <f t="shared" si="2"/>
        <v>35</v>
      </c>
      <c r="R57" s="13">
        <f t="shared" si="3"/>
        <v>4970</v>
      </c>
    </row>
    <row r="58" spans="1:18" ht="18" customHeight="1" x14ac:dyDescent="0.25">
      <c r="A58" s="59">
        <v>53</v>
      </c>
      <c r="B58" s="58">
        <v>437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58">
        <f t="shared" si="2"/>
        <v>0</v>
      </c>
      <c r="R58" s="13">
        <f t="shared" si="3"/>
        <v>0</v>
      </c>
    </row>
    <row r="59" spans="1:18" ht="18" customHeight="1" x14ac:dyDescent="0.25">
      <c r="A59" s="59">
        <v>54</v>
      </c>
      <c r="B59" s="58">
        <v>438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>
        <v>38</v>
      </c>
      <c r="N59" s="12">
        <v>949</v>
      </c>
      <c r="O59" s="12"/>
      <c r="P59" s="12"/>
      <c r="Q59" s="58">
        <f t="shared" si="2"/>
        <v>38</v>
      </c>
      <c r="R59" s="13">
        <f t="shared" si="3"/>
        <v>5396</v>
      </c>
    </row>
    <row r="60" spans="1:18" ht="18" customHeight="1" x14ac:dyDescent="0.25">
      <c r="A60" s="59">
        <v>55</v>
      </c>
      <c r="B60" s="58">
        <v>439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58">
        <f t="shared" si="2"/>
        <v>0</v>
      </c>
      <c r="R60" s="13">
        <f t="shared" si="3"/>
        <v>0</v>
      </c>
    </row>
    <row r="61" spans="1:18" ht="18" customHeight="1" x14ac:dyDescent="0.25">
      <c r="A61" s="59">
        <v>56</v>
      </c>
      <c r="B61" s="58">
        <v>440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>
        <v>43</v>
      </c>
      <c r="P61" s="12">
        <v>878</v>
      </c>
      <c r="Q61" s="58">
        <f t="shared" si="2"/>
        <v>43</v>
      </c>
      <c r="R61" s="13">
        <f t="shared" si="3"/>
        <v>6106</v>
      </c>
    </row>
    <row r="62" spans="1:18" ht="18" customHeight="1" x14ac:dyDescent="0.25">
      <c r="A62" s="59">
        <v>57</v>
      </c>
      <c r="B62" s="58">
        <v>441</v>
      </c>
      <c r="C62" s="12"/>
      <c r="D62" s="12"/>
      <c r="E62" s="12">
        <v>50</v>
      </c>
      <c r="F62" s="12">
        <v>904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58">
        <f t="shared" si="2"/>
        <v>50</v>
      </c>
      <c r="R62" s="13">
        <f t="shared" si="3"/>
        <v>7100</v>
      </c>
    </row>
    <row r="63" spans="1:18" ht="18" customHeight="1" x14ac:dyDescent="0.25">
      <c r="A63" s="59">
        <v>58</v>
      </c>
      <c r="B63" s="58">
        <v>442</v>
      </c>
      <c r="C63" s="12"/>
      <c r="D63" s="12"/>
      <c r="E63" s="12"/>
      <c r="F63" s="12"/>
      <c r="G63" s="12"/>
      <c r="H63" s="12"/>
      <c r="I63" s="12">
        <v>42</v>
      </c>
      <c r="J63" s="12">
        <v>910</v>
      </c>
      <c r="K63" s="12"/>
      <c r="L63" s="12"/>
      <c r="M63" s="12"/>
      <c r="N63" s="12"/>
      <c r="O63" s="12"/>
      <c r="P63" s="12"/>
      <c r="Q63" s="58">
        <f t="shared" si="2"/>
        <v>42</v>
      </c>
      <c r="R63" s="13">
        <f t="shared" si="3"/>
        <v>5964</v>
      </c>
    </row>
    <row r="64" spans="1:18" ht="18" customHeight="1" x14ac:dyDescent="0.25">
      <c r="A64" s="59">
        <v>60</v>
      </c>
      <c r="B64" s="58" t="s">
        <v>20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58">
        <f t="shared" si="2"/>
        <v>0</v>
      </c>
      <c r="R64" s="13">
        <f t="shared" si="3"/>
        <v>0</v>
      </c>
    </row>
    <row r="65" spans="1:18" ht="18" customHeight="1" x14ac:dyDescent="0.25">
      <c r="A65" s="59">
        <v>61</v>
      </c>
      <c r="B65" s="58">
        <v>505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8">
        <f t="shared" si="2"/>
        <v>0</v>
      </c>
      <c r="R65" s="13">
        <f t="shared" si="3"/>
        <v>0</v>
      </c>
    </row>
    <row r="66" spans="1:18" ht="18" customHeight="1" x14ac:dyDescent="0.25">
      <c r="A66" s="59">
        <v>62</v>
      </c>
      <c r="B66" s="58">
        <v>506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58">
        <f t="shared" si="2"/>
        <v>0</v>
      </c>
      <c r="R66" s="13">
        <f t="shared" si="3"/>
        <v>0</v>
      </c>
    </row>
    <row r="67" spans="1:18" ht="18" customHeight="1" x14ac:dyDescent="0.25">
      <c r="A67" s="59">
        <v>63</v>
      </c>
      <c r="B67" s="58">
        <v>507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58">
        <f t="shared" si="2"/>
        <v>0</v>
      </c>
      <c r="R67" s="13">
        <f t="shared" si="3"/>
        <v>0</v>
      </c>
    </row>
    <row r="68" spans="1:18" ht="18" customHeight="1" x14ac:dyDescent="0.25">
      <c r="A68" s="59">
        <v>64</v>
      </c>
      <c r="B68" s="58">
        <v>608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58">
        <f t="shared" si="2"/>
        <v>0</v>
      </c>
      <c r="R68" s="13">
        <f t="shared" si="3"/>
        <v>0</v>
      </c>
    </row>
    <row r="69" spans="1:18" ht="18" customHeight="1" x14ac:dyDescent="0.25">
      <c r="A69" s="59">
        <v>65</v>
      </c>
      <c r="B69" s="58">
        <v>609</v>
      </c>
      <c r="C69" s="12"/>
      <c r="D69" s="12"/>
      <c r="E69" s="12">
        <v>28</v>
      </c>
      <c r="F69" s="12">
        <v>7993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58">
        <f t="shared" si="2"/>
        <v>28</v>
      </c>
      <c r="R69" s="13">
        <f t="shared" si="3"/>
        <v>3976</v>
      </c>
    </row>
    <row r="70" spans="1:18" ht="18" customHeight="1" x14ac:dyDescent="0.25">
      <c r="A70" s="59">
        <v>66</v>
      </c>
      <c r="B70" s="58">
        <v>610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58">
        <f t="shared" si="2"/>
        <v>0</v>
      </c>
      <c r="R70" s="13">
        <f t="shared" si="3"/>
        <v>0</v>
      </c>
    </row>
    <row r="71" spans="1:18" ht="18" customHeight="1" x14ac:dyDescent="0.25">
      <c r="A71" s="59">
        <v>67</v>
      </c>
      <c r="B71" s="58">
        <v>611</v>
      </c>
      <c r="C71" s="12"/>
      <c r="D71" s="12"/>
      <c r="E71" s="12"/>
      <c r="F71" s="12"/>
      <c r="G71" s="12"/>
      <c r="H71" s="12"/>
      <c r="I71" s="12">
        <v>47</v>
      </c>
      <c r="J71" s="12">
        <v>5269</v>
      </c>
      <c r="K71" s="12"/>
      <c r="L71" s="12"/>
      <c r="M71" s="12"/>
      <c r="N71" s="12"/>
      <c r="O71" s="12"/>
      <c r="P71" s="12"/>
      <c r="Q71" s="58">
        <f t="shared" si="2"/>
        <v>47</v>
      </c>
      <c r="R71" s="13">
        <f t="shared" si="3"/>
        <v>6674</v>
      </c>
    </row>
    <row r="72" spans="1:18" ht="18" customHeight="1" x14ac:dyDescent="0.25">
      <c r="A72" s="59">
        <v>68</v>
      </c>
      <c r="B72" s="58">
        <v>612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58">
        <f t="shared" si="2"/>
        <v>0</v>
      </c>
      <c r="R72" s="13">
        <f t="shared" si="3"/>
        <v>0</v>
      </c>
    </row>
    <row r="73" spans="1:18" ht="18" customHeight="1" x14ac:dyDescent="0.25">
      <c r="A73" s="59">
        <v>69</v>
      </c>
      <c r="B73" s="58">
        <v>613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58">
        <f t="shared" si="2"/>
        <v>0</v>
      </c>
      <c r="R73" s="13">
        <f t="shared" si="3"/>
        <v>0</v>
      </c>
    </row>
    <row r="74" spans="1:18" ht="18" customHeight="1" x14ac:dyDescent="0.25">
      <c r="A74" s="59">
        <v>71</v>
      </c>
      <c r="B74" s="58">
        <v>615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58">
        <f t="shared" si="2"/>
        <v>0</v>
      </c>
      <c r="R74" s="13">
        <f t="shared" si="3"/>
        <v>0</v>
      </c>
    </row>
    <row r="75" spans="1:18" ht="18" customHeight="1" x14ac:dyDescent="0.25">
      <c r="A75" s="59">
        <v>72</v>
      </c>
      <c r="B75" s="58">
        <v>616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8" customHeight="1" x14ac:dyDescent="0.25">
      <c r="A76" s="59">
        <v>73</v>
      </c>
      <c r="B76" s="58">
        <v>617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58">
        <f t="shared" si="4"/>
        <v>0</v>
      </c>
      <c r="R76" s="13">
        <f t="shared" si="5"/>
        <v>0</v>
      </c>
    </row>
    <row r="77" spans="1:18" s="19" customFormat="1" ht="18" customHeight="1" x14ac:dyDescent="0.25">
      <c r="A77" s="59">
        <v>74</v>
      </c>
      <c r="B77" s="18">
        <v>618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58">
        <f t="shared" si="4"/>
        <v>0</v>
      </c>
      <c r="R77" s="13">
        <f t="shared" si="5"/>
        <v>0</v>
      </c>
    </row>
    <row r="78" spans="1:18" ht="18" customHeight="1" x14ac:dyDescent="0.25">
      <c r="A78" s="59">
        <v>75</v>
      </c>
      <c r="B78" s="58">
        <v>619</v>
      </c>
      <c r="C78" s="12">
        <v>24</v>
      </c>
      <c r="D78" s="12">
        <v>6100</v>
      </c>
      <c r="E78" s="12"/>
      <c r="F78" s="12"/>
      <c r="G78" s="12"/>
      <c r="H78" s="12"/>
      <c r="I78" s="12">
        <v>25</v>
      </c>
      <c r="J78" s="12">
        <v>6129</v>
      </c>
      <c r="K78" s="12"/>
      <c r="L78" s="12"/>
      <c r="M78" s="12"/>
      <c r="N78" s="12"/>
      <c r="O78" s="12"/>
      <c r="P78" s="12"/>
      <c r="Q78" s="58">
        <f t="shared" si="4"/>
        <v>49</v>
      </c>
      <c r="R78" s="13">
        <f t="shared" si="5"/>
        <v>6958</v>
      </c>
    </row>
    <row r="79" spans="1:18" ht="18" customHeight="1" x14ac:dyDescent="0.25">
      <c r="A79" s="59">
        <v>76</v>
      </c>
      <c r="B79" s="58">
        <v>620</v>
      </c>
      <c r="C79" s="12"/>
      <c r="D79" s="12"/>
      <c r="E79" s="12">
        <v>25</v>
      </c>
      <c r="F79" s="12">
        <v>6156</v>
      </c>
      <c r="G79" s="12"/>
      <c r="H79" s="12"/>
      <c r="I79" s="12"/>
      <c r="J79" s="12"/>
      <c r="K79" s="12">
        <v>24</v>
      </c>
      <c r="L79" s="12">
        <v>6178</v>
      </c>
      <c r="M79" s="12"/>
      <c r="N79" s="12"/>
      <c r="O79" s="12"/>
      <c r="P79" s="12"/>
      <c r="Q79" s="58">
        <f t="shared" si="4"/>
        <v>49</v>
      </c>
      <c r="R79" s="13">
        <f t="shared" si="5"/>
        <v>6958</v>
      </c>
    </row>
    <row r="80" spans="1:18" ht="18" customHeight="1" x14ac:dyDescent="0.25">
      <c r="A80" s="59">
        <v>79</v>
      </c>
      <c r="B80" s="58">
        <v>623</v>
      </c>
      <c r="C80" s="12">
        <v>22</v>
      </c>
      <c r="D80" s="12">
        <v>5840</v>
      </c>
      <c r="E80" s="12"/>
      <c r="F80" s="12"/>
      <c r="G80" s="12"/>
      <c r="H80" s="12"/>
      <c r="I80" s="12"/>
      <c r="J80" s="12"/>
      <c r="K80" s="12">
        <v>24</v>
      </c>
      <c r="L80" s="12">
        <v>5861</v>
      </c>
      <c r="M80" s="12"/>
      <c r="N80" s="12"/>
      <c r="O80" s="12"/>
      <c r="P80" s="12"/>
      <c r="Q80" s="58">
        <f t="shared" si="4"/>
        <v>46</v>
      </c>
      <c r="R80" s="13">
        <f t="shared" si="5"/>
        <v>6532</v>
      </c>
    </row>
    <row r="81" spans="1:18" ht="18" customHeight="1" x14ac:dyDescent="0.25">
      <c r="A81" s="59">
        <v>80</v>
      </c>
      <c r="B81" s="58">
        <v>624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58">
        <f t="shared" si="4"/>
        <v>0</v>
      </c>
      <c r="R81" s="13">
        <f t="shared" si="5"/>
        <v>0</v>
      </c>
    </row>
    <row r="82" spans="1:18" ht="18" customHeight="1" x14ac:dyDescent="0.25">
      <c r="A82" s="59">
        <v>81</v>
      </c>
      <c r="B82" s="58">
        <v>625</v>
      </c>
      <c r="C82" s="12">
        <v>25</v>
      </c>
      <c r="D82" s="12">
        <v>6254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58">
        <f t="shared" si="4"/>
        <v>25</v>
      </c>
      <c r="R82" s="13">
        <f t="shared" si="5"/>
        <v>3550</v>
      </c>
    </row>
    <row r="83" spans="1:18" ht="18" customHeight="1" x14ac:dyDescent="0.25">
      <c r="A83" s="59">
        <v>82</v>
      </c>
      <c r="B83" s="58">
        <v>626</v>
      </c>
      <c r="C83" s="12"/>
      <c r="D83" s="12"/>
      <c r="E83" s="12"/>
      <c r="F83" s="12"/>
      <c r="G83" s="12">
        <v>42</v>
      </c>
      <c r="H83" s="12">
        <v>5871</v>
      </c>
      <c r="I83" s="12"/>
      <c r="J83" s="12"/>
      <c r="K83" s="12">
        <v>21</v>
      </c>
      <c r="L83" s="12">
        <v>5889</v>
      </c>
      <c r="M83" s="12"/>
      <c r="N83" s="12"/>
      <c r="O83" s="12">
        <v>15</v>
      </c>
      <c r="P83" s="12">
        <v>5902</v>
      </c>
      <c r="Q83" s="58">
        <f t="shared" si="4"/>
        <v>78</v>
      </c>
      <c r="R83" s="13">
        <f t="shared" si="5"/>
        <v>11076</v>
      </c>
    </row>
    <row r="84" spans="1:18" ht="18" customHeight="1" x14ac:dyDescent="0.25">
      <c r="A84" s="59">
        <v>83</v>
      </c>
      <c r="B84" s="58">
        <v>627</v>
      </c>
      <c r="C84" s="12"/>
      <c r="D84" s="12"/>
      <c r="E84" s="12"/>
      <c r="F84" s="12"/>
      <c r="G84" s="12">
        <v>44</v>
      </c>
      <c r="H84" s="12">
        <v>6511</v>
      </c>
      <c r="I84" s="12"/>
      <c r="J84" s="12"/>
      <c r="K84" s="12">
        <v>18</v>
      </c>
      <c r="L84" s="12">
        <v>5627</v>
      </c>
      <c r="M84" s="12"/>
      <c r="N84" s="12"/>
      <c r="O84" s="12">
        <v>15</v>
      </c>
      <c r="P84" s="12">
        <v>6540</v>
      </c>
      <c r="Q84" s="58">
        <f t="shared" si="4"/>
        <v>77</v>
      </c>
      <c r="R84" s="13">
        <f t="shared" si="5"/>
        <v>10934</v>
      </c>
    </row>
    <row r="85" spans="1:18" ht="18" customHeight="1" x14ac:dyDescent="0.25">
      <c r="A85" s="59">
        <v>84</v>
      </c>
      <c r="B85" s="58">
        <v>628</v>
      </c>
      <c r="C85" s="12">
        <v>25</v>
      </c>
      <c r="D85" s="12">
        <v>6642</v>
      </c>
      <c r="E85" s="12"/>
      <c r="F85" s="12"/>
      <c r="G85" s="12"/>
      <c r="H85" s="12"/>
      <c r="I85" s="12">
        <v>19</v>
      </c>
      <c r="J85" s="12">
        <v>6659</v>
      </c>
      <c r="K85" s="12"/>
      <c r="L85" s="12"/>
      <c r="M85" s="12">
        <v>15</v>
      </c>
      <c r="N85" s="12">
        <v>6673</v>
      </c>
      <c r="O85" s="12"/>
      <c r="P85" s="12"/>
      <c r="Q85" s="58">
        <f t="shared" si="4"/>
        <v>59</v>
      </c>
      <c r="R85" s="13">
        <f t="shared" si="5"/>
        <v>8378</v>
      </c>
    </row>
    <row r="86" spans="1:18" ht="18" customHeight="1" x14ac:dyDescent="0.25">
      <c r="A86" s="59">
        <v>85</v>
      </c>
      <c r="B86" s="58">
        <v>629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58">
        <f t="shared" si="4"/>
        <v>0</v>
      </c>
      <c r="R86" s="13">
        <f t="shared" si="5"/>
        <v>0</v>
      </c>
    </row>
    <row r="87" spans="1:18" ht="18" customHeight="1" x14ac:dyDescent="0.25">
      <c r="A87" s="59">
        <v>86</v>
      </c>
      <c r="B87" s="58">
        <v>630</v>
      </c>
      <c r="C87" s="12">
        <v>20</v>
      </c>
      <c r="D87" s="12">
        <v>6538</v>
      </c>
      <c r="E87" s="12">
        <v>25</v>
      </c>
      <c r="F87" s="12">
        <v>6075</v>
      </c>
      <c r="G87" s="12">
        <v>44</v>
      </c>
      <c r="H87" s="12">
        <v>6256</v>
      </c>
      <c r="I87" s="12"/>
      <c r="J87" s="12"/>
      <c r="K87" s="12"/>
      <c r="L87" s="12"/>
      <c r="M87" s="12">
        <v>22</v>
      </c>
      <c r="N87" s="12">
        <v>6574</v>
      </c>
      <c r="O87" s="12"/>
      <c r="P87" s="12"/>
      <c r="Q87" s="58">
        <f t="shared" si="4"/>
        <v>111</v>
      </c>
      <c r="R87" s="13">
        <f t="shared" si="5"/>
        <v>15762</v>
      </c>
    </row>
    <row r="88" spans="1:18" ht="18" customHeight="1" x14ac:dyDescent="0.25">
      <c r="A88" s="59">
        <v>87</v>
      </c>
      <c r="B88" s="58">
        <v>631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58">
        <f t="shared" si="4"/>
        <v>0</v>
      </c>
      <c r="R88" s="13">
        <f t="shared" si="5"/>
        <v>0</v>
      </c>
    </row>
    <row r="89" spans="1:18" ht="18" customHeight="1" x14ac:dyDescent="0.25">
      <c r="A89" s="59">
        <v>88</v>
      </c>
      <c r="B89" s="58">
        <v>632</v>
      </c>
      <c r="C89" s="12"/>
      <c r="D89" s="12"/>
      <c r="E89" s="12"/>
      <c r="F89" s="12"/>
      <c r="G89" s="12">
        <v>27</v>
      </c>
      <c r="H89" s="12">
        <v>6480</v>
      </c>
      <c r="I89" s="12"/>
      <c r="J89" s="12"/>
      <c r="K89" s="12"/>
      <c r="L89" s="12"/>
      <c r="M89" s="12">
        <v>23</v>
      </c>
      <c r="N89" s="12">
        <v>6501</v>
      </c>
      <c r="O89" s="12"/>
      <c r="P89" s="12"/>
      <c r="Q89" s="58">
        <f t="shared" si="4"/>
        <v>50</v>
      </c>
      <c r="R89" s="13">
        <f t="shared" si="5"/>
        <v>7100</v>
      </c>
    </row>
    <row r="90" spans="1:18" ht="18" customHeight="1" x14ac:dyDescent="0.25">
      <c r="A90" s="59">
        <v>89</v>
      </c>
      <c r="B90" s="58">
        <v>633</v>
      </c>
      <c r="C90" s="12"/>
      <c r="D90" s="12"/>
      <c r="E90" s="12"/>
      <c r="F90" s="12"/>
      <c r="G90" s="12">
        <v>42</v>
      </c>
      <c r="H90" s="12">
        <v>6096</v>
      </c>
      <c r="I90" s="12"/>
      <c r="J90" s="12"/>
      <c r="K90" s="12"/>
      <c r="L90" s="12"/>
      <c r="M90" s="12"/>
      <c r="N90" s="12"/>
      <c r="O90" s="12">
        <v>29</v>
      </c>
      <c r="P90" s="12">
        <v>6125</v>
      </c>
      <c r="Q90" s="58">
        <f t="shared" si="4"/>
        <v>71</v>
      </c>
      <c r="R90" s="13">
        <f t="shared" si="5"/>
        <v>10082</v>
      </c>
    </row>
    <row r="91" spans="1:18" ht="18" customHeight="1" x14ac:dyDescent="0.25">
      <c r="A91" s="59">
        <v>90</v>
      </c>
      <c r="B91" s="58" t="s">
        <v>21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>
        <v>47</v>
      </c>
      <c r="N91" s="12">
        <v>4460</v>
      </c>
      <c r="O91" s="12"/>
      <c r="P91" s="12"/>
      <c r="Q91" s="58">
        <f t="shared" si="4"/>
        <v>47</v>
      </c>
      <c r="R91" s="13">
        <f t="shared" si="5"/>
        <v>6674</v>
      </c>
    </row>
    <row r="92" spans="1:18" ht="18" customHeight="1" x14ac:dyDescent="0.25">
      <c r="A92" s="59">
        <v>91</v>
      </c>
      <c r="B92" s="58">
        <v>702</v>
      </c>
      <c r="C92" s="12"/>
      <c r="D92" s="12"/>
      <c r="E92" s="12"/>
      <c r="F92" s="12"/>
      <c r="G92" s="12">
        <v>172</v>
      </c>
      <c r="H92" s="12">
        <v>2750</v>
      </c>
      <c r="I92" s="12"/>
      <c r="J92" s="12"/>
      <c r="K92" s="12"/>
      <c r="L92" s="12"/>
      <c r="M92" s="12">
        <v>10</v>
      </c>
      <c r="N92" s="12">
        <v>2750</v>
      </c>
      <c r="O92" s="12"/>
      <c r="P92" s="12"/>
      <c r="Q92" s="58">
        <f t="shared" si="4"/>
        <v>182</v>
      </c>
      <c r="R92" s="13">
        <f t="shared" si="5"/>
        <v>25844</v>
      </c>
    </row>
    <row r="93" spans="1:18" ht="18" customHeight="1" x14ac:dyDescent="0.25">
      <c r="A93" s="59">
        <v>92</v>
      </c>
      <c r="B93" s="58">
        <v>703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>
        <v>160</v>
      </c>
      <c r="N93" s="12">
        <v>596</v>
      </c>
      <c r="O93" s="12"/>
      <c r="P93" s="12"/>
      <c r="Q93" s="58">
        <f t="shared" si="4"/>
        <v>160</v>
      </c>
      <c r="R93" s="13">
        <f t="shared" si="5"/>
        <v>22720</v>
      </c>
    </row>
    <row r="94" spans="1:18" ht="18" customHeight="1" x14ac:dyDescent="0.25">
      <c r="A94" s="59">
        <v>95</v>
      </c>
      <c r="B94" s="58">
        <v>1004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>
        <v>52</v>
      </c>
      <c r="N94" s="12">
        <v>8837</v>
      </c>
      <c r="O94" s="12"/>
      <c r="P94" s="12"/>
      <c r="Q94" s="58">
        <f t="shared" si="4"/>
        <v>52</v>
      </c>
      <c r="R94" s="13">
        <f t="shared" si="5"/>
        <v>7384</v>
      </c>
    </row>
    <row r="95" spans="1:18" ht="18" customHeight="1" x14ac:dyDescent="0.25">
      <c r="A95" s="59">
        <v>96</v>
      </c>
      <c r="B95" s="58">
        <v>1005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58">
        <f t="shared" si="4"/>
        <v>0</v>
      </c>
      <c r="R95" s="13">
        <f t="shared" si="5"/>
        <v>0</v>
      </c>
    </row>
    <row r="96" spans="1:18" ht="18" customHeight="1" x14ac:dyDescent="0.25">
      <c r="A96" s="59">
        <v>97</v>
      </c>
      <c r="B96" s="58">
        <v>1102</v>
      </c>
      <c r="C96" s="12"/>
      <c r="D96" s="12"/>
      <c r="E96" s="12"/>
      <c r="F96" s="12"/>
      <c r="G96" s="12">
        <v>36</v>
      </c>
      <c r="H96" s="12">
        <v>9575</v>
      </c>
      <c r="I96" s="12"/>
      <c r="J96" s="12"/>
      <c r="K96" s="12"/>
      <c r="L96" s="12"/>
      <c r="M96" s="12"/>
      <c r="N96" s="12"/>
      <c r="O96" s="12"/>
      <c r="P96" s="12"/>
      <c r="Q96" s="58">
        <f t="shared" si="4"/>
        <v>36</v>
      </c>
      <c r="R96" s="13">
        <f t="shared" si="5"/>
        <v>5112</v>
      </c>
    </row>
    <row r="97" spans="1:18" ht="18" customHeight="1" x14ac:dyDescent="0.25">
      <c r="A97" s="59">
        <v>98</v>
      </c>
      <c r="B97" s="58">
        <v>1103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58">
        <f t="shared" si="4"/>
        <v>0</v>
      </c>
      <c r="R97" s="13">
        <f t="shared" si="5"/>
        <v>0</v>
      </c>
    </row>
    <row r="98" spans="1:18" ht="18" customHeight="1" x14ac:dyDescent="0.25">
      <c r="A98" s="59">
        <v>100</v>
      </c>
      <c r="B98" s="58">
        <v>1105</v>
      </c>
      <c r="C98" s="12">
        <v>57</v>
      </c>
      <c r="D98" s="12">
        <v>12563</v>
      </c>
      <c r="E98" s="12"/>
      <c r="F98" s="12"/>
      <c r="G98" s="12">
        <v>90</v>
      </c>
      <c r="H98" s="12">
        <v>12575</v>
      </c>
      <c r="I98" s="12"/>
      <c r="J98" s="12"/>
      <c r="K98" s="12">
        <v>46</v>
      </c>
      <c r="L98" s="12">
        <v>12588</v>
      </c>
      <c r="M98" s="12"/>
      <c r="N98" s="12"/>
      <c r="O98" s="12">
        <v>45</v>
      </c>
      <c r="P98" s="12">
        <v>12600</v>
      </c>
      <c r="Q98" s="58">
        <f t="shared" si="4"/>
        <v>238</v>
      </c>
      <c r="R98" s="13">
        <f t="shared" si="5"/>
        <v>33796</v>
      </c>
    </row>
    <row r="99" spans="1:18" ht="18" customHeight="1" x14ac:dyDescent="0.25">
      <c r="A99" s="59">
        <v>101</v>
      </c>
      <c r="B99" s="58">
        <v>1106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58">
        <f t="shared" si="4"/>
        <v>0</v>
      </c>
      <c r="R99" s="13">
        <f t="shared" si="5"/>
        <v>0</v>
      </c>
    </row>
    <row r="100" spans="1:18" ht="18" customHeight="1" x14ac:dyDescent="0.25">
      <c r="A100" s="59">
        <v>102</v>
      </c>
      <c r="B100" s="58">
        <v>1107</v>
      </c>
      <c r="C100" s="12"/>
      <c r="D100" s="12"/>
      <c r="E100" s="12"/>
      <c r="F100" s="12"/>
      <c r="G100" s="12"/>
      <c r="H100" s="12"/>
      <c r="I100" s="12">
        <v>163</v>
      </c>
      <c r="J100" s="12">
        <v>7673</v>
      </c>
      <c r="K100" s="12"/>
      <c r="L100" s="12"/>
      <c r="M100" s="12"/>
      <c r="N100" s="12"/>
      <c r="O100" s="12">
        <v>84</v>
      </c>
      <c r="P100" s="12">
        <v>3692</v>
      </c>
      <c r="Q100" s="58">
        <f t="shared" si="4"/>
        <v>247</v>
      </c>
      <c r="R100" s="13">
        <f t="shared" si="5"/>
        <v>35074</v>
      </c>
    </row>
    <row r="101" spans="1:18" ht="18" customHeight="1" x14ac:dyDescent="0.25">
      <c r="A101" s="59">
        <v>103</v>
      </c>
      <c r="B101" s="58">
        <v>1111</v>
      </c>
      <c r="C101" s="12"/>
      <c r="D101" s="12"/>
      <c r="E101" s="12"/>
      <c r="F101" s="12"/>
      <c r="G101" s="12"/>
      <c r="H101" s="12"/>
      <c r="I101" s="12"/>
      <c r="J101" s="12"/>
      <c r="K101" s="12">
        <v>179</v>
      </c>
      <c r="L101" s="12">
        <v>5041</v>
      </c>
      <c r="M101" s="12"/>
      <c r="N101" s="12"/>
      <c r="O101" s="12"/>
      <c r="P101" s="12"/>
      <c r="Q101" s="58">
        <f t="shared" si="4"/>
        <v>179</v>
      </c>
      <c r="R101" s="13">
        <f t="shared" si="5"/>
        <v>25418</v>
      </c>
    </row>
    <row r="102" spans="1:18" ht="18" customHeight="1" x14ac:dyDescent="0.25">
      <c r="A102" s="59">
        <v>104</v>
      </c>
      <c r="B102" s="58">
        <v>1222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58">
        <f t="shared" si="4"/>
        <v>0</v>
      </c>
      <c r="R102" s="13">
        <f t="shared" si="5"/>
        <v>0</v>
      </c>
    </row>
    <row r="103" spans="1:18" ht="18" customHeight="1" x14ac:dyDescent="0.25">
      <c r="A103" s="59">
        <v>105</v>
      </c>
      <c r="B103" s="58">
        <v>1224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58">
        <f t="shared" si="4"/>
        <v>0</v>
      </c>
      <c r="R103" s="13">
        <f t="shared" si="5"/>
        <v>0</v>
      </c>
    </row>
    <row r="104" spans="1:18" ht="18" customHeight="1" x14ac:dyDescent="0.25">
      <c r="A104" s="59">
        <v>106</v>
      </c>
      <c r="B104" s="58">
        <v>1229</v>
      </c>
      <c r="C104" s="12">
        <v>44</v>
      </c>
      <c r="D104" s="12">
        <v>173660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>
        <v>46</v>
      </c>
      <c r="P104" s="12">
        <v>174053</v>
      </c>
      <c r="Q104" s="58">
        <f t="shared" si="4"/>
        <v>90</v>
      </c>
      <c r="R104" s="13">
        <f t="shared" si="5"/>
        <v>12780</v>
      </c>
    </row>
    <row r="105" spans="1:18" ht="18" customHeight="1" x14ac:dyDescent="0.25">
      <c r="A105" s="59">
        <v>107</v>
      </c>
      <c r="B105" s="58">
        <v>1230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58">
        <f t="shared" si="4"/>
        <v>0</v>
      </c>
      <c r="R105" s="13">
        <f t="shared" si="5"/>
        <v>0</v>
      </c>
    </row>
    <row r="106" spans="1:18" ht="18" customHeight="1" x14ac:dyDescent="0.25">
      <c r="A106" s="59">
        <v>108</v>
      </c>
      <c r="B106" s="58">
        <v>1231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58">
        <f t="shared" si="4"/>
        <v>0</v>
      </c>
      <c r="R106" s="13">
        <f t="shared" si="5"/>
        <v>0</v>
      </c>
    </row>
    <row r="107" spans="1:18" ht="18" customHeight="1" x14ac:dyDescent="0.25">
      <c r="A107" s="59">
        <v>109</v>
      </c>
      <c r="B107" s="58">
        <v>1232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8" customHeight="1" x14ac:dyDescent="0.25">
      <c r="A108" s="59">
        <v>110</v>
      </c>
      <c r="B108" s="58">
        <v>1233</v>
      </c>
      <c r="C108" s="12"/>
      <c r="D108" s="12"/>
      <c r="E108" s="12">
        <v>53</v>
      </c>
      <c r="F108" s="12">
        <v>172792</v>
      </c>
      <c r="G108" s="12"/>
      <c r="H108" s="12"/>
      <c r="I108" s="12">
        <v>20</v>
      </c>
      <c r="J108" s="12">
        <v>172968</v>
      </c>
      <c r="K108" s="12"/>
      <c r="L108" s="12"/>
      <c r="M108" s="12"/>
      <c r="N108" s="12"/>
      <c r="O108" s="12">
        <v>35</v>
      </c>
      <c r="P108" s="12">
        <v>173281</v>
      </c>
      <c r="Q108" s="58">
        <f t="shared" si="6"/>
        <v>108</v>
      </c>
      <c r="R108" s="13">
        <f t="shared" si="7"/>
        <v>15336</v>
      </c>
    </row>
    <row r="109" spans="1:18" ht="18" customHeight="1" x14ac:dyDescent="0.25">
      <c r="A109" s="59">
        <v>111</v>
      </c>
      <c r="B109" s="58">
        <v>1234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58">
        <f t="shared" si="6"/>
        <v>0</v>
      </c>
      <c r="R109" s="13">
        <f t="shared" si="7"/>
        <v>0</v>
      </c>
    </row>
    <row r="110" spans="1:18" ht="18" customHeight="1" x14ac:dyDescent="0.25">
      <c r="A110" s="59">
        <v>112</v>
      </c>
      <c r="B110" s="58">
        <v>1235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58">
        <f t="shared" si="6"/>
        <v>0</v>
      </c>
      <c r="R110" s="13">
        <f t="shared" si="7"/>
        <v>0</v>
      </c>
    </row>
    <row r="111" spans="1:18" ht="18" customHeight="1" x14ac:dyDescent="0.25">
      <c r="A111" s="59">
        <v>113</v>
      </c>
      <c r="B111" s="58">
        <v>1236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58">
        <f t="shared" si="6"/>
        <v>0</v>
      </c>
      <c r="R111" s="13">
        <f t="shared" si="7"/>
        <v>0</v>
      </c>
    </row>
    <row r="112" spans="1:18" ht="18" customHeight="1" x14ac:dyDescent="0.25">
      <c r="A112" s="59">
        <v>114</v>
      </c>
      <c r="B112" s="58">
        <v>1237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58">
        <f t="shared" si="6"/>
        <v>0</v>
      </c>
      <c r="R112" s="13">
        <f t="shared" si="7"/>
        <v>0</v>
      </c>
    </row>
    <row r="113" spans="1:18" ht="18" customHeight="1" x14ac:dyDescent="0.25">
      <c r="A113" s="59">
        <v>116</v>
      </c>
      <c r="B113" s="58">
        <v>1403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58">
        <f t="shared" si="6"/>
        <v>0</v>
      </c>
      <c r="R113" s="13">
        <f t="shared" si="7"/>
        <v>0</v>
      </c>
    </row>
    <row r="114" spans="1:18" ht="18" customHeight="1" x14ac:dyDescent="0.25">
      <c r="A114" s="59">
        <v>117</v>
      </c>
      <c r="B114" s="58">
        <v>1404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58">
        <f t="shared" si="6"/>
        <v>0</v>
      </c>
      <c r="R114" s="13">
        <f t="shared" si="7"/>
        <v>0</v>
      </c>
    </row>
    <row r="115" spans="1:18" ht="18" customHeight="1" x14ac:dyDescent="0.25">
      <c r="A115" s="59">
        <v>118</v>
      </c>
      <c r="B115" s="58">
        <v>1405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58">
        <f t="shared" si="6"/>
        <v>0</v>
      </c>
      <c r="R115" s="13">
        <f t="shared" si="7"/>
        <v>0</v>
      </c>
    </row>
    <row r="116" spans="1:18" ht="18" customHeight="1" x14ac:dyDescent="0.25">
      <c r="A116" s="59">
        <v>119</v>
      </c>
      <c r="B116" s="58">
        <v>1504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>
        <v>31</v>
      </c>
      <c r="N116" s="12">
        <v>0</v>
      </c>
      <c r="O116" s="12"/>
      <c r="P116" s="12"/>
      <c r="Q116" s="58">
        <f t="shared" si="6"/>
        <v>31</v>
      </c>
      <c r="R116" s="13">
        <f t="shared" si="7"/>
        <v>4402</v>
      </c>
    </row>
    <row r="117" spans="1:18" ht="18" customHeight="1" x14ac:dyDescent="0.25">
      <c r="A117" s="59">
        <v>120</v>
      </c>
      <c r="B117" s="58">
        <v>1505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58">
        <f t="shared" si="6"/>
        <v>0</v>
      </c>
      <c r="R117" s="13">
        <f t="shared" si="7"/>
        <v>0</v>
      </c>
    </row>
    <row r="118" spans="1:18" ht="18" customHeight="1" x14ac:dyDescent="0.25">
      <c r="A118" s="59">
        <v>122</v>
      </c>
      <c r="B118" s="58">
        <v>1507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>
        <v>238</v>
      </c>
      <c r="P118" s="12">
        <v>2407</v>
      </c>
      <c r="Q118" s="58">
        <f t="shared" si="6"/>
        <v>238</v>
      </c>
      <c r="R118" s="13">
        <f t="shared" si="7"/>
        <v>33796</v>
      </c>
    </row>
    <row r="119" spans="1:18" ht="18" customHeight="1" x14ac:dyDescent="0.25">
      <c r="A119" s="59">
        <v>123</v>
      </c>
      <c r="B119" s="58">
        <v>1508</v>
      </c>
      <c r="C119" s="12"/>
      <c r="D119" s="12"/>
      <c r="E119" s="12"/>
      <c r="F119" s="12"/>
      <c r="G119" s="12"/>
      <c r="H119" s="12"/>
      <c r="I119" s="12">
        <v>55</v>
      </c>
      <c r="J119" s="12">
        <v>3549</v>
      </c>
      <c r="K119" s="12"/>
      <c r="L119" s="12"/>
      <c r="M119" s="12"/>
      <c r="N119" s="12"/>
      <c r="O119" s="12"/>
      <c r="P119" s="12"/>
      <c r="Q119" s="58">
        <f t="shared" si="6"/>
        <v>55</v>
      </c>
      <c r="R119" s="13">
        <f t="shared" si="7"/>
        <v>7810</v>
      </c>
    </row>
    <row r="120" spans="1:18" ht="18" customHeight="1" x14ac:dyDescent="0.25">
      <c r="A120" s="59">
        <v>124</v>
      </c>
      <c r="B120" s="58">
        <v>1509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58">
        <f t="shared" si="6"/>
        <v>0</v>
      </c>
      <c r="R120" s="13">
        <f t="shared" si="7"/>
        <v>0</v>
      </c>
    </row>
    <row r="121" spans="1:18" ht="18" customHeight="1" x14ac:dyDescent="0.25">
      <c r="A121" s="59">
        <v>125</v>
      </c>
      <c r="B121" s="58">
        <v>1510</v>
      </c>
      <c r="C121" s="12">
        <v>74</v>
      </c>
      <c r="D121" s="12">
        <v>3486</v>
      </c>
      <c r="E121" s="12"/>
      <c r="F121" s="12"/>
      <c r="G121" s="12">
        <v>68</v>
      </c>
      <c r="H121" s="12">
        <v>4449</v>
      </c>
      <c r="I121" s="12"/>
      <c r="J121" s="12"/>
      <c r="K121" s="12">
        <v>62</v>
      </c>
      <c r="L121" s="12">
        <v>3511</v>
      </c>
      <c r="M121" s="12"/>
      <c r="N121" s="12"/>
      <c r="O121" s="12">
        <v>56</v>
      </c>
      <c r="P121" s="12">
        <v>3521</v>
      </c>
      <c r="Q121" s="58">
        <f t="shared" si="6"/>
        <v>260</v>
      </c>
      <c r="R121" s="13">
        <f t="shared" si="7"/>
        <v>36920</v>
      </c>
    </row>
    <row r="122" spans="1:18" ht="18" customHeight="1" x14ac:dyDescent="0.25">
      <c r="A122" s="59">
        <v>126</v>
      </c>
      <c r="B122" s="58">
        <v>1511</v>
      </c>
      <c r="C122" s="12"/>
      <c r="D122" s="12"/>
      <c r="E122" s="12"/>
      <c r="F122" s="12"/>
      <c r="G122" s="12">
        <v>74</v>
      </c>
      <c r="H122" s="12">
        <v>3830</v>
      </c>
      <c r="I122" s="12"/>
      <c r="J122" s="12"/>
      <c r="K122" s="12">
        <v>55</v>
      </c>
      <c r="L122" s="12">
        <v>3841</v>
      </c>
      <c r="M122" s="12"/>
      <c r="N122" s="12"/>
      <c r="O122" s="12">
        <v>54</v>
      </c>
      <c r="P122" s="12">
        <v>3852</v>
      </c>
      <c r="Q122" s="58">
        <f t="shared" si="6"/>
        <v>183</v>
      </c>
      <c r="R122" s="13">
        <f t="shared" si="7"/>
        <v>25986</v>
      </c>
    </row>
    <row r="123" spans="1:18" ht="18" customHeight="1" x14ac:dyDescent="0.25">
      <c r="A123" s="59">
        <v>127</v>
      </c>
      <c r="B123" s="58" t="s">
        <v>22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58">
        <f t="shared" si="6"/>
        <v>0</v>
      </c>
      <c r="R123" s="13">
        <f t="shared" si="7"/>
        <v>0</v>
      </c>
    </row>
    <row r="124" spans="1:18" ht="18" customHeight="1" x14ac:dyDescent="0.25">
      <c r="A124" s="59">
        <v>128</v>
      </c>
      <c r="B124" s="58">
        <v>1602</v>
      </c>
      <c r="C124" s="12">
        <v>56</v>
      </c>
      <c r="D124" s="12">
        <v>3047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>
        <v>26</v>
      </c>
      <c r="P124" s="12">
        <v>6582</v>
      </c>
      <c r="Q124" s="58">
        <f t="shared" si="6"/>
        <v>82</v>
      </c>
      <c r="R124" s="13">
        <f t="shared" si="7"/>
        <v>11644</v>
      </c>
    </row>
    <row r="125" spans="1:18" ht="18" customHeight="1" x14ac:dyDescent="0.25">
      <c r="A125" s="59">
        <v>129</v>
      </c>
      <c r="B125" s="58">
        <v>1603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58">
        <f t="shared" si="6"/>
        <v>0</v>
      </c>
      <c r="R125" s="13">
        <f t="shared" si="7"/>
        <v>0</v>
      </c>
    </row>
    <row r="126" spans="1:18" ht="18" customHeight="1" x14ac:dyDescent="0.25">
      <c r="A126" s="59">
        <v>130</v>
      </c>
      <c r="B126" s="58">
        <v>1703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58">
        <f t="shared" si="6"/>
        <v>0</v>
      </c>
      <c r="R126" s="13">
        <f t="shared" si="7"/>
        <v>0</v>
      </c>
    </row>
    <row r="127" spans="1:18" ht="18" customHeight="1" x14ac:dyDescent="0.25">
      <c r="A127" s="59">
        <v>131</v>
      </c>
      <c r="B127" s="58">
        <v>1704</v>
      </c>
      <c r="C127" s="12"/>
      <c r="D127" s="12"/>
      <c r="E127" s="12"/>
      <c r="F127" s="12"/>
      <c r="G127" s="12"/>
      <c r="H127" s="12"/>
      <c r="I127" s="12">
        <v>56</v>
      </c>
      <c r="J127" s="12">
        <v>8660</v>
      </c>
      <c r="K127" s="12"/>
      <c r="L127" s="12"/>
      <c r="M127" s="12"/>
      <c r="N127" s="12"/>
      <c r="O127" s="12">
        <v>31</v>
      </c>
      <c r="P127" s="12">
        <v>8669</v>
      </c>
      <c r="Q127" s="58">
        <f t="shared" si="6"/>
        <v>87</v>
      </c>
      <c r="R127" s="13">
        <f t="shared" si="7"/>
        <v>12354</v>
      </c>
    </row>
    <row r="128" spans="1:18" ht="18" customHeight="1" x14ac:dyDescent="0.25">
      <c r="A128" s="59">
        <v>132</v>
      </c>
      <c r="B128" s="58">
        <v>1705</v>
      </c>
      <c r="C128" s="12"/>
      <c r="D128" s="12"/>
      <c r="E128" s="12"/>
      <c r="F128" s="12"/>
      <c r="G128" s="12"/>
      <c r="H128" s="12"/>
      <c r="I128" s="12">
        <v>46</v>
      </c>
      <c r="J128" s="12">
        <v>8775</v>
      </c>
      <c r="K128" s="12"/>
      <c r="L128" s="12"/>
      <c r="M128" s="12"/>
      <c r="N128" s="12"/>
      <c r="O128" s="12"/>
      <c r="P128" s="12"/>
      <c r="Q128" s="58">
        <f t="shared" si="6"/>
        <v>46</v>
      </c>
      <c r="R128" s="13">
        <f t="shared" si="7"/>
        <v>6532</v>
      </c>
    </row>
    <row r="129" spans="1:18" ht="18" customHeight="1" x14ac:dyDescent="0.25">
      <c r="A129" s="59">
        <v>133</v>
      </c>
      <c r="B129" s="58">
        <v>1706</v>
      </c>
      <c r="C129" s="12">
        <v>36</v>
      </c>
      <c r="D129" s="12">
        <v>7994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>
        <v>36</v>
      </c>
      <c r="P129" s="12">
        <v>8007</v>
      </c>
      <c r="Q129" s="58">
        <f t="shared" si="6"/>
        <v>72</v>
      </c>
      <c r="R129" s="13">
        <f t="shared" si="7"/>
        <v>10224</v>
      </c>
    </row>
    <row r="130" spans="1:18" ht="18" customHeight="1" x14ac:dyDescent="0.25">
      <c r="A130" s="59">
        <v>134</v>
      </c>
      <c r="B130" s="58">
        <v>1707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58">
        <f t="shared" si="6"/>
        <v>0</v>
      </c>
      <c r="R130" s="13">
        <f t="shared" si="7"/>
        <v>0</v>
      </c>
    </row>
    <row r="131" spans="1:18" ht="18" customHeight="1" x14ac:dyDescent="0.25">
      <c r="A131" s="59">
        <v>135</v>
      </c>
      <c r="B131" s="58">
        <v>1708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58">
        <f t="shared" si="6"/>
        <v>0</v>
      </c>
      <c r="R131" s="13">
        <f t="shared" si="7"/>
        <v>0</v>
      </c>
    </row>
    <row r="132" spans="1:18" ht="18" customHeight="1" x14ac:dyDescent="0.25">
      <c r="A132" s="59">
        <v>136</v>
      </c>
      <c r="B132" s="58" t="s">
        <v>23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58">
        <f t="shared" si="6"/>
        <v>0</v>
      </c>
      <c r="R132" s="13">
        <f t="shared" si="7"/>
        <v>0</v>
      </c>
    </row>
    <row r="133" spans="1:18" ht="18" customHeight="1" x14ac:dyDescent="0.25">
      <c r="A133" s="59">
        <v>137</v>
      </c>
      <c r="B133" s="58">
        <v>2101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58">
        <f t="shared" si="6"/>
        <v>0</v>
      </c>
      <c r="R133" s="13">
        <f t="shared" si="7"/>
        <v>0</v>
      </c>
    </row>
    <row r="134" spans="1:18" ht="18" customHeight="1" x14ac:dyDescent="0.25">
      <c r="A134" s="59">
        <v>138</v>
      </c>
      <c r="B134" s="58">
        <v>2102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58">
        <f t="shared" si="6"/>
        <v>0</v>
      </c>
      <c r="R134" s="13">
        <f t="shared" si="7"/>
        <v>0</v>
      </c>
    </row>
    <row r="135" spans="1:18" ht="18" customHeight="1" x14ac:dyDescent="0.25">
      <c r="A135" s="59">
        <v>139</v>
      </c>
      <c r="B135" s="58">
        <v>2105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58">
        <f t="shared" si="6"/>
        <v>0</v>
      </c>
      <c r="R135" s="13">
        <f t="shared" si="7"/>
        <v>0</v>
      </c>
    </row>
    <row r="136" spans="1:18" ht="18" customHeight="1" x14ac:dyDescent="0.25">
      <c r="A136" s="59">
        <v>140</v>
      </c>
      <c r="B136" s="58">
        <v>2106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58">
        <f t="shared" si="6"/>
        <v>0</v>
      </c>
      <c r="R136" s="13">
        <f t="shared" si="7"/>
        <v>0</v>
      </c>
    </row>
    <row r="137" spans="1:18" ht="18" customHeight="1" x14ac:dyDescent="0.25">
      <c r="A137" s="59">
        <v>141</v>
      </c>
      <c r="B137" s="58">
        <v>2107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58">
        <f t="shared" si="6"/>
        <v>0</v>
      </c>
      <c r="R137" s="13">
        <f t="shared" si="7"/>
        <v>0</v>
      </c>
    </row>
    <row r="138" spans="1:18" ht="18" customHeight="1" x14ac:dyDescent="0.25">
      <c r="A138" s="59">
        <v>142</v>
      </c>
      <c r="B138" s="58">
        <v>2108</v>
      </c>
      <c r="C138" s="12"/>
      <c r="D138" s="12"/>
      <c r="E138" s="12"/>
      <c r="F138" s="12"/>
      <c r="G138" s="12">
        <v>208</v>
      </c>
      <c r="H138" s="12">
        <v>24443</v>
      </c>
      <c r="I138" s="12"/>
      <c r="J138" s="12"/>
      <c r="K138" s="12">
        <v>77</v>
      </c>
      <c r="L138" s="12">
        <v>24479</v>
      </c>
      <c r="M138" s="12"/>
      <c r="N138" s="12"/>
      <c r="O138" s="12"/>
      <c r="P138" s="12"/>
      <c r="Q138" s="58">
        <f t="shared" si="6"/>
        <v>285</v>
      </c>
      <c r="R138" s="13">
        <f t="shared" si="7"/>
        <v>40470</v>
      </c>
    </row>
    <row r="139" spans="1:18" ht="18" customHeight="1" x14ac:dyDescent="0.25">
      <c r="A139" s="59">
        <v>143</v>
      </c>
      <c r="B139" s="58">
        <v>2109</v>
      </c>
      <c r="C139" s="12">
        <v>83</v>
      </c>
      <c r="D139" s="12">
        <v>24123</v>
      </c>
      <c r="E139" s="12"/>
      <c r="F139" s="12"/>
      <c r="G139" s="12"/>
      <c r="H139" s="12"/>
      <c r="I139" s="12">
        <v>95</v>
      </c>
      <c r="J139" s="12">
        <v>24170</v>
      </c>
      <c r="K139" s="12"/>
      <c r="L139" s="12"/>
      <c r="M139" s="12">
        <v>106</v>
      </c>
      <c r="N139" s="12">
        <v>24205</v>
      </c>
      <c r="O139" s="12"/>
      <c r="P139" s="12"/>
      <c r="Q139" s="58">
        <f t="shared" ref="Q139:Q152" si="8">C139+E139+G139+I139+K139+M139+O139</f>
        <v>284</v>
      </c>
      <c r="R139" s="13">
        <f t="shared" ref="R139:R152" si="9">SUM(C139*C$9,E139*E$9,G139*G$9,I139*I$9,K139*K$9,M139*M$9,O139*O$9)</f>
        <v>40328</v>
      </c>
    </row>
    <row r="140" spans="1:18" ht="18" customHeight="1" x14ac:dyDescent="0.25">
      <c r="A140" s="59">
        <v>144</v>
      </c>
      <c r="B140" s="58">
        <v>2110</v>
      </c>
      <c r="C140" s="12"/>
      <c r="D140" s="12"/>
      <c r="E140" s="12">
        <v>78</v>
      </c>
      <c r="F140" s="12">
        <v>9743</v>
      </c>
      <c r="G140" s="12"/>
      <c r="H140" s="12"/>
      <c r="I140" s="12"/>
      <c r="J140" s="12"/>
      <c r="K140" s="12">
        <v>90</v>
      </c>
      <c r="L140" s="12">
        <v>9835</v>
      </c>
      <c r="M140" s="12"/>
      <c r="N140" s="12"/>
      <c r="O140" s="12">
        <v>82</v>
      </c>
      <c r="P140" s="12">
        <v>17711</v>
      </c>
      <c r="Q140" s="58">
        <f t="shared" si="8"/>
        <v>250</v>
      </c>
      <c r="R140" s="13">
        <f t="shared" si="9"/>
        <v>35500</v>
      </c>
    </row>
    <row r="141" spans="1:18" ht="18" customHeight="1" x14ac:dyDescent="0.25">
      <c r="A141" s="59">
        <v>145</v>
      </c>
      <c r="B141" s="58">
        <v>2111</v>
      </c>
      <c r="C141" s="12"/>
      <c r="D141" s="12"/>
      <c r="E141" s="12">
        <v>72</v>
      </c>
      <c r="F141" s="12">
        <v>17872</v>
      </c>
      <c r="G141" s="12"/>
      <c r="H141" s="12"/>
      <c r="I141" s="12"/>
      <c r="J141" s="12"/>
      <c r="K141" s="12">
        <v>109</v>
      </c>
      <c r="L141" s="12">
        <v>14922</v>
      </c>
      <c r="M141" s="12"/>
      <c r="N141" s="12"/>
      <c r="O141" s="12"/>
      <c r="P141" s="12"/>
      <c r="Q141" s="58">
        <f t="shared" si="8"/>
        <v>181</v>
      </c>
      <c r="R141" s="13">
        <f t="shared" si="9"/>
        <v>25702</v>
      </c>
    </row>
    <row r="142" spans="1:18" ht="18" customHeight="1" x14ac:dyDescent="0.25">
      <c r="A142" s="59">
        <v>146</v>
      </c>
      <c r="B142" s="58">
        <v>2112</v>
      </c>
      <c r="C142" s="12">
        <v>98</v>
      </c>
      <c r="D142" s="12">
        <v>16911</v>
      </c>
      <c r="E142" s="12"/>
      <c r="F142" s="12"/>
      <c r="G142" s="12"/>
      <c r="H142" s="12"/>
      <c r="I142" s="12">
        <v>78</v>
      </c>
      <c r="J142" s="12">
        <v>16951</v>
      </c>
      <c r="K142" s="12"/>
      <c r="L142" s="12"/>
      <c r="M142" s="12"/>
      <c r="N142" s="12"/>
      <c r="O142" s="12">
        <v>82</v>
      </c>
      <c r="P142" s="12">
        <v>16992</v>
      </c>
      <c r="Q142" s="58">
        <f t="shared" si="8"/>
        <v>258</v>
      </c>
      <c r="R142" s="13">
        <f t="shared" si="9"/>
        <v>36636</v>
      </c>
    </row>
    <row r="143" spans="1:18" ht="18" customHeight="1" x14ac:dyDescent="0.25">
      <c r="A143" s="59">
        <v>147</v>
      </c>
      <c r="B143" s="58">
        <v>2113</v>
      </c>
      <c r="C143" s="12"/>
      <c r="D143" s="12"/>
      <c r="E143" s="12"/>
      <c r="F143" s="12"/>
      <c r="G143" s="12">
        <v>108</v>
      </c>
      <c r="H143" s="12">
        <v>18461</v>
      </c>
      <c r="I143" s="12"/>
      <c r="J143" s="12"/>
      <c r="K143" s="12"/>
      <c r="L143" s="12"/>
      <c r="M143" s="12">
        <v>90</v>
      </c>
      <c r="N143" s="12">
        <v>18496</v>
      </c>
      <c r="O143" s="12"/>
      <c r="P143" s="12"/>
      <c r="Q143" s="58">
        <f t="shared" si="8"/>
        <v>198</v>
      </c>
      <c r="R143" s="13">
        <f t="shared" si="9"/>
        <v>28116</v>
      </c>
    </row>
    <row r="144" spans="1:18" ht="18" customHeight="1" x14ac:dyDescent="0.25">
      <c r="A144" s="59">
        <v>148</v>
      </c>
      <c r="B144" s="58">
        <v>2114</v>
      </c>
      <c r="C144" s="12"/>
      <c r="D144" s="12"/>
      <c r="E144" s="12"/>
      <c r="F144" s="12"/>
      <c r="G144" s="12"/>
      <c r="H144" s="12"/>
      <c r="I144" s="12">
        <v>43</v>
      </c>
      <c r="J144" s="12">
        <v>5842</v>
      </c>
      <c r="K144" s="12"/>
      <c r="L144" s="12"/>
      <c r="M144" s="12"/>
      <c r="N144" s="12"/>
      <c r="O144" s="12"/>
      <c r="P144" s="12"/>
      <c r="Q144" s="58">
        <f t="shared" si="8"/>
        <v>43</v>
      </c>
      <c r="R144" s="13">
        <f t="shared" si="9"/>
        <v>6106</v>
      </c>
    </row>
    <row r="145" spans="1:18" ht="18" customHeight="1" x14ac:dyDescent="0.25">
      <c r="A145" s="59">
        <v>149</v>
      </c>
      <c r="B145" s="58">
        <v>2115</v>
      </c>
      <c r="C145" s="12"/>
      <c r="D145" s="12"/>
      <c r="E145" s="12"/>
      <c r="F145" s="12"/>
      <c r="G145" s="12">
        <v>47</v>
      </c>
      <c r="H145" s="12">
        <v>4799</v>
      </c>
      <c r="I145" s="12"/>
      <c r="J145" s="12"/>
      <c r="K145" s="12"/>
      <c r="L145" s="12"/>
      <c r="M145" s="12">
        <v>45</v>
      </c>
      <c r="N145" s="12">
        <v>4799</v>
      </c>
      <c r="O145" s="12"/>
      <c r="P145" s="12"/>
      <c r="Q145" s="58">
        <f t="shared" si="8"/>
        <v>92</v>
      </c>
      <c r="R145" s="13">
        <f t="shared" si="9"/>
        <v>13064</v>
      </c>
    </row>
    <row r="146" spans="1:18" ht="18" customHeight="1" x14ac:dyDescent="0.25">
      <c r="A146" s="59">
        <v>151</v>
      </c>
      <c r="B146" s="58">
        <v>2302</v>
      </c>
      <c r="C146" s="12"/>
      <c r="D146" s="12"/>
      <c r="E146" s="12">
        <v>100</v>
      </c>
      <c r="F146" s="12">
        <v>2310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58">
        <f t="shared" si="8"/>
        <v>100</v>
      </c>
      <c r="R146" s="13">
        <f t="shared" si="9"/>
        <v>14200</v>
      </c>
    </row>
    <row r="147" spans="1:18" ht="18" customHeight="1" x14ac:dyDescent="0.25">
      <c r="A147" s="59">
        <v>152</v>
      </c>
      <c r="B147" s="58">
        <v>2401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58">
        <f t="shared" si="8"/>
        <v>0</v>
      </c>
      <c r="R147" s="13">
        <f t="shared" si="9"/>
        <v>0</v>
      </c>
    </row>
    <row r="148" spans="1:18" ht="18" customHeight="1" x14ac:dyDescent="0.25">
      <c r="A148" s="59">
        <v>153</v>
      </c>
      <c r="B148" s="58">
        <v>2402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58">
        <f t="shared" si="8"/>
        <v>0</v>
      </c>
      <c r="R148" s="13">
        <f t="shared" si="9"/>
        <v>0</v>
      </c>
    </row>
    <row r="149" spans="1:18" ht="18" customHeight="1" x14ac:dyDescent="0.25">
      <c r="A149" s="59">
        <v>154</v>
      </c>
      <c r="B149" s="58" t="s">
        <v>24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58">
        <f t="shared" si="8"/>
        <v>0</v>
      </c>
      <c r="R149" s="13">
        <f t="shared" si="9"/>
        <v>0</v>
      </c>
    </row>
    <row r="150" spans="1:18" ht="18" customHeight="1" x14ac:dyDescent="0.25">
      <c r="A150" s="59">
        <v>155</v>
      </c>
      <c r="B150" s="58" t="s">
        <v>25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58">
        <f t="shared" si="8"/>
        <v>0</v>
      </c>
      <c r="R150" s="13">
        <f t="shared" si="9"/>
        <v>0</v>
      </c>
    </row>
    <row r="151" spans="1:18" ht="18" customHeight="1" x14ac:dyDescent="0.25">
      <c r="A151" s="59">
        <v>156</v>
      </c>
      <c r="B151" s="58" t="s">
        <v>26</v>
      </c>
      <c r="C151" s="12"/>
      <c r="D151" s="12"/>
      <c r="E151" s="12">
        <v>3</v>
      </c>
      <c r="F151" s="12">
        <v>0</v>
      </c>
      <c r="G151" s="12"/>
      <c r="H151" s="12"/>
      <c r="I151" s="12">
        <v>3</v>
      </c>
      <c r="J151" s="12">
        <v>0</v>
      </c>
      <c r="K151" s="12"/>
      <c r="L151" s="12"/>
      <c r="M151" s="12"/>
      <c r="N151" s="12"/>
      <c r="O151" s="12"/>
      <c r="P151" s="12"/>
      <c r="Q151" s="58">
        <f t="shared" si="8"/>
        <v>6</v>
      </c>
      <c r="R151" s="13">
        <f t="shared" si="9"/>
        <v>852</v>
      </c>
    </row>
    <row r="152" spans="1:18" ht="18" customHeight="1" x14ac:dyDescent="0.25">
      <c r="A152" s="59">
        <v>157</v>
      </c>
      <c r="B152" s="58" t="s">
        <v>27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6664</v>
      </c>
      <c r="R153" s="13">
        <f>SUM(R11:R152)</f>
        <v>946288</v>
      </c>
    </row>
    <row r="154" spans="1:18" ht="33.950000000000003" customHeight="1" x14ac:dyDescent="0.25">
      <c r="A154" s="87" t="s">
        <v>28</v>
      </c>
      <c r="B154" s="85"/>
      <c r="C154" s="59">
        <f>SUM(C11:C152)</f>
        <v>752</v>
      </c>
      <c r="D154" s="59"/>
      <c r="E154" s="59">
        <f>SUM(E11:E152)</f>
        <v>630</v>
      </c>
      <c r="F154" s="59"/>
      <c r="G154" s="59">
        <f>SUM(G11:G152)</f>
        <v>1322</v>
      </c>
      <c r="H154" s="59"/>
      <c r="I154" s="59">
        <f>SUM(I11:I152)</f>
        <v>919</v>
      </c>
      <c r="J154" s="59"/>
      <c r="K154" s="59">
        <f>SUM(K11:K152)</f>
        <v>1008</v>
      </c>
      <c r="L154" s="59"/>
      <c r="M154" s="59">
        <f>SUM(M11:M152)</f>
        <v>973</v>
      </c>
      <c r="N154" s="59"/>
      <c r="O154" s="59">
        <f>SUM(O11:O152)</f>
        <v>1060</v>
      </c>
      <c r="P154" s="59"/>
      <c r="Q154" s="21">
        <f>SUM(C154:P154)</f>
        <v>6664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106784</v>
      </c>
      <c r="D155" s="59"/>
      <c r="E155" s="59">
        <f>E154*E9</f>
        <v>89460</v>
      </c>
      <c r="F155" s="59"/>
      <c r="G155" s="59">
        <f>G154*G9</f>
        <v>187724</v>
      </c>
      <c r="H155" s="59"/>
      <c r="I155" s="59">
        <f>I154*I9</f>
        <v>130498</v>
      </c>
      <c r="J155" s="59"/>
      <c r="K155" s="59">
        <f>K154*K9</f>
        <v>143136</v>
      </c>
      <c r="L155" s="59"/>
      <c r="M155" s="59">
        <f>M154*M9</f>
        <v>138166</v>
      </c>
      <c r="N155" s="59"/>
      <c r="O155" s="59">
        <f>O154*O9</f>
        <v>150520</v>
      </c>
      <c r="P155" s="59"/>
      <c r="Q155" s="59" t="s">
        <v>30</v>
      </c>
      <c r="R155" s="23">
        <f>SUM(C155:P155)</f>
        <v>946288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30.75" customHeight="1" x14ac:dyDescent="0.25">
      <c r="A157" s="105" t="s">
        <v>31</v>
      </c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1"/>
    </row>
    <row r="158" spans="1:18" x14ac:dyDescent="0.25">
      <c r="A158" s="21" t="s">
        <v>32</v>
      </c>
      <c r="B158" s="83" t="s">
        <v>33</v>
      </c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5"/>
    </row>
    <row r="159" spans="1:18" x14ac:dyDescent="0.25">
      <c r="A159" s="20">
        <v>1</v>
      </c>
      <c r="B159" s="99" t="str">
        <f>IFERROR("Previous Week ("&amp;R5-1&amp;") Consumption (in Ltrs)",""-"")</f>
        <v>Previous Week (45) Consumption (in Ltrs)</v>
      </c>
      <c r="C159" s="89"/>
      <c r="D159" s="89"/>
      <c r="E159" s="90"/>
      <c r="F159" s="88">
        <f t="array" aca="1" ref="F159" ca="1">IFERROR(INDIRECT("'" &amp; R5-1 &amp; "'!Q154"),"-")</f>
        <v>5872</v>
      </c>
      <c r="G159" s="89"/>
      <c r="H159" s="90"/>
      <c r="I159" s="95"/>
      <c r="J159" s="84"/>
      <c r="K159" s="84"/>
      <c r="L159" s="84"/>
      <c r="M159" s="84"/>
      <c r="N159" s="84"/>
      <c r="O159" s="84"/>
      <c r="P159" s="84"/>
      <c r="Q159" s="84"/>
      <c r="R159" s="85"/>
    </row>
    <row r="160" spans="1:18" x14ac:dyDescent="0.25">
      <c r="A160" s="20">
        <v>2</v>
      </c>
      <c r="B160" s="93" t="str">
        <f>IFERROR("Previous Week ("&amp;R5&amp;") Consumption (in Ltrs)",""-"")</f>
        <v>Previous Week (46) Consumption (in Ltrs)</v>
      </c>
      <c r="C160" s="84"/>
      <c r="D160" s="84"/>
      <c r="E160" s="85"/>
      <c r="F160" s="88">
        <f t="array" aca="1" ref="F160" ca="1">IFERROR(INDIRECT("'" &amp; R5 &amp; "'!Q154"),"-")</f>
        <v>6664</v>
      </c>
      <c r="G160" s="89"/>
      <c r="H160" s="90"/>
      <c r="I160" s="95"/>
      <c r="J160" s="84"/>
      <c r="K160" s="84"/>
      <c r="L160" s="84"/>
      <c r="M160" s="84"/>
      <c r="N160" s="84"/>
      <c r="O160" s="84"/>
      <c r="P160" s="84"/>
      <c r="Q160" s="84"/>
      <c r="R160" s="85"/>
    </row>
    <row r="161" spans="1:22" x14ac:dyDescent="0.25">
      <c r="A161" s="20">
        <v>3</v>
      </c>
      <c r="B161" s="93" t="s">
        <v>34</v>
      </c>
      <c r="C161" s="84"/>
      <c r="D161" s="84"/>
      <c r="E161" s="85"/>
      <c r="F161" s="88">
        <f ca="1">IFERROR(F159-F160,0)</f>
        <v>-792</v>
      </c>
      <c r="G161" s="89"/>
      <c r="H161" s="90"/>
      <c r="I161" s="102" t="str">
        <f ca="1">IFERROR(
  IF(F160 - F159 &lt; 0,
     "Decrease in fuel consumption this week",
     "Increase in fuel consumption this week"
  ),
  "-"
)</f>
        <v>Increase in fuel consumption this week</v>
      </c>
      <c r="J161" s="84"/>
      <c r="K161" s="84"/>
      <c r="L161" s="84"/>
      <c r="M161" s="84"/>
      <c r="N161" s="84"/>
      <c r="O161" s="84"/>
      <c r="P161" s="84"/>
      <c r="Q161" s="84"/>
      <c r="R161" s="85"/>
      <c r="V161" s="5"/>
    </row>
    <row r="162" spans="1:22" x14ac:dyDescent="0.25">
      <c r="A162" s="20">
        <v>4</v>
      </c>
      <c r="B162" s="93" t="s">
        <v>35</v>
      </c>
      <c r="C162" s="84"/>
      <c r="D162" s="84"/>
      <c r="E162" s="85"/>
      <c r="F162" s="88" t="s">
        <v>30</v>
      </c>
      <c r="G162" s="89"/>
      <c r="H162" s="90"/>
      <c r="I162" s="93" t="s">
        <v>36</v>
      </c>
      <c r="J162" s="84"/>
      <c r="K162" s="84"/>
      <c r="L162" s="84"/>
      <c r="M162" s="84"/>
      <c r="N162" s="84"/>
      <c r="O162" s="84"/>
      <c r="P162" s="84"/>
      <c r="Q162" s="84"/>
      <c r="R162" s="85"/>
      <c r="V162" s="5"/>
    </row>
    <row r="163" spans="1:22" x14ac:dyDescent="0.25">
      <c r="A163" s="20">
        <v>5</v>
      </c>
      <c r="B163" s="93" t="s">
        <v>37</v>
      </c>
      <c r="C163" s="84"/>
      <c r="D163" s="84"/>
      <c r="E163" s="85"/>
      <c r="F163" s="88" t="s">
        <v>30</v>
      </c>
      <c r="G163" s="89"/>
      <c r="H163" s="90"/>
      <c r="I163" s="93" t="s">
        <v>38</v>
      </c>
      <c r="J163" s="84"/>
      <c r="K163" s="84"/>
      <c r="L163" s="84"/>
      <c r="M163" s="84"/>
      <c r="N163" s="84"/>
      <c r="O163" s="84"/>
      <c r="P163" s="84"/>
      <c r="Q163" s="84"/>
      <c r="R163" s="85"/>
    </row>
    <row r="164" spans="1:22" x14ac:dyDescent="0.25">
      <c r="A164" s="20">
        <v>6</v>
      </c>
      <c r="B164" s="93" t="s">
        <v>39</v>
      </c>
      <c r="C164" s="84"/>
      <c r="D164" s="84"/>
      <c r="E164" s="85"/>
      <c r="F164" s="88" t="s">
        <v>30</v>
      </c>
      <c r="G164" s="89"/>
      <c r="H164" s="90"/>
      <c r="I164" s="93"/>
      <c r="J164" s="84"/>
      <c r="K164" s="84"/>
      <c r="L164" s="84"/>
      <c r="M164" s="84"/>
      <c r="N164" s="84"/>
      <c r="O164" s="84"/>
      <c r="P164" s="84"/>
      <c r="Q164" s="84"/>
      <c r="R164" s="85"/>
    </row>
    <row r="165" spans="1:22" x14ac:dyDescent="0.25">
      <c r="A165" s="20">
        <v>7</v>
      </c>
      <c r="B165" s="93" t="str">
        <f>IFERROR("Total number of flights handled in Week ("&amp;R5-1&amp;")",""-"")</f>
        <v>Total number of flights handled in Week (45)</v>
      </c>
      <c r="C165" s="84"/>
      <c r="D165" s="84"/>
      <c r="E165" s="85"/>
      <c r="F165" s="88">
        <v>349</v>
      </c>
      <c r="G165" s="89"/>
      <c r="H165" s="90"/>
      <c r="I165" s="93" t="s">
        <v>40</v>
      </c>
      <c r="J165" s="84"/>
      <c r="K165" s="84"/>
      <c r="L165" s="84"/>
      <c r="M165" s="84"/>
      <c r="N165" s="84"/>
      <c r="O165" s="84"/>
      <c r="P165" s="84"/>
      <c r="Q165" s="84"/>
      <c r="R165" s="85"/>
    </row>
    <row r="166" spans="1:22" x14ac:dyDescent="0.25">
      <c r="A166" s="20">
        <v>8</v>
      </c>
      <c r="B166" s="93" t="str">
        <f>IFERROR("Total number of flights handled in Week ("&amp;R5&amp;")",""-"")</f>
        <v>Total number of flights handled in Week (46)</v>
      </c>
      <c r="C166" s="84"/>
      <c r="D166" s="84"/>
      <c r="E166" s="85"/>
      <c r="F166" s="88">
        <v>352</v>
      </c>
      <c r="G166" s="89"/>
      <c r="H166" s="90"/>
      <c r="I166" s="93" t="s">
        <v>40</v>
      </c>
      <c r="J166" s="84"/>
      <c r="K166" s="84"/>
      <c r="L166" s="84"/>
      <c r="M166" s="84"/>
      <c r="N166" s="84"/>
      <c r="O166" s="84"/>
      <c r="P166" s="84"/>
      <c r="Q166" s="84"/>
      <c r="R166" s="85"/>
    </row>
    <row r="167" spans="1:22" x14ac:dyDescent="0.25">
      <c r="A167" s="20">
        <v>9</v>
      </c>
      <c r="B167" s="93" t="s">
        <v>41</v>
      </c>
      <c r="C167" s="84"/>
      <c r="D167" s="84"/>
      <c r="E167" s="85"/>
      <c r="F167" s="88">
        <f>IFERROR(ABS(F165-F166),"-")</f>
        <v>3</v>
      </c>
      <c r="G167" s="89"/>
      <c r="H167" s="90"/>
      <c r="I167" s="102" t="str">
        <f>IFERROR(
  IF(F166 - F165 &lt; 0,
     "Decrease in flight frequency this week",
     "Increase in flight frequency this week"
  ),
  "-"
)</f>
        <v>Increase in flight frequency this week</v>
      </c>
      <c r="J167" s="84"/>
      <c r="K167" s="84"/>
      <c r="L167" s="84"/>
      <c r="M167" s="84"/>
      <c r="N167" s="84"/>
      <c r="O167" s="84"/>
      <c r="P167" s="84"/>
      <c r="Q167" s="84"/>
      <c r="R167" s="85"/>
    </row>
    <row r="168" spans="1:22" x14ac:dyDescent="0.25">
      <c r="A168" s="20">
        <v>10</v>
      </c>
      <c r="B168" s="93" t="str">
        <f>IFERROR(
  "Reason for the change in fuel consumption: " &amp;
  IF(F166 - F165 &lt; 0,
     "Low refilling requirement and flight frequency decreases (" &amp; ABS(F166 - F165) &amp; " less flights)",
     "High refilling requirement and flight frequency increases (" &amp; ABS(F166 - F165) &amp; " more flights)"
  ),
  "-"
)</f>
        <v>Reason for the change in fuel consumption: High refilling requirement and flight frequency increases (3 more flights)</v>
      </c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5"/>
    </row>
    <row r="169" spans="1:22" x14ac:dyDescent="0.25">
      <c r="A169" s="21" t="s">
        <v>42</v>
      </c>
      <c r="B169" s="83" t="s">
        <v>43</v>
      </c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5"/>
    </row>
    <row r="170" spans="1:22" x14ac:dyDescent="0.25">
      <c r="A170" s="58">
        <v>1</v>
      </c>
      <c r="B170" s="93" t="str">
        <f>IFERROR("Total cost of diesel issued in Week ("&amp;R5-1&amp;")",""-"")</f>
        <v>Total cost of diesel issued in Week (45)</v>
      </c>
      <c r="C170" s="84"/>
      <c r="D170" s="84"/>
      <c r="E170" s="85"/>
      <c r="F170" s="88">
        <f t="array" aca="1" ref="F170" ca="1">IFERROR(INDIRECT("'" &amp; R5-1 &amp; "'!R155"),"-")</f>
        <v>836836</v>
      </c>
      <c r="G170" s="89"/>
      <c r="H170" s="90"/>
      <c r="I170" s="106"/>
      <c r="J170" s="84"/>
      <c r="K170" s="84"/>
      <c r="L170" s="84"/>
      <c r="M170" s="84"/>
      <c r="N170" s="84"/>
      <c r="O170" s="84"/>
      <c r="P170" s="84"/>
      <c r="Q170" s="84"/>
      <c r="R170" s="85"/>
    </row>
    <row r="171" spans="1:22" x14ac:dyDescent="0.25">
      <c r="A171" s="58">
        <v>2</v>
      </c>
      <c r="B171" s="93" t="str">
        <f>IFERROR("Total cost of diesel issued in Week ("&amp;R5&amp;")",""-"")</f>
        <v>Total cost of diesel issued in Week (46)</v>
      </c>
      <c r="C171" s="84"/>
      <c r="D171" s="84"/>
      <c r="E171" s="85"/>
      <c r="F171" s="88">
        <f t="array" aca="1" ref="F171" ca="1">IFERROR(INDIRECT("'" &amp; R5&amp; "'!R155"),"-")</f>
        <v>946288</v>
      </c>
      <c r="G171" s="89"/>
      <c r="H171" s="90"/>
      <c r="I171" s="95"/>
      <c r="J171" s="84"/>
      <c r="K171" s="84"/>
      <c r="L171" s="84"/>
      <c r="M171" s="84"/>
      <c r="N171" s="84"/>
      <c r="O171" s="84"/>
      <c r="P171" s="84"/>
      <c r="Q171" s="84"/>
      <c r="R171" s="85"/>
    </row>
    <row r="172" spans="1:22" x14ac:dyDescent="0.25">
      <c r="A172" s="58">
        <v>3</v>
      </c>
      <c r="B172" s="93" t="s">
        <v>44</v>
      </c>
      <c r="C172" s="84"/>
      <c r="D172" s="84"/>
      <c r="E172" s="85"/>
      <c r="F172" s="88">
        <f ca="1">IFERROR(ABS(F170-F171),0)</f>
        <v>109452</v>
      </c>
      <c r="G172" s="89"/>
      <c r="H172" s="90"/>
      <c r="I172" s="102" t="str">
        <f ca="1">IFERROR(
  IF(F171-F170 &lt; 0,
     "Decrease in total cost this week",
     "Increase in total cost this week"
  ),
  "-"
)</f>
        <v>Increase in total cost this week</v>
      </c>
      <c r="J172" s="84"/>
      <c r="K172" s="84"/>
      <c r="L172" s="84"/>
      <c r="M172" s="84"/>
      <c r="N172" s="84"/>
      <c r="O172" s="84"/>
      <c r="P172" s="84"/>
      <c r="Q172" s="84"/>
      <c r="R172" s="85"/>
    </row>
    <row r="173" spans="1:22" x14ac:dyDescent="0.25">
      <c r="A173" s="58">
        <v>4</v>
      </c>
      <c r="B173" s="74" t="s">
        <v>45</v>
      </c>
      <c r="C173" s="1"/>
      <c r="D173" s="1"/>
      <c r="E173" s="75"/>
      <c r="F173" s="88">
        <f t="array" aca="1" ref="F173" ca="1">IFERROR(INDIRECT("'" &amp; R5-1 &amp; "'!F173") - R155, "-")</f>
        <v>36857572</v>
      </c>
      <c r="G173" s="89"/>
      <c r="H173" s="90"/>
      <c r="I173" s="93" t="s">
        <v>46</v>
      </c>
      <c r="J173" s="84"/>
      <c r="K173" s="84"/>
      <c r="L173" s="84"/>
      <c r="M173" s="84"/>
      <c r="N173" s="84"/>
      <c r="O173" s="84"/>
      <c r="P173" s="84"/>
      <c r="Q173" s="84"/>
      <c r="R173" s="85"/>
    </row>
    <row r="174" spans="1:22" ht="15" customHeight="1" x14ac:dyDescent="0.25">
      <c r="A174" s="58">
        <v>5</v>
      </c>
      <c r="B174" s="94" t="s">
        <v>2639</v>
      </c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5"/>
    </row>
  </sheetData>
  <mergeCells count="69">
    <mergeCell ref="F173:H173"/>
    <mergeCell ref="I167:R167"/>
    <mergeCell ref="I173:R173"/>
    <mergeCell ref="F160:H160"/>
    <mergeCell ref="B172:E172"/>
    <mergeCell ref="I170:R170"/>
    <mergeCell ref="I172:R172"/>
    <mergeCell ref="F170:H170"/>
    <mergeCell ref="F171:H171"/>
    <mergeCell ref="I166:R166"/>
    <mergeCell ref="B169:R169"/>
    <mergeCell ref="A157:Q157"/>
    <mergeCell ref="F163:H163"/>
    <mergeCell ref="F159:H159"/>
    <mergeCell ref="F167:H167"/>
    <mergeCell ref="F166:H166"/>
    <mergeCell ref="B167:E167"/>
    <mergeCell ref="B164:E164"/>
    <mergeCell ref="I164:R164"/>
    <mergeCell ref="F161:H161"/>
    <mergeCell ref="B159:E159"/>
    <mergeCell ref="O9:P9"/>
    <mergeCell ref="R7:R10"/>
    <mergeCell ref="B160:E160"/>
    <mergeCell ref="B163:E163"/>
    <mergeCell ref="B161:E161"/>
    <mergeCell ref="A153:P153"/>
    <mergeCell ref="F162:H162"/>
    <mergeCell ref="G7:H8"/>
    <mergeCell ref="I7:J8"/>
    <mergeCell ref="A7:B8"/>
    <mergeCell ref="B158:R158"/>
    <mergeCell ref="M7:N8"/>
    <mergeCell ref="A155:B155"/>
    <mergeCell ref="B156:C156"/>
    <mergeCell ref="I160:R160"/>
    <mergeCell ref="I163:R163"/>
    <mergeCell ref="K9:L9"/>
    <mergeCell ref="M9:N9"/>
    <mergeCell ref="B174:R174"/>
    <mergeCell ref="B168:R168"/>
    <mergeCell ref="I159:R159"/>
    <mergeCell ref="F172:H172"/>
    <mergeCell ref="B170:E170"/>
    <mergeCell ref="B166:E166"/>
    <mergeCell ref="I162:R162"/>
    <mergeCell ref="B171:E171"/>
    <mergeCell ref="I171:R171"/>
    <mergeCell ref="B162:E162"/>
    <mergeCell ref="I165:R165"/>
    <mergeCell ref="F164:H164"/>
    <mergeCell ref="F165:H165"/>
    <mergeCell ref="B165:E165"/>
    <mergeCell ref="Q7:Q10"/>
    <mergeCell ref="I161:R161"/>
    <mergeCell ref="A1:R1"/>
    <mergeCell ref="P5:Q5"/>
    <mergeCell ref="A9:B9"/>
    <mergeCell ref="G9:H9"/>
    <mergeCell ref="I9:J9"/>
    <mergeCell ref="A3:R3"/>
    <mergeCell ref="K7:L8"/>
    <mergeCell ref="C7:D8"/>
    <mergeCell ref="A2:R2"/>
    <mergeCell ref="O7:P8"/>
    <mergeCell ref="E7:F8"/>
    <mergeCell ref="C9:D9"/>
    <mergeCell ref="E9:F9"/>
    <mergeCell ref="A154:B154"/>
  </mergeCells>
  <pageMargins left="0.24" right="0.2" top="0.2" bottom="0.54" header="0.3" footer="0.26"/>
  <pageSetup paperSize="9" orientation="landscape"/>
  <headerFooter>
    <oddFooter>&amp;CPage &amp;P of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S191"/>
  <sheetViews>
    <sheetView zoomScaleNormal="100" workbookViewId="0">
      <selection activeCell="F144" sqref="F144"/>
    </sheetView>
  </sheetViews>
  <sheetFormatPr defaultRowHeight="15" x14ac:dyDescent="0.25"/>
  <cols>
    <col min="1" max="1" width="5" style="57" customWidth="1"/>
    <col min="2" max="2" width="14.140625" style="56" customWidth="1"/>
    <col min="3" max="3" width="6.7109375" style="57" customWidth="1"/>
    <col min="4" max="4" width="7.28515625" style="57" customWidth="1"/>
    <col min="5" max="5" width="6.7109375" style="57" customWidth="1"/>
    <col min="6" max="6" width="7.28515625" style="57" customWidth="1"/>
    <col min="7" max="7" width="6.7109375" style="57" customWidth="1"/>
    <col min="8" max="8" width="7.28515625" style="57" customWidth="1"/>
    <col min="9" max="9" width="6.7109375" style="57" customWidth="1"/>
    <col min="10" max="10" width="7.28515625" style="57" customWidth="1"/>
    <col min="11" max="11" width="6.7109375" style="57" customWidth="1"/>
    <col min="12" max="12" width="7.28515625" style="57" customWidth="1"/>
    <col min="13" max="13" width="6.7109375" style="57" customWidth="1"/>
    <col min="14" max="14" width="7.28515625" style="57" customWidth="1"/>
    <col min="15" max="15" width="6.7109375" style="57" customWidth="1"/>
    <col min="16" max="16" width="7" style="57" customWidth="1"/>
    <col min="17" max="17" width="8.85546875" style="57" customWidth="1"/>
    <col min="18" max="18" width="14.42578125" style="57" customWidth="1"/>
    <col min="19" max="74" width="9.140625" style="57" customWidth="1"/>
    <col min="75" max="16384" width="9.140625" style="57"/>
  </cols>
  <sheetData>
    <row r="1" spans="1:18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8" x14ac:dyDescent="0.25">
      <c r="A2" s="81" t="s">
        <v>1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8" ht="15.75" customHeight="1" x14ac:dyDescent="0.25">
      <c r="A3" s="96" t="s">
        <v>2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8" x14ac:dyDescent="0.25">
      <c r="A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3"/>
      <c r="O4" s="1"/>
      <c r="P4" s="1"/>
      <c r="Q4" s="1"/>
      <c r="R4" s="1"/>
    </row>
    <row r="5" spans="1:18" x14ac:dyDescent="0.25">
      <c r="A5" s="1" t="s">
        <v>3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N5" s="5"/>
      <c r="P5" s="1" t="s">
        <v>4</v>
      </c>
      <c r="R5" s="26">
        <v>47</v>
      </c>
    </row>
    <row r="6" spans="1:18" x14ac:dyDescent="0.25">
      <c r="A6" s="1" t="s">
        <v>5</v>
      </c>
      <c r="C6" s="1"/>
      <c r="D6" s="1"/>
      <c r="E6" s="1"/>
      <c r="F6" s="5" t="s">
        <v>6</v>
      </c>
      <c r="G6" s="1"/>
      <c r="H6" s="57" t="s">
        <v>2640</v>
      </c>
      <c r="I6" s="1"/>
      <c r="J6" s="1"/>
      <c r="K6" s="1"/>
      <c r="L6" s="1"/>
      <c r="N6" s="1"/>
      <c r="P6" s="98" t="s">
        <v>7</v>
      </c>
      <c r="Q6" s="89"/>
      <c r="R6" s="80" t="s">
        <v>2622</v>
      </c>
    </row>
    <row r="7" spans="1:18" x14ac:dyDescent="0.25">
      <c r="A7" s="86" t="s">
        <v>8</v>
      </c>
      <c r="B7" s="91"/>
      <c r="C7" s="87" t="s">
        <v>2641</v>
      </c>
      <c r="D7" s="91"/>
      <c r="E7" s="87" t="s">
        <v>2642</v>
      </c>
      <c r="F7" s="91"/>
      <c r="G7" s="87" t="s">
        <v>2643</v>
      </c>
      <c r="H7" s="91"/>
      <c r="I7" s="87" t="s">
        <v>2644</v>
      </c>
      <c r="J7" s="91"/>
      <c r="K7" s="87" t="s">
        <v>2645</v>
      </c>
      <c r="L7" s="91"/>
      <c r="M7" s="87" t="s">
        <v>2646</v>
      </c>
      <c r="N7" s="91"/>
      <c r="O7" s="87" t="s">
        <v>2647</v>
      </c>
      <c r="P7" s="91"/>
      <c r="Q7" s="87" t="s">
        <v>9</v>
      </c>
      <c r="R7" s="87" t="s">
        <v>10</v>
      </c>
    </row>
    <row r="8" spans="1:18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x14ac:dyDescent="0.25">
      <c r="A9" s="86" t="s">
        <v>11</v>
      </c>
      <c r="B9" s="85"/>
      <c r="C9" s="87">
        <v>142</v>
      </c>
      <c r="D9" s="85"/>
      <c r="E9" s="87">
        <v>142</v>
      </c>
      <c r="F9" s="85"/>
      <c r="G9" s="87">
        <v>142</v>
      </c>
      <c r="H9" s="85"/>
      <c r="I9" s="87">
        <v>142</v>
      </c>
      <c r="J9" s="85"/>
      <c r="K9" s="87">
        <v>143</v>
      </c>
      <c r="L9" s="85"/>
      <c r="M9" s="87">
        <v>143</v>
      </c>
      <c r="N9" s="85"/>
      <c r="O9" s="87">
        <v>143</v>
      </c>
      <c r="P9" s="85"/>
      <c r="Q9" s="100"/>
      <c r="R9" s="100"/>
    </row>
    <row r="10" spans="1:18" ht="24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8" ht="18" customHeight="1" x14ac:dyDescent="0.25">
      <c r="A11" s="59">
        <v>1</v>
      </c>
      <c r="B11" s="11">
        <v>109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8" customHeight="1" x14ac:dyDescent="0.25">
      <c r="A12" s="59">
        <v>2</v>
      </c>
      <c r="B12" s="14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58">
        <f t="shared" si="0"/>
        <v>0</v>
      </c>
      <c r="R12" s="13">
        <f t="shared" si="1"/>
        <v>0</v>
      </c>
    </row>
    <row r="13" spans="1:18" ht="18" customHeight="1" x14ac:dyDescent="0.25">
      <c r="A13" s="59">
        <v>3</v>
      </c>
      <c r="B13" s="14">
        <v>112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58">
        <f t="shared" si="0"/>
        <v>0</v>
      </c>
      <c r="R13" s="13">
        <f t="shared" si="1"/>
        <v>0</v>
      </c>
    </row>
    <row r="14" spans="1:18" ht="18" customHeight="1" x14ac:dyDescent="0.25">
      <c r="A14" s="59">
        <v>4</v>
      </c>
      <c r="B14" s="14">
        <v>113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58">
        <f t="shared" si="0"/>
        <v>0</v>
      </c>
      <c r="R14" s="13">
        <f t="shared" si="1"/>
        <v>0</v>
      </c>
    </row>
    <row r="15" spans="1:18" ht="18" customHeight="1" x14ac:dyDescent="0.25">
      <c r="A15" s="59">
        <v>6</v>
      </c>
      <c r="B15" s="14">
        <v>115</v>
      </c>
      <c r="C15" s="12"/>
      <c r="D15" s="12"/>
      <c r="E15" s="12"/>
      <c r="F15" s="12"/>
      <c r="G15" s="12"/>
      <c r="H15" s="12"/>
      <c r="I15" s="12">
        <v>72</v>
      </c>
      <c r="J15" s="12">
        <v>5029</v>
      </c>
      <c r="K15" s="12"/>
      <c r="L15" s="12"/>
      <c r="M15" s="12"/>
      <c r="N15" s="12"/>
      <c r="O15" s="12">
        <v>83</v>
      </c>
      <c r="P15" s="12">
        <v>5040</v>
      </c>
      <c r="Q15" s="58">
        <f t="shared" si="0"/>
        <v>155</v>
      </c>
      <c r="R15" s="13">
        <f t="shared" si="1"/>
        <v>22093</v>
      </c>
    </row>
    <row r="16" spans="1:18" ht="18" customHeight="1" x14ac:dyDescent="0.25">
      <c r="A16" s="59">
        <v>7</v>
      </c>
      <c r="B16" s="14">
        <v>116</v>
      </c>
      <c r="C16" s="12">
        <v>84</v>
      </c>
      <c r="D16" s="12">
        <v>4144</v>
      </c>
      <c r="E16" s="12"/>
      <c r="F16" s="12"/>
      <c r="G16" s="12"/>
      <c r="H16" s="12"/>
      <c r="I16" s="12">
        <v>60</v>
      </c>
      <c r="J16" s="12">
        <v>4155</v>
      </c>
      <c r="K16" s="12"/>
      <c r="L16" s="12"/>
      <c r="M16" s="12"/>
      <c r="N16" s="12"/>
      <c r="O16" s="12"/>
      <c r="P16" s="12"/>
      <c r="Q16" s="58">
        <f t="shared" si="0"/>
        <v>144</v>
      </c>
      <c r="R16" s="13">
        <f t="shared" si="1"/>
        <v>20448</v>
      </c>
    </row>
    <row r="17" spans="1:18" ht="18" customHeight="1" x14ac:dyDescent="0.25">
      <c r="A17" s="59">
        <v>8</v>
      </c>
      <c r="B17" s="14">
        <v>117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58">
        <f t="shared" si="0"/>
        <v>0</v>
      </c>
      <c r="R17" s="13">
        <f t="shared" si="1"/>
        <v>0</v>
      </c>
    </row>
    <row r="18" spans="1:18" ht="18" customHeight="1" x14ac:dyDescent="0.25">
      <c r="A18" s="59">
        <v>9</v>
      </c>
      <c r="B18" s="14">
        <v>118</v>
      </c>
      <c r="C18" s="12"/>
      <c r="D18" s="12"/>
      <c r="E18" s="12">
        <v>96</v>
      </c>
      <c r="F18" s="12">
        <v>3314</v>
      </c>
      <c r="G18" s="12"/>
      <c r="H18" s="12"/>
      <c r="I18" s="12"/>
      <c r="J18" s="12"/>
      <c r="K18" s="12"/>
      <c r="L18" s="12"/>
      <c r="M18" s="12">
        <v>76</v>
      </c>
      <c r="N18" s="12">
        <v>3326</v>
      </c>
      <c r="O18" s="12"/>
      <c r="P18" s="12"/>
      <c r="Q18" s="58">
        <f t="shared" si="0"/>
        <v>172</v>
      </c>
      <c r="R18" s="13">
        <f t="shared" si="1"/>
        <v>24500</v>
      </c>
    </row>
    <row r="19" spans="1:18" ht="18" customHeight="1" x14ac:dyDescent="0.25">
      <c r="A19" s="59">
        <v>10</v>
      </c>
      <c r="B19" s="14">
        <v>201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58">
        <f t="shared" si="0"/>
        <v>0</v>
      </c>
      <c r="R19" s="13">
        <f t="shared" si="1"/>
        <v>0</v>
      </c>
    </row>
    <row r="20" spans="1:18" ht="18" customHeight="1" x14ac:dyDescent="0.25">
      <c r="A20" s="59">
        <v>11</v>
      </c>
      <c r="B20" s="14">
        <v>204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58">
        <f t="shared" si="0"/>
        <v>0</v>
      </c>
      <c r="R20" s="13">
        <f t="shared" si="1"/>
        <v>0</v>
      </c>
    </row>
    <row r="21" spans="1:18" ht="18" customHeight="1" x14ac:dyDescent="0.25">
      <c r="A21" s="59">
        <v>12</v>
      </c>
      <c r="B21" s="14" t="s">
        <v>16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58">
        <f t="shared" si="0"/>
        <v>0</v>
      </c>
      <c r="R21" s="13">
        <f t="shared" si="1"/>
        <v>0</v>
      </c>
    </row>
    <row r="22" spans="1:18" ht="18" customHeight="1" x14ac:dyDescent="0.25">
      <c r="A22" s="59">
        <v>13</v>
      </c>
      <c r="B22" s="14">
        <v>327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58">
        <f t="shared" si="0"/>
        <v>0</v>
      </c>
      <c r="R22" s="13">
        <f t="shared" si="1"/>
        <v>0</v>
      </c>
    </row>
    <row r="23" spans="1:18" ht="18" customHeight="1" x14ac:dyDescent="0.25">
      <c r="A23" s="59">
        <v>14</v>
      </c>
      <c r="B23" s="14">
        <v>328</v>
      </c>
      <c r="C23" s="12"/>
      <c r="D23" s="12"/>
      <c r="E23" s="12">
        <v>20</v>
      </c>
      <c r="F23" s="12">
        <v>3835</v>
      </c>
      <c r="G23" s="12"/>
      <c r="H23" s="12"/>
      <c r="I23" s="12">
        <v>25</v>
      </c>
      <c r="J23" s="12">
        <v>3854</v>
      </c>
      <c r="K23" s="12"/>
      <c r="L23" s="12"/>
      <c r="M23" s="12"/>
      <c r="N23" s="12"/>
      <c r="O23" s="12">
        <v>34</v>
      </c>
      <c r="P23" s="12">
        <v>3883</v>
      </c>
      <c r="Q23" s="58">
        <f t="shared" si="0"/>
        <v>79</v>
      </c>
      <c r="R23" s="13">
        <f t="shared" si="1"/>
        <v>11252</v>
      </c>
    </row>
    <row r="24" spans="1:18" ht="18" customHeight="1" x14ac:dyDescent="0.25">
      <c r="A24" s="59">
        <v>15</v>
      </c>
      <c r="B24" s="14">
        <v>329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58">
        <f t="shared" si="0"/>
        <v>0</v>
      </c>
      <c r="R24" s="13">
        <f t="shared" si="1"/>
        <v>0</v>
      </c>
    </row>
    <row r="25" spans="1:18" ht="18" customHeight="1" x14ac:dyDescent="0.25">
      <c r="A25" s="59">
        <v>16</v>
      </c>
      <c r="B25" s="14">
        <v>330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8">
        <f t="shared" si="0"/>
        <v>0</v>
      </c>
      <c r="R25" s="13">
        <f t="shared" si="1"/>
        <v>0</v>
      </c>
    </row>
    <row r="26" spans="1:18" ht="18" customHeight="1" x14ac:dyDescent="0.25">
      <c r="A26" s="59">
        <v>17</v>
      </c>
      <c r="B26" s="14">
        <v>331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8">
        <f t="shared" si="0"/>
        <v>0</v>
      </c>
      <c r="R26" s="13">
        <f t="shared" si="1"/>
        <v>0</v>
      </c>
    </row>
    <row r="27" spans="1:18" ht="18" customHeight="1" x14ac:dyDescent="0.25">
      <c r="A27" s="59">
        <v>18</v>
      </c>
      <c r="B27" s="14">
        <v>332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8">
        <f t="shared" si="0"/>
        <v>0</v>
      </c>
      <c r="R27" s="13">
        <f t="shared" si="1"/>
        <v>0</v>
      </c>
    </row>
    <row r="28" spans="1:18" ht="18" customHeight="1" x14ac:dyDescent="0.25">
      <c r="A28" s="59">
        <v>19</v>
      </c>
      <c r="B28" s="14">
        <v>333</v>
      </c>
      <c r="C28" s="12"/>
      <c r="D28" s="12"/>
      <c r="E28" s="12">
        <v>32</v>
      </c>
      <c r="F28" s="12">
        <v>1192</v>
      </c>
      <c r="G28" s="12"/>
      <c r="H28" s="12"/>
      <c r="I28" s="12">
        <v>41</v>
      </c>
      <c r="J28" s="12">
        <v>1215</v>
      </c>
      <c r="K28" s="12">
        <v>21</v>
      </c>
      <c r="L28" s="12">
        <v>1229</v>
      </c>
      <c r="M28" s="12"/>
      <c r="N28" s="12"/>
      <c r="O28" s="12">
        <v>47</v>
      </c>
      <c r="P28" s="12">
        <v>1256</v>
      </c>
      <c r="Q28" s="58">
        <f t="shared" si="0"/>
        <v>141</v>
      </c>
      <c r="R28" s="13">
        <f t="shared" si="1"/>
        <v>20090</v>
      </c>
    </row>
    <row r="29" spans="1:18" ht="18" customHeight="1" x14ac:dyDescent="0.25">
      <c r="A29" s="59">
        <v>20</v>
      </c>
      <c r="B29" s="14">
        <v>334</v>
      </c>
      <c r="C29" s="12">
        <v>29</v>
      </c>
      <c r="D29" s="12">
        <v>3450</v>
      </c>
      <c r="E29" s="12"/>
      <c r="F29" s="12"/>
      <c r="G29" s="12">
        <v>29</v>
      </c>
      <c r="H29" s="12">
        <v>3471</v>
      </c>
      <c r="I29" s="12"/>
      <c r="J29" s="12"/>
      <c r="K29" s="12">
        <v>30</v>
      </c>
      <c r="L29" s="12">
        <v>3492</v>
      </c>
      <c r="M29" s="12"/>
      <c r="N29" s="12"/>
      <c r="O29" s="12">
        <v>27</v>
      </c>
      <c r="P29" s="12">
        <v>3516</v>
      </c>
      <c r="Q29" s="58">
        <f t="shared" si="0"/>
        <v>115</v>
      </c>
      <c r="R29" s="13">
        <f t="shared" si="1"/>
        <v>16387</v>
      </c>
    </row>
    <row r="30" spans="1:18" ht="18" customHeight="1" x14ac:dyDescent="0.25">
      <c r="A30" s="59">
        <v>22</v>
      </c>
      <c r="B30" s="14">
        <v>336</v>
      </c>
      <c r="C30" s="12"/>
      <c r="D30" s="12"/>
      <c r="E30" s="12">
        <v>29</v>
      </c>
      <c r="F30" s="12">
        <v>6429</v>
      </c>
      <c r="G30" s="12"/>
      <c r="H30" s="12"/>
      <c r="I30" s="12">
        <v>30</v>
      </c>
      <c r="J30" s="12">
        <v>6453</v>
      </c>
      <c r="K30" s="12"/>
      <c r="L30" s="12"/>
      <c r="M30" s="12">
        <v>33</v>
      </c>
      <c r="N30" s="12">
        <v>6479</v>
      </c>
      <c r="O30" s="12"/>
      <c r="P30" s="12"/>
      <c r="Q30" s="58">
        <f t="shared" si="0"/>
        <v>92</v>
      </c>
      <c r="R30" s="13">
        <f t="shared" si="1"/>
        <v>13097</v>
      </c>
    </row>
    <row r="31" spans="1:18" ht="18" customHeight="1" x14ac:dyDescent="0.25">
      <c r="A31" s="59">
        <v>24</v>
      </c>
      <c r="B31" s="14">
        <v>338</v>
      </c>
      <c r="C31" s="12">
        <v>21</v>
      </c>
      <c r="D31" s="12">
        <v>1168</v>
      </c>
      <c r="E31" s="12">
        <v>13</v>
      </c>
      <c r="F31" s="12">
        <v>1168</v>
      </c>
      <c r="G31" s="12"/>
      <c r="H31" s="12"/>
      <c r="I31" s="12">
        <v>34</v>
      </c>
      <c r="J31" s="12">
        <v>1168</v>
      </c>
      <c r="K31" s="12"/>
      <c r="L31" s="12"/>
      <c r="M31" s="12">
        <v>37</v>
      </c>
      <c r="N31" s="12">
        <v>1168</v>
      </c>
      <c r="O31" s="12"/>
      <c r="P31" s="12"/>
      <c r="Q31" s="58">
        <f t="shared" si="0"/>
        <v>105</v>
      </c>
      <c r="R31" s="13">
        <f t="shared" si="1"/>
        <v>14947</v>
      </c>
    </row>
    <row r="32" spans="1:18" ht="18" customHeight="1" x14ac:dyDescent="0.25">
      <c r="A32" s="59">
        <v>25</v>
      </c>
      <c r="B32" s="59">
        <v>339</v>
      </c>
      <c r="C32" s="12">
        <v>33</v>
      </c>
      <c r="D32" s="12">
        <v>11739</v>
      </c>
      <c r="E32" s="12">
        <v>10</v>
      </c>
      <c r="F32" s="12">
        <v>11751</v>
      </c>
      <c r="G32" s="12">
        <v>20</v>
      </c>
      <c r="H32" s="12">
        <v>11758</v>
      </c>
      <c r="I32" s="12">
        <v>8</v>
      </c>
      <c r="J32" s="12">
        <v>11762</v>
      </c>
      <c r="K32" s="12"/>
      <c r="L32" s="12"/>
      <c r="M32" s="12"/>
      <c r="N32" s="12"/>
      <c r="O32" s="12"/>
      <c r="P32" s="12"/>
      <c r="Q32" s="58">
        <f t="shared" si="0"/>
        <v>71</v>
      </c>
      <c r="R32" s="13">
        <f t="shared" si="1"/>
        <v>10082</v>
      </c>
    </row>
    <row r="33" spans="1:18" ht="18" customHeight="1" x14ac:dyDescent="0.25">
      <c r="A33" s="59">
        <v>26</v>
      </c>
      <c r="B33" s="59">
        <v>340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8">
        <f t="shared" si="0"/>
        <v>0</v>
      </c>
      <c r="R33" s="13">
        <f t="shared" si="1"/>
        <v>0</v>
      </c>
    </row>
    <row r="34" spans="1:18" ht="18" customHeight="1" x14ac:dyDescent="0.25">
      <c r="A34" s="59">
        <v>27</v>
      </c>
      <c r="B34" s="59">
        <v>341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58">
        <f t="shared" si="0"/>
        <v>0</v>
      </c>
      <c r="R34" s="13">
        <f t="shared" si="1"/>
        <v>0</v>
      </c>
    </row>
    <row r="35" spans="1:18" ht="18" customHeight="1" x14ac:dyDescent="0.25">
      <c r="A35" s="59">
        <v>28</v>
      </c>
      <c r="B35" s="17">
        <v>342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>
        <v>18</v>
      </c>
      <c r="P35" s="12">
        <v>8392</v>
      </c>
      <c r="Q35" s="58">
        <f t="shared" si="0"/>
        <v>18</v>
      </c>
      <c r="R35" s="13">
        <f t="shared" si="1"/>
        <v>2574</v>
      </c>
    </row>
    <row r="36" spans="1:18" ht="18" customHeight="1" x14ac:dyDescent="0.25">
      <c r="A36" s="59">
        <v>29</v>
      </c>
      <c r="B36" s="59">
        <v>343</v>
      </c>
      <c r="C36" s="12"/>
      <c r="D36" s="12"/>
      <c r="E36" s="12">
        <v>40</v>
      </c>
      <c r="F36" s="12">
        <v>14695</v>
      </c>
      <c r="G36" s="12">
        <v>24</v>
      </c>
      <c r="H36" s="12">
        <v>14705</v>
      </c>
      <c r="I36" s="12"/>
      <c r="J36" s="12"/>
      <c r="K36" s="12">
        <v>52</v>
      </c>
      <c r="L36" s="12">
        <v>14725</v>
      </c>
      <c r="M36" s="12"/>
      <c r="N36" s="12"/>
      <c r="O36" s="12"/>
      <c r="P36" s="12"/>
      <c r="Q36" s="58">
        <f t="shared" si="0"/>
        <v>116</v>
      </c>
      <c r="R36" s="13">
        <f t="shared" si="1"/>
        <v>16524</v>
      </c>
    </row>
    <row r="37" spans="1:18" ht="18" customHeight="1" x14ac:dyDescent="0.25">
      <c r="A37" s="59">
        <v>30</v>
      </c>
      <c r="B37" s="14" t="s">
        <v>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8">
        <f t="shared" si="0"/>
        <v>0</v>
      </c>
      <c r="R37" s="13">
        <f t="shared" si="1"/>
        <v>0</v>
      </c>
    </row>
    <row r="38" spans="1:18" ht="18" customHeight="1" x14ac:dyDescent="0.25">
      <c r="A38" s="59">
        <v>31</v>
      </c>
      <c r="B38" s="14" t="s">
        <v>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58">
        <f t="shared" si="0"/>
        <v>0</v>
      </c>
      <c r="R38" s="13">
        <f t="shared" si="1"/>
        <v>0</v>
      </c>
    </row>
    <row r="39" spans="1:18" ht="18" customHeight="1" x14ac:dyDescent="0.25">
      <c r="A39" s="59">
        <v>32</v>
      </c>
      <c r="B39" s="14" t="s">
        <v>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58">
        <f t="shared" si="0"/>
        <v>0</v>
      </c>
      <c r="R39" s="13">
        <f t="shared" si="1"/>
        <v>0</v>
      </c>
    </row>
    <row r="40" spans="1:18" ht="18" customHeight="1" x14ac:dyDescent="0.25">
      <c r="A40" s="59">
        <v>33</v>
      </c>
      <c r="B40" s="14">
        <v>417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58">
        <f t="shared" si="0"/>
        <v>0</v>
      </c>
      <c r="R40" s="13">
        <f t="shared" si="1"/>
        <v>0</v>
      </c>
    </row>
    <row r="41" spans="1:18" ht="18" customHeight="1" x14ac:dyDescent="0.25">
      <c r="A41" s="59">
        <v>35</v>
      </c>
      <c r="B41" s="59">
        <v>419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58">
        <f t="shared" si="0"/>
        <v>0</v>
      </c>
      <c r="R41" s="13">
        <f t="shared" si="1"/>
        <v>0</v>
      </c>
    </row>
    <row r="42" spans="1:18" ht="18" customHeight="1" x14ac:dyDescent="0.25">
      <c r="A42" s="59">
        <v>37</v>
      </c>
      <c r="B42" s="14">
        <v>421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58">
        <f t="shared" si="0"/>
        <v>0</v>
      </c>
      <c r="R42" s="13">
        <f t="shared" si="1"/>
        <v>0</v>
      </c>
    </row>
    <row r="43" spans="1:18" ht="18" customHeight="1" x14ac:dyDescent="0.25">
      <c r="A43" s="59">
        <v>38</v>
      </c>
      <c r="B43" s="59">
        <v>422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8" customHeight="1" x14ac:dyDescent="0.25">
      <c r="A44" s="59">
        <v>39</v>
      </c>
      <c r="B44" s="58">
        <v>423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58">
        <f t="shared" si="2"/>
        <v>0</v>
      </c>
      <c r="R44" s="13">
        <f t="shared" si="3"/>
        <v>0</v>
      </c>
    </row>
    <row r="45" spans="1:18" ht="18" customHeight="1" x14ac:dyDescent="0.25">
      <c r="A45" s="59">
        <v>40</v>
      </c>
      <c r="B45" s="58">
        <v>424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58">
        <f t="shared" si="2"/>
        <v>0</v>
      </c>
      <c r="R45" s="13">
        <f t="shared" si="3"/>
        <v>0</v>
      </c>
    </row>
    <row r="46" spans="1:18" ht="18" customHeight="1" x14ac:dyDescent="0.25">
      <c r="A46" s="59">
        <v>41</v>
      </c>
      <c r="B46" s="58">
        <v>425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58">
        <f t="shared" si="2"/>
        <v>0</v>
      </c>
      <c r="R46" s="13">
        <f t="shared" si="3"/>
        <v>0</v>
      </c>
    </row>
    <row r="47" spans="1:18" ht="18" customHeight="1" x14ac:dyDescent="0.25">
      <c r="A47" s="59">
        <v>42</v>
      </c>
      <c r="B47" s="58">
        <v>426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58">
        <f t="shared" si="2"/>
        <v>0</v>
      </c>
      <c r="R47" s="13">
        <f t="shared" si="3"/>
        <v>0</v>
      </c>
    </row>
    <row r="48" spans="1:18" ht="18" customHeight="1" x14ac:dyDescent="0.25">
      <c r="A48" s="59">
        <v>43</v>
      </c>
      <c r="B48" s="58">
        <v>427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58">
        <f t="shared" si="2"/>
        <v>0</v>
      </c>
      <c r="R48" s="13">
        <f t="shared" si="3"/>
        <v>0</v>
      </c>
    </row>
    <row r="49" spans="1:18" ht="18" customHeight="1" x14ac:dyDescent="0.25">
      <c r="A49" s="59">
        <v>44</v>
      </c>
      <c r="B49" s="58">
        <v>428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58">
        <f t="shared" si="2"/>
        <v>0</v>
      </c>
      <c r="R49" s="13">
        <f t="shared" si="3"/>
        <v>0</v>
      </c>
    </row>
    <row r="50" spans="1:18" ht="18" customHeight="1" x14ac:dyDescent="0.25">
      <c r="A50" s="59">
        <v>45</v>
      </c>
      <c r="B50" s="58">
        <v>429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58">
        <f t="shared" si="2"/>
        <v>0</v>
      </c>
      <c r="R50" s="13">
        <f t="shared" si="3"/>
        <v>0</v>
      </c>
    </row>
    <row r="51" spans="1:18" ht="18" customHeight="1" x14ac:dyDescent="0.25">
      <c r="A51" s="59">
        <v>46</v>
      </c>
      <c r="B51" s="58">
        <v>430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>
        <v>32</v>
      </c>
      <c r="N51" s="12">
        <v>11427</v>
      </c>
      <c r="O51" s="12"/>
      <c r="P51" s="12"/>
      <c r="Q51" s="58">
        <f t="shared" si="2"/>
        <v>32</v>
      </c>
      <c r="R51" s="13">
        <f t="shared" si="3"/>
        <v>4576</v>
      </c>
    </row>
    <row r="52" spans="1:18" ht="18" customHeight="1" x14ac:dyDescent="0.25">
      <c r="A52" s="59">
        <v>47</v>
      </c>
      <c r="B52" s="58">
        <v>431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58">
        <f t="shared" si="2"/>
        <v>0</v>
      </c>
      <c r="R52" s="13">
        <f t="shared" si="3"/>
        <v>0</v>
      </c>
    </row>
    <row r="53" spans="1:18" ht="18" customHeight="1" x14ac:dyDescent="0.25">
      <c r="A53" s="59">
        <v>48</v>
      </c>
      <c r="B53" s="58">
        <v>432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58">
        <f t="shared" si="2"/>
        <v>0</v>
      </c>
      <c r="R53" s="13">
        <f t="shared" si="3"/>
        <v>0</v>
      </c>
    </row>
    <row r="54" spans="1:18" ht="18" customHeight="1" x14ac:dyDescent="0.25">
      <c r="A54" s="59">
        <v>49</v>
      </c>
      <c r="B54" s="58">
        <v>433</v>
      </c>
      <c r="C54" s="12"/>
      <c r="D54" s="12"/>
      <c r="E54" s="12"/>
      <c r="F54" s="12"/>
      <c r="G54" s="12"/>
      <c r="H54" s="12"/>
      <c r="I54" s="12">
        <v>46</v>
      </c>
      <c r="J54" s="12">
        <v>988</v>
      </c>
      <c r="K54" s="12"/>
      <c r="L54" s="12"/>
      <c r="M54" s="12"/>
      <c r="N54" s="12"/>
      <c r="O54" s="12"/>
      <c r="P54" s="12"/>
      <c r="Q54" s="58">
        <f t="shared" si="2"/>
        <v>46</v>
      </c>
      <c r="R54" s="13">
        <f t="shared" si="3"/>
        <v>6532</v>
      </c>
    </row>
    <row r="55" spans="1:18" ht="18" customHeight="1" x14ac:dyDescent="0.25">
      <c r="A55" s="59">
        <v>50</v>
      </c>
      <c r="B55" s="58">
        <v>434</v>
      </c>
      <c r="C55" s="12"/>
      <c r="D55" s="12"/>
      <c r="E55" s="12"/>
      <c r="F55" s="12"/>
      <c r="G55" s="12">
        <v>44</v>
      </c>
      <c r="H55" s="12">
        <v>1010</v>
      </c>
      <c r="I55" s="12"/>
      <c r="J55" s="12"/>
      <c r="K55" s="12"/>
      <c r="L55" s="12"/>
      <c r="M55" s="12"/>
      <c r="N55" s="12"/>
      <c r="O55" s="12"/>
      <c r="P55" s="12"/>
      <c r="Q55" s="58">
        <f t="shared" si="2"/>
        <v>44</v>
      </c>
      <c r="R55" s="13">
        <f t="shared" si="3"/>
        <v>6248</v>
      </c>
    </row>
    <row r="56" spans="1:18" ht="18" customHeight="1" x14ac:dyDescent="0.25">
      <c r="A56" s="59">
        <v>51</v>
      </c>
      <c r="B56" s="58">
        <v>435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>
        <v>42</v>
      </c>
      <c r="N56" s="12">
        <v>931</v>
      </c>
      <c r="O56" s="12"/>
      <c r="P56" s="12"/>
      <c r="Q56" s="58">
        <f t="shared" si="2"/>
        <v>42</v>
      </c>
      <c r="R56" s="13">
        <f t="shared" si="3"/>
        <v>6006</v>
      </c>
    </row>
    <row r="57" spans="1:18" ht="18" customHeight="1" x14ac:dyDescent="0.25">
      <c r="A57" s="59">
        <v>52</v>
      </c>
      <c r="B57" s="58">
        <v>436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58">
        <f t="shared" si="2"/>
        <v>0</v>
      </c>
      <c r="R57" s="13">
        <f t="shared" si="3"/>
        <v>0</v>
      </c>
    </row>
    <row r="58" spans="1:18" ht="18" customHeight="1" x14ac:dyDescent="0.25">
      <c r="A58" s="59">
        <v>53</v>
      </c>
      <c r="B58" s="58">
        <v>437</v>
      </c>
      <c r="C58" s="12"/>
      <c r="D58" s="12"/>
      <c r="E58" s="12"/>
      <c r="F58" s="12"/>
      <c r="G58" s="12"/>
      <c r="H58" s="12"/>
      <c r="I58" s="12"/>
      <c r="J58" s="12"/>
      <c r="K58" s="12">
        <v>36</v>
      </c>
      <c r="L58" s="12">
        <v>945</v>
      </c>
      <c r="M58" s="12"/>
      <c r="N58" s="12"/>
      <c r="O58" s="12"/>
      <c r="P58" s="12"/>
      <c r="Q58" s="58">
        <f t="shared" si="2"/>
        <v>36</v>
      </c>
      <c r="R58" s="13">
        <f t="shared" si="3"/>
        <v>5148</v>
      </c>
    </row>
    <row r="59" spans="1:18" ht="18" customHeight="1" x14ac:dyDescent="0.25">
      <c r="A59" s="59">
        <v>54</v>
      </c>
      <c r="B59" s="58">
        <v>438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58">
        <f t="shared" si="2"/>
        <v>0</v>
      </c>
      <c r="R59" s="13">
        <f t="shared" si="3"/>
        <v>0</v>
      </c>
    </row>
    <row r="60" spans="1:18" ht="18" customHeight="1" x14ac:dyDescent="0.25">
      <c r="A60" s="59">
        <v>55</v>
      </c>
      <c r="B60" s="58">
        <v>439</v>
      </c>
      <c r="C60" s="12"/>
      <c r="D60" s="12"/>
      <c r="E60" s="12"/>
      <c r="F60" s="12"/>
      <c r="G60" s="12"/>
      <c r="H60" s="12"/>
      <c r="I60" s="12"/>
      <c r="J60" s="12"/>
      <c r="K60" s="12">
        <v>39</v>
      </c>
      <c r="L60" s="12">
        <v>934</v>
      </c>
      <c r="M60" s="12"/>
      <c r="N60" s="12"/>
      <c r="O60" s="12"/>
      <c r="P60" s="12"/>
      <c r="Q60" s="58">
        <f t="shared" si="2"/>
        <v>39</v>
      </c>
      <c r="R60" s="13">
        <f t="shared" si="3"/>
        <v>5577</v>
      </c>
    </row>
    <row r="61" spans="1:18" ht="18" customHeight="1" x14ac:dyDescent="0.25">
      <c r="A61" s="59">
        <v>56</v>
      </c>
      <c r="B61" s="58">
        <v>440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58">
        <f t="shared" si="2"/>
        <v>0</v>
      </c>
      <c r="R61" s="13">
        <f t="shared" si="3"/>
        <v>0</v>
      </c>
    </row>
    <row r="62" spans="1:18" ht="18" customHeight="1" x14ac:dyDescent="0.25">
      <c r="A62" s="59">
        <v>57</v>
      </c>
      <c r="B62" s="58">
        <v>441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58">
        <f t="shared" si="2"/>
        <v>0</v>
      </c>
      <c r="R62" s="13">
        <f t="shared" si="3"/>
        <v>0</v>
      </c>
    </row>
    <row r="63" spans="1:18" ht="18" customHeight="1" x14ac:dyDescent="0.25">
      <c r="A63" s="59">
        <v>58</v>
      </c>
      <c r="B63" s="58">
        <v>442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58">
        <f t="shared" si="2"/>
        <v>0</v>
      </c>
      <c r="R63" s="13">
        <f t="shared" si="3"/>
        <v>0</v>
      </c>
    </row>
    <row r="64" spans="1:18" ht="18" customHeight="1" x14ac:dyDescent="0.25">
      <c r="A64" s="59">
        <v>60</v>
      </c>
      <c r="B64" s="58" t="s">
        <v>20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58">
        <f t="shared" si="2"/>
        <v>0</v>
      </c>
      <c r="R64" s="13">
        <f t="shared" si="3"/>
        <v>0</v>
      </c>
    </row>
    <row r="65" spans="1:18" ht="18" customHeight="1" x14ac:dyDescent="0.25">
      <c r="A65" s="59">
        <v>61</v>
      </c>
      <c r="B65" s="58">
        <v>505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8">
        <f t="shared" si="2"/>
        <v>0</v>
      </c>
      <c r="R65" s="13">
        <f t="shared" si="3"/>
        <v>0</v>
      </c>
    </row>
    <row r="66" spans="1:18" ht="18" customHeight="1" x14ac:dyDescent="0.25">
      <c r="A66" s="59">
        <v>62</v>
      </c>
      <c r="B66" s="58">
        <v>506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58">
        <f t="shared" si="2"/>
        <v>0</v>
      </c>
      <c r="R66" s="13">
        <f t="shared" si="3"/>
        <v>0</v>
      </c>
    </row>
    <row r="67" spans="1:18" ht="18" customHeight="1" x14ac:dyDescent="0.25">
      <c r="A67" s="59">
        <v>63</v>
      </c>
      <c r="B67" s="58">
        <v>507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58">
        <f t="shared" si="2"/>
        <v>0</v>
      </c>
      <c r="R67" s="13">
        <f t="shared" si="3"/>
        <v>0</v>
      </c>
    </row>
    <row r="68" spans="1:18" ht="18" customHeight="1" x14ac:dyDescent="0.25">
      <c r="A68" s="59">
        <v>64</v>
      </c>
      <c r="B68" s="58">
        <v>608</v>
      </c>
      <c r="C68" s="12"/>
      <c r="D68" s="12"/>
      <c r="E68" s="12"/>
      <c r="F68" s="12"/>
      <c r="G68" s="12"/>
      <c r="H68" s="12"/>
      <c r="I68" s="12"/>
      <c r="J68" s="12"/>
      <c r="K68" s="12">
        <v>24</v>
      </c>
      <c r="L68" s="12">
        <v>7391</v>
      </c>
      <c r="M68" s="12"/>
      <c r="N68" s="12"/>
      <c r="O68" s="12"/>
      <c r="P68" s="12"/>
      <c r="Q68" s="58">
        <f t="shared" si="2"/>
        <v>24</v>
      </c>
      <c r="R68" s="13">
        <f t="shared" si="3"/>
        <v>3432</v>
      </c>
    </row>
    <row r="69" spans="1:18" ht="18" customHeight="1" x14ac:dyDescent="0.25">
      <c r="A69" s="59">
        <v>65</v>
      </c>
      <c r="B69" s="58">
        <v>609</v>
      </c>
      <c r="C69" s="12">
        <v>10</v>
      </c>
      <c r="D69" s="12">
        <v>8008</v>
      </c>
      <c r="E69" s="12"/>
      <c r="F69" s="12"/>
      <c r="G69" s="12"/>
      <c r="H69" s="12"/>
      <c r="I69" s="12">
        <v>37</v>
      </c>
      <c r="J69" s="12">
        <v>8016</v>
      </c>
      <c r="K69" s="12"/>
      <c r="L69" s="12"/>
      <c r="M69" s="12"/>
      <c r="N69" s="12"/>
      <c r="O69" s="12"/>
      <c r="P69" s="12"/>
      <c r="Q69" s="58">
        <f t="shared" si="2"/>
        <v>47</v>
      </c>
      <c r="R69" s="13">
        <f t="shared" si="3"/>
        <v>6674</v>
      </c>
    </row>
    <row r="70" spans="1:18" ht="18" customHeight="1" x14ac:dyDescent="0.25">
      <c r="A70" s="59">
        <v>66</v>
      </c>
      <c r="B70" s="58">
        <v>610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58">
        <f t="shared" si="2"/>
        <v>0</v>
      </c>
      <c r="R70" s="13">
        <f t="shared" si="3"/>
        <v>0</v>
      </c>
    </row>
    <row r="71" spans="1:18" ht="18" customHeight="1" x14ac:dyDescent="0.25">
      <c r="A71" s="59">
        <v>67</v>
      </c>
      <c r="B71" s="58">
        <v>611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58">
        <f t="shared" si="2"/>
        <v>0</v>
      </c>
      <c r="R71" s="13">
        <f t="shared" si="3"/>
        <v>0</v>
      </c>
    </row>
    <row r="72" spans="1:18" ht="18" customHeight="1" x14ac:dyDescent="0.25">
      <c r="A72" s="59">
        <v>68</v>
      </c>
      <c r="B72" s="58">
        <v>612</v>
      </c>
      <c r="C72" s="12">
        <v>10</v>
      </c>
      <c r="D72" s="12">
        <v>3117</v>
      </c>
      <c r="E72" s="12"/>
      <c r="F72" s="12"/>
      <c r="G72" s="12"/>
      <c r="H72" s="12"/>
      <c r="I72" s="12">
        <v>49</v>
      </c>
      <c r="J72" s="12">
        <v>3125</v>
      </c>
      <c r="K72" s="12"/>
      <c r="L72" s="12"/>
      <c r="M72" s="12">
        <v>6</v>
      </c>
      <c r="N72" s="12">
        <v>3128</v>
      </c>
      <c r="O72" s="12"/>
      <c r="P72" s="12"/>
      <c r="Q72" s="58">
        <f t="shared" si="2"/>
        <v>65</v>
      </c>
      <c r="R72" s="13">
        <f t="shared" si="3"/>
        <v>9236</v>
      </c>
    </row>
    <row r="73" spans="1:18" ht="18" customHeight="1" x14ac:dyDescent="0.25">
      <c r="A73" s="59">
        <v>69</v>
      </c>
      <c r="B73" s="58">
        <v>613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58">
        <f t="shared" si="2"/>
        <v>0</v>
      </c>
      <c r="R73" s="13">
        <f t="shared" si="3"/>
        <v>0</v>
      </c>
    </row>
    <row r="74" spans="1:18" ht="18" customHeight="1" x14ac:dyDescent="0.25">
      <c r="A74" s="59">
        <v>71</v>
      </c>
      <c r="B74" s="58">
        <v>615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58">
        <f t="shared" si="2"/>
        <v>0</v>
      </c>
      <c r="R74" s="13">
        <f t="shared" si="3"/>
        <v>0</v>
      </c>
    </row>
    <row r="75" spans="1:18" ht="18" customHeight="1" x14ac:dyDescent="0.25">
      <c r="A75" s="59">
        <v>72</v>
      </c>
      <c r="B75" s="58">
        <v>616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8" customHeight="1" x14ac:dyDescent="0.25">
      <c r="A76" s="59">
        <v>73</v>
      </c>
      <c r="B76" s="58">
        <v>617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58">
        <f t="shared" si="4"/>
        <v>0</v>
      </c>
      <c r="R76" s="13">
        <f t="shared" si="5"/>
        <v>0</v>
      </c>
    </row>
    <row r="77" spans="1:18" s="19" customFormat="1" ht="18" customHeight="1" x14ac:dyDescent="0.25">
      <c r="A77" s="59">
        <v>74</v>
      </c>
      <c r="B77" s="18">
        <v>618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>
        <v>20</v>
      </c>
      <c r="N77" s="12">
        <v>521</v>
      </c>
      <c r="O77" s="12"/>
      <c r="P77" s="12"/>
      <c r="Q77" s="58">
        <f t="shared" si="4"/>
        <v>20</v>
      </c>
      <c r="R77" s="13">
        <f t="shared" si="5"/>
        <v>2860</v>
      </c>
    </row>
    <row r="78" spans="1:18" ht="18" customHeight="1" x14ac:dyDescent="0.25">
      <c r="A78" s="59">
        <v>75</v>
      </c>
      <c r="B78" s="58">
        <v>619</v>
      </c>
      <c r="C78" s="12">
        <v>19</v>
      </c>
      <c r="D78" s="12">
        <v>6145</v>
      </c>
      <c r="E78" s="12"/>
      <c r="F78" s="12"/>
      <c r="G78" s="12">
        <v>21</v>
      </c>
      <c r="H78" s="12">
        <v>6163</v>
      </c>
      <c r="I78" s="12"/>
      <c r="J78" s="12"/>
      <c r="K78" s="12"/>
      <c r="L78" s="12"/>
      <c r="M78" s="12"/>
      <c r="N78" s="12"/>
      <c r="O78" s="12"/>
      <c r="P78" s="12"/>
      <c r="Q78" s="58">
        <f t="shared" si="4"/>
        <v>40</v>
      </c>
      <c r="R78" s="13">
        <f t="shared" si="5"/>
        <v>5680</v>
      </c>
    </row>
    <row r="79" spans="1:18" ht="18" customHeight="1" x14ac:dyDescent="0.25">
      <c r="A79" s="59">
        <v>76</v>
      </c>
      <c r="B79" s="58">
        <v>620</v>
      </c>
      <c r="C79" s="12">
        <v>17</v>
      </c>
      <c r="D79" s="12">
        <v>6191</v>
      </c>
      <c r="E79" s="12"/>
      <c r="F79" s="12"/>
      <c r="G79" s="12"/>
      <c r="H79" s="12"/>
      <c r="I79" s="12"/>
      <c r="J79" s="12"/>
      <c r="K79" s="12">
        <v>23</v>
      </c>
      <c r="L79" s="12">
        <v>6112</v>
      </c>
      <c r="M79" s="12"/>
      <c r="N79" s="12"/>
      <c r="O79" s="12"/>
      <c r="P79" s="12"/>
      <c r="Q79" s="58">
        <f t="shared" si="4"/>
        <v>40</v>
      </c>
      <c r="R79" s="13">
        <f t="shared" si="5"/>
        <v>5703</v>
      </c>
    </row>
    <row r="80" spans="1:18" ht="18" customHeight="1" x14ac:dyDescent="0.25">
      <c r="A80" s="59">
        <v>79</v>
      </c>
      <c r="B80" s="58">
        <v>623</v>
      </c>
      <c r="C80" s="12">
        <v>18</v>
      </c>
      <c r="D80" s="12">
        <v>5873</v>
      </c>
      <c r="E80" s="12"/>
      <c r="F80" s="12"/>
      <c r="G80" s="12"/>
      <c r="H80" s="12"/>
      <c r="I80" s="12"/>
      <c r="J80" s="12"/>
      <c r="K80" s="12">
        <v>24</v>
      </c>
      <c r="L80" s="12">
        <v>5897</v>
      </c>
      <c r="M80" s="12"/>
      <c r="N80" s="12"/>
      <c r="O80" s="12"/>
      <c r="P80" s="12"/>
      <c r="Q80" s="58">
        <f t="shared" si="4"/>
        <v>42</v>
      </c>
      <c r="R80" s="13">
        <f t="shared" si="5"/>
        <v>5988</v>
      </c>
    </row>
    <row r="81" spans="1:18" ht="18" customHeight="1" x14ac:dyDescent="0.25">
      <c r="A81" s="59">
        <v>80</v>
      </c>
      <c r="B81" s="58">
        <v>624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58">
        <f t="shared" si="4"/>
        <v>0</v>
      </c>
      <c r="R81" s="13">
        <f t="shared" si="5"/>
        <v>0</v>
      </c>
    </row>
    <row r="82" spans="1:18" ht="18" customHeight="1" x14ac:dyDescent="0.25">
      <c r="A82" s="59">
        <v>81</v>
      </c>
      <c r="B82" s="58">
        <v>625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>
        <v>19</v>
      </c>
      <c r="N82" s="12">
        <v>6268</v>
      </c>
      <c r="O82" s="12"/>
      <c r="P82" s="12"/>
      <c r="Q82" s="58">
        <f t="shared" si="4"/>
        <v>19</v>
      </c>
      <c r="R82" s="13">
        <f t="shared" si="5"/>
        <v>2717</v>
      </c>
    </row>
    <row r="83" spans="1:18" ht="18" customHeight="1" x14ac:dyDescent="0.25">
      <c r="A83" s="59">
        <v>82</v>
      </c>
      <c r="B83" s="58">
        <v>626</v>
      </c>
      <c r="C83" s="12"/>
      <c r="D83" s="12"/>
      <c r="E83" s="12">
        <v>20</v>
      </c>
      <c r="F83" s="12">
        <v>5919</v>
      </c>
      <c r="G83" s="12"/>
      <c r="H83" s="12"/>
      <c r="I83" s="12"/>
      <c r="J83" s="12"/>
      <c r="K83" s="12">
        <v>28</v>
      </c>
      <c r="L83" s="12">
        <v>5941</v>
      </c>
      <c r="M83" s="12"/>
      <c r="N83" s="12"/>
      <c r="O83" s="12"/>
      <c r="P83" s="12"/>
      <c r="Q83" s="58">
        <f t="shared" si="4"/>
        <v>48</v>
      </c>
      <c r="R83" s="13">
        <f t="shared" si="5"/>
        <v>6844</v>
      </c>
    </row>
    <row r="84" spans="1:18" ht="18" customHeight="1" x14ac:dyDescent="0.25">
      <c r="A84" s="59">
        <v>83</v>
      </c>
      <c r="B84" s="58">
        <v>627</v>
      </c>
      <c r="C84" s="12"/>
      <c r="D84" s="12"/>
      <c r="E84" s="12">
        <v>18</v>
      </c>
      <c r="F84" s="12">
        <v>6557</v>
      </c>
      <c r="G84" s="12"/>
      <c r="H84" s="12"/>
      <c r="I84" s="12"/>
      <c r="J84" s="12"/>
      <c r="K84" s="12">
        <v>19</v>
      </c>
      <c r="L84" s="12">
        <v>6574</v>
      </c>
      <c r="M84" s="12"/>
      <c r="N84" s="12"/>
      <c r="O84" s="12"/>
      <c r="P84" s="12"/>
      <c r="Q84" s="58">
        <f t="shared" si="4"/>
        <v>37</v>
      </c>
      <c r="R84" s="13">
        <f t="shared" si="5"/>
        <v>5273</v>
      </c>
    </row>
    <row r="85" spans="1:18" ht="18" customHeight="1" x14ac:dyDescent="0.25">
      <c r="A85" s="59">
        <v>84</v>
      </c>
      <c r="B85" s="58">
        <v>628</v>
      </c>
      <c r="C85" s="12"/>
      <c r="D85" s="12"/>
      <c r="E85" s="12">
        <v>15</v>
      </c>
      <c r="F85" s="12">
        <v>6691</v>
      </c>
      <c r="G85" s="12"/>
      <c r="H85" s="12"/>
      <c r="I85" s="12">
        <v>21</v>
      </c>
      <c r="J85" s="12">
        <v>6707</v>
      </c>
      <c r="K85" s="12"/>
      <c r="L85" s="12"/>
      <c r="M85" s="12"/>
      <c r="N85" s="12"/>
      <c r="O85" s="12"/>
      <c r="P85" s="12"/>
      <c r="Q85" s="58">
        <f t="shared" si="4"/>
        <v>36</v>
      </c>
      <c r="R85" s="13">
        <f t="shared" si="5"/>
        <v>5112</v>
      </c>
    </row>
    <row r="86" spans="1:18" ht="18" customHeight="1" x14ac:dyDescent="0.25">
      <c r="A86" s="59">
        <v>85</v>
      </c>
      <c r="B86" s="58">
        <v>629</v>
      </c>
      <c r="C86" s="12"/>
      <c r="D86" s="12"/>
      <c r="E86" s="12"/>
      <c r="F86" s="12"/>
      <c r="G86" s="12">
        <v>15</v>
      </c>
      <c r="H86" s="12">
        <v>5714</v>
      </c>
      <c r="I86" s="12"/>
      <c r="J86" s="12"/>
      <c r="K86" s="12">
        <v>25</v>
      </c>
      <c r="L86" s="12">
        <v>5725</v>
      </c>
      <c r="M86" s="12"/>
      <c r="N86" s="12"/>
      <c r="O86" s="12"/>
      <c r="P86" s="12"/>
      <c r="Q86" s="58">
        <f t="shared" si="4"/>
        <v>40</v>
      </c>
      <c r="R86" s="13">
        <f t="shared" si="5"/>
        <v>5705</v>
      </c>
    </row>
    <row r="87" spans="1:18" ht="18" customHeight="1" x14ac:dyDescent="0.25">
      <c r="A87" s="59">
        <v>86</v>
      </c>
      <c r="B87" s="58">
        <v>630</v>
      </c>
      <c r="C87" s="12">
        <v>15</v>
      </c>
      <c r="D87" s="12">
        <v>6586</v>
      </c>
      <c r="E87" s="12"/>
      <c r="F87" s="12"/>
      <c r="G87" s="12">
        <v>15</v>
      </c>
      <c r="H87" s="12">
        <v>6603</v>
      </c>
      <c r="I87" s="12"/>
      <c r="J87" s="12"/>
      <c r="K87" s="12">
        <v>21</v>
      </c>
      <c r="L87" s="12">
        <v>6616</v>
      </c>
      <c r="M87" s="12"/>
      <c r="N87" s="12"/>
      <c r="O87" s="12"/>
      <c r="P87" s="12"/>
      <c r="Q87" s="58">
        <f t="shared" si="4"/>
        <v>51</v>
      </c>
      <c r="R87" s="13">
        <f t="shared" si="5"/>
        <v>7263</v>
      </c>
    </row>
    <row r="88" spans="1:18" ht="18" customHeight="1" x14ac:dyDescent="0.25">
      <c r="A88" s="59">
        <v>87</v>
      </c>
      <c r="B88" s="58">
        <v>631</v>
      </c>
      <c r="C88" s="12">
        <v>22</v>
      </c>
      <c r="D88" s="12">
        <v>6119</v>
      </c>
      <c r="E88" s="12"/>
      <c r="F88" s="12"/>
      <c r="G88" s="12">
        <v>22</v>
      </c>
      <c r="H88" s="12">
        <v>6133</v>
      </c>
      <c r="I88" s="12"/>
      <c r="J88" s="12"/>
      <c r="K88" s="12">
        <v>27</v>
      </c>
      <c r="L88" s="12">
        <v>6151</v>
      </c>
      <c r="M88" s="12"/>
      <c r="N88" s="12"/>
      <c r="O88" s="12"/>
      <c r="P88" s="12"/>
      <c r="Q88" s="58">
        <f t="shared" si="4"/>
        <v>71</v>
      </c>
      <c r="R88" s="13">
        <f t="shared" si="5"/>
        <v>10109</v>
      </c>
    </row>
    <row r="89" spans="1:18" ht="18" customHeight="1" x14ac:dyDescent="0.25">
      <c r="A89" s="59">
        <v>88</v>
      </c>
      <c r="B89" s="58">
        <v>632</v>
      </c>
      <c r="C89" s="12">
        <v>20</v>
      </c>
      <c r="D89" s="12">
        <v>6515</v>
      </c>
      <c r="E89" s="12"/>
      <c r="F89" s="12"/>
      <c r="G89" s="12"/>
      <c r="H89" s="12"/>
      <c r="I89" s="12"/>
      <c r="J89" s="12"/>
      <c r="K89" s="12">
        <v>28</v>
      </c>
      <c r="L89" s="12">
        <v>6535</v>
      </c>
      <c r="M89" s="12"/>
      <c r="N89" s="12"/>
      <c r="O89" s="12"/>
      <c r="P89" s="12"/>
      <c r="Q89" s="58">
        <f t="shared" si="4"/>
        <v>48</v>
      </c>
      <c r="R89" s="13">
        <f t="shared" si="5"/>
        <v>6844</v>
      </c>
    </row>
    <row r="90" spans="1:18" ht="18" customHeight="1" x14ac:dyDescent="0.25">
      <c r="A90" s="59">
        <v>89</v>
      </c>
      <c r="B90" s="58">
        <v>633</v>
      </c>
      <c r="C90" s="12"/>
      <c r="D90" s="12"/>
      <c r="E90" s="12"/>
      <c r="F90" s="12"/>
      <c r="G90" s="12">
        <v>17</v>
      </c>
      <c r="H90" s="12">
        <v>6143</v>
      </c>
      <c r="I90" s="12"/>
      <c r="J90" s="12"/>
      <c r="K90" s="12"/>
      <c r="L90" s="12"/>
      <c r="M90" s="12"/>
      <c r="N90" s="12"/>
      <c r="O90" s="12"/>
      <c r="P90" s="12"/>
      <c r="Q90" s="58">
        <f t="shared" si="4"/>
        <v>17</v>
      </c>
      <c r="R90" s="13">
        <f t="shared" si="5"/>
        <v>2414</v>
      </c>
    </row>
    <row r="91" spans="1:18" ht="18" customHeight="1" x14ac:dyDescent="0.25">
      <c r="A91" s="59">
        <v>90</v>
      </c>
      <c r="B91" s="58" t="s">
        <v>21</v>
      </c>
      <c r="C91" s="12"/>
      <c r="D91" s="12"/>
      <c r="E91" s="12"/>
      <c r="F91" s="12"/>
      <c r="G91" s="12"/>
      <c r="H91" s="12"/>
      <c r="I91" s="12">
        <v>21</v>
      </c>
      <c r="J91" s="12">
        <v>4474</v>
      </c>
      <c r="K91" s="12"/>
      <c r="L91" s="12"/>
      <c r="M91" s="12"/>
      <c r="N91" s="12"/>
      <c r="O91" s="12"/>
      <c r="P91" s="12"/>
      <c r="Q91" s="58">
        <f t="shared" si="4"/>
        <v>21</v>
      </c>
      <c r="R91" s="13">
        <f t="shared" si="5"/>
        <v>2982</v>
      </c>
    </row>
    <row r="92" spans="1:18" ht="18" customHeight="1" x14ac:dyDescent="0.25">
      <c r="A92" s="59">
        <v>91</v>
      </c>
      <c r="B92" s="58">
        <v>702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58">
        <f t="shared" si="4"/>
        <v>0</v>
      </c>
      <c r="R92" s="13">
        <f t="shared" si="5"/>
        <v>0</v>
      </c>
    </row>
    <row r="93" spans="1:18" ht="18" customHeight="1" x14ac:dyDescent="0.25">
      <c r="A93" s="59">
        <v>92</v>
      </c>
      <c r="B93" s="58">
        <v>703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58">
        <f t="shared" si="4"/>
        <v>0</v>
      </c>
      <c r="R93" s="13">
        <f t="shared" si="5"/>
        <v>0</v>
      </c>
    </row>
    <row r="94" spans="1:18" ht="18" customHeight="1" x14ac:dyDescent="0.25">
      <c r="A94" s="59">
        <v>95</v>
      </c>
      <c r="B94" s="58">
        <v>1004</v>
      </c>
      <c r="C94" s="12"/>
      <c r="D94" s="12"/>
      <c r="E94" s="12"/>
      <c r="F94" s="12"/>
      <c r="G94" s="12"/>
      <c r="H94" s="12"/>
      <c r="I94" s="12">
        <v>40</v>
      </c>
      <c r="J94" s="12">
        <v>8861</v>
      </c>
      <c r="K94" s="12"/>
      <c r="L94" s="12"/>
      <c r="M94" s="12"/>
      <c r="N94" s="12"/>
      <c r="O94" s="12"/>
      <c r="P94" s="12"/>
      <c r="Q94" s="58">
        <f t="shared" si="4"/>
        <v>40</v>
      </c>
      <c r="R94" s="13">
        <f t="shared" si="5"/>
        <v>5680</v>
      </c>
    </row>
    <row r="95" spans="1:18" ht="18" customHeight="1" x14ac:dyDescent="0.25">
      <c r="A95" s="59">
        <v>96</v>
      </c>
      <c r="B95" s="58">
        <v>1005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58">
        <f t="shared" si="4"/>
        <v>0</v>
      </c>
      <c r="R95" s="13">
        <f t="shared" si="5"/>
        <v>0</v>
      </c>
    </row>
    <row r="96" spans="1:18" ht="18" customHeight="1" x14ac:dyDescent="0.25">
      <c r="A96" s="59">
        <v>97</v>
      </c>
      <c r="B96" s="58">
        <v>1102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58">
        <f t="shared" si="4"/>
        <v>0</v>
      </c>
      <c r="R96" s="13">
        <f t="shared" si="5"/>
        <v>0</v>
      </c>
    </row>
    <row r="97" spans="1:18" ht="18" customHeight="1" x14ac:dyDescent="0.25">
      <c r="A97" s="59">
        <v>98</v>
      </c>
      <c r="B97" s="58">
        <v>1103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58">
        <f t="shared" si="4"/>
        <v>0</v>
      </c>
      <c r="R97" s="13">
        <f t="shared" si="5"/>
        <v>0</v>
      </c>
    </row>
    <row r="98" spans="1:18" ht="18" customHeight="1" x14ac:dyDescent="0.25">
      <c r="A98" s="59">
        <v>100</v>
      </c>
      <c r="B98" s="58">
        <v>1105</v>
      </c>
      <c r="C98" s="12"/>
      <c r="D98" s="12"/>
      <c r="E98" s="12">
        <v>46</v>
      </c>
      <c r="F98" s="12">
        <v>12611</v>
      </c>
      <c r="G98" s="12"/>
      <c r="H98" s="12"/>
      <c r="I98" s="12"/>
      <c r="J98" s="12"/>
      <c r="K98" s="12">
        <v>51</v>
      </c>
      <c r="L98" s="12">
        <v>12624</v>
      </c>
      <c r="M98" s="12"/>
      <c r="N98" s="12"/>
      <c r="O98" s="12">
        <v>56</v>
      </c>
      <c r="P98" s="12">
        <v>12639</v>
      </c>
      <c r="Q98" s="58">
        <f t="shared" si="4"/>
        <v>153</v>
      </c>
      <c r="R98" s="13">
        <f t="shared" si="5"/>
        <v>21833</v>
      </c>
    </row>
    <row r="99" spans="1:18" ht="18" customHeight="1" x14ac:dyDescent="0.25">
      <c r="A99" s="59">
        <v>101</v>
      </c>
      <c r="B99" s="58">
        <v>1106</v>
      </c>
      <c r="C99" s="12"/>
      <c r="D99" s="12"/>
      <c r="E99" s="12"/>
      <c r="F99" s="12"/>
      <c r="G99" s="12"/>
      <c r="H99" s="12"/>
      <c r="I99" s="12"/>
      <c r="J99" s="12"/>
      <c r="K99" s="12">
        <v>52</v>
      </c>
      <c r="L99" s="12">
        <v>3074</v>
      </c>
      <c r="M99" s="12"/>
      <c r="N99" s="12"/>
      <c r="O99" s="12"/>
      <c r="P99" s="12"/>
      <c r="Q99" s="58">
        <f t="shared" si="4"/>
        <v>52</v>
      </c>
      <c r="R99" s="13">
        <f t="shared" si="5"/>
        <v>7436</v>
      </c>
    </row>
    <row r="100" spans="1:18" ht="18" customHeight="1" x14ac:dyDescent="0.25">
      <c r="A100" s="59">
        <v>102</v>
      </c>
      <c r="B100" s="58">
        <v>1107</v>
      </c>
      <c r="C100" s="12"/>
      <c r="D100" s="12"/>
      <c r="E100" s="12"/>
      <c r="F100" s="12"/>
      <c r="G100" s="12">
        <v>100</v>
      </c>
      <c r="H100" s="12">
        <v>3710</v>
      </c>
      <c r="I100" s="12"/>
      <c r="J100" s="12"/>
      <c r="K100" s="12"/>
      <c r="L100" s="12"/>
      <c r="M100" s="12"/>
      <c r="N100" s="12"/>
      <c r="O100" s="12">
        <v>111</v>
      </c>
      <c r="P100" s="12">
        <v>3733</v>
      </c>
      <c r="Q100" s="58">
        <f t="shared" si="4"/>
        <v>211</v>
      </c>
      <c r="R100" s="13">
        <f t="shared" si="5"/>
        <v>30073</v>
      </c>
    </row>
    <row r="101" spans="1:18" ht="18" customHeight="1" x14ac:dyDescent="0.25">
      <c r="A101" s="59">
        <v>103</v>
      </c>
      <c r="B101" s="58">
        <v>1111</v>
      </c>
      <c r="C101" s="12"/>
      <c r="D101" s="12"/>
      <c r="E101" s="12">
        <v>142</v>
      </c>
      <c r="F101" s="12">
        <v>5069</v>
      </c>
      <c r="G101" s="12"/>
      <c r="H101" s="12"/>
      <c r="I101" s="12"/>
      <c r="J101" s="12"/>
      <c r="K101" s="12"/>
      <c r="L101" s="12"/>
      <c r="M101" s="12"/>
      <c r="N101" s="12"/>
      <c r="O101" s="12">
        <v>183</v>
      </c>
      <c r="P101" s="12">
        <v>5107</v>
      </c>
      <c r="Q101" s="58">
        <f t="shared" si="4"/>
        <v>325</v>
      </c>
      <c r="R101" s="13">
        <f t="shared" si="5"/>
        <v>46333</v>
      </c>
    </row>
    <row r="102" spans="1:18" ht="18" customHeight="1" x14ac:dyDescent="0.25">
      <c r="A102" s="59">
        <v>104</v>
      </c>
      <c r="B102" s="58">
        <v>1222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58">
        <f t="shared" si="4"/>
        <v>0</v>
      </c>
      <c r="R102" s="13">
        <f t="shared" si="5"/>
        <v>0</v>
      </c>
    </row>
    <row r="103" spans="1:18" ht="18" customHeight="1" x14ac:dyDescent="0.25">
      <c r="A103" s="59">
        <v>105</v>
      </c>
      <c r="B103" s="58">
        <v>1224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58">
        <f t="shared" si="4"/>
        <v>0</v>
      </c>
      <c r="R103" s="13">
        <f t="shared" si="5"/>
        <v>0</v>
      </c>
    </row>
    <row r="104" spans="1:18" ht="18" customHeight="1" x14ac:dyDescent="0.25">
      <c r="A104" s="59">
        <v>106</v>
      </c>
      <c r="B104" s="58">
        <v>1229</v>
      </c>
      <c r="C104" s="12"/>
      <c r="D104" s="12"/>
      <c r="E104" s="12"/>
      <c r="F104" s="12"/>
      <c r="G104" s="12"/>
      <c r="H104" s="12"/>
      <c r="I104" s="12"/>
      <c r="J104" s="12"/>
      <c r="K104" s="12">
        <v>38</v>
      </c>
      <c r="L104" s="12">
        <v>174407</v>
      </c>
      <c r="M104" s="12"/>
      <c r="N104" s="12"/>
      <c r="O104" s="12"/>
      <c r="P104" s="12"/>
      <c r="Q104" s="58">
        <f t="shared" si="4"/>
        <v>38</v>
      </c>
      <c r="R104" s="13">
        <f t="shared" si="5"/>
        <v>5434</v>
      </c>
    </row>
    <row r="105" spans="1:18" ht="18" customHeight="1" x14ac:dyDescent="0.25">
      <c r="A105" s="59">
        <v>107</v>
      </c>
      <c r="B105" s="58">
        <v>1230</v>
      </c>
      <c r="C105" s="12"/>
      <c r="D105" s="12"/>
      <c r="E105" s="12"/>
      <c r="F105" s="12"/>
      <c r="G105" s="12"/>
      <c r="H105" s="12"/>
      <c r="I105" s="12"/>
      <c r="J105" s="12"/>
      <c r="K105" s="12">
        <v>73</v>
      </c>
      <c r="L105" s="12">
        <v>113047</v>
      </c>
      <c r="M105" s="12"/>
      <c r="N105" s="12"/>
      <c r="O105" s="12"/>
      <c r="P105" s="12"/>
      <c r="Q105" s="58">
        <f t="shared" si="4"/>
        <v>73</v>
      </c>
      <c r="R105" s="13">
        <f t="shared" si="5"/>
        <v>10439</v>
      </c>
    </row>
    <row r="106" spans="1:18" ht="18" customHeight="1" x14ac:dyDescent="0.25">
      <c r="A106" s="59">
        <v>108</v>
      </c>
      <c r="B106" s="58">
        <v>1231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58">
        <f t="shared" si="4"/>
        <v>0</v>
      </c>
      <c r="R106" s="13">
        <f t="shared" si="5"/>
        <v>0</v>
      </c>
    </row>
    <row r="107" spans="1:18" ht="18" customHeight="1" x14ac:dyDescent="0.25">
      <c r="A107" s="59">
        <v>109</v>
      </c>
      <c r="B107" s="58">
        <v>1232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8" customHeight="1" x14ac:dyDescent="0.25">
      <c r="A108" s="59">
        <v>110</v>
      </c>
      <c r="B108" s="58">
        <v>1233</v>
      </c>
      <c r="C108" s="12"/>
      <c r="D108" s="12"/>
      <c r="E108" s="12"/>
      <c r="F108" s="12"/>
      <c r="G108" s="12"/>
      <c r="H108" s="12"/>
      <c r="I108" s="12">
        <v>53</v>
      </c>
      <c r="J108" s="12">
        <v>173745</v>
      </c>
      <c r="K108" s="12"/>
      <c r="L108" s="12"/>
      <c r="M108" s="12"/>
      <c r="N108" s="12"/>
      <c r="O108" s="12"/>
      <c r="P108" s="12"/>
      <c r="Q108" s="58">
        <f t="shared" si="6"/>
        <v>53</v>
      </c>
      <c r="R108" s="13">
        <f t="shared" si="7"/>
        <v>7526</v>
      </c>
    </row>
    <row r="109" spans="1:18" ht="18" customHeight="1" x14ac:dyDescent="0.25">
      <c r="A109" s="59">
        <v>111</v>
      </c>
      <c r="B109" s="58">
        <v>1234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58">
        <f t="shared" si="6"/>
        <v>0</v>
      </c>
      <c r="R109" s="13">
        <f t="shared" si="7"/>
        <v>0</v>
      </c>
    </row>
    <row r="110" spans="1:18" ht="18" customHeight="1" x14ac:dyDescent="0.25">
      <c r="A110" s="59">
        <v>112</v>
      </c>
      <c r="B110" s="58">
        <v>1235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58">
        <f t="shared" si="6"/>
        <v>0</v>
      </c>
      <c r="R110" s="13">
        <f t="shared" si="7"/>
        <v>0</v>
      </c>
    </row>
    <row r="111" spans="1:18" ht="18" customHeight="1" x14ac:dyDescent="0.25">
      <c r="A111" s="59">
        <v>113</v>
      </c>
      <c r="B111" s="58">
        <v>1236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58">
        <f t="shared" si="6"/>
        <v>0</v>
      </c>
      <c r="R111" s="13">
        <f t="shared" si="7"/>
        <v>0</v>
      </c>
    </row>
    <row r="112" spans="1:18" ht="18" customHeight="1" x14ac:dyDescent="0.25">
      <c r="A112" s="59">
        <v>114</v>
      </c>
      <c r="B112" s="58">
        <v>1237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58">
        <f t="shared" si="6"/>
        <v>0</v>
      </c>
      <c r="R112" s="13">
        <f t="shared" si="7"/>
        <v>0</v>
      </c>
    </row>
    <row r="113" spans="1:18" ht="18" customHeight="1" x14ac:dyDescent="0.25">
      <c r="A113" s="59">
        <v>116</v>
      </c>
      <c r="B113" s="58">
        <v>1403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58">
        <f t="shared" si="6"/>
        <v>0</v>
      </c>
      <c r="R113" s="13">
        <f t="shared" si="7"/>
        <v>0</v>
      </c>
    </row>
    <row r="114" spans="1:18" ht="18" customHeight="1" x14ac:dyDescent="0.25">
      <c r="A114" s="59">
        <v>117</v>
      </c>
      <c r="B114" s="58">
        <v>1404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58">
        <f t="shared" si="6"/>
        <v>0</v>
      </c>
      <c r="R114" s="13">
        <f t="shared" si="7"/>
        <v>0</v>
      </c>
    </row>
    <row r="115" spans="1:18" ht="18" customHeight="1" x14ac:dyDescent="0.25">
      <c r="A115" s="59">
        <v>118</v>
      </c>
      <c r="B115" s="58">
        <v>1405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58">
        <f t="shared" si="6"/>
        <v>0</v>
      </c>
      <c r="R115" s="13">
        <f t="shared" si="7"/>
        <v>0</v>
      </c>
    </row>
    <row r="116" spans="1:18" ht="18" customHeight="1" x14ac:dyDescent="0.25">
      <c r="A116" s="59">
        <v>119</v>
      </c>
      <c r="B116" s="58">
        <v>1504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58">
        <f t="shared" si="6"/>
        <v>0</v>
      </c>
      <c r="R116" s="13">
        <f t="shared" si="7"/>
        <v>0</v>
      </c>
    </row>
    <row r="117" spans="1:18" ht="18" customHeight="1" x14ac:dyDescent="0.25">
      <c r="A117" s="59">
        <v>120</v>
      </c>
      <c r="B117" s="58">
        <v>1505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58">
        <f t="shared" si="6"/>
        <v>0</v>
      </c>
      <c r="R117" s="13">
        <f t="shared" si="7"/>
        <v>0</v>
      </c>
    </row>
    <row r="118" spans="1:18" ht="18" customHeight="1" x14ac:dyDescent="0.25">
      <c r="A118" s="59">
        <v>122</v>
      </c>
      <c r="B118" s="58">
        <v>1507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58">
        <f t="shared" si="6"/>
        <v>0</v>
      </c>
      <c r="R118" s="13">
        <f t="shared" si="7"/>
        <v>0</v>
      </c>
    </row>
    <row r="119" spans="1:18" ht="18" customHeight="1" x14ac:dyDescent="0.25">
      <c r="A119" s="59">
        <v>123</v>
      </c>
      <c r="B119" s="58">
        <v>1508</v>
      </c>
      <c r="C119" s="12"/>
      <c r="D119" s="12"/>
      <c r="E119" s="12"/>
      <c r="F119" s="12"/>
      <c r="G119" s="12">
        <v>62</v>
      </c>
      <c r="H119" s="12">
        <v>3561</v>
      </c>
      <c r="I119" s="12"/>
      <c r="J119" s="12"/>
      <c r="K119" s="12"/>
      <c r="L119" s="12"/>
      <c r="M119" s="12"/>
      <c r="N119" s="12"/>
      <c r="O119" s="12"/>
      <c r="P119" s="12"/>
      <c r="Q119" s="58">
        <f t="shared" si="6"/>
        <v>62</v>
      </c>
      <c r="R119" s="13">
        <f t="shared" si="7"/>
        <v>8804</v>
      </c>
    </row>
    <row r="120" spans="1:18" ht="18" customHeight="1" x14ac:dyDescent="0.25">
      <c r="A120" s="59">
        <v>124</v>
      </c>
      <c r="B120" s="58">
        <v>1509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58">
        <f t="shared" si="6"/>
        <v>0</v>
      </c>
      <c r="R120" s="13">
        <f t="shared" si="7"/>
        <v>0</v>
      </c>
    </row>
    <row r="121" spans="1:18" ht="18" customHeight="1" x14ac:dyDescent="0.25">
      <c r="A121" s="59">
        <v>125</v>
      </c>
      <c r="B121" s="58">
        <v>1510</v>
      </c>
      <c r="C121" s="12"/>
      <c r="D121" s="12"/>
      <c r="E121" s="12">
        <v>52</v>
      </c>
      <c r="F121" s="12">
        <v>3530</v>
      </c>
      <c r="G121" s="12"/>
      <c r="H121" s="12"/>
      <c r="I121" s="12">
        <v>52</v>
      </c>
      <c r="J121" s="12">
        <v>3539</v>
      </c>
      <c r="K121" s="12"/>
      <c r="L121" s="12"/>
      <c r="M121" s="12">
        <v>61</v>
      </c>
      <c r="N121" s="12">
        <v>3550</v>
      </c>
      <c r="O121" s="12"/>
      <c r="P121" s="12"/>
      <c r="Q121" s="58">
        <f t="shared" si="6"/>
        <v>165</v>
      </c>
      <c r="R121" s="13">
        <f t="shared" si="7"/>
        <v>23491</v>
      </c>
    </row>
    <row r="122" spans="1:18" ht="18" customHeight="1" x14ac:dyDescent="0.25">
      <c r="A122" s="59">
        <v>126</v>
      </c>
      <c r="B122" s="58">
        <v>1511</v>
      </c>
      <c r="C122" s="12"/>
      <c r="D122" s="12"/>
      <c r="E122" s="12">
        <v>61</v>
      </c>
      <c r="F122" s="12">
        <v>3863</v>
      </c>
      <c r="G122" s="12"/>
      <c r="H122" s="12"/>
      <c r="I122" s="12"/>
      <c r="J122" s="12"/>
      <c r="K122" s="12">
        <v>82</v>
      </c>
      <c r="L122" s="12">
        <v>3879</v>
      </c>
      <c r="M122" s="12"/>
      <c r="N122" s="12"/>
      <c r="O122" s="12">
        <v>58</v>
      </c>
      <c r="P122" s="12">
        <v>3889</v>
      </c>
      <c r="Q122" s="58">
        <f t="shared" si="6"/>
        <v>201</v>
      </c>
      <c r="R122" s="13">
        <f t="shared" si="7"/>
        <v>28682</v>
      </c>
    </row>
    <row r="123" spans="1:18" ht="18" customHeight="1" x14ac:dyDescent="0.25">
      <c r="A123" s="59">
        <v>127</v>
      </c>
      <c r="B123" s="58" t="s">
        <v>22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58">
        <f t="shared" si="6"/>
        <v>0</v>
      </c>
      <c r="R123" s="13">
        <f t="shared" si="7"/>
        <v>0</v>
      </c>
    </row>
    <row r="124" spans="1:18" ht="18" customHeight="1" x14ac:dyDescent="0.25">
      <c r="A124" s="59">
        <v>128</v>
      </c>
      <c r="B124" s="58">
        <v>1602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58">
        <f t="shared" si="6"/>
        <v>0</v>
      </c>
      <c r="R124" s="13">
        <f t="shared" si="7"/>
        <v>0</v>
      </c>
    </row>
    <row r="125" spans="1:18" ht="18" customHeight="1" x14ac:dyDescent="0.25">
      <c r="A125" s="59">
        <v>129</v>
      </c>
      <c r="B125" s="58">
        <v>1603</v>
      </c>
      <c r="C125" s="12"/>
      <c r="D125" s="12"/>
      <c r="E125" s="12"/>
      <c r="F125" s="12"/>
      <c r="G125" s="12"/>
      <c r="H125" s="12"/>
      <c r="I125" s="12"/>
      <c r="J125" s="12"/>
      <c r="K125" s="12">
        <v>58</v>
      </c>
      <c r="L125" s="12">
        <v>3676</v>
      </c>
      <c r="M125" s="12"/>
      <c r="N125" s="12"/>
      <c r="O125" s="12"/>
      <c r="P125" s="12"/>
      <c r="Q125" s="58">
        <f t="shared" si="6"/>
        <v>58</v>
      </c>
      <c r="R125" s="13">
        <f t="shared" si="7"/>
        <v>8294</v>
      </c>
    </row>
    <row r="126" spans="1:18" ht="18" customHeight="1" x14ac:dyDescent="0.25">
      <c r="A126" s="59">
        <v>130</v>
      </c>
      <c r="B126" s="58">
        <v>1703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58">
        <f t="shared" si="6"/>
        <v>0</v>
      </c>
      <c r="R126" s="13">
        <f t="shared" si="7"/>
        <v>0</v>
      </c>
    </row>
    <row r="127" spans="1:18" ht="18" customHeight="1" x14ac:dyDescent="0.25">
      <c r="A127" s="59">
        <v>131</v>
      </c>
      <c r="B127" s="58">
        <v>1704</v>
      </c>
      <c r="C127" s="12"/>
      <c r="D127" s="12"/>
      <c r="E127" s="12"/>
      <c r="F127" s="12"/>
      <c r="G127" s="12">
        <v>37</v>
      </c>
      <c r="H127" s="12">
        <v>8680</v>
      </c>
      <c r="I127" s="12"/>
      <c r="J127" s="12"/>
      <c r="K127" s="12"/>
      <c r="L127" s="12"/>
      <c r="M127" s="12">
        <v>26</v>
      </c>
      <c r="N127" s="12">
        <v>8688</v>
      </c>
      <c r="O127" s="12"/>
      <c r="P127" s="12"/>
      <c r="Q127" s="58">
        <f t="shared" si="6"/>
        <v>63</v>
      </c>
      <c r="R127" s="13">
        <f t="shared" si="7"/>
        <v>8972</v>
      </c>
    </row>
    <row r="128" spans="1:18" ht="18" customHeight="1" x14ac:dyDescent="0.25">
      <c r="A128" s="59">
        <v>132</v>
      </c>
      <c r="B128" s="58">
        <v>1705</v>
      </c>
      <c r="C128" s="12">
        <v>34</v>
      </c>
      <c r="D128" s="12">
        <v>8785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58">
        <f t="shared" si="6"/>
        <v>34</v>
      </c>
      <c r="R128" s="13">
        <f t="shared" si="7"/>
        <v>4828</v>
      </c>
    </row>
    <row r="129" spans="1:18" ht="18" customHeight="1" x14ac:dyDescent="0.25">
      <c r="A129" s="59">
        <v>133</v>
      </c>
      <c r="B129" s="58">
        <v>1706</v>
      </c>
      <c r="C129" s="12"/>
      <c r="D129" s="12"/>
      <c r="E129" s="12"/>
      <c r="F129" s="12"/>
      <c r="G129" s="12"/>
      <c r="H129" s="12"/>
      <c r="I129" s="12">
        <v>0</v>
      </c>
      <c r="J129" s="12">
        <v>8017</v>
      </c>
      <c r="K129" s="12"/>
      <c r="L129" s="12"/>
      <c r="M129" s="12"/>
      <c r="N129" s="12"/>
      <c r="O129" s="12"/>
      <c r="P129" s="12"/>
      <c r="Q129" s="58">
        <f t="shared" si="6"/>
        <v>0</v>
      </c>
      <c r="R129" s="13">
        <f t="shared" si="7"/>
        <v>0</v>
      </c>
    </row>
    <row r="130" spans="1:18" ht="18" customHeight="1" x14ac:dyDescent="0.25">
      <c r="A130" s="59">
        <v>134</v>
      </c>
      <c r="B130" s="58">
        <v>1707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58">
        <f t="shared" si="6"/>
        <v>0</v>
      </c>
      <c r="R130" s="13">
        <f t="shared" si="7"/>
        <v>0</v>
      </c>
    </row>
    <row r="131" spans="1:18" ht="18" customHeight="1" x14ac:dyDescent="0.25">
      <c r="A131" s="59">
        <v>135</v>
      </c>
      <c r="B131" s="58">
        <v>1708</v>
      </c>
      <c r="C131" s="12"/>
      <c r="D131" s="12"/>
      <c r="E131" s="12">
        <v>31</v>
      </c>
      <c r="F131" s="12">
        <v>5581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58">
        <f t="shared" si="6"/>
        <v>31</v>
      </c>
      <c r="R131" s="13">
        <f t="shared" si="7"/>
        <v>4402</v>
      </c>
    </row>
    <row r="132" spans="1:18" ht="18" customHeight="1" x14ac:dyDescent="0.25">
      <c r="A132" s="59">
        <v>136</v>
      </c>
      <c r="B132" s="58" t="s">
        <v>23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58">
        <f t="shared" si="6"/>
        <v>0</v>
      </c>
      <c r="R132" s="13">
        <f t="shared" si="7"/>
        <v>0</v>
      </c>
    </row>
    <row r="133" spans="1:18" ht="18" customHeight="1" x14ac:dyDescent="0.25">
      <c r="A133" s="59">
        <v>137</v>
      </c>
      <c r="B133" s="58">
        <v>2101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58">
        <f t="shared" si="6"/>
        <v>0</v>
      </c>
      <c r="R133" s="13">
        <f t="shared" si="7"/>
        <v>0</v>
      </c>
    </row>
    <row r="134" spans="1:18" ht="18" customHeight="1" x14ac:dyDescent="0.25">
      <c r="A134" s="59">
        <v>138</v>
      </c>
      <c r="B134" s="58">
        <v>2102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58">
        <f t="shared" si="6"/>
        <v>0</v>
      </c>
      <c r="R134" s="13">
        <f t="shared" si="7"/>
        <v>0</v>
      </c>
    </row>
    <row r="135" spans="1:18" ht="18" customHeight="1" x14ac:dyDescent="0.25">
      <c r="A135" s="59">
        <v>139</v>
      </c>
      <c r="B135" s="58">
        <v>2105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58">
        <f t="shared" si="6"/>
        <v>0</v>
      </c>
      <c r="R135" s="13">
        <f t="shared" si="7"/>
        <v>0</v>
      </c>
    </row>
    <row r="136" spans="1:18" ht="18" customHeight="1" x14ac:dyDescent="0.25">
      <c r="A136" s="59">
        <v>140</v>
      </c>
      <c r="B136" s="58">
        <v>2106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58">
        <f t="shared" si="6"/>
        <v>0</v>
      </c>
      <c r="R136" s="13">
        <f t="shared" si="7"/>
        <v>0</v>
      </c>
    </row>
    <row r="137" spans="1:18" ht="18" customHeight="1" x14ac:dyDescent="0.25">
      <c r="A137" s="59">
        <v>141</v>
      </c>
      <c r="B137" s="58">
        <v>2107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58">
        <f t="shared" si="6"/>
        <v>0</v>
      </c>
      <c r="R137" s="13">
        <f t="shared" si="7"/>
        <v>0</v>
      </c>
    </row>
    <row r="138" spans="1:18" ht="18" customHeight="1" x14ac:dyDescent="0.25">
      <c r="A138" s="59">
        <v>142</v>
      </c>
      <c r="B138" s="58">
        <v>2108</v>
      </c>
      <c r="C138" s="12">
        <v>109</v>
      </c>
      <c r="D138" s="12">
        <v>24521</v>
      </c>
      <c r="E138" s="12"/>
      <c r="F138" s="12"/>
      <c r="G138" s="12">
        <v>79</v>
      </c>
      <c r="H138" s="12">
        <v>24557</v>
      </c>
      <c r="I138" s="12"/>
      <c r="J138" s="12"/>
      <c r="K138" s="12"/>
      <c r="L138" s="12"/>
      <c r="M138" s="12">
        <v>111</v>
      </c>
      <c r="N138" s="12">
        <v>24608</v>
      </c>
      <c r="O138" s="12"/>
      <c r="P138" s="12"/>
      <c r="Q138" s="58">
        <f t="shared" si="6"/>
        <v>299</v>
      </c>
      <c r="R138" s="13">
        <f t="shared" si="7"/>
        <v>42569</v>
      </c>
    </row>
    <row r="139" spans="1:18" ht="18" customHeight="1" x14ac:dyDescent="0.25">
      <c r="A139" s="59">
        <v>143</v>
      </c>
      <c r="B139" s="58">
        <v>2109</v>
      </c>
      <c r="C139" s="12">
        <v>107</v>
      </c>
      <c r="D139" s="12">
        <v>24236</v>
      </c>
      <c r="E139" s="12">
        <v>73</v>
      </c>
      <c r="F139" s="12">
        <v>24253</v>
      </c>
      <c r="G139" s="12"/>
      <c r="H139" s="12"/>
      <c r="I139" s="12">
        <v>130</v>
      </c>
      <c r="J139" s="12">
        <v>24286</v>
      </c>
      <c r="K139" s="12"/>
      <c r="L139" s="12"/>
      <c r="M139" s="12">
        <v>112</v>
      </c>
      <c r="N139" s="12">
        <v>24320</v>
      </c>
      <c r="O139" s="12"/>
      <c r="P139" s="12"/>
      <c r="Q139" s="58">
        <f t="shared" ref="Q139:Q152" si="8">C139+E139+G139+I139+K139+M139+O139</f>
        <v>422</v>
      </c>
      <c r="R139" s="13">
        <f t="shared" ref="R139:R152" si="9">SUM(C139*C$9,E139*E$9,G139*G$9,I139*I$9,K139*K$9,M139*M$9,O139*O$9)</f>
        <v>60036</v>
      </c>
    </row>
    <row r="140" spans="1:18" ht="18" customHeight="1" x14ac:dyDescent="0.25">
      <c r="A140" s="59">
        <v>144</v>
      </c>
      <c r="B140" s="58">
        <v>2110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>
        <v>106</v>
      </c>
      <c r="N140" s="12">
        <v>9999</v>
      </c>
      <c r="O140" s="12"/>
      <c r="P140" s="12"/>
      <c r="Q140" s="58">
        <f t="shared" si="8"/>
        <v>106</v>
      </c>
      <c r="R140" s="13">
        <f t="shared" si="9"/>
        <v>15158</v>
      </c>
    </row>
    <row r="141" spans="1:18" ht="18" customHeight="1" x14ac:dyDescent="0.25">
      <c r="A141" s="59">
        <v>145</v>
      </c>
      <c r="B141" s="58">
        <v>2111</v>
      </c>
      <c r="C141" s="12">
        <v>97</v>
      </c>
      <c r="D141" s="12">
        <v>17965</v>
      </c>
      <c r="E141" s="12"/>
      <c r="F141" s="12"/>
      <c r="G141" s="12"/>
      <c r="H141" s="12"/>
      <c r="I141" s="12">
        <v>83</v>
      </c>
      <c r="J141" s="12">
        <v>18007</v>
      </c>
      <c r="K141" s="12"/>
      <c r="L141" s="12"/>
      <c r="M141" s="12"/>
      <c r="N141" s="12"/>
      <c r="O141" s="12">
        <v>80</v>
      </c>
      <c r="P141" s="12">
        <v>18042</v>
      </c>
      <c r="Q141" s="58">
        <f t="shared" si="8"/>
        <v>260</v>
      </c>
      <c r="R141" s="13">
        <f t="shared" si="9"/>
        <v>37000</v>
      </c>
    </row>
    <row r="142" spans="1:18" ht="18" customHeight="1" x14ac:dyDescent="0.25">
      <c r="A142" s="59">
        <v>146</v>
      </c>
      <c r="B142" s="58">
        <v>2112</v>
      </c>
      <c r="C142" s="12"/>
      <c r="D142" s="12"/>
      <c r="E142" s="12"/>
      <c r="F142" s="12"/>
      <c r="G142" s="12">
        <v>102</v>
      </c>
      <c r="H142" s="12">
        <v>17036</v>
      </c>
      <c r="I142" s="12"/>
      <c r="J142" s="12"/>
      <c r="K142" s="12"/>
      <c r="L142" s="12"/>
      <c r="M142" s="12">
        <v>114</v>
      </c>
      <c r="N142" s="12">
        <v>17085</v>
      </c>
      <c r="O142" s="12"/>
      <c r="P142" s="12"/>
      <c r="Q142" s="58">
        <f t="shared" si="8"/>
        <v>216</v>
      </c>
      <c r="R142" s="13">
        <f t="shared" si="9"/>
        <v>30786</v>
      </c>
    </row>
    <row r="143" spans="1:18" ht="18" customHeight="1" x14ac:dyDescent="0.25">
      <c r="A143" s="59">
        <v>147</v>
      </c>
      <c r="B143" s="58">
        <v>2113</v>
      </c>
      <c r="C143" s="12"/>
      <c r="D143" s="12"/>
      <c r="E143" s="12">
        <v>112</v>
      </c>
      <c r="F143" s="12">
        <v>18538</v>
      </c>
      <c r="G143" s="12"/>
      <c r="H143" s="12"/>
      <c r="I143" s="12">
        <v>82</v>
      </c>
      <c r="J143" s="12">
        <v>18569</v>
      </c>
      <c r="K143" s="12"/>
      <c r="L143" s="12"/>
      <c r="M143" s="12"/>
      <c r="N143" s="12"/>
      <c r="O143" s="12"/>
      <c r="P143" s="12"/>
      <c r="Q143" s="58">
        <f t="shared" si="8"/>
        <v>194</v>
      </c>
      <c r="R143" s="13">
        <f t="shared" si="9"/>
        <v>27548</v>
      </c>
    </row>
    <row r="144" spans="1:18" ht="18" customHeight="1" x14ac:dyDescent="0.25">
      <c r="A144" s="59">
        <v>148</v>
      </c>
      <c r="B144" s="58">
        <v>2114</v>
      </c>
      <c r="C144" s="12"/>
      <c r="D144" s="12"/>
      <c r="E144" s="12">
        <v>31</v>
      </c>
      <c r="F144" s="12">
        <v>5868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58">
        <f t="shared" si="8"/>
        <v>31</v>
      </c>
      <c r="R144" s="13">
        <f t="shared" si="9"/>
        <v>4402</v>
      </c>
    </row>
    <row r="145" spans="1:18" ht="18" customHeight="1" x14ac:dyDescent="0.25">
      <c r="A145" s="59">
        <v>149</v>
      </c>
      <c r="B145" s="58">
        <v>2115</v>
      </c>
      <c r="C145" s="12"/>
      <c r="D145" s="12"/>
      <c r="E145" s="12">
        <v>48</v>
      </c>
      <c r="F145" s="12">
        <v>4799</v>
      </c>
      <c r="G145" s="12"/>
      <c r="H145" s="12"/>
      <c r="I145" s="12"/>
      <c r="J145" s="12"/>
      <c r="K145" s="12">
        <v>42</v>
      </c>
      <c r="L145" s="12">
        <v>4799</v>
      </c>
      <c r="M145" s="12"/>
      <c r="N145" s="12"/>
      <c r="O145" s="12"/>
      <c r="P145" s="12"/>
      <c r="Q145" s="58">
        <f t="shared" si="8"/>
        <v>90</v>
      </c>
      <c r="R145" s="13">
        <f t="shared" si="9"/>
        <v>12822</v>
      </c>
    </row>
    <row r="146" spans="1:18" ht="18" customHeight="1" x14ac:dyDescent="0.25">
      <c r="A146" s="59">
        <v>151</v>
      </c>
      <c r="B146" s="58">
        <v>2302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58">
        <f t="shared" si="8"/>
        <v>0</v>
      </c>
      <c r="R146" s="13">
        <f t="shared" si="9"/>
        <v>0</v>
      </c>
    </row>
    <row r="147" spans="1:18" ht="18" customHeight="1" x14ac:dyDescent="0.25">
      <c r="A147" s="59">
        <v>152</v>
      </c>
      <c r="B147" s="58">
        <v>2401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58">
        <f t="shared" si="8"/>
        <v>0</v>
      </c>
      <c r="R147" s="13">
        <f t="shared" si="9"/>
        <v>0</v>
      </c>
    </row>
    <row r="148" spans="1:18" ht="18" customHeight="1" x14ac:dyDescent="0.25">
      <c r="A148" s="59">
        <v>153</v>
      </c>
      <c r="B148" s="58">
        <v>2402</v>
      </c>
      <c r="C148" s="12"/>
      <c r="D148" s="12"/>
      <c r="E148" s="12"/>
      <c r="F148" s="12"/>
      <c r="G148" s="12"/>
      <c r="H148" s="12"/>
      <c r="I148" s="12"/>
      <c r="J148" s="12"/>
      <c r="K148" s="12">
        <v>224</v>
      </c>
      <c r="L148" s="12">
        <v>4314</v>
      </c>
      <c r="M148" s="12"/>
      <c r="N148" s="12"/>
      <c r="O148" s="12"/>
      <c r="P148" s="12"/>
      <c r="Q148" s="58">
        <f t="shared" si="8"/>
        <v>224</v>
      </c>
      <c r="R148" s="13">
        <f t="shared" si="9"/>
        <v>32032</v>
      </c>
    </row>
    <row r="149" spans="1:18" ht="18" customHeight="1" x14ac:dyDescent="0.25">
      <c r="A149" s="59">
        <v>154</v>
      </c>
      <c r="B149" s="58" t="s">
        <v>24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58">
        <f t="shared" si="8"/>
        <v>0</v>
      </c>
      <c r="R149" s="13">
        <f t="shared" si="9"/>
        <v>0</v>
      </c>
    </row>
    <row r="150" spans="1:18" ht="18" customHeight="1" x14ac:dyDescent="0.25">
      <c r="A150" s="59">
        <v>155</v>
      </c>
      <c r="B150" s="58" t="s">
        <v>25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58">
        <f t="shared" si="8"/>
        <v>0</v>
      </c>
      <c r="R150" s="13">
        <f t="shared" si="9"/>
        <v>0</v>
      </c>
    </row>
    <row r="151" spans="1:18" ht="18" customHeight="1" x14ac:dyDescent="0.25">
      <c r="A151" s="59">
        <v>156</v>
      </c>
      <c r="B151" s="58" t="s">
        <v>26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58">
        <f t="shared" si="8"/>
        <v>0</v>
      </c>
      <c r="R151" s="13">
        <f t="shared" si="9"/>
        <v>0</v>
      </c>
    </row>
    <row r="152" spans="1:18" ht="18" customHeight="1" x14ac:dyDescent="0.25">
      <c r="A152" s="59">
        <v>157</v>
      </c>
      <c r="B152" s="58" t="s">
        <v>27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5514</v>
      </c>
      <c r="R153" s="13">
        <f>SUM(R11:R152)</f>
        <v>785497</v>
      </c>
    </row>
    <row r="154" spans="1:18" ht="33.950000000000003" customHeight="1" x14ac:dyDescent="0.25">
      <c r="A154" s="87" t="s">
        <v>28</v>
      </c>
      <c r="B154" s="85"/>
      <c r="C154" s="59">
        <f>SUM(C11:C152)</f>
        <v>645</v>
      </c>
      <c r="D154" s="59"/>
      <c r="E154" s="59">
        <f>SUM(E11:E152)</f>
        <v>889</v>
      </c>
      <c r="F154" s="59"/>
      <c r="G154" s="59">
        <f>SUM(G11:G152)</f>
        <v>587</v>
      </c>
      <c r="H154" s="59"/>
      <c r="I154" s="59">
        <f>SUM(I11:I152)</f>
        <v>884</v>
      </c>
      <c r="J154" s="59"/>
      <c r="K154" s="59">
        <f>SUM(K11:K152)</f>
        <v>1017</v>
      </c>
      <c r="L154" s="59"/>
      <c r="M154" s="59">
        <f>SUM(M11:M152)</f>
        <v>795</v>
      </c>
      <c r="N154" s="59"/>
      <c r="O154" s="59">
        <f>SUM(O11:O152)</f>
        <v>697</v>
      </c>
      <c r="P154" s="59"/>
      <c r="Q154" s="21">
        <f>SUM(C154:P154)</f>
        <v>5514</v>
      </c>
      <c r="R154" s="22"/>
    </row>
    <row r="155" spans="1:18" ht="17.100000000000001" customHeight="1" x14ac:dyDescent="0.25">
      <c r="A155" s="87" t="s">
        <v>29</v>
      </c>
      <c r="B155" s="85"/>
      <c r="C155" s="59">
        <f>C154*C9</f>
        <v>91590</v>
      </c>
      <c r="D155" s="59"/>
      <c r="E155" s="59">
        <f>E154*E9</f>
        <v>126238</v>
      </c>
      <c r="F155" s="59"/>
      <c r="G155" s="59">
        <f>G154*G9</f>
        <v>83354</v>
      </c>
      <c r="H155" s="59"/>
      <c r="I155" s="59">
        <f>I154*I9</f>
        <v>125528</v>
      </c>
      <c r="J155" s="59"/>
      <c r="K155" s="59">
        <f>K154*K9</f>
        <v>145431</v>
      </c>
      <c r="L155" s="59"/>
      <c r="M155" s="59">
        <f>M154*M9</f>
        <v>113685</v>
      </c>
      <c r="N155" s="59"/>
      <c r="O155" s="59">
        <f>O154*O9</f>
        <v>99671</v>
      </c>
      <c r="P155" s="59"/>
      <c r="Q155" s="59" t="s">
        <v>30</v>
      </c>
      <c r="R155" s="23">
        <f>SUM(C155:P155)</f>
        <v>785497</v>
      </c>
    </row>
    <row r="156" spans="1:18" x14ac:dyDescent="0.25">
      <c r="A156" s="1"/>
      <c r="B156" s="103"/>
      <c r="C156" s="10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30.75" customHeight="1" x14ac:dyDescent="0.25">
      <c r="A157" s="105" t="s">
        <v>31</v>
      </c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1"/>
    </row>
    <row r="158" spans="1:18" x14ac:dyDescent="0.25">
      <c r="A158" s="21" t="s">
        <v>32</v>
      </c>
      <c r="B158" s="83" t="s">
        <v>33</v>
      </c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5"/>
    </row>
    <row r="159" spans="1:18" x14ac:dyDescent="0.25">
      <c r="A159" s="20">
        <v>1</v>
      </c>
      <c r="B159" s="99" t="str">
        <f>IFERROR("Previous Week ("&amp;R5-1&amp;") Consumption (in Ltrs)",""-"")</f>
        <v>Previous Week (46) Consumption (in Ltrs)</v>
      </c>
      <c r="C159" s="89"/>
      <c r="D159" s="89"/>
      <c r="E159" s="90"/>
      <c r="F159" s="88">
        <f t="array" aca="1" ref="F159" ca="1">IFERROR(INDIRECT("'" &amp; R5-1 &amp; "'!Q154"),"-")</f>
        <v>6664</v>
      </c>
      <c r="G159" s="89"/>
      <c r="H159" s="90"/>
      <c r="I159" s="95"/>
      <c r="J159" s="84"/>
      <c r="K159" s="84"/>
      <c r="L159" s="84"/>
      <c r="M159" s="84"/>
      <c r="N159" s="84"/>
      <c r="O159" s="84"/>
      <c r="P159" s="84"/>
      <c r="Q159" s="84"/>
      <c r="R159" s="85"/>
    </row>
    <row r="160" spans="1:18" x14ac:dyDescent="0.25">
      <c r="A160" s="20">
        <v>2</v>
      </c>
      <c r="B160" s="93" t="str">
        <f>IFERROR("Previous Week ("&amp;R5&amp;") Consumption (in Ltrs)",""-"")</f>
        <v>Previous Week (47) Consumption (in Ltrs)</v>
      </c>
      <c r="C160" s="84"/>
      <c r="D160" s="84"/>
      <c r="E160" s="85"/>
      <c r="F160" s="88">
        <f t="array" aca="1" ref="F160" ca="1">IFERROR(INDIRECT("'" &amp; R5 &amp; "'!Q154"),"-")</f>
        <v>5514</v>
      </c>
      <c r="G160" s="89"/>
      <c r="H160" s="90"/>
      <c r="I160" s="95"/>
      <c r="J160" s="84"/>
      <c r="K160" s="84"/>
      <c r="L160" s="84"/>
      <c r="M160" s="84"/>
      <c r="N160" s="84"/>
      <c r="O160" s="84"/>
      <c r="P160" s="84"/>
      <c r="Q160" s="84"/>
      <c r="R160" s="85"/>
    </row>
    <row r="161" spans="1:19" x14ac:dyDescent="0.25">
      <c r="A161" s="20">
        <v>3</v>
      </c>
      <c r="B161" s="93" t="s">
        <v>34</v>
      </c>
      <c r="C161" s="84"/>
      <c r="D161" s="84"/>
      <c r="E161" s="85"/>
      <c r="F161" s="88">
        <f ca="1">IFERROR(F159-F160,0)</f>
        <v>1150</v>
      </c>
      <c r="G161" s="89"/>
      <c r="H161" s="90"/>
      <c r="I161" s="102" t="str">
        <f ca="1">IFERROR(
  IF(F160 - F159 &lt; 0,
     "Decrease in fuel consumption this week",
     "Increase in fuel consumption this week"
  ),
  "-"
)</f>
        <v>Decrease in fuel consumption this week</v>
      </c>
      <c r="J161" s="84"/>
      <c r="K161" s="84"/>
      <c r="L161" s="84"/>
      <c r="M161" s="84"/>
      <c r="N161" s="84"/>
      <c r="O161" s="84"/>
      <c r="P161" s="84"/>
      <c r="Q161" s="84"/>
      <c r="R161" s="85"/>
      <c r="S161" s="5"/>
    </row>
    <row r="162" spans="1:19" x14ac:dyDescent="0.25">
      <c r="A162" s="20">
        <v>4</v>
      </c>
      <c r="B162" s="93" t="s">
        <v>35</v>
      </c>
      <c r="C162" s="84"/>
      <c r="D162" s="84"/>
      <c r="E162" s="85"/>
      <c r="F162" s="88" t="s">
        <v>30</v>
      </c>
      <c r="G162" s="89"/>
      <c r="H162" s="90"/>
      <c r="I162" s="93" t="s">
        <v>36</v>
      </c>
      <c r="J162" s="84"/>
      <c r="K162" s="84"/>
      <c r="L162" s="84"/>
      <c r="M162" s="84"/>
      <c r="N162" s="84"/>
      <c r="O162" s="84"/>
      <c r="P162" s="84"/>
      <c r="Q162" s="84"/>
      <c r="R162" s="85"/>
      <c r="S162" s="5"/>
    </row>
    <row r="163" spans="1:19" x14ac:dyDescent="0.25">
      <c r="A163" s="20">
        <v>5</v>
      </c>
      <c r="B163" s="93" t="s">
        <v>37</v>
      </c>
      <c r="C163" s="84"/>
      <c r="D163" s="84"/>
      <c r="E163" s="85"/>
      <c r="F163" s="88" t="s">
        <v>30</v>
      </c>
      <c r="G163" s="89"/>
      <c r="H163" s="90"/>
      <c r="I163" s="93" t="s">
        <v>38</v>
      </c>
      <c r="J163" s="84"/>
      <c r="K163" s="84"/>
      <c r="L163" s="84"/>
      <c r="M163" s="84"/>
      <c r="N163" s="84"/>
      <c r="O163" s="84"/>
      <c r="P163" s="84"/>
      <c r="Q163" s="84"/>
      <c r="R163" s="85"/>
    </row>
    <row r="164" spans="1:19" x14ac:dyDescent="0.25">
      <c r="A164" s="20">
        <v>6</v>
      </c>
      <c r="B164" s="93" t="s">
        <v>39</v>
      </c>
      <c r="C164" s="84"/>
      <c r="D164" s="84"/>
      <c r="E164" s="85"/>
      <c r="F164" s="88" t="s">
        <v>30</v>
      </c>
      <c r="G164" s="89"/>
      <c r="H164" s="90"/>
      <c r="I164" s="93"/>
      <c r="J164" s="84"/>
      <c r="K164" s="84"/>
      <c r="L164" s="84"/>
      <c r="M164" s="84"/>
      <c r="N164" s="84"/>
      <c r="O164" s="84"/>
      <c r="P164" s="84"/>
      <c r="Q164" s="84"/>
      <c r="R164" s="85"/>
    </row>
    <row r="165" spans="1:19" x14ac:dyDescent="0.25">
      <c r="A165" s="20">
        <v>7</v>
      </c>
      <c r="B165" s="93" t="str">
        <f>IFERROR("Total number of flights handled in Week ("&amp;R5-1&amp;")",""-"")</f>
        <v>Total number of flights handled in Week (46)</v>
      </c>
      <c r="C165" s="84"/>
      <c r="D165" s="84"/>
      <c r="E165" s="85"/>
      <c r="F165" s="97">
        <v>349</v>
      </c>
      <c r="G165" s="89"/>
      <c r="H165" s="90"/>
      <c r="I165" s="93" t="s">
        <v>40</v>
      </c>
      <c r="J165" s="84"/>
      <c r="K165" s="84"/>
      <c r="L165" s="84"/>
      <c r="M165" s="84"/>
      <c r="N165" s="84"/>
      <c r="O165" s="84"/>
      <c r="P165" s="84"/>
      <c r="Q165" s="84"/>
      <c r="R165" s="85"/>
    </row>
    <row r="166" spans="1:19" x14ac:dyDescent="0.25">
      <c r="A166" s="20">
        <v>8</v>
      </c>
      <c r="B166" s="93" t="str">
        <f>IFERROR("Total number of flights handled in Week ("&amp;R5&amp;")",""-"")</f>
        <v>Total number of flights handled in Week (47)</v>
      </c>
      <c r="C166" s="84"/>
      <c r="D166" s="84"/>
      <c r="E166" s="85"/>
      <c r="F166" s="97">
        <v>356</v>
      </c>
      <c r="G166" s="89"/>
      <c r="H166" s="90"/>
      <c r="I166" s="93" t="s">
        <v>40</v>
      </c>
      <c r="J166" s="84"/>
      <c r="K166" s="84"/>
      <c r="L166" s="84"/>
      <c r="M166" s="84"/>
      <c r="N166" s="84"/>
      <c r="O166" s="84"/>
      <c r="P166" s="84"/>
      <c r="Q166" s="84"/>
      <c r="R166" s="85"/>
    </row>
    <row r="167" spans="1:19" x14ac:dyDescent="0.25">
      <c r="A167" s="20">
        <v>9</v>
      </c>
      <c r="B167" s="93" t="s">
        <v>41</v>
      </c>
      <c r="C167" s="84"/>
      <c r="D167" s="84"/>
      <c r="E167" s="85"/>
      <c r="F167" s="97">
        <f>IFERROR(ABS(F165-F166),"-")</f>
        <v>7</v>
      </c>
      <c r="G167" s="89"/>
      <c r="H167" s="90"/>
      <c r="I167" s="102" t="str">
        <f>IFERROR(
  IF(F166 - F165 &lt; 0,
     "Decrease in flight frequency this week",
     "Increase in flight frequency this week"
  ),
  "-"
)</f>
        <v>Increase in flight frequency this week</v>
      </c>
      <c r="J167" s="84"/>
      <c r="K167" s="84"/>
      <c r="L167" s="84"/>
      <c r="M167" s="84"/>
      <c r="N167" s="84"/>
      <c r="O167" s="84"/>
      <c r="P167" s="84"/>
      <c r="Q167" s="84"/>
      <c r="R167" s="85"/>
    </row>
    <row r="168" spans="1:19" x14ac:dyDescent="0.25">
      <c r="A168" s="20">
        <v>10</v>
      </c>
      <c r="B168" s="93" t="str">
        <f>IFERROR(
  "Reason for the change in fuel consumption: " &amp;
  IF(F166 - F165 &lt; 0,
     "Low refilling requirement and flight frequency decreases (" &amp; ABS(F166 - F165) &amp; " less flights)",
     "Low refilling requirement and flight frequency increases (" &amp; ABS(F166 - F165) &amp; " more flights)"
  ),
  "-"
)</f>
        <v>Reason for the change in fuel consumption: Low refilling requirement and flight frequency increases (7 more flights)</v>
      </c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5"/>
    </row>
    <row r="169" spans="1:19" x14ac:dyDescent="0.25">
      <c r="A169" s="21" t="s">
        <v>42</v>
      </c>
      <c r="B169" s="83" t="s">
        <v>43</v>
      </c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5"/>
    </row>
    <row r="170" spans="1:19" x14ac:dyDescent="0.25">
      <c r="A170" s="58">
        <v>1</v>
      </c>
      <c r="B170" s="93" t="str">
        <f>IFERROR("Total cost of diesel issued in Week ("&amp;R5-1&amp;")",""-"")</f>
        <v>Total cost of diesel issued in Week (46)</v>
      </c>
      <c r="C170" s="84"/>
      <c r="D170" s="84"/>
      <c r="E170" s="85"/>
      <c r="F170" s="88">
        <f t="array" aca="1" ref="F170" ca="1">IFERROR(INDIRECT("'" &amp; R5-1 &amp; "'!R155"),"-")</f>
        <v>946288</v>
      </c>
      <c r="G170" s="89"/>
      <c r="H170" s="90"/>
      <c r="I170" s="106"/>
      <c r="J170" s="84"/>
      <c r="K170" s="84"/>
      <c r="L170" s="84"/>
      <c r="M170" s="84"/>
      <c r="N170" s="84"/>
      <c r="O170" s="84"/>
      <c r="P170" s="84"/>
      <c r="Q170" s="84"/>
      <c r="R170" s="85"/>
    </row>
    <row r="171" spans="1:19" x14ac:dyDescent="0.25">
      <c r="A171" s="58">
        <v>2</v>
      </c>
      <c r="B171" s="93" t="str">
        <f>IFERROR("Total cost of diesel issued in Week ("&amp;R5&amp;")",""-"")</f>
        <v>Total cost of diesel issued in Week (47)</v>
      </c>
      <c r="C171" s="84"/>
      <c r="D171" s="84"/>
      <c r="E171" s="85"/>
      <c r="F171" s="88">
        <f t="array" aca="1" ref="F171" ca="1">IFERROR(INDIRECT("'" &amp; R5&amp; "'!R155"),"-")</f>
        <v>785497</v>
      </c>
      <c r="G171" s="89"/>
      <c r="H171" s="90"/>
      <c r="I171" s="95"/>
      <c r="J171" s="84"/>
      <c r="K171" s="84"/>
      <c r="L171" s="84"/>
      <c r="M171" s="84"/>
      <c r="N171" s="84"/>
      <c r="O171" s="84"/>
      <c r="P171" s="84"/>
      <c r="Q171" s="84"/>
      <c r="R171" s="85"/>
    </row>
    <row r="172" spans="1:19" x14ac:dyDescent="0.25">
      <c r="A172" s="58">
        <v>3</v>
      </c>
      <c r="B172" s="93" t="s">
        <v>44</v>
      </c>
      <c r="C172" s="84"/>
      <c r="D172" s="84"/>
      <c r="E172" s="85"/>
      <c r="F172" s="88">
        <f ca="1">IFERROR(F170-F171,0)</f>
        <v>160791</v>
      </c>
      <c r="G172" s="89"/>
      <c r="H172" s="90"/>
      <c r="I172" s="102" t="str">
        <f ca="1">IFERROR(
  IF(F171-F170 &lt; 0,
     "Decrease in total cost this week",
     "Increment in total cost this week"
  ),
  "-"
)</f>
        <v>Decrease in total cost this week</v>
      </c>
      <c r="J172" s="84"/>
      <c r="K172" s="84"/>
      <c r="L172" s="84"/>
      <c r="M172" s="84"/>
      <c r="N172" s="84"/>
      <c r="O172" s="84"/>
      <c r="P172" s="84"/>
      <c r="Q172" s="84"/>
      <c r="R172" s="85"/>
    </row>
    <row r="173" spans="1:19" x14ac:dyDescent="0.25">
      <c r="A173" s="58">
        <v>4</v>
      </c>
      <c r="B173" s="74" t="s">
        <v>45</v>
      </c>
      <c r="C173" s="1"/>
      <c r="D173" s="1"/>
      <c r="E173" s="75"/>
      <c r="F173" s="88">
        <f t="array" aca="1" ref="F173" ca="1">IFERROR(INDIRECT("'" &amp; R5-1 &amp; "'!F173") - R155, "-")</f>
        <v>36072075</v>
      </c>
      <c r="G173" s="89"/>
      <c r="H173" s="90"/>
      <c r="I173" s="93" t="s">
        <v>46</v>
      </c>
      <c r="J173" s="84"/>
      <c r="K173" s="84"/>
      <c r="L173" s="84"/>
      <c r="M173" s="84"/>
      <c r="N173" s="84"/>
      <c r="O173" s="84"/>
      <c r="P173" s="84"/>
      <c r="Q173" s="84"/>
      <c r="R173" s="85"/>
    </row>
    <row r="174" spans="1:19" ht="15" customHeight="1" x14ac:dyDescent="0.25">
      <c r="A174" s="58">
        <v>5</v>
      </c>
      <c r="B174" s="94" t="s">
        <v>47</v>
      </c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5"/>
    </row>
    <row r="189" spans="1:16" x14ac:dyDescent="0.25">
      <c r="A189" s="1" t="s">
        <v>48</v>
      </c>
      <c r="C189" s="1"/>
      <c r="D189" s="1"/>
      <c r="E189" s="27"/>
      <c r="F189" s="1"/>
      <c r="G189" s="27"/>
      <c r="H189" s="1"/>
      <c r="I189" s="27" t="s">
        <v>49</v>
      </c>
      <c r="J189" s="1"/>
      <c r="K189" s="27"/>
      <c r="L189" s="1"/>
      <c r="M189" s="61"/>
      <c r="N189" s="1"/>
      <c r="O189" s="1"/>
      <c r="P189" s="26" t="s">
        <v>50</v>
      </c>
    </row>
    <row r="190" spans="1:16" x14ac:dyDescent="0.25">
      <c r="A190" s="57" t="s">
        <v>51</v>
      </c>
      <c r="E190" s="60"/>
      <c r="G190" s="60"/>
      <c r="I190" s="60" t="s">
        <v>52</v>
      </c>
      <c r="K190" s="60"/>
      <c r="M190" s="61"/>
      <c r="P190" s="26" t="s">
        <v>53</v>
      </c>
    </row>
    <row r="191" spans="1:16" x14ac:dyDescent="0.25">
      <c r="A191" s="57" t="s">
        <v>54</v>
      </c>
      <c r="I191" s="57" t="s">
        <v>55</v>
      </c>
      <c r="P191" s="26" t="s">
        <v>56</v>
      </c>
    </row>
  </sheetData>
  <mergeCells count="69">
    <mergeCell ref="I172:R172"/>
    <mergeCell ref="F167:H167"/>
    <mergeCell ref="F170:H170"/>
    <mergeCell ref="B167:E167"/>
    <mergeCell ref="F171:H171"/>
    <mergeCell ref="R7:R10"/>
    <mergeCell ref="O9:P9"/>
    <mergeCell ref="B164:E164"/>
    <mergeCell ref="B160:E160"/>
    <mergeCell ref="B163:E163"/>
    <mergeCell ref="Q7:Q10"/>
    <mergeCell ref="I161:R161"/>
    <mergeCell ref="B156:C156"/>
    <mergeCell ref="K9:L9"/>
    <mergeCell ref="A157:Q157"/>
    <mergeCell ref="M9:N9"/>
    <mergeCell ref="I163:R163"/>
    <mergeCell ref="B161:E161"/>
    <mergeCell ref="A153:P153"/>
    <mergeCell ref="F160:H160"/>
    <mergeCell ref="F162:H162"/>
    <mergeCell ref="A3:R3"/>
    <mergeCell ref="F165:H165"/>
    <mergeCell ref="K7:L8"/>
    <mergeCell ref="C7:D8"/>
    <mergeCell ref="A2:R2"/>
    <mergeCell ref="O7:P8"/>
    <mergeCell ref="E7:F8"/>
    <mergeCell ref="P6:Q6"/>
    <mergeCell ref="B165:E165"/>
    <mergeCell ref="C9:D9"/>
    <mergeCell ref="F161:H161"/>
    <mergeCell ref="E9:F9"/>
    <mergeCell ref="B159:E159"/>
    <mergeCell ref="I164:R164"/>
    <mergeCell ref="A154:B154"/>
    <mergeCell ref="I160:R160"/>
    <mergeCell ref="B174:R174"/>
    <mergeCell ref="B168:R168"/>
    <mergeCell ref="I159:R159"/>
    <mergeCell ref="F172:H172"/>
    <mergeCell ref="B170:E170"/>
    <mergeCell ref="B171:E171"/>
    <mergeCell ref="I171:R171"/>
    <mergeCell ref="I166:R166"/>
    <mergeCell ref="F163:H163"/>
    <mergeCell ref="F159:H159"/>
    <mergeCell ref="F166:H166"/>
    <mergeCell ref="F173:H173"/>
    <mergeCell ref="I167:R167"/>
    <mergeCell ref="I173:R173"/>
    <mergeCell ref="B172:E172"/>
    <mergeCell ref="I170:R170"/>
    <mergeCell ref="A1:R1"/>
    <mergeCell ref="B169:R169"/>
    <mergeCell ref="A9:B9"/>
    <mergeCell ref="G9:H9"/>
    <mergeCell ref="I9:J9"/>
    <mergeCell ref="F164:H164"/>
    <mergeCell ref="G7:H8"/>
    <mergeCell ref="I7:J8"/>
    <mergeCell ref="B166:E166"/>
    <mergeCell ref="A7:B8"/>
    <mergeCell ref="I162:R162"/>
    <mergeCell ref="M7:N8"/>
    <mergeCell ref="B158:R158"/>
    <mergeCell ref="A155:B155"/>
    <mergeCell ref="B162:E162"/>
    <mergeCell ref="I165:R165"/>
  </mergeCells>
  <pageMargins left="0.17" right="0.16" top="0.2" bottom="0.54" header="0.3" footer="0.26"/>
  <pageSetup paperSize="9" orientation="landscape"/>
  <headerFooter>
    <oddFooter>&amp;CPage &amp;P of &amp;N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S191"/>
  <sheetViews>
    <sheetView tabSelected="1" zoomScale="124" zoomScaleNormal="124" workbookViewId="0">
      <selection activeCell="O10" sqref="O10"/>
    </sheetView>
  </sheetViews>
  <sheetFormatPr defaultRowHeight="15" x14ac:dyDescent="0.25"/>
  <cols>
    <col min="1" max="1" width="5" style="57" customWidth="1"/>
    <col min="2" max="2" width="14.140625" style="56" customWidth="1"/>
    <col min="3" max="3" width="7.28515625" style="57" bestFit="1" customWidth="1"/>
    <col min="4" max="4" width="7.28515625" style="57" customWidth="1"/>
    <col min="5" max="5" width="6.7109375" style="57" customWidth="1"/>
    <col min="6" max="6" width="7.28515625" style="57" customWidth="1"/>
    <col min="7" max="7" width="7.140625" style="57" customWidth="1"/>
    <col min="8" max="8" width="7.28515625" style="57" customWidth="1"/>
    <col min="9" max="9" width="7" style="57" customWidth="1"/>
    <col min="10" max="12" width="7.28515625" style="57" customWidth="1"/>
    <col min="13" max="13" width="7" style="57" customWidth="1"/>
    <col min="14" max="14" width="7.28515625" style="57" customWidth="1"/>
    <col min="15" max="15" width="7.140625" style="57" customWidth="1"/>
    <col min="16" max="16" width="7" style="57" customWidth="1"/>
    <col min="17" max="17" width="8.85546875" style="57" customWidth="1"/>
    <col min="18" max="18" width="14.42578125" style="57" customWidth="1"/>
    <col min="19" max="74" width="9.140625" style="57" customWidth="1"/>
    <col min="75" max="16384" width="9.140625" style="57"/>
  </cols>
  <sheetData>
    <row r="1" spans="1:18" x14ac:dyDescent="0.25">
      <c r="A1" s="81" t="s">
        <v>0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8" x14ac:dyDescent="0.25">
      <c r="A2" s="81" t="s">
        <v>70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8" ht="15.75" customHeight="1" x14ac:dyDescent="0.25">
      <c r="A3" s="111" t="s">
        <v>2603</v>
      </c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8" x14ac:dyDescent="0.25">
      <c r="A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3"/>
      <c r="O4" s="1"/>
      <c r="P4" s="1"/>
      <c r="Q4" s="1"/>
      <c r="R4" s="1"/>
    </row>
    <row r="5" spans="1:18" x14ac:dyDescent="0.25">
      <c r="A5" s="1" t="s">
        <v>3</v>
      </c>
      <c r="B5" s="4"/>
      <c r="C5" s="1"/>
      <c r="D5" s="1"/>
      <c r="E5" s="1"/>
      <c r="F5" s="1"/>
      <c r="G5" s="1"/>
      <c r="H5" s="2"/>
      <c r="I5" s="1"/>
      <c r="J5" s="1"/>
      <c r="K5" s="1"/>
      <c r="L5" s="1"/>
      <c r="N5" s="5"/>
      <c r="P5" s="1" t="s">
        <v>4</v>
      </c>
      <c r="R5" s="26">
        <v>48</v>
      </c>
    </row>
    <row r="6" spans="1:18" x14ac:dyDescent="0.25">
      <c r="A6" s="1" t="s">
        <v>5</v>
      </c>
      <c r="C6" s="1"/>
      <c r="D6" s="1"/>
      <c r="E6" s="1"/>
      <c r="F6" s="5" t="s">
        <v>6</v>
      </c>
      <c r="G6" s="1"/>
      <c r="H6" t="s">
        <v>2648</v>
      </c>
      <c r="I6" s="1"/>
      <c r="J6" s="1"/>
      <c r="K6" s="1"/>
      <c r="L6" s="1"/>
      <c r="N6" s="1"/>
      <c r="P6" s="98" t="s">
        <v>7</v>
      </c>
      <c r="Q6" s="89"/>
      <c r="R6" s="80" t="s">
        <v>2649</v>
      </c>
    </row>
    <row r="7" spans="1:18" x14ac:dyDescent="0.25">
      <c r="A7" s="86" t="s">
        <v>8</v>
      </c>
      <c r="B7" s="91"/>
      <c r="C7" s="87" t="s">
        <v>2650</v>
      </c>
      <c r="D7" s="91"/>
      <c r="E7" s="87" t="s">
        <v>2651</v>
      </c>
      <c r="F7" s="91"/>
      <c r="G7" s="87" t="s">
        <v>2652</v>
      </c>
      <c r="H7" s="91"/>
      <c r="I7" s="87" t="s">
        <v>2653</v>
      </c>
      <c r="J7" s="91"/>
      <c r="K7" s="87" t="s">
        <v>2654</v>
      </c>
      <c r="L7" s="91"/>
      <c r="M7" s="87" t="s">
        <v>2655</v>
      </c>
      <c r="N7" s="91"/>
      <c r="O7" s="87" t="s">
        <v>2656</v>
      </c>
      <c r="P7" s="91"/>
      <c r="Q7" s="87" t="s">
        <v>9</v>
      </c>
      <c r="R7" s="87" t="s">
        <v>10</v>
      </c>
    </row>
    <row r="8" spans="1:18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x14ac:dyDescent="0.25">
      <c r="A9" s="86" t="s">
        <v>11</v>
      </c>
      <c r="B9" s="85"/>
      <c r="C9" s="87">
        <v>143</v>
      </c>
      <c r="D9" s="85"/>
      <c r="E9" s="87">
        <v>143</v>
      </c>
      <c r="F9" s="85"/>
      <c r="G9" s="87">
        <v>143</v>
      </c>
      <c r="H9" s="85"/>
      <c r="I9" s="87">
        <v>143</v>
      </c>
      <c r="J9" s="85"/>
      <c r="K9" s="87">
        <v>143</v>
      </c>
      <c r="L9" s="85"/>
      <c r="M9" s="87">
        <v>143</v>
      </c>
      <c r="N9" s="85"/>
      <c r="O9" s="87">
        <v>143</v>
      </c>
      <c r="P9" s="85"/>
      <c r="Q9" s="100"/>
      <c r="R9" s="100"/>
    </row>
    <row r="10" spans="1:18" ht="24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9" t="s">
        <v>14</v>
      </c>
      <c r="F10" s="9" t="s">
        <v>15</v>
      </c>
      <c r="G10" s="9" t="s">
        <v>14</v>
      </c>
      <c r="H10" s="10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8" ht="18" customHeight="1" x14ac:dyDescent="0.25">
      <c r="A11" s="59">
        <v>1</v>
      </c>
      <c r="B11" s="11">
        <v>109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8" customHeight="1" x14ac:dyDescent="0.25">
      <c r="A12" s="59">
        <v>2</v>
      </c>
      <c r="B12" s="14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58">
        <f t="shared" si="0"/>
        <v>0</v>
      </c>
      <c r="R12" s="13">
        <f t="shared" si="1"/>
        <v>0</v>
      </c>
    </row>
    <row r="13" spans="1:18" ht="18" customHeight="1" x14ac:dyDescent="0.25">
      <c r="A13" s="59">
        <v>3</v>
      </c>
      <c r="B13" s="14">
        <v>112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58">
        <f t="shared" si="0"/>
        <v>0</v>
      </c>
      <c r="R13" s="13">
        <f t="shared" si="1"/>
        <v>0</v>
      </c>
    </row>
    <row r="14" spans="1:18" ht="18" customHeight="1" x14ac:dyDescent="0.25">
      <c r="A14" s="59">
        <v>4</v>
      </c>
      <c r="B14" s="14">
        <v>113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58">
        <f t="shared" si="0"/>
        <v>0</v>
      </c>
      <c r="R14" s="13">
        <f t="shared" si="1"/>
        <v>0</v>
      </c>
    </row>
    <row r="15" spans="1:18" ht="18" customHeight="1" x14ac:dyDescent="0.25">
      <c r="A15" s="59">
        <v>6</v>
      </c>
      <c r="B15" s="14">
        <v>115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>
        <v>124</v>
      </c>
      <c r="N15" s="12">
        <v>5059</v>
      </c>
      <c r="O15" s="12"/>
      <c r="P15" s="12"/>
      <c r="Q15" s="58">
        <f t="shared" si="0"/>
        <v>124</v>
      </c>
      <c r="R15" s="13">
        <f t="shared" si="1"/>
        <v>17732</v>
      </c>
    </row>
    <row r="16" spans="1:18" ht="18" customHeight="1" x14ac:dyDescent="0.25">
      <c r="A16" s="59">
        <v>7</v>
      </c>
      <c r="B16" s="14">
        <v>116</v>
      </c>
      <c r="C16" s="12">
        <v>91</v>
      </c>
      <c r="D16" s="12">
        <v>4168</v>
      </c>
      <c r="E16" s="12"/>
      <c r="F16" s="12"/>
      <c r="G16" s="12"/>
      <c r="H16" s="12"/>
      <c r="I16" s="12"/>
      <c r="J16" s="12"/>
      <c r="K16" s="12">
        <v>108</v>
      </c>
      <c r="L16" s="12">
        <v>4183</v>
      </c>
      <c r="M16" s="12"/>
      <c r="N16" s="12"/>
      <c r="O16" s="12"/>
      <c r="P16" s="12"/>
      <c r="Q16" s="58">
        <f t="shared" si="0"/>
        <v>199</v>
      </c>
      <c r="R16" s="13">
        <f t="shared" si="1"/>
        <v>28457</v>
      </c>
    </row>
    <row r="17" spans="1:18" ht="18" customHeight="1" x14ac:dyDescent="0.25">
      <c r="A17" s="59">
        <v>8</v>
      </c>
      <c r="B17" s="14">
        <v>117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58">
        <f t="shared" si="0"/>
        <v>0</v>
      </c>
      <c r="R17" s="13">
        <f t="shared" si="1"/>
        <v>0</v>
      </c>
    </row>
    <row r="18" spans="1:18" ht="18" customHeight="1" x14ac:dyDescent="0.25">
      <c r="A18" s="59">
        <v>9</v>
      </c>
      <c r="B18" s="14">
        <v>118</v>
      </c>
      <c r="C18" s="12"/>
      <c r="D18" s="12"/>
      <c r="E18" s="12">
        <v>98</v>
      </c>
      <c r="F18" s="12">
        <v>3339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58">
        <f t="shared" si="0"/>
        <v>98</v>
      </c>
      <c r="R18" s="13">
        <f t="shared" si="1"/>
        <v>14014</v>
      </c>
    </row>
    <row r="19" spans="1:18" ht="18" customHeight="1" x14ac:dyDescent="0.25">
      <c r="A19" s="59">
        <v>10</v>
      </c>
      <c r="B19" s="14">
        <v>201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58">
        <f t="shared" si="0"/>
        <v>0</v>
      </c>
      <c r="R19" s="13">
        <f t="shared" si="1"/>
        <v>0</v>
      </c>
    </row>
    <row r="20" spans="1:18" ht="18" customHeight="1" x14ac:dyDescent="0.25">
      <c r="A20" s="59">
        <v>11</v>
      </c>
      <c r="B20" s="14">
        <v>204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58">
        <f t="shared" si="0"/>
        <v>0</v>
      </c>
      <c r="R20" s="13">
        <f t="shared" si="1"/>
        <v>0</v>
      </c>
    </row>
    <row r="21" spans="1:18" ht="18" customHeight="1" x14ac:dyDescent="0.25">
      <c r="A21" s="59">
        <v>12</v>
      </c>
      <c r="B21" s="14" t="s">
        <v>16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58">
        <f t="shared" si="0"/>
        <v>0</v>
      </c>
      <c r="R21" s="13">
        <f t="shared" si="1"/>
        <v>0</v>
      </c>
    </row>
    <row r="22" spans="1:18" ht="18" customHeight="1" x14ac:dyDescent="0.25">
      <c r="A22" s="59">
        <v>13</v>
      </c>
      <c r="B22" s="14">
        <v>327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58">
        <f t="shared" si="0"/>
        <v>0</v>
      </c>
      <c r="R22" s="13">
        <f t="shared" si="1"/>
        <v>0</v>
      </c>
    </row>
    <row r="23" spans="1:18" ht="18" customHeight="1" x14ac:dyDescent="0.25">
      <c r="A23" s="59">
        <v>14</v>
      </c>
      <c r="B23" s="14">
        <v>328</v>
      </c>
      <c r="C23" s="12"/>
      <c r="D23" s="12"/>
      <c r="E23" s="12"/>
      <c r="F23" s="12"/>
      <c r="G23" s="12">
        <v>44</v>
      </c>
      <c r="H23" s="12">
        <v>3910</v>
      </c>
      <c r="I23" s="12"/>
      <c r="J23" s="12"/>
      <c r="K23" s="12">
        <v>34</v>
      </c>
      <c r="L23" s="12">
        <v>3937</v>
      </c>
      <c r="M23" s="12"/>
      <c r="N23" s="12"/>
      <c r="O23" s="12"/>
      <c r="P23" s="12"/>
      <c r="Q23" s="58">
        <f t="shared" si="0"/>
        <v>78</v>
      </c>
      <c r="R23" s="13">
        <f t="shared" si="1"/>
        <v>11154</v>
      </c>
    </row>
    <row r="24" spans="1:18" ht="18" customHeight="1" x14ac:dyDescent="0.25">
      <c r="A24" s="59">
        <v>15</v>
      </c>
      <c r="B24" s="14">
        <v>329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58">
        <f t="shared" si="0"/>
        <v>0</v>
      </c>
      <c r="R24" s="13">
        <f t="shared" si="1"/>
        <v>0</v>
      </c>
    </row>
    <row r="25" spans="1:18" ht="18" customHeight="1" x14ac:dyDescent="0.25">
      <c r="A25" s="59">
        <v>16</v>
      </c>
      <c r="B25" s="14">
        <v>330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8">
        <f t="shared" si="0"/>
        <v>0</v>
      </c>
      <c r="R25" s="13">
        <f t="shared" si="1"/>
        <v>0</v>
      </c>
    </row>
    <row r="26" spans="1:18" ht="18" customHeight="1" x14ac:dyDescent="0.25">
      <c r="A26" s="59">
        <v>17</v>
      </c>
      <c r="B26" s="14">
        <v>331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8">
        <f t="shared" si="0"/>
        <v>0</v>
      </c>
      <c r="R26" s="13">
        <f t="shared" si="1"/>
        <v>0</v>
      </c>
    </row>
    <row r="27" spans="1:18" ht="18" customHeight="1" x14ac:dyDescent="0.25">
      <c r="A27" s="59">
        <v>18</v>
      </c>
      <c r="B27" s="14">
        <v>332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8">
        <f t="shared" si="0"/>
        <v>0</v>
      </c>
      <c r="R27" s="13">
        <f t="shared" si="1"/>
        <v>0</v>
      </c>
    </row>
    <row r="28" spans="1:18" ht="18" customHeight="1" x14ac:dyDescent="0.25">
      <c r="A28" s="59">
        <v>19</v>
      </c>
      <c r="B28" s="14">
        <v>333</v>
      </c>
      <c r="C28" s="12"/>
      <c r="D28" s="12"/>
      <c r="E28" s="12">
        <v>26</v>
      </c>
      <c r="F28" s="12">
        <v>1278</v>
      </c>
      <c r="G28" s="12"/>
      <c r="H28" s="12"/>
      <c r="I28" s="12">
        <v>31</v>
      </c>
      <c r="J28" s="12">
        <v>1298</v>
      </c>
      <c r="K28" s="12"/>
      <c r="L28" s="12"/>
      <c r="M28" s="12">
        <v>32</v>
      </c>
      <c r="N28" s="12">
        <v>1320</v>
      </c>
      <c r="O28" s="12"/>
      <c r="P28" s="12"/>
      <c r="Q28" s="58">
        <f t="shared" si="0"/>
        <v>89</v>
      </c>
      <c r="R28" s="13">
        <f t="shared" si="1"/>
        <v>12727</v>
      </c>
    </row>
    <row r="29" spans="1:18" ht="18" customHeight="1" x14ac:dyDescent="0.25">
      <c r="A29" s="59">
        <v>20</v>
      </c>
      <c r="B29" s="14">
        <v>334</v>
      </c>
      <c r="C29" s="12"/>
      <c r="D29" s="12"/>
      <c r="E29" s="12">
        <v>31</v>
      </c>
      <c r="F29" s="12">
        <v>18169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58">
        <f t="shared" si="0"/>
        <v>31</v>
      </c>
      <c r="R29" s="13">
        <f t="shared" si="1"/>
        <v>4433</v>
      </c>
    </row>
    <row r="30" spans="1:18" ht="18" customHeight="1" x14ac:dyDescent="0.25">
      <c r="A30" s="59">
        <v>22</v>
      </c>
      <c r="B30" s="14">
        <v>336</v>
      </c>
      <c r="C30" s="12">
        <v>26</v>
      </c>
      <c r="D30" s="12">
        <v>6500</v>
      </c>
      <c r="E30" s="12"/>
      <c r="F30" s="12"/>
      <c r="G30" s="12">
        <v>28</v>
      </c>
      <c r="H30" s="12">
        <v>6522</v>
      </c>
      <c r="I30" s="12"/>
      <c r="J30" s="12"/>
      <c r="K30" s="12">
        <v>26</v>
      </c>
      <c r="L30" s="12">
        <v>6546</v>
      </c>
      <c r="M30" s="12"/>
      <c r="N30" s="12"/>
      <c r="O30" s="12">
        <v>22</v>
      </c>
      <c r="P30" s="12">
        <v>6561</v>
      </c>
      <c r="Q30" s="58">
        <f t="shared" si="0"/>
        <v>102</v>
      </c>
      <c r="R30" s="13">
        <f t="shared" si="1"/>
        <v>14586</v>
      </c>
    </row>
    <row r="31" spans="1:18" ht="18" customHeight="1" x14ac:dyDescent="0.25">
      <c r="A31" s="59">
        <v>24</v>
      </c>
      <c r="B31" s="14">
        <v>338</v>
      </c>
      <c r="C31" s="12">
        <v>41</v>
      </c>
      <c r="D31" s="12">
        <v>1168</v>
      </c>
      <c r="E31" s="12"/>
      <c r="F31" s="12"/>
      <c r="G31" s="12">
        <v>40</v>
      </c>
      <c r="H31" s="12">
        <v>1168</v>
      </c>
      <c r="I31" s="12"/>
      <c r="J31" s="12"/>
      <c r="K31" s="12">
        <v>38</v>
      </c>
      <c r="L31" s="12">
        <v>1168</v>
      </c>
      <c r="M31" s="12"/>
      <c r="N31" s="12"/>
      <c r="O31" s="12">
        <v>33</v>
      </c>
      <c r="P31" s="12">
        <v>1168</v>
      </c>
      <c r="Q31" s="58">
        <f t="shared" si="0"/>
        <v>152</v>
      </c>
      <c r="R31" s="13">
        <f t="shared" si="1"/>
        <v>21736</v>
      </c>
    </row>
    <row r="32" spans="1:18" ht="18" customHeight="1" x14ac:dyDescent="0.25">
      <c r="A32" s="59">
        <v>25</v>
      </c>
      <c r="B32" s="59">
        <v>339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58">
        <f t="shared" si="0"/>
        <v>0</v>
      </c>
      <c r="R32" s="13">
        <f t="shared" si="1"/>
        <v>0</v>
      </c>
    </row>
    <row r="33" spans="1:18" ht="18" customHeight="1" x14ac:dyDescent="0.25">
      <c r="A33" s="59">
        <v>26</v>
      </c>
      <c r="B33" s="59">
        <v>340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8">
        <f t="shared" si="0"/>
        <v>0</v>
      </c>
      <c r="R33" s="13">
        <f t="shared" si="1"/>
        <v>0</v>
      </c>
    </row>
    <row r="34" spans="1:18" ht="18" customHeight="1" x14ac:dyDescent="0.25">
      <c r="A34" s="59">
        <v>27</v>
      </c>
      <c r="B34" s="59">
        <v>341</v>
      </c>
      <c r="C34" s="12"/>
      <c r="D34" s="12"/>
      <c r="E34" s="12"/>
      <c r="F34" s="12"/>
      <c r="G34" s="12"/>
      <c r="H34" s="12"/>
      <c r="I34" s="12"/>
      <c r="J34" s="12"/>
      <c r="K34" s="12">
        <v>72</v>
      </c>
      <c r="L34" s="12">
        <v>12478</v>
      </c>
      <c r="M34" s="12">
        <v>12</v>
      </c>
      <c r="N34" s="12">
        <v>12481</v>
      </c>
      <c r="O34" s="12"/>
      <c r="P34" s="12"/>
      <c r="Q34" s="58">
        <f t="shared" si="0"/>
        <v>84</v>
      </c>
      <c r="R34" s="13">
        <f t="shared" si="1"/>
        <v>12012</v>
      </c>
    </row>
    <row r="35" spans="1:18" ht="18" customHeight="1" x14ac:dyDescent="0.25">
      <c r="A35" s="59">
        <v>28</v>
      </c>
      <c r="B35" s="17">
        <v>342</v>
      </c>
      <c r="C35" s="12"/>
      <c r="D35" s="12"/>
      <c r="E35" s="12">
        <v>29</v>
      </c>
      <c r="F35" s="12">
        <v>8403</v>
      </c>
      <c r="G35" s="12"/>
      <c r="H35" s="12"/>
      <c r="I35" s="12"/>
      <c r="J35" s="12"/>
      <c r="K35" s="12">
        <v>46</v>
      </c>
      <c r="L35" s="12">
        <v>8424</v>
      </c>
      <c r="M35" s="12"/>
      <c r="N35" s="12"/>
      <c r="O35" s="12">
        <v>58</v>
      </c>
      <c r="P35" s="12">
        <v>8446</v>
      </c>
      <c r="Q35" s="58">
        <f t="shared" si="0"/>
        <v>133</v>
      </c>
      <c r="R35" s="13">
        <f t="shared" si="1"/>
        <v>19019</v>
      </c>
    </row>
    <row r="36" spans="1:18" ht="18" customHeight="1" x14ac:dyDescent="0.25">
      <c r="A36" s="59">
        <v>29</v>
      </c>
      <c r="B36" s="59">
        <v>343</v>
      </c>
      <c r="C36" s="12">
        <v>55</v>
      </c>
      <c r="D36" s="12">
        <v>14740</v>
      </c>
      <c r="E36" s="12"/>
      <c r="F36" s="12"/>
      <c r="G36" s="12">
        <v>35</v>
      </c>
      <c r="H36" s="12">
        <v>14761</v>
      </c>
      <c r="I36" s="12"/>
      <c r="J36" s="12"/>
      <c r="K36" s="12">
        <v>56</v>
      </c>
      <c r="L36" s="12">
        <v>14781</v>
      </c>
      <c r="M36" s="12"/>
      <c r="N36" s="12"/>
      <c r="O36" s="12">
        <v>51</v>
      </c>
      <c r="P36" s="12">
        <v>14799</v>
      </c>
      <c r="Q36" s="58">
        <f t="shared" si="0"/>
        <v>197</v>
      </c>
      <c r="R36" s="13">
        <f t="shared" si="1"/>
        <v>28171</v>
      </c>
    </row>
    <row r="37" spans="1:18" ht="18" customHeight="1" x14ac:dyDescent="0.25">
      <c r="A37" s="59">
        <v>30</v>
      </c>
      <c r="B37" s="14" t="s">
        <v>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8">
        <f t="shared" si="0"/>
        <v>0</v>
      </c>
      <c r="R37" s="13">
        <f t="shared" si="1"/>
        <v>0</v>
      </c>
    </row>
    <row r="38" spans="1:18" ht="18" customHeight="1" x14ac:dyDescent="0.25">
      <c r="A38" s="59">
        <v>31</v>
      </c>
      <c r="B38" s="14" t="s">
        <v>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58">
        <f t="shared" si="0"/>
        <v>0</v>
      </c>
      <c r="R38" s="13">
        <f t="shared" si="1"/>
        <v>0</v>
      </c>
    </row>
    <row r="39" spans="1:18" ht="18" customHeight="1" x14ac:dyDescent="0.25">
      <c r="A39" s="59">
        <v>32</v>
      </c>
      <c r="B39" s="14" t="s">
        <v>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58">
        <f t="shared" si="0"/>
        <v>0</v>
      </c>
      <c r="R39" s="13">
        <f t="shared" si="1"/>
        <v>0</v>
      </c>
    </row>
    <row r="40" spans="1:18" ht="18" customHeight="1" x14ac:dyDescent="0.25">
      <c r="A40" s="59">
        <v>33</v>
      </c>
      <c r="B40" s="14">
        <v>417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58">
        <f t="shared" si="0"/>
        <v>0</v>
      </c>
      <c r="R40" s="13">
        <f t="shared" si="1"/>
        <v>0</v>
      </c>
    </row>
    <row r="41" spans="1:18" ht="18" customHeight="1" x14ac:dyDescent="0.25">
      <c r="A41" s="59">
        <v>35</v>
      </c>
      <c r="B41" s="59">
        <v>419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58">
        <f t="shared" si="0"/>
        <v>0</v>
      </c>
      <c r="R41" s="13">
        <f t="shared" si="1"/>
        <v>0</v>
      </c>
    </row>
    <row r="42" spans="1:18" ht="18" customHeight="1" x14ac:dyDescent="0.25">
      <c r="A42" s="59">
        <v>37</v>
      </c>
      <c r="B42" s="14">
        <v>421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58">
        <f t="shared" si="0"/>
        <v>0</v>
      </c>
      <c r="R42" s="13">
        <f t="shared" si="1"/>
        <v>0</v>
      </c>
    </row>
    <row r="43" spans="1:18" ht="18" customHeight="1" x14ac:dyDescent="0.25">
      <c r="A43" s="59">
        <v>38</v>
      </c>
      <c r="B43" s="59">
        <v>422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>
        <v>21</v>
      </c>
      <c r="P43" s="12">
        <v>9877</v>
      </c>
      <c r="Q43" s="58">
        <f t="shared" ref="Q43:Q74" si="2">C43+E43+G43+I43+K43+M43+O43</f>
        <v>21</v>
      </c>
      <c r="R43" s="13">
        <f t="shared" ref="R43:R74" si="3">SUM(C43*C$9,E43*E$9,G43*G$9,I43*I$9,K43*K$9,M43*M$9,O43*O$9)</f>
        <v>3003</v>
      </c>
    </row>
    <row r="44" spans="1:18" ht="18" customHeight="1" x14ac:dyDescent="0.25">
      <c r="A44" s="59">
        <v>39</v>
      </c>
      <c r="B44" s="58">
        <v>423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58">
        <f t="shared" si="2"/>
        <v>0</v>
      </c>
      <c r="R44" s="13">
        <f t="shared" si="3"/>
        <v>0</v>
      </c>
    </row>
    <row r="45" spans="1:18" ht="18" customHeight="1" x14ac:dyDescent="0.25">
      <c r="A45" s="59">
        <v>40</v>
      </c>
      <c r="B45" s="58">
        <v>424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58">
        <f t="shared" si="2"/>
        <v>0</v>
      </c>
      <c r="R45" s="13">
        <f t="shared" si="3"/>
        <v>0</v>
      </c>
    </row>
    <row r="46" spans="1:18" ht="18" customHeight="1" x14ac:dyDescent="0.25">
      <c r="A46" s="59">
        <v>41</v>
      </c>
      <c r="B46" s="58">
        <v>425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>
        <v>46</v>
      </c>
      <c r="N46" s="12">
        <v>3126</v>
      </c>
      <c r="O46" s="12"/>
      <c r="P46" s="12"/>
      <c r="Q46" s="58">
        <f t="shared" si="2"/>
        <v>46</v>
      </c>
      <c r="R46" s="13">
        <f t="shared" si="3"/>
        <v>6578</v>
      </c>
    </row>
    <row r="47" spans="1:18" ht="18" customHeight="1" x14ac:dyDescent="0.25">
      <c r="A47" s="59">
        <v>42</v>
      </c>
      <c r="B47" s="58">
        <v>426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58">
        <f t="shared" si="2"/>
        <v>0</v>
      </c>
      <c r="R47" s="13">
        <f t="shared" si="3"/>
        <v>0</v>
      </c>
    </row>
    <row r="48" spans="1:18" ht="18" customHeight="1" x14ac:dyDescent="0.25">
      <c r="A48" s="59">
        <v>43</v>
      </c>
      <c r="B48" s="58">
        <v>427</v>
      </c>
      <c r="C48" s="12"/>
      <c r="D48" s="12"/>
      <c r="E48" s="12"/>
      <c r="F48" s="12"/>
      <c r="G48" s="12">
        <v>28</v>
      </c>
      <c r="H48" s="12">
        <v>687</v>
      </c>
      <c r="I48" s="12"/>
      <c r="J48" s="12"/>
      <c r="K48" s="12"/>
      <c r="L48" s="12"/>
      <c r="M48" s="12"/>
      <c r="N48" s="12"/>
      <c r="O48" s="12"/>
      <c r="P48" s="12"/>
      <c r="Q48" s="58">
        <f t="shared" si="2"/>
        <v>28</v>
      </c>
      <c r="R48" s="13">
        <f t="shared" si="3"/>
        <v>4004</v>
      </c>
    </row>
    <row r="49" spans="1:18" ht="18" customHeight="1" x14ac:dyDescent="0.25">
      <c r="A49" s="59">
        <v>44</v>
      </c>
      <c r="B49" s="58">
        <v>428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58">
        <f t="shared" si="2"/>
        <v>0</v>
      </c>
      <c r="R49" s="13">
        <f t="shared" si="3"/>
        <v>0</v>
      </c>
    </row>
    <row r="50" spans="1:18" ht="18" customHeight="1" x14ac:dyDescent="0.25">
      <c r="A50" s="59">
        <v>45</v>
      </c>
      <c r="B50" s="58">
        <v>429</v>
      </c>
      <c r="C50" s="12"/>
      <c r="D50" s="12"/>
      <c r="E50" s="12"/>
      <c r="F50" s="12"/>
      <c r="G50" s="12"/>
      <c r="H50" s="12"/>
      <c r="I50" s="12"/>
      <c r="J50" s="12"/>
      <c r="K50" s="12">
        <v>46</v>
      </c>
      <c r="L50" s="12">
        <v>11035</v>
      </c>
      <c r="M50" s="12"/>
      <c r="N50" s="12"/>
      <c r="O50" s="12"/>
      <c r="P50" s="12"/>
      <c r="Q50" s="58">
        <f t="shared" si="2"/>
        <v>46</v>
      </c>
      <c r="R50" s="13">
        <f t="shared" si="3"/>
        <v>6578</v>
      </c>
    </row>
    <row r="51" spans="1:18" ht="18" customHeight="1" x14ac:dyDescent="0.25">
      <c r="A51" s="59">
        <v>46</v>
      </c>
      <c r="B51" s="58">
        <v>430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58">
        <f t="shared" si="2"/>
        <v>0</v>
      </c>
      <c r="R51" s="13">
        <f t="shared" si="3"/>
        <v>0</v>
      </c>
    </row>
    <row r="52" spans="1:18" ht="18" customHeight="1" x14ac:dyDescent="0.25">
      <c r="A52" s="59">
        <v>47</v>
      </c>
      <c r="B52" s="58">
        <v>431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58">
        <f t="shared" si="2"/>
        <v>0</v>
      </c>
      <c r="R52" s="13">
        <f t="shared" si="3"/>
        <v>0</v>
      </c>
    </row>
    <row r="53" spans="1:18" ht="18" customHeight="1" x14ac:dyDescent="0.25">
      <c r="A53" s="59">
        <v>48</v>
      </c>
      <c r="B53" s="58">
        <v>432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58">
        <f t="shared" si="2"/>
        <v>0</v>
      </c>
      <c r="R53" s="13">
        <f t="shared" si="3"/>
        <v>0</v>
      </c>
    </row>
    <row r="54" spans="1:18" ht="18" customHeight="1" x14ac:dyDescent="0.25">
      <c r="A54" s="59">
        <v>49</v>
      </c>
      <c r="B54" s="58">
        <v>433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58">
        <f t="shared" si="2"/>
        <v>0</v>
      </c>
      <c r="R54" s="13">
        <f t="shared" si="3"/>
        <v>0</v>
      </c>
    </row>
    <row r="55" spans="1:18" ht="18" customHeight="1" x14ac:dyDescent="0.25">
      <c r="A55" s="59">
        <v>50</v>
      </c>
      <c r="B55" s="58">
        <v>434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58">
        <f t="shared" si="2"/>
        <v>0</v>
      </c>
      <c r="R55" s="13">
        <f t="shared" si="3"/>
        <v>0</v>
      </c>
    </row>
    <row r="56" spans="1:18" ht="18" customHeight="1" x14ac:dyDescent="0.25">
      <c r="A56" s="59">
        <v>51</v>
      </c>
      <c r="B56" s="58">
        <v>435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58">
        <f t="shared" si="2"/>
        <v>0</v>
      </c>
      <c r="R56" s="13">
        <f t="shared" si="3"/>
        <v>0</v>
      </c>
    </row>
    <row r="57" spans="1:18" ht="18" customHeight="1" x14ac:dyDescent="0.25">
      <c r="A57" s="59">
        <v>52</v>
      </c>
      <c r="B57" s="58">
        <v>436</v>
      </c>
      <c r="C57" s="12"/>
      <c r="D57" s="12"/>
      <c r="E57" s="12"/>
      <c r="F57" s="12"/>
      <c r="G57" s="12"/>
      <c r="H57" s="12"/>
      <c r="I57" s="12">
        <v>38</v>
      </c>
      <c r="J57" s="12">
        <v>1053</v>
      </c>
      <c r="K57" s="12"/>
      <c r="L57" s="12"/>
      <c r="M57" s="12"/>
      <c r="N57" s="12"/>
      <c r="O57" s="12"/>
      <c r="P57" s="12"/>
      <c r="Q57" s="58">
        <f t="shared" si="2"/>
        <v>38</v>
      </c>
      <c r="R57" s="13">
        <f t="shared" si="3"/>
        <v>5434</v>
      </c>
    </row>
    <row r="58" spans="1:18" ht="18" customHeight="1" x14ac:dyDescent="0.25">
      <c r="A58" s="59">
        <v>53</v>
      </c>
      <c r="B58" s="58">
        <v>437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58">
        <f t="shared" si="2"/>
        <v>0</v>
      </c>
      <c r="R58" s="13">
        <f t="shared" si="3"/>
        <v>0</v>
      </c>
    </row>
    <row r="59" spans="1:18" ht="18" customHeight="1" x14ac:dyDescent="0.25">
      <c r="A59" s="59">
        <v>54</v>
      </c>
      <c r="B59" s="58">
        <v>438</v>
      </c>
      <c r="C59" s="12"/>
      <c r="D59" s="12"/>
      <c r="E59" s="12"/>
      <c r="F59" s="12"/>
      <c r="G59" s="12"/>
      <c r="H59" s="12"/>
      <c r="I59" s="12">
        <v>28</v>
      </c>
      <c r="J59" s="12">
        <v>961</v>
      </c>
      <c r="K59" s="12"/>
      <c r="L59" s="12"/>
      <c r="M59" s="12"/>
      <c r="N59" s="12"/>
      <c r="O59" s="12"/>
      <c r="P59" s="12"/>
      <c r="Q59" s="58">
        <f t="shared" si="2"/>
        <v>28</v>
      </c>
      <c r="R59" s="13">
        <f t="shared" si="3"/>
        <v>4004</v>
      </c>
    </row>
    <row r="60" spans="1:18" ht="18" customHeight="1" x14ac:dyDescent="0.25">
      <c r="A60" s="59">
        <v>55</v>
      </c>
      <c r="B60" s="58">
        <v>439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58">
        <f t="shared" si="2"/>
        <v>0</v>
      </c>
      <c r="R60" s="13">
        <f t="shared" si="3"/>
        <v>0</v>
      </c>
    </row>
    <row r="61" spans="1:18" ht="18" customHeight="1" x14ac:dyDescent="0.25">
      <c r="A61" s="59">
        <v>56</v>
      </c>
      <c r="B61" s="58">
        <v>440</v>
      </c>
      <c r="C61" s="12"/>
      <c r="D61" s="12"/>
      <c r="E61" s="12"/>
      <c r="F61" s="12"/>
      <c r="G61" s="12"/>
      <c r="H61" s="12"/>
      <c r="I61" s="12">
        <v>30</v>
      </c>
      <c r="J61" s="12">
        <v>890</v>
      </c>
      <c r="K61" s="12"/>
      <c r="L61" s="12"/>
      <c r="M61" s="12"/>
      <c r="N61" s="12"/>
      <c r="O61" s="12"/>
      <c r="P61" s="12"/>
      <c r="Q61" s="58">
        <f t="shared" si="2"/>
        <v>30</v>
      </c>
      <c r="R61" s="13">
        <f t="shared" si="3"/>
        <v>4290</v>
      </c>
    </row>
    <row r="62" spans="1:18" ht="18" customHeight="1" x14ac:dyDescent="0.25">
      <c r="A62" s="59">
        <v>57</v>
      </c>
      <c r="B62" s="58">
        <v>441</v>
      </c>
      <c r="C62" s="12"/>
      <c r="D62" s="12"/>
      <c r="E62" s="12"/>
      <c r="F62" s="12"/>
      <c r="G62" s="12"/>
      <c r="H62" s="12"/>
      <c r="I62" s="12">
        <v>43</v>
      </c>
      <c r="J62" s="12">
        <v>923</v>
      </c>
      <c r="K62" s="12"/>
      <c r="L62" s="12"/>
      <c r="M62" s="12"/>
      <c r="N62" s="12"/>
      <c r="O62" s="12"/>
      <c r="P62" s="12"/>
      <c r="Q62" s="58">
        <f t="shared" si="2"/>
        <v>43</v>
      </c>
      <c r="R62" s="13">
        <f t="shared" si="3"/>
        <v>6149</v>
      </c>
    </row>
    <row r="63" spans="1:18" ht="18" customHeight="1" x14ac:dyDescent="0.25">
      <c r="A63" s="59">
        <v>58</v>
      </c>
      <c r="B63" s="58">
        <v>442</v>
      </c>
      <c r="C63" s="12"/>
      <c r="D63" s="12"/>
      <c r="E63" s="12"/>
      <c r="F63" s="12"/>
      <c r="G63" s="12">
        <v>37</v>
      </c>
      <c r="H63" s="12">
        <v>927</v>
      </c>
      <c r="I63" s="12"/>
      <c r="J63" s="12"/>
      <c r="K63" s="12"/>
      <c r="L63" s="12"/>
      <c r="M63" s="12"/>
      <c r="N63" s="12"/>
      <c r="O63" s="12"/>
      <c r="P63" s="12"/>
      <c r="Q63" s="58">
        <f t="shared" si="2"/>
        <v>37</v>
      </c>
      <c r="R63" s="13">
        <f t="shared" si="3"/>
        <v>5291</v>
      </c>
    </row>
    <row r="64" spans="1:18" ht="18" customHeight="1" x14ac:dyDescent="0.25">
      <c r="A64" s="59">
        <v>60</v>
      </c>
      <c r="B64" s="58" t="s">
        <v>20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58">
        <f t="shared" si="2"/>
        <v>0</v>
      </c>
      <c r="R64" s="13">
        <f t="shared" si="3"/>
        <v>0</v>
      </c>
    </row>
    <row r="65" spans="1:18" ht="18" customHeight="1" x14ac:dyDescent="0.25">
      <c r="A65" s="59">
        <v>61</v>
      </c>
      <c r="B65" s="58">
        <v>505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8">
        <f t="shared" si="2"/>
        <v>0</v>
      </c>
      <c r="R65" s="13">
        <f t="shared" si="3"/>
        <v>0</v>
      </c>
    </row>
    <row r="66" spans="1:18" ht="18" customHeight="1" x14ac:dyDescent="0.25">
      <c r="A66" s="59">
        <v>62</v>
      </c>
      <c r="B66" s="58">
        <v>506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58">
        <f t="shared" si="2"/>
        <v>0</v>
      </c>
      <c r="R66" s="13">
        <f t="shared" si="3"/>
        <v>0</v>
      </c>
    </row>
    <row r="67" spans="1:18" ht="18" customHeight="1" x14ac:dyDescent="0.25">
      <c r="A67" s="59">
        <v>63</v>
      </c>
      <c r="B67" s="58">
        <v>507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>
        <v>265</v>
      </c>
      <c r="N67" s="12">
        <v>2477</v>
      </c>
      <c r="O67" s="12"/>
      <c r="P67" s="12"/>
      <c r="Q67" s="58">
        <f t="shared" si="2"/>
        <v>265</v>
      </c>
      <c r="R67" s="13">
        <f t="shared" si="3"/>
        <v>37895</v>
      </c>
    </row>
    <row r="68" spans="1:18" ht="18" customHeight="1" x14ac:dyDescent="0.25">
      <c r="A68" s="59">
        <v>64</v>
      </c>
      <c r="B68" s="58">
        <v>608</v>
      </c>
      <c r="C68" s="12"/>
      <c r="D68" s="12"/>
      <c r="E68" s="12">
        <v>16</v>
      </c>
      <c r="F68" s="12">
        <v>7402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58">
        <f t="shared" si="2"/>
        <v>16</v>
      </c>
      <c r="R68" s="13">
        <f t="shared" si="3"/>
        <v>2288</v>
      </c>
    </row>
    <row r="69" spans="1:18" ht="18" customHeight="1" x14ac:dyDescent="0.25">
      <c r="A69" s="59">
        <v>65</v>
      </c>
      <c r="B69" s="58">
        <v>609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58">
        <f t="shared" si="2"/>
        <v>0</v>
      </c>
      <c r="R69" s="13">
        <f t="shared" si="3"/>
        <v>0</v>
      </c>
    </row>
    <row r="70" spans="1:18" ht="18" customHeight="1" x14ac:dyDescent="0.25">
      <c r="A70" s="59">
        <v>66</v>
      </c>
      <c r="B70" s="58">
        <v>610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58">
        <f t="shared" si="2"/>
        <v>0</v>
      </c>
      <c r="R70" s="13">
        <f t="shared" si="3"/>
        <v>0</v>
      </c>
    </row>
    <row r="71" spans="1:18" ht="18" customHeight="1" x14ac:dyDescent="0.25">
      <c r="A71" s="59">
        <v>67</v>
      </c>
      <c r="B71" s="58">
        <v>611</v>
      </c>
      <c r="C71" s="12"/>
      <c r="D71" s="12"/>
      <c r="E71" s="12"/>
      <c r="F71" s="12"/>
      <c r="G71" s="12"/>
      <c r="H71" s="12"/>
      <c r="I71" s="12"/>
      <c r="J71" s="12"/>
      <c r="K71" s="12">
        <v>36</v>
      </c>
      <c r="L71" s="12">
        <v>5515</v>
      </c>
      <c r="M71" s="12"/>
      <c r="N71" s="12"/>
      <c r="O71" s="12"/>
      <c r="P71" s="12"/>
      <c r="Q71" s="58">
        <f t="shared" si="2"/>
        <v>36</v>
      </c>
      <c r="R71" s="13">
        <f t="shared" si="3"/>
        <v>5148</v>
      </c>
    </row>
    <row r="72" spans="1:18" ht="18" customHeight="1" x14ac:dyDescent="0.25">
      <c r="A72" s="59">
        <v>68</v>
      </c>
      <c r="B72" s="58">
        <v>612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58">
        <f t="shared" si="2"/>
        <v>0</v>
      </c>
      <c r="R72" s="13">
        <f t="shared" si="3"/>
        <v>0</v>
      </c>
    </row>
    <row r="73" spans="1:18" ht="18" customHeight="1" x14ac:dyDescent="0.25">
      <c r="A73" s="59">
        <v>69</v>
      </c>
      <c r="B73" s="58">
        <v>613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58">
        <f t="shared" si="2"/>
        <v>0</v>
      </c>
      <c r="R73" s="13">
        <f t="shared" si="3"/>
        <v>0</v>
      </c>
    </row>
    <row r="74" spans="1:18" ht="18" customHeight="1" x14ac:dyDescent="0.25">
      <c r="A74" s="59">
        <v>71</v>
      </c>
      <c r="B74" s="58">
        <v>615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58">
        <f t="shared" si="2"/>
        <v>0</v>
      </c>
      <c r="R74" s="13">
        <f t="shared" si="3"/>
        <v>0</v>
      </c>
    </row>
    <row r="75" spans="1:18" ht="18" customHeight="1" x14ac:dyDescent="0.25">
      <c r="A75" s="59">
        <v>72</v>
      </c>
      <c r="B75" s="58">
        <v>616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8" customHeight="1" x14ac:dyDescent="0.25">
      <c r="A76" s="59">
        <v>73</v>
      </c>
      <c r="B76" s="58">
        <v>617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58">
        <f t="shared" si="4"/>
        <v>0</v>
      </c>
      <c r="R76" s="13">
        <f t="shared" si="5"/>
        <v>0</v>
      </c>
    </row>
    <row r="77" spans="1:18" s="19" customFormat="1" ht="18" customHeight="1" x14ac:dyDescent="0.25">
      <c r="A77" s="59">
        <v>74</v>
      </c>
      <c r="B77" s="18">
        <v>618</v>
      </c>
      <c r="C77" s="12"/>
      <c r="D77" s="12"/>
      <c r="E77" s="12"/>
      <c r="F77" s="12"/>
      <c r="G77" s="12"/>
      <c r="H77" s="12"/>
      <c r="I77" s="12">
        <v>21</v>
      </c>
      <c r="J77" s="12">
        <v>5240</v>
      </c>
      <c r="K77" s="12"/>
      <c r="L77" s="12"/>
      <c r="M77" s="12"/>
      <c r="N77" s="12"/>
      <c r="O77" s="12"/>
      <c r="P77" s="12"/>
      <c r="Q77" s="58">
        <f t="shared" si="4"/>
        <v>21</v>
      </c>
      <c r="R77" s="13">
        <f t="shared" si="5"/>
        <v>3003</v>
      </c>
    </row>
    <row r="78" spans="1:18" ht="18" customHeight="1" x14ac:dyDescent="0.25">
      <c r="A78" s="59">
        <v>75</v>
      </c>
      <c r="B78" s="58">
        <v>619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58">
        <f t="shared" si="4"/>
        <v>0</v>
      </c>
      <c r="R78" s="13">
        <f t="shared" si="5"/>
        <v>0</v>
      </c>
    </row>
    <row r="79" spans="1:18" ht="18" customHeight="1" x14ac:dyDescent="0.25">
      <c r="A79" s="59">
        <v>76</v>
      </c>
      <c r="B79" s="58">
        <v>620</v>
      </c>
      <c r="C79" s="12">
        <v>22</v>
      </c>
      <c r="D79" s="12">
        <v>6230</v>
      </c>
      <c r="E79" s="12"/>
      <c r="F79" s="12"/>
      <c r="G79" s="12"/>
      <c r="H79" s="12"/>
      <c r="I79" s="12">
        <v>25</v>
      </c>
      <c r="J79" s="12">
        <v>6250</v>
      </c>
      <c r="K79" s="12"/>
      <c r="L79" s="12"/>
      <c r="M79" s="12"/>
      <c r="N79" s="12"/>
      <c r="O79" s="12"/>
      <c r="P79" s="12"/>
      <c r="Q79" s="58">
        <f t="shared" si="4"/>
        <v>47</v>
      </c>
      <c r="R79" s="13">
        <f t="shared" si="5"/>
        <v>6721</v>
      </c>
    </row>
    <row r="80" spans="1:18" ht="18" customHeight="1" x14ac:dyDescent="0.25">
      <c r="A80" s="59">
        <v>79</v>
      </c>
      <c r="B80" s="58">
        <v>623</v>
      </c>
      <c r="C80" s="12">
        <v>23</v>
      </c>
      <c r="D80" s="12">
        <v>5917</v>
      </c>
      <c r="E80" s="12"/>
      <c r="F80" s="12"/>
      <c r="G80" s="12"/>
      <c r="H80" s="12"/>
      <c r="I80" s="12"/>
      <c r="J80" s="12"/>
      <c r="K80" s="12"/>
      <c r="L80" s="12"/>
      <c r="M80" s="12">
        <v>24</v>
      </c>
      <c r="N80" s="12">
        <v>5937</v>
      </c>
      <c r="O80" s="12"/>
      <c r="P80" s="12"/>
      <c r="Q80" s="58">
        <f t="shared" si="4"/>
        <v>47</v>
      </c>
      <c r="R80" s="13">
        <f t="shared" si="5"/>
        <v>6721</v>
      </c>
    </row>
    <row r="81" spans="1:18" ht="18" customHeight="1" x14ac:dyDescent="0.25">
      <c r="A81" s="59">
        <v>80</v>
      </c>
      <c r="B81" s="58">
        <v>624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58">
        <f t="shared" si="4"/>
        <v>0</v>
      </c>
      <c r="R81" s="13">
        <f t="shared" si="5"/>
        <v>0</v>
      </c>
    </row>
    <row r="82" spans="1:18" ht="18" customHeight="1" x14ac:dyDescent="0.25">
      <c r="A82" s="59">
        <v>81</v>
      </c>
      <c r="B82" s="58">
        <v>625</v>
      </c>
      <c r="C82" s="12"/>
      <c r="D82" s="12"/>
      <c r="E82" s="12">
        <v>18</v>
      </c>
      <c r="F82" s="12">
        <v>6282</v>
      </c>
      <c r="G82" s="12"/>
      <c r="H82" s="12"/>
      <c r="I82" s="12"/>
      <c r="J82" s="12"/>
      <c r="K82" s="12">
        <v>23</v>
      </c>
      <c r="L82" s="12">
        <v>6301</v>
      </c>
      <c r="M82" s="12"/>
      <c r="N82" s="12"/>
      <c r="O82" s="12"/>
      <c r="P82" s="12"/>
      <c r="Q82" s="58">
        <f t="shared" si="4"/>
        <v>41</v>
      </c>
      <c r="R82" s="13">
        <f t="shared" si="5"/>
        <v>5863</v>
      </c>
    </row>
    <row r="83" spans="1:18" ht="18" customHeight="1" x14ac:dyDescent="0.25">
      <c r="A83" s="59">
        <v>82</v>
      </c>
      <c r="B83" s="58">
        <v>626</v>
      </c>
      <c r="C83" s="12">
        <v>28</v>
      </c>
      <c r="D83" s="12">
        <v>5964</v>
      </c>
      <c r="E83" s="12"/>
      <c r="F83" s="12"/>
      <c r="G83" s="12"/>
      <c r="H83" s="12"/>
      <c r="I83" s="12">
        <v>23</v>
      </c>
      <c r="J83" s="12">
        <v>5978</v>
      </c>
      <c r="K83" s="12"/>
      <c r="L83" s="12"/>
      <c r="M83" s="12">
        <v>19</v>
      </c>
      <c r="N83" s="12">
        <v>5998</v>
      </c>
      <c r="O83" s="12"/>
      <c r="P83" s="12"/>
      <c r="Q83" s="58">
        <f t="shared" si="4"/>
        <v>70</v>
      </c>
      <c r="R83" s="13">
        <f t="shared" si="5"/>
        <v>10010</v>
      </c>
    </row>
    <row r="84" spans="1:18" ht="18" customHeight="1" x14ac:dyDescent="0.25">
      <c r="A84" s="59">
        <v>83</v>
      </c>
      <c r="B84" s="58">
        <v>627</v>
      </c>
      <c r="C84" s="12">
        <v>19</v>
      </c>
      <c r="D84" s="12">
        <v>6592</v>
      </c>
      <c r="E84" s="12"/>
      <c r="F84" s="12"/>
      <c r="G84" s="12"/>
      <c r="H84" s="12"/>
      <c r="I84" s="12"/>
      <c r="J84" s="12"/>
      <c r="K84" s="12">
        <v>24</v>
      </c>
      <c r="L84" s="12">
        <v>6613</v>
      </c>
      <c r="M84" s="12"/>
      <c r="N84" s="12"/>
      <c r="O84" s="12">
        <v>20</v>
      </c>
      <c r="P84" s="12">
        <v>6631</v>
      </c>
      <c r="Q84" s="58">
        <f t="shared" si="4"/>
        <v>63</v>
      </c>
      <c r="R84" s="13">
        <f t="shared" si="5"/>
        <v>9009</v>
      </c>
    </row>
    <row r="85" spans="1:18" ht="18" customHeight="1" x14ac:dyDescent="0.25">
      <c r="A85" s="59">
        <v>84</v>
      </c>
      <c r="B85" s="58">
        <v>628</v>
      </c>
      <c r="C85" s="12">
        <v>28</v>
      </c>
      <c r="D85" s="12">
        <v>6733</v>
      </c>
      <c r="E85" s="12"/>
      <c r="F85" s="12"/>
      <c r="G85" s="12"/>
      <c r="H85" s="12"/>
      <c r="I85" s="12">
        <v>20</v>
      </c>
      <c r="J85" s="12">
        <v>6753</v>
      </c>
      <c r="K85" s="12"/>
      <c r="L85" s="12"/>
      <c r="M85" s="12"/>
      <c r="N85" s="12"/>
      <c r="O85" s="12">
        <v>19</v>
      </c>
      <c r="P85" s="12">
        <v>6770</v>
      </c>
      <c r="Q85" s="58">
        <f t="shared" si="4"/>
        <v>67</v>
      </c>
      <c r="R85" s="13">
        <f t="shared" si="5"/>
        <v>9581</v>
      </c>
    </row>
    <row r="86" spans="1:18" ht="18" customHeight="1" x14ac:dyDescent="0.25">
      <c r="A86" s="59">
        <v>85</v>
      </c>
      <c r="B86" s="58">
        <v>629</v>
      </c>
      <c r="C86" s="12">
        <v>26</v>
      </c>
      <c r="D86" s="12">
        <v>5746</v>
      </c>
      <c r="E86" s="12"/>
      <c r="F86" s="12"/>
      <c r="G86" s="12"/>
      <c r="H86" s="12"/>
      <c r="I86" s="12"/>
      <c r="J86" s="12"/>
      <c r="K86" s="12">
        <v>22</v>
      </c>
      <c r="L86" s="12">
        <v>5765</v>
      </c>
      <c r="M86" s="12"/>
      <c r="N86" s="12"/>
      <c r="O86" s="12"/>
      <c r="P86" s="12"/>
      <c r="Q86" s="58">
        <f t="shared" si="4"/>
        <v>48</v>
      </c>
      <c r="R86" s="13">
        <f t="shared" si="5"/>
        <v>6864</v>
      </c>
    </row>
    <row r="87" spans="1:18" ht="18" customHeight="1" x14ac:dyDescent="0.25">
      <c r="A87" s="59">
        <v>86</v>
      </c>
      <c r="B87" s="58">
        <v>630</v>
      </c>
      <c r="C87" s="12">
        <v>24</v>
      </c>
      <c r="D87" s="12">
        <v>6636</v>
      </c>
      <c r="E87" s="12"/>
      <c r="F87" s="12"/>
      <c r="G87" s="12"/>
      <c r="H87" s="12"/>
      <c r="I87" s="12">
        <v>24</v>
      </c>
      <c r="J87" s="12">
        <v>6656</v>
      </c>
      <c r="K87" s="12"/>
      <c r="L87" s="12"/>
      <c r="M87" s="12"/>
      <c r="N87" s="12"/>
      <c r="O87" s="12"/>
      <c r="P87" s="12"/>
      <c r="Q87" s="58">
        <f t="shared" si="4"/>
        <v>48</v>
      </c>
      <c r="R87" s="13">
        <f t="shared" si="5"/>
        <v>6864</v>
      </c>
    </row>
    <row r="88" spans="1:18" ht="18" customHeight="1" x14ac:dyDescent="0.25">
      <c r="A88" s="59">
        <v>87</v>
      </c>
      <c r="B88" s="58">
        <v>631</v>
      </c>
      <c r="C88" s="12">
        <v>19</v>
      </c>
      <c r="D88" s="12">
        <v>6167</v>
      </c>
      <c r="E88" s="12"/>
      <c r="F88" s="12"/>
      <c r="G88" s="12"/>
      <c r="H88" s="12"/>
      <c r="I88" s="12">
        <v>20</v>
      </c>
      <c r="J88" s="12">
        <v>6185</v>
      </c>
      <c r="K88" s="12"/>
      <c r="L88" s="12"/>
      <c r="M88" s="12"/>
      <c r="N88" s="12"/>
      <c r="O88" s="12">
        <v>19</v>
      </c>
      <c r="P88" s="12">
        <v>6202</v>
      </c>
      <c r="Q88" s="58">
        <f t="shared" si="4"/>
        <v>58</v>
      </c>
      <c r="R88" s="13">
        <f t="shared" si="5"/>
        <v>8294</v>
      </c>
    </row>
    <row r="89" spans="1:18" ht="18" customHeight="1" x14ac:dyDescent="0.25">
      <c r="A89" s="59">
        <v>88</v>
      </c>
      <c r="B89" s="58">
        <v>632</v>
      </c>
      <c r="C89" s="12"/>
      <c r="D89" s="12"/>
      <c r="E89" s="12"/>
      <c r="F89" s="12"/>
      <c r="G89" s="12">
        <v>20</v>
      </c>
      <c r="H89" s="12">
        <v>6553</v>
      </c>
      <c r="I89" s="12"/>
      <c r="J89" s="12"/>
      <c r="K89" s="12">
        <v>21</v>
      </c>
      <c r="L89" s="12">
        <v>6570</v>
      </c>
      <c r="M89" s="12"/>
      <c r="N89" s="12"/>
      <c r="O89" s="12"/>
      <c r="P89" s="12"/>
      <c r="Q89" s="58">
        <f t="shared" si="4"/>
        <v>41</v>
      </c>
      <c r="R89" s="13">
        <f t="shared" si="5"/>
        <v>5863</v>
      </c>
    </row>
    <row r="90" spans="1:18" ht="18" customHeight="1" x14ac:dyDescent="0.25">
      <c r="A90" s="59">
        <v>89</v>
      </c>
      <c r="B90" s="58">
        <v>633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>
        <v>22</v>
      </c>
      <c r="N90" s="12">
        <v>6163</v>
      </c>
      <c r="O90" s="12"/>
      <c r="P90" s="12"/>
      <c r="Q90" s="58">
        <f t="shared" si="4"/>
        <v>22</v>
      </c>
      <c r="R90" s="13">
        <f t="shared" si="5"/>
        <v>3146</v>
      </c>
    </row>
    <row r="91" spans="1:18" ht="18" customHeight="1" x14ac:dyDescent="0.25">
      <c r="A91" s="59">
        <v>90</v>
      </c>
      <c r="B91" s="58" t="s">
        <v>21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58">
        <f t="shared" si="4"/>
        <v>0</v>
      </c>
      <c r="R91" s="13">
        <f t="shared" si="5"/>
        <v>0</v>
      </c>
    </row>
    <row r="92" spans="1:18" ht="18" customHeight="1" x14ac:dyDescent="0.25">
      <c r="A92" s="59">
        <v>91</v>
      </c>
      <c r="B92" s="58">
        <v>702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58">
        <f t="shared" si="4"/>
        <v>0</v>
      </c>
      <c r="R92" s="13">
        <f t="shared" si="5"/>
        <v>0</v>
      </c>
    </row>
    <row r="93" spans="1:18" ht="18" customHeight="1" x14ac:dyDescent="0.25">
      <c r="A93" s="59">
        <v>92</v>
      </c>
      <c r="B93" s="58">
        <v>703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58">
        <f t="shared" si="4"/>
        <v>0</v>
      </c>
      <c r="R93" s="13">
        <f t="shared" si="5"/>
        <v>0</v>
      </c>
    </row>
    <row r="94" spans="1:18" ht="18" customHeight="1" x14ac:dyDescent="0.25">
      <c r="A94" s="59">
        <v>95</v>
      </c>
      <c r="B94" s="58">
        <v>1004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>
        <v>66</v>
      </c>
      <c r="N94" s="12">
        <v>8902</v>
      </c>
      <c r="O94" s="12"/>
      <c r="P94" s="12"/>
      <c r="Q94" s="58">
        <f t="shared" si="4"/>
        <v>66</v>
      </c>
      <c r="R94" s="13">
        <f t="shared" si="5"/>
        <v>9438</v>
      </c>
    </row>
    <row r="95" spans="1:18" ht="18" customHeight="1" x14ac:dyDescent="0.25">
      <c r="A95" s="59">
        <v>96</v>
      </c>
      <c r="B95" s="58">
        <v>1005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58">
        <f t="shared" si="4"/>
        <v>0</v>
      </c>
      <c r="R95" s="13">
        <f t="shared" si="5"/>
        <v>0</v>
      </c>
    </row>
    <row r="96" spans="1:18" ht="18" customHeight="1" x14ac:dyDescent="0.25">
      <c r="A96" s="59">
        <v>97</v>
      </c>
      <c r="B96" s="58">
        <v>1102</v>
      </c>
      <c r="C96" s="12"/>
      <c r="D96" s="12"/>
      <c r="E96" s="12"/>
      <c r="F96" s="12"/>
      <c r="G96" s="12"/>
      <c r="H96" s="12"/>
      <c r="I96" s="12"/>
      <c r="J96" s="12"/>
      <c r="K96" s="12">
        <v>44</v>
      </c>
      <c r="L96" s="12">
        <v>9590</v>
      </c>
      <c r="M96" s="12"/>
      <c r="N96" s="12"/>
      <c r="O96" s="12"/>
      <c r="P96" s="12"/>
      <c r="Q96" s="58">
        <f t="shared" si="4"/>
        <v>44</v>
      </c>
      <c r="R96" s="13">
        <f t="shared" si="5"/>
        <v>6292</v>
      </c>
    </row>
    <row r="97" spans="1:18" ht="18" customHeight="1" x14ac:dyDescent="0.25">
      <c r="A97" s="59">
        <v>98</v>
      </c>
      <c r="B97" s="58">
        <v>1103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58">
        <f t="shared" si="4"/>
        <v>0</v>
      </c>
      <c r="R97" s="13">
        <f t="shared" si="5"/>
        <v>0</v>
      </c>
    </row>
    <row r="98" spans="1:18" ht="18" customHeight="1" x14ac:dyDescent="0.25">
      <c r="A98" s="59">
        <v>100</v>
      </c>
      <c r="B98" s="58">
        <v>1105</v>
      </c>
      <c r="C98" s="12"/>
      <c r="D98" s="12"/>
      <c r="E98" s="12"/>
      <c r="F98" s="12"/>
      <c r="G98" s="12">
        <v>64</v>
      </c>
      <c r="H98" s="12">
        <v>12654</v>
      </c>
      <c r="I98" s="12"/>
      <c r="J98" s="12"/>
      <c r="K98" s="12"/>
      <c r="L98" s="12"/>
      <c r="M98" s="12">
        <v>53</v>
      </c>
      <c r="N98" s="12">
        <v>12669</v>
      </c>
      <c r="O98" s="12"/>
      <c r="P98" s="12"/>
      <c r="Q98" s="58">
        <f t="shared" si="4"/>
        <v>117</v>
      </c>
      <c r="R98" s="13">
        <f t="shared" si="5"/>
        <v>16731</v>
      </c>
    </row>
    <row r="99" spans="1:18" ht="18" customHeight="1" x14ac:dyDescent="0.25">
      <c r="A99" s="59">
        <v>101</v>
      </c>
      <c r="B99" s="58">
        <v>1106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58">
        <f t="shared" si="4"/>
        <v>0</v>
      </c>
      <c r="R99" s="13">
        <f t="shared" si="5"/>
        <v>0</v>
      </c>
    </row>
    <row r="100" spans="1:18" ht="18" customHeight="1" x14ac:dyDescent="0.25">
      <c r="A100" s="59">
        <v>102</v>
      </c>
      <c r="B100" s="58">
        <v>1107</v>
      </c>
      <c r="C100" s="12"/>
      <c r="D100" s="12"/>
      <c r="E100" s="12"/>
      <c r="F100" s="12"/>
      <c r="G100" s="12"/>
      <c r="H100" s="12"/>
      <c r="I100" s="12">
        <v>119</v>
      </c>
      <c r="J100" s="12">
        <v>3757</v>
      </c>
      <c r="K100" s="12"/>
      <c r="L100" s="12"/>
      <c r="M100" s="12"/>
      <c r="N100" s="12"/>
      <c r="O100" s="12"/>
      <c r="P100" s="12"/>
      <c r="Q100" s="58">
        <f t="shared" si="4"/>
        <v>119</v>
      </c>
      <c r="R100" s="13">
        <f t="shared" si="5"/>
        <v>17017</v>
      </c>
    </row>
    <row r="101" spans="1:18" ht="18" customHeight="1" x14ac:dyDescent="0.25">
      <c r="A101" s="59">
        <v>103</v>
      </c>
      <c r="B101" s="58">
        <v>1111</v>
      </c>
      <c r="C101" s="12"/>
      <c r="D101" s="12"/>
      <c r="E101" s="12"/>
      <c r="F101" s="12"/>
      <c r="G101" s="12"/>
      <c r="H101" s="12"/>
      <c r="I101" s="12"/>
      <c r="J101" s="12"/>
      <c r="K101" s="12">
        <v>201</v>
      </c>
      <c r="L101" s="12">
        <v>5150</v>
      </c>
      <c r="M101" s="12"/>
      <c r="N101" s="12"/>
      <c r="O101" s="12"/>
      <c r="P101" s="12"/>
      <c r="Q101" s="58">
        <f t="shared" si="4"/>
        <v>201</v>
      </c>
      <c r="R101" s="13">
        <f t="shared" si="5"/>
        <v>28743</v>
      </c>
    </row>
    <row r="102" spans="1:18" ht="18" customHeight="1" x14ac:dyDescent="0.25">
      <c r="A102" s="59">
        <v>104</v>
      </c>
      <c r="B102" s="58">
        <v>1222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58">
        <f t="shared" si="4"/>
        <v>0</v>
      </c>
      <c r="R102" s="13">
        <f t="shared" si="5"/>
        <v>0</v>
      </c>
    </row>
    <row r="103" spans="1:18" ht="18" customHeight="1" x14ac:dyDescent="0.25">
      <c r="A103" s="59">
        <v>105</v>
      </c>
      <c r="B103" s="58">
        <v>1224</v>
      </c>
      <c r="C103" s="12">
        <v>38</v>
      </c>
      <c r="D103" s="12">
        <v>287609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58">
        <f t="shared" si="4"/>
        <v>38</v>
      </c>
      <c r="R103" s="13">
        <f t="shared" si="5"/>
        <v>5434</v>
      </c>
    </row>
    <row r="104" spans="1:18" ht="18" customHeight="1" x14ac:dyDescent="0.25">
      <c r="A104" s="59">
        <v>106</v>
      </c>
      <c r="B104" s="58">
        <v>1229</v>
      </c>
      <c r="C104" s="12"/>
      <c r="D104" s="12"/>
      <c r="E104" s="12"/>
      <c r="F104" s="12"/>
      <c r="G104" s="12"/>
      <c r="H104" s="12"/>
      <c r="I104" s="12"/>
      <c r="J104" s="12"/>
      <c r="K104" s="12">
        <v>43</v>
      </c>
      <c r="L104" s="12">
        <v>174768</v>
      </c>
      <c r="M104" s="12"/>
      <c r="N104" s="12"/>
      <c r="O104" s="12"/>
      <c r="P104" s="12"/>
      <c r="Q104" s="58">
        <f t="shared" si="4"/>
        <v>43</v>
      </c>
      <c r="R104" s="13">
        <f t="shared" si="5"/>
        <v>6149</v>
      </c>
    </row>
    <row r="105" spans="1:18" ht="18" customHeight="1" x14ac:dyDescent="0.25">
      <c r="A105" s="59">
        <v>107</v>
      </c>
      <c r="B105" s="58">
        <v>1230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58">
        <f t="shared" si="4"/>
        <v>0</v>
      </c>
      <c r="R105" s="13">
        <f t="shared" si="5"/>
        <v>0</v>
      </c>
    </row>
    <row r="106" spans="1:18" ht="18" customHeight="1" x14ac:dyDescent="0.25">
      <c r="A106" s="59">
        <v>108</v>
      </c>
      <c r="B106" s="58">
        <v>1231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58">
        <f t="shared" si="4"/>
        <v>0</v>
      </c>
      <c r="R106" s="13">
        <f t="shared" si="5"/>
        <v>0</v>
      </c>
    </row>
    <row r="107" spans="1:18" ht="18" customHeight="1" x14ac:dyDescent="0.25">
      <c r="A107" s="59">
        <v>109</v>
      </c>
      <c r="B107" s="58">
        <v>1232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58">
        <f t="shared" ref="Q107:Q138" si="6">C107+E107+G107+I107+K107+M107+O107</f>
        <v>0</v>
      </c>
      <c r="R107" s="13">
        <f t="shared" ref="R107:R138" si="7">SUM(C107*C$9,E107*E$9,G107*G$9,I107*I$9,K107*K$9,M107*M$9,O107*O$9)</f>
        <v>0</v>
      </c>
    </row>
    <row r="108" spans="1:18" ht="18" customHeight="1" x14ac:dyDescent="0.25">
      <c r="A108" s="59">
        <v>110</v>
      </c>
      <c r="B108" s="58">
        <v>1233</v>
      </c>
      <c r="C108" s="12"/>
      <c r="D108" s="12"/>
      <c r="E108" s="12">
        <v>48</v>
      </c>
      <c r="F108" s="12">
        <v>174183</v>
      </c>
      <c r="G108" s="12"/>
      <c r="H108" s="12"/>
      <c r="I108" s="12"/>
      <c r="J108" s="12"/>
      <c r="K108" s="12"/>
      <c r="L108" s="12"/>
      <c r="M108" s="12">
        <v>44</v>
      </c>
      <c r="N108" s="12">
        <v>174590</v>
      </c>
      <c r="O108" s="12"/>
      <c r="P108" s="12"/>
      <c r="Q108" s="58">
        <f t="shared" si="6"/>
        <v>92</v>
      </c>
      <c r="R108" s="13">
        <f t="shared" si="7"/>
        <v>13156</v>
      </c>
    </row>
    <row r="109" spans="1:18" ht="18" customHeight="1" x14ac:dyDescent="0.25">
      <c r="A109" s="59">
        <v>111</v>
      </c>
      <c r="B109" s="58">
        <v>1234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58">
        <f t="shared" si="6"/>
        <v>0</v>
      </c>
      <c r="R109" s="13">
        <f t="shared" si="7"/>
        <v>0</v>
      </c>
    </row>
    <row r="110" spans="1:18" ht="18" customHeight="1" x14ac:dyDescent="0.25">
      <c r="A110" s="59">
        <v>112</v>
      </c>
      <c r="B110" s="58">
        <v>1235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58">
        <f t="shared" si="6"/>
        <v>0</v>
      </c>
      <c r="R110" s="13">
        <f t="shared" si="7"/>
        <v>0</v>
      </c>
    </row>
    <row r="111" spans="1:18" ht="18" customHeight="1" x14ac:dyDescent="0.25">
      <c r="A111" s="59">
        <v>113</v>
      </c>
      <c r="B111" s="58">
        <v>1236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58">
        <f t="shared" si="6"/>
        <v>0</v>
      </c>
      <c r="R111" s="13">
        <f t="shared" si="7"/>
        <v>0</v>
      </c>
    </row>
    <row r="112" spans="1:18" ht="18" customHeight="1" x14ac:dyDescent="0.25">
      <c r="A112" s="59">
        <v>114</v>
      </c>
      <c r="B112" s="58">
        <v>1237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58">
        <f t="shared" si="6"/>
        <v>0</v>
      </c>
      <c r="R112" s="13">
        <f t="shared" si="7"/>
        <v>0</v>
      </c>
    </row>
    <row r="113" spans="1:18" ht="18" customHeight="1" x14ac:dyDescent="0.25">
      <c r="A113" s="59">
        <v>116</v>
      </c>
      <c r="B113" s="58">
        <v>1403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58">
        <f t="shared" si="6"/>
        <v>0</v>
      </c>
      <c r="R113" s="13">
        <f t="shared" si="7"/>
        <v>0</v>
      </c>
    </row>
    <row r="114" spans="1:18" ht="18" customHeight="1" x14ac:dyDescent="0.25">
      <c r="A114" s="59">
        <v>117</v>
      </c>
      <c r="B114" s="58">
        <v>1404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58">
        <f t="shared" si="6"/>
        <v>0</v>
      </c>
      <c r="R114" s="13">
        <f t="shared" si="7"/>
        <v>0</v>
      </c>
    </row>
    <row r="115" spans="1:18" ht="18" customHeight="1" x14ac:dyDescent="0.25">
      <c r="A115" s="59">
        <v>118</v>
      </c>
      <c r="B115" s="58">
        <v>1405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58">
        <f t="shared" si="6"/>
        <v>0</v>
      </c>
      <c r="R115" s="13">
        <f t="shared" si="7"/>
        <v>0</v>
      </c>
    </row>
    <row r="116" spans="1:18" ht="18" customHeight="1" x14ac:dyDescent="0.25">
      <c r="A116" s="59">
        <v>119</v>
      </c>
      <c r="B116" s="58">
        <v>1504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58">
        <f t="shared" si="6"/>
        <v>0</v>
      </c>
      <c r="R116" s="13">
        <f t="shared" si="7"/>
        <v>0</v>
      </c>
    </row>
    <row r="117" spans="1:18" ht="18" customHeight="1" x14ac:dyDescent="0.25">
      <c r="A117" s="59">
        <v>120</v>
      </c>
      <c r="B117" s="58">
        <v>1505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58">
        <f t="shared" si="6"/>
        <v>0</v>
      </c>
      <c r="R117" s="13">
        <f t="shared" si="7"/>
        <v>0</v>
      </c>
    </row>
    <row r="118" spans="1:18" ht="18" customHeight="1" x14ac:dyDescent="0.25">
      <c r="A118" s="59">
        <v>122</v>
      </c>
      <c r="B118" s="58">
        <v>1507</v>
      </c>
      <c r="C118" s="12"/>
      <c r="D118" s="12"/>
      <c r="E118" s="12">
        <v>54</v>
      </c>
      <c r="F118" s="12">
        <v>1358</v>
      </c>
      <c r="G118" s="12"/>
      <c r="H118" s="12"/>
      <c r="I118" s="12"/>
      <c r="J118" s="12"/>
      <c r="K118" s="12">
        <v>40</v>
      </c>
      <c r="L118" s="12">
        <v>1358</v>
      </c>
      <c r="M118" s="12"/>
      <c r="N118" s="12"/>
      <c r="O118" s="12"/>
      <c r="P118" s="12"/>
      <c r="Q118" s="58">
        <f t="shared" si="6"/>
        <v>94</v>
      </c>
      <c r="R118" s="13">
        <f t="shared" si="7"/>
        <v>13442</v>
      </c>
    </row>
    <row r="119" spans="1:18" ht="18" customHeight="1" x14ac:dyDescent="0.25">
      <c r="A119" s="59">
        <v>123</v>
      </c>
      <c r="B119" s="58">
        <v>1508</v>
      </c>
      <c r="C119" s="12"/>
      <c r="D119" s="12"/>
      <c r="E119" s="12"/>
      <c r="F119" s="12"/>
      <c r="G119" s="12"/>
      <c r="H119" s="12"/>
      <c r="I119" s="12">
        <v>64</v>
      </c>
      <c r="J119" s="12">
        <v>3673</v>
      </c>
      <c r="K119" s="12"/>
      <c r="L119" s="12"/>
      <c r="M119" s="12"/>
      <c r="N119" s="12"/>
      <c r="O119" s="12"/>
      <c r="P119" s="12"/>
      <c r="Q119" s="58">
        <f t="shared" si="6"/>
        <v>64</v>
      </c>
      <c r="R119" s="13">
        <f t="shared" si="7"/>
        <v>9152</v>
      </c>
    </row>
    <row r="120" spans="1:18" ht="18" customHeight="1" x14ac:dyDescent="0.25">
      <c r="A120" s="59">
        <v>124</v>
      </c>
      <c r="B120" s="58">
        <v>1509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>
        <v>55</v>
      </c>
      <c r="P120" s="12">
        <v>516</v>
      </c>
      <c r="Q120" s="58">
        <f t="shared" si="6"/>
        <v>55</v>
      </c>
      <c r="R120" s="13">
        <f t="shared" si="7"/>
        <v>7865</v>
      </c>
    </row>
    <row r="121" spans="1:18" ht="18" customHeight="1" x14ac:dyDescent="0.25">
      <c r="A121" s="59">
        <v>125</v>
      </c>
      <c r="B121" s="58">
        <v>1510</v>
      </c>
      <c r="C121" s="12"/>
      <c r="D121" s="12"/>
      <c r="E121" s="12">
        <v>80</v>
      </c>
      <c r="F121" s="12">
        <v>3566</v>
      </c>
      <c r="G121" s="12"/>
      <c r="H121" s="12"/>
      <c r="I121" s="12"/>
      <c r="J121" s="12"/>
      <c r="K121" s="12">
        <v>72</v>
      </c>
      <c r="L121" s="12">
        <v>3579</v>
      </c>
      <c r="M121" s="12"/>
      <c r="N121" s="12"/>
      <c r="O121" s="12"/>
      <c r="P121" s="12"/>
      <c r="Q121" s="58">
        <f t="shared" si="6"/>
        <v>152</v>
      </c>
      <c r="R121" s="13">
        <f t="shared" si="7"/>
        <v>21736</v>
      </c>
    </row>
    <row r="122" spans="1:18" ht="18" customHeight="1" x14ac:dyDescent="0.25">
      <c r="A122" s="59">
        <v>126</v>
      </c>
      <c r="B122" s="58">
        <v>1511</v>
      </c>
      <c r="C122" s="12"/>
      <c r="D122" s="12"/>
      <c r="E122" s="12">
        <v>62</v>
      </c>
      <c r="F122" s="12">
        <v>3900</v>
      </c>
      <c r="G122" s="12"/>
      <c r="H122" s="12"/>
      <c r="I122" s="12"/>
      <c r="J122" s="12"/>
      <c r="K122" s="12">
        <v>74</v>
      </c>
      <c r="L122" s="12">
        <v>3914</v>
      </c>
      <c r="M122" s="12"/>
      <c r="N122" s="12"/>
      <c r="O122" s="12">
        <v>56</v>
      </c>
      <c r="P122" s="12">
        <v>3925</v>
      </c>
      <c r="Q122" s="58">
        <f t="shared" si="6"/>
        <v>192</v>
      </c>
      <c r="R122" s="13">
        <f t="shared" si="7"/>
        <v>27456</v>
      </c>
    </row>
    <row r="123" spans="1:18" ht="18" customHeight="1" x14ac:dyDescent="0.25">
      <c r="A123" s="59">
        <v>127</v>
      </c>
      <c r="B123" s="58" t="s">
        <v>22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58">
        <f t="shared" si="6"/>
        <v>0</v>
      </c>
      <c r="R123" s="13">
        <f t="shared" si="7"/>
        <v>0</v>
      </c>
    </row>
    <row r="124" spans="1:18" ht="18" customHeight="1" x14ac:dyDescent="0.25">
      <c r="A124" s="59">
        <v>128</v>
      </c>
      <c r="B124" s="58">
        <v>1602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58">
        <f t="shared" si="6"/>
        <v>0</v>
      </c>
      <c r="R124" s="13">
        <f t="shared" si="7"/>
        <v>0</v>
      </c>
    </row>
    <row r="125" spans="1:18" ht="18" customHeight="1" x14ac:dyDescent="0.25">
      <c r="A125" s="59">
        <v>129</v>
      </c>
      <c r="B125" s="58">
        <v>1603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58">
        <f t="shared" si="6"/>
        <v>0</v>
      </c>
      <c r="R125" s="13">
        <f t="shared" si="7"/>
        <v>0</v>
      </c>
    </row>
    <row r="126" spans="1:18" ht="18" customHeight="1" x14ac:dyDescent="0.25">
      <c r="A126" s="59">
        <v>130</v>
      </c>
      <c r="B126" s="58">
        <v>1703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58">
        <f t="shared" si="6"/>
        <v>0</v>
      </c>
      <c r="R126" s="13">
        <f t="shared" si="7"/>
        <v>0</v>
      </c>
    </row>
    <row r="127" spans="1:18" ht="18" customHeight="1" x14ac:dyDescent="0.25">
      <c r="A127" s="59">
        <v>131</v>
      </c>
      <c r="B127" s="58">
        <v>1704</v>
      </c>
      <c r="C127" s="12"/>
      <c r="D127" s="12"/>
      <c r="E127" s="12">
        <v>34</v>
      </c>
      <c r="F127" s="12">
        <v>8669</v>
      </c>
      <c r="G127" s="12"/>
      <c r="H127" s="12"/>
      <c r="I127" s="12"/>
      <c r="J127" s="12"/>
      <c r="K127" s="12"/>
      <c r="L127" s="12"/>
      <c r="M127" s="12"/>
      <c r="N127" s="12"/>
      <c r="O127" s="12">
        <v>49</v>
      </c>
      <c r="P127" s="12">
        <v>8717</v>
      </c>
      <c r="Q127" s="58">
        <f t="shared" si="6"/>
        <v>83</v>
      </c>
      <c r="R127" s="13">
        <f t="shared" si="7"/>
        <v>11869</v>
      </c>
    </row>
    <row r="128" spans="1:18" ht="18" customHeight="1" x14ac:dyDescent="0.25">
      <c r="A128" s="59">
        <v>132</v>
      </c>
      <c r="B128" s="58">
        <v>1705</v>
      </c>
      <c r="C128" s="12"/>
      <c r="D128" s="12"/>
      <c r="E128" s="12"/>
      <c r="F128" s="12"/>
      <c r="G128" s="12"/>
      <c r="H128" s="12"/>
      <c r="I128" s="12">
        <v>35</v>
      </c>
      <c r="J128" s="12">
        <v>8796</v>
      </c>
      <c r="K128" s="12"/>
      <c r="L128" s="12"/>
      <c r="M128" s="12"/>
      <c r="N128" s="12"/>
      <c r="O128" s="12"/>
      <c r="P128" s="12"/>
      <c r="Q128" s="58">
        <f t="shared" si="6"/>
        <v>35</v>
      </c>
      <c r="R128" s="13">
        <f t="shared" si="7"/>
        <v>5005</v>
      </c>
    </row>
    <row r="129" spans="1:18" ht="18" customHeight="1" x14ac:dyDescent="0.25">
      <c r="A129" s="59">
        <v>133</v>
      </c>
      <c r="B129" s="58">
        <v>1706</v>
      </c>
      <c r="C129" s="12"/>
      <c r="D129" s="12"/>
      <c r="E129" s="12">
        <v>42</v>
      </c>
      <c r="F129" s="12">
        <v>8031</v>
      </c>
      <c r="G129" s="12"/>
      <c r="H129" s="12"/>
      <c r="I129" s="12"/>
      <c r="J129" s="12"/>
      <c r="K129" s="12"/>
      <c r="L129" s="12"/>
      <c r="M129" s="12"/>
      <c r="N129" s="12"/>
      <c r="O129" s="12">
        <v>38</v>
      </c>
      <c r="P129" s="12">
        <v>8044</v>
      </c>
      <c r="Q129" s="58">
        <f t="shared" si="6"/>
        <v>80</v>
      </c>
      <c r="R129" s="13">
        <f t="shared" si="7"/>
        <v>11440</v>
      </c>
    </row>
    <row r="130" spans="1:18" ht="18" customHeight="1" x14ac:dyDescent="0.25">
      <c r="A130" s="59">
        <v>134</v>
      </c>
      <c r="B130" s="58">
        <v>1707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58">
        <f t="shared" si="6"/>
        <v>0</v>
      </c>
      <c r="R130" s="13">
        <f t="shared" si="7"/>
        <v>0</v>
      </c>
    </row>
    <row r="131" spans="1:18" ht="18" customHeight="1" x14ac:dyDescent="0.25">
      <c r="A131" s="59">
        <v>135</v>
      </c>
      <c r="B131" s="58">
        <v>1708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58">
        <f t="shared" si="6"/>
        <v>0</v>
      </c>
      <c r="R131" s="13">
        <f t="shared" si="7"/>
        <v>0</v>
      </c>
    </row>
    <row r="132" spans="1:18" ht="18" customHeight="1" x14ac:dyDescent="0.25">
      <c r="A132" s="59">
        <v>136</v>
      </c>
      <c r="B132" s="58" t="s">
        <v>23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58">
        <f t="shared" si="6"/>
        <v>0</v>
      </c>
      <c r="R132" s="13">
        <f t="shared" si="7"/>
        <v>0</v>
      </c>
    </row>
    <row r="133" spans="1:18" ht="18" customHeight="1" x14ac:dyDescent="0.25">
      <c r="A133" s="59">
        <v>137</v>
      </c>
      <c r="B133" s="58">
        <v>2101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58">
        <f t="shared" si="6"/>
        <v>0</v>
      </c>
      <c r="R133" s="13">
        <f t="shared" si="7"/>
        <v>0</v>
      </c>
    </row>
    <row r="134" spans="1:18" ht="18" customHeight="1" x14ac:dyDescent="0.25">
      <c r="A134" s="59">
        <v>138</v>
      </c>
      <c r="B134" s="58">
        <v>2102</v>
      </c>
      <c r="C134" s="12">
        <v>33</v>
      </c>
      <c r="D134" s="12">
        <v>6889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58">
        <f t="shared" si="6"/>
        <v>33</v>
      </c>
      <c r="R134" s="13">
        <f t="shared" si="7"/>
        <v>4719</v>
      </c>
    </row>
    <row r="135" spans="1:18" ht="18" customHeight="1" x14ac:dyDescent="0.25">
      <c r="A135" s="59">
        <v>139</v>
      </c>
      <c r="B135" s="58">
        <v>2105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58">
        <f t="shared" si="6"/>
        <v>0</v>
      </c>
      <c r="R135" s="13">
        <f t="shared" si="7"/>
        <v>0</v>
      </c>
    </row>
    <row r="136" spans="1:18" ht="18" customHeight="1" x14ac:dyDescent="0.25">
      <c r="A136" s="59">
        <v>140</v>
      </c>
      <c r="B136" s="58">
        <v>2106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58">
        <f t="shared" si="6"/>
        <v>0</v>
      </c>
      <c r="R136" s="13">
        <f t="shared" si="7"/>
        <v>0</v>
      </c>
    </row>
    <row r="137" spans="1:18" ht="18" customHeight="1" x14ac:dyDescent="0.25">
      <c r="A137" s="59">
        <v>141</v>
      </c>
      <c r="B137" s="58">
        <v>2107</v>
      </c>
      <c r="C137" s="12">
        <v>43</v>
      </c>
      <c r="D137" s="12">
        <v>8329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58">
        <f t="shared" si="6"/>
        <v>43</v>
      </c>
      <c r="R137" s="13">
        <f t="shared" si="7"/>
        <v>6149</v>
      </c>
    </row>
    <row r="138" spans="1:18" ht="18" customHeight="1" x14ac:dyDescent="0.25">
      <c r="A138" s="59">
        <v>142</v>
      </c>
      <c r="B138" s="58">
        <v>2108</v>
      </c>
      <c r="C138" s="12">
        <v>73</v>
      </c>
      <c r="D138" s="12">
        <v>24641</v>
      </c>
      <c r="E138" s="12"/>
      <c r="F138" s="12"/>
      <c r="G138" s="12"/>
      <c r="H138" s="12"/>
      <c r="I138" s="12"/>
      <c r="J138" s="12"/>
      <c r="K138" s="12">
        <v>121</v>
      </c>
      <c r="L138" s="12">
        <v>24689</v>
      </c>
      <c r="M138" s="12"/>
      <c r="N138" s="12"/>
      <c r="O138" s="12"/>
      <c r="P138" s="12"/>
      <c r="Q138" s="58">
        <f t="shared" si="6"/>
        <v>194</v>
      </c>
      <c r="R138" s="13">
        <f t="shared" si="7"/>
        <v>27742</v>
      </c>
    </row>
    <row r="139" spans="1:18" ht="18" customHeight="1" x14ac:dyDescent="0.25">
      <c r="A139" s="59">
        <v>143</v>
      </c>
      <c r="B139" s="58">
        <v>2109</v>
      </c>
      <c r="C139" s="12">
        <v>91</v>
      </c>
      <c r="D139" s="12">
        <v>24350</v>
      </c>
      <c r="E139" s="12"/>
      <c r="F139" s="12"/>
      <c r="G139" s="12">
        <v>105</v>
      </c>
      <c r="H139" s="12">
        <v>24381</v>
      </c>
      <c r="I139" s="12"/>
      <c r="J139" s="12"/>
      <c r="K139" s="12">
        <v>108</v>
      </c>
      <c r="L139" s="12">
        <v>24414</v>
      </c>
      <c r="M139" s="12"/>
      <c r="N139" s="12"/>
      <c r="O139" s="12">
        <v>97</v>
      </c>
      <c r="P139" s="12">
        <v>24446</v>
      </c>
      <c r="Q139" s="58">
        <f t="shared" ref="Q139:Q152" si="8">C139+E139+G139+I139+K139+M139+O139</f>
        <v>401</v>
      </c>
      <c r="R139" s="13">
        <f t="shared" ref="R139:R152" si="9">SUM(C139*C$9,E139*E$9,G139*G$9,I139*I$9,K139*K$9,M139*M$9,O139*O$9)</f>
        <v>57343</v>
      </c>
    </row>
    <row r="140" spans="1:18" ht="18" customHeight="1" x14ac:dyDescent="0.25">
      <c r="A140" s="59">
        <v>144</v>
      </c>
      <c r="B140" s="58">
        <v>2110</v>
      </c>
      <c r="C140" s="12">
        <v>88</v>
      </c>
      <c r="D140" s="12">
        <v>17794</v>
      </c>
      <c r="E140" s="12"/>
      <c r="F140" s="12"/>
      <c r="G140" s="12"/>
      <c r="H140" s="12"/>
      <c r="I140" s="12">
        <v>118</v>
      </c>
      <c r="J140" s="12">
        <v>17843</v>
      </c>
      <c r="K140" s="12"/>
      <c r="L140" s="12"/>
      <c r="M140" s="12">
        <v>76</v>
      </c>
      <c r="N140" s="12">
        <v>17876</v>
      </c>
      <c r="O140" s="12"/>
      <c r="P140" s="12"/>
      <c r="Q140" s="58">
        <f t="shared" si="8"/>
        <v>282</v>
      </c>
      <c r="R140" s="13">
        <f t="shared" si="9"/>
        <v>40326</v>
      </c>
    </row>
    <row r="141" spans="1:18" ht="18" customHeight="1" x14ac:dyDescent="0.25">
      <c r="A141" s="59">
        <v>145</v>
      </c>
      <c r="B141" s="58">
        <v>2111</v>
      </c>
      <c r="C141" s="12"/>
      <c r="D141" s="12"/>
      <c r="E141" s="12"/>
      <c r="F141" s="12"/>
      <c r="G141" s="12">
        <v>101</v>
      </c>
      <c r="H141" s="12">
        <v>18087</v>
      </c>
      <c r="I141" s="12"/>
      <c r="J141" s="12"/>
      <c r="K141" s="12">
        <v>94</v>
      </c>
      <c r="L141" s="12">
        <v>18120</v>
      </c>
      <c r="M141" s="12"/>
      <c r="N141" s="12"/>
      <c r="O141" s="12"/>
      <c r="P141" s="12"/>
      <c r="Q141" s="58">
        <f t="shared" si="8"/>
        <v>195</v>
      </c>
      <c r="R141" s="13">
        <f t="shared" si="9"/>
        <v>27885</v>
      </c>
    </row>
    <row r="142" spans="1:18" ht="18" customHeight="1" x14ac:dyDescent="0.25">
      <c r="A142" s="59">
        <v>146</v>
      </c>
      <c r="B142" s="58">
        <v>2112</v>
      </c>
      <c r="C142" s="12"/>
      <c r="D142" s="12"/>
      <c r="E142" s="12"/>
      <c r="F142" s="12"/>
      <c r="G142" s="12">
        <v>135</v>
      </c>
      <c r="H142" s="12">
        <v>17145</v>
      </c>
      <c r="I142" s="12"/>
      <c r="J142" s="12"/>
      <c r="K142" s="12"/>
      <c r="L142" s="12"/>
      <c r="M142" s="12">
        <v>98</v>
      </c>
      <c r="N142" s="12">
        <v>17190</v>
      </c>
      <c r="O142" s="12"/>
      <c r="P142" s="12"/>
      <c r="Q142" s="58">
        <f t="shared" si="8"/>
        <v>233</v>
      </c>
      <c r="R142" s="13">
        <f t="shared" si="9"/>
        <v>33319</v>
      </c>
    </row>
    <row r="143" spans="1:18" ht="18" customHeight="1" x14ac:dyDescent="0.25">
      <c r="A143" s="59">
        <v>147</v>
      </c>
      <c r="B143" s="58">
        <v>2113</v>
      </c>
      <c r="C143" s="12">
        <v>100</v>
      </c>
      <c r="D143" s="12">
        <v>18608</v>
      </c>
      <c r="E143" s="12"/>
      <c r="F143" s="12"/>
      <c r="G143" s="12"/>
      <c r="H143" s="12"/>
      <c r="I143" s="12">
        <v>120</v>
      </c>
      <c r="J143" s="12">
        <v>18654</v>
      </c>
      <c r="K143" s="12"/>
      <c r="L143" s="12"/>
      <c r="M143" s="12"/>
      <c r="N143" s="12"/>
      <c r="O143" s="12">
        <v>105</v>
      </c>
      <c r="P143" s="12">
        <v>18695</v>
      </c>
      <c r="Q143" s="58">
        <f t="shared" si="8"/>
        <v>325</v>
      </c>
      <c r="R143" s="13">
        <f t="shared" si="9"/>
        <v>46475</v>
      </c>
    </row>
    <row r="144" spans="1:18" ht="18" customHeight="1" x14ac:dyDescent="0.25">
      <c r="A144" s="59">
        <v>148</v>
      </c>
      <c r="B144" s="58">
        <v>2114</v>
      </c>
      <c r="C144" s="12"/>
      <c r="D144" s="12"/>
      <c r="E144" s="12">
        <v>41</v>
      </c>
      <c r="F144" s="12">
        <v>5895</v>
      </c>
      <c r="G144" s="12"/>
      <c r="H144" s="12"/>
      <c r="I144" s="12"/>
      <c r="J144" s="12"/>
      <c r="K144" s="12"/>
      <c r="L144" s="12"/>
      <c r="M144" s="12"/>
      <c r="N144" s="12"/>
      <c r="O144" s="12">
        <v>35</v>
      </c>
      <c r="P144" s="12">
        <v>5934</v>
      </c>
      <c r="Q144" s="58">
        <f t="shared" si="8"/>
        <v>76</v>
      </c>
      <c r="R144" s="13">
        <f t="shared" si="9"/>
        <v>10868</v>
      </c>
    </row>
    <row r="145" spans="1:18" ht="18" customHeight="1" x14ac:dyDescent="0.25">
      <c r="A145" s="59">
        <v>149</v>
      </c>
      <c r="B145" s="58">
        <v>2115</v>
      </c>
      <c r="C145" s="12">
        <v>41</v>
      </c>
      <c r="D145" s="12">
        <v>43919</v>
      </c>
      <c r="E145" s="12"/>
      <c r="F145" s="12"/>
      <c r="G145" s="12"/>
      <c r="H145" s="12"/>
      <c r="I145" s="12"/>
      <c r="J145" s="12"/>
      <c r="K145" s="12">
        <v>52</v>
      </c>
      <c r="L145" s="12">
        <v>44207</v>
      </c>
      <c r="M145" s="12"/>
      <c r="N145" s="12"/>
      <c r="O145" s="12">
        <v>46</v>
      </c>
      <c r="P145" s="12">
        <v>44405</v>
      </c>
      <c r="Q145" s="58">
        <f t="shared" si="8"/>
        <v>139</v>
      </c>
      <c r="R145" s="13">
        <f t="shared" si="9"/>
        <v>19877</v>
      </c>
    </row>
    <row r="146" spans="1:18" ht="18" customHeight="1" x14ac:dyDescent="0.25">
      <c r="A146" s="59">
        <v>151</v>
      </c>
      <c r="B146" s="58">
        <v>2302</v>
      </c>
      <c r="C146" s="12"/>
      <c r="D146" s="12"/>
      <c r="E146" s="12"/>
      <c r="F146" s="12"/>
      <c r="G146" s="12">
        <v>96</v>
      </c>
      <c r="H146" s="12">
        <v>2320</v>
      </c>
      <c r="I146" s="12"/>
      <c r="J146" s="12"/>
      <c r="K146" s="12"/>
      <c r="L146" s="12"/>
      <c r="M146" s="12"/>
      <c r="N146" s="12"/>
      <c r="O146" s="12"/>
      <c r="P146" s="12"/>
      <c r="Q146" s="58">
        <f t="shared" si="8"/>
        <v>96</v>
      </c>
      <c r="R146" s="13">
        <f t="shared" si="9"/>
        <v>13728</v>
      </c>
    </row>
    <row r="147" spans="1:18" ht="18" customHeight="1" x14ac:dyDescent="0.25">
      <c r="A147" s="59">
        <v>152</v>
      </c>
      <c r="B147" s="58">
        <v>2401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58">
        <f t="shared" si="8"/>
        <v>0</v>
      </c>
      <c r="R147" s="13">
        <f t="shared" si="9"/>
        <v>0</v>
      </c>
    </row>
    <row r="148" spans="1:18" ht="18" customHeight="1" x14ac:dyDescent="0.25">
      <c r="A148" s="59">
        <v>153</v>
      </c>
      <c r="B148" s="58">
        <v>2402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58">
        <f t="shared" si="8"/>
        <v>0</v>
      </c>
      <c r="R148" s="13">
        <f t="shared" si="9"/>
        <v>0</v>
      </c>
    </row>
    <row r="149" spans="1:18" ht="18" customHeight="1" x14ac:dyDescent="0.25">
      <c r="A149" s="59">
        <v>154</v>
      </c>
      <c r="B149" s="58" t="s">
        <v>24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58">
        <f t="shared" si="8"/>
        <v>0</v>
      </c>
      <c r="R149" s="13">
        <f t="shared" si="9"/>
        <v>0</v>
      </c>
    </row>
    <row r="150" spans="1:18" ht="18" customHeight="1" x14ac:dyDescent="0.25">
      <c r="A150" s="59">
        <v>155</v>
      </c>
      <c r="B150" s="58" t="s">
        <v>25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58">
        <f t="shared" si="8"/>
        <v>0</v>
      </c>
      <c r="R150" s="13">
        <f t="shared" si="9"/>
        <v>0</v>
      </c>
    </row>
    <row r="151" spans="1:18" ht="18" customHeight="1" x14ac:dyDescent="0.25">
      <c r="A151" s="59">
        <v>156</v>
      </c>
      <c r="B151" s="58" t="s">
        <v>26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58">
        <f t="shared" si="8"/>
        <v>0</v>
      </c>
      <c r="R151" s="13">
        <f t="shared" si="9"/>
        <v>0</v>
      </c>
    </row>
    <row r="152" spans="1:18" ht="18" customHeight="1" x14ac:dyDescent="0.25">
      <c r="A152" s="59">
        <v>157</v>
      </c>
      <c r="B152" s="58" t="s">
        <v>27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58">
        <f t="shared" si="8"/>
        <v>0</v>
      </c>
      <c r="R152" s="13">
        <f t="shared" si="9"/>
        <v>0</v>
      </c>
    </row>
    <row r="153" spans="1:18" x14ac:dyDescent="0.25">
      <c r="A153" s="9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58">
        <f>SUM(Q11:Q152)</f>
        <v>5986</v>
      </c>
      <c r="R153" s="13">
        <f>SUM(R11:R152)</f>
        <v>855998</v>
      </c>
    </row>
    <row r="154" spans="1:18" ht="33.950000000000003" customHeight="1" x14ac:dyDescent="0.25">
      <c r="A154" s="87" t="s">
        <v>28</v>
      </c>
      <c r="B154" s="85"/>
      <c r="C154" s="59">
        <f>SUM(C11:C152)</f>
        <v>909</v>
      </c>
      <c r="D154" s="59"/>
      <c r="E154" s="59">
        <f>SUM(E11:E152)</f>
        <v>579</v>
      </c>
      <c r="F154" s="59"/>
      <c r="G154" s="59">
        <f>SUM(G11:G152)</f>
        <v>733</v>
      </c>
      <c r="H154" s="59"/>
      <c r="I154" s="59">
        <f>SUM(I11:I152)</f>
        <v>759</v>
      </c>
      <c r="J154" s="59"/>
      <c r="K154" s="59">
        <f>SUM(K11:K152)</f>
        <v>1401</v>
      </c>
      <c r="L154" s="59"/>
      <c r="M154" s="59">
        <f>SUM(M11:M152)</f>
        <v>881</v>
      </c>
      <c r="N154" s="59"/>
      <c r="O154" s="59">
        <f>SUM(O11:O152)</f>
        <v>724</v>
      </c>
      <c r="P154" s="59"/>
      <c r="Q154" s="21">
        <f>SUM(C154:P154)</f>
        <v>5986</v>
      </c>
      <c r="R154" s="22"/>
    </row>
    <row r="155" spans="1:18" ht="17.100000000000001" customHeight="1" x14ac:dyDescent="0.25">
      <c r="A155" s="87" t="s">
        <v>29</v>
      </c>
      <c r="B155" s="114"/>
      <c r="C155" s="59">
        <f>C154*C9</f>
        <v>129987</v>
      </c>
      <c r="D155" s="59"/>
      <c r="E155" s="59">
        <f>E154*E9</f>
        <v>82797</v>
      </c>
      <c r="F155" s="59"/>
      <c r="G155" s="59">
        <f>G154*G9</f>
        <v>104819</v>
      </c>
      <c r="H155" s="59"/>
      <c r="I155" s="59">
        <f>I154*I9</f>
        <v>108537</v>
      </c>
      <c r="J155" s="59"/>
      <c r="K155" s="59">
        <f>K154*K9</f>
        <v>200343</v>
      </c>
      <c r="L155" s="59"/>
      <c r="M155" s="59">
        <f>M154*M9</f>
        <v>125983</v>
      </c>
      <c r="N155" s="59"/>
      <c r="O155" s="59">
        <f>O154*O9</f>
        <v>103532</v>
      </c>
      <c r="P155" s="59"/>
      <c r="Q155" s="59" t="s">
        <v>30</v>
      </c>
      <c r="R155" s="23">
        <f>SUM(C155:P155)</f>
        <v>855998</v>
      </c>
    </row>
    <row r="156" spans="1:18" x14ac:dyDescent="0.25">
      <c r="A156" s="1"/>
      <c r="B156" s="81"/>
      <c r="C156" s="11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30.75" customHeight="1" x14ac:dyDescent="0.25">
      <c r="A157" s="105" t="s">
        <v>31</v>
      </c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1"/>
    </row>
    <row r="158" spans="1:18" x14ac:dyDescent="0.25">
      <c r="A158" s="21" t="s">
        <v>32</v>
      </c>
      <c r="B158" s="83" t="s">
        <v>33</v>
      </c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5"/>
    </row>
    <row r="159" spans="1:18" x14ac:dyDescent="0.25">
      <c r="A159" s="20">
        <v>1</v>
      </c>
      <c r="B159" s="99" t="str">
        <f>IFERROR("Previous Week ("&amp;R5-1&amp;") Consumption (in Ltrs)",""-"")</f>
        <v>Previous Week (47) Consumption (in Ltrs)</v>
      </c>
      <c r="C159" s="89"/>
      <c r="D159" s="89"/>
      <c r="E159" s="90"/>
      <c r="F159" s="88">
        <f t="array" aca="1" ref="F159" ca="1">IFERROR(INDIRECT("'" &amp; R5-1 &amp; "'!Q154"),"-")</f>
        <v>5514</v>
      </c>
      <c r="G159" s="89"/>
      <c r="H159" s="90"/>
      <c r="I159" s="95"/>
      <c r="J159" s="84"/>
      <c r="K159" s="84"/>
      <c r="L159" s="84"/>
      <c r="M159" s="84"/>
      <c r="N159" s="84"/>
      <c r="O159" s="84"/>
      <c r="P159" s="84"/>
      <c r="Q159" s="84"/>
      <c r="R159" s="85"/>
    </row>
    <row r="160" spans="1:18" x14ac:dyDescent="0.25">
      <c r="A160" s="20">
        <v>2</v>
      </c>
      <c r="B160" s="93" t="str">
        <f>IFERROR("Previous Week ("&amp;R5&amp;") Consumption (in Ltrs)",""-"")</f>
        <v>Previous Week (48) Consumption (in Ltrs)</v>
      </c>
      <c r="C160" s="84"/>
      <c r="D160" s="84"/>
      <c r="E160" s="85"/>
      <c r="F160" s="88">
        <f t="array" aca="1" ref="F160" ca="1">IFERROR(INDIRECT("'" &amp; R5 &amp; "'!Q154"),"-")</f>
        <v>5986</v>
      </c>
      <c r="G160" s="89"/>
      <c r="H160" s="90"/>
      <c r="I160" s="95"/>
      <c r="J160" s="84"/>
      <c r="K160" s="84"/>
      <c r="L160" s="84"/>
      <c r="M160" s="84"/>
      <c r="N160" s="84"/>
      <c r="O160" s="84"/>
      <c r="P160" s="84"/>
      <c r="Q160" s="84"/>
      <c r="R160" s="85"/>
    </row>
    <row r="161" spans="1:19" x14ac:dyDescent="0.25">
      <c r="A161" s="20">
        <v>3</v>
      </c>
      <c r="B161" s="93" t="s">
        <v>34</v>
      </c>
      <c r="C161" s="84"/>
      <c r="D161" s="84"/>
      <c r="E161" s="85"/>
      <c r="F161" s="88">
        <f ca="1">IFERROR(F160-F159,0)</f>
        <v>472</v>
      </c>
      <c r="G161" s="89"/>
      <c r="H161" s="90"/>
      <c r="I161" s="102" t="str">
        <f ca="1">IFERROR(
  IF(F160 - F159 &lt; 0,
     "Decrease in fuel consumption this week",
     "Increase in fuel consumption this week"
  ),
  "-"
)</f>
        <v>Increase in fuel consumption this week</v>
      </c>
      <c r="J161" s="84"/>
      <c r="K161" s="84"/>
      <c r="L161" s="84"/>
      <c r="M161" s="84"/>
      <c r="N161" s="84"/>
      <c r="O161" s="84"/>
      <c r="P161" s="84"/>
      <c r="Q161" s="84"/>
      <c r="R161" s="85"/>
      <c r="S161" s="5"/>
    </row>
    <row r="162" spans="1:19" x14ac:dyDescent="0.25">
      <c r="A162" s="20">
        <v>4</v>
      </c>
      <c r="B162" s="93" t="s">
        <v>35</v>
      </c>
      <c r="C162" s="84"/>
      <c r="D162" s="84"/>
      <c r="E162" s="85"/>
      <c r="F162" s="88" t="s">
        <v>30</v>
      </c>
      <c r="G162" s="89"/>
      <c r="H162" s="90"/>
      <c r="I162" s="93" t="s">
        <v>36</v>
      </c>
      <c r="J162" s="84"/>
      <c r="K162" s="84"/>
      <c r="L162" s="84"/>
      <c r="M162" s="84"/>
      <c r="N162" s="84"/>
      <c r="O162" s="84"/>
      <c r="P162" s="84"/>
      <c r="Q162" s="84"/>
      <c r="R162" s="85"/>
      <c r="S162" s="5"/>
    </row>
    <row r="163" spans="1:19" x14ac:dyDescent="0.25">
      <c r="A163" s="20">
        <v>5</v>
      </c>
      <c r="B163" s="93" t="s">
        <v>37</v>
      </c>
      <c r="C163" s="84"/>
      <c r="D163" s="84"/>
      <c r="E163" s="85"/>
      <c r="F163" s="88" t="s">
        <v>30</v>
      </c>
      <c r="G163" s="89"/>
      <c r="H163" s="90"/>
      <c r="I163" s="93" t="s">
        <v>38</v>
      </c>
      <c r="J163" s="84"/>
      <c r="K163" s="84"/>
      <c r="L163" s="84"/>
      <c r="M163" s="84"/>
      <c r="N163" s="84"/>
      <c r="O163" s="84"/>
      <c r="P163" s="84"/>
      <c r="Q163" s="84"/>
      <c r="R163" s="85"/>
    </row>
    <row r="164" spans="1:19" x14ac:dyDescent="0.25">
      <c r="A164" s="20">
        <v>6</v>
      </c>
      <c r="B164" s="93" t="s">
        <v>39</v>
      </c>
      <c r="C164" s="84"/>
      <c r="D164" s="84"/>
      <c r="E164" s="85"/>
      <c r="F164" s="88" t="s">
        <v>30</v>
      </c>
      <c r="G164" s="89"/>
      <c r="H164" s="90"/>
      <c r="I164" s="93"/>
      <c r="J164" s="84"/>
      <c r="K164" s="84"/>
      <c r="L164" s="84"/>
      <c r="M164" s="84"/>
      <c r="N164" s="84"/>
      <c r="O164" s="84"/>
      <c r="P164" s="84"/>
      <c r="Q164" s="84"/>
      <c r="R164" s="85"/>
    </row>
    <row r="165" spans="1:19" x14ac:dyDescent="0.25">
      <c r="A165" s="20">
        <v>7</v>
      </c>
      <c r="B165" s="93" t="str">
        <f>IFERROR("Total number of flights handled in Week ("&amp;R5-1&amp;")",""-"")</f>
        <v>Total number of flights handled in Week (47)</v>
      </c>
      <c r="C165" s="84"/>
      <c r="D165" s="84"/>
      <c r="E165" s="85"/>
      <c r="F165" s="97">
        <v>349</v>
      </c>
      <c r="G165" s="89"/>
      <c r="H165" s="90"/>
      <c r="I165" s="93" t="s">
        <v>40</v>
      </c>
      <c r="J165" s="84"/>
      <c r="K165" s="84"/>
      <c r="L165" s="84"/>
      <c r="M165" s="84"/>
      <c r="N165" s="84"/>
      <c r="O165" s="84"/>
      <c r="P165" s="84"/>
      <c r="Q165" s="84"/>
      <c r="R165" s="85"/>
    </row>
    <row r="166" spans="1:19" x14ac:dyDescent="0.25">
      <c r="A166" s="20">
        <v>8</v>
      </c>
      <c r="B166" s="93" t="str">
        <f>IFERROR("Total number of flights handled in Week ("&amp;R5&amp;")",""-"")</f>
        <v>Total number of flights handled in Week (48)</v>
      </c>
      <c r="C166" s="84"/>
      <c r="D166" s="84"/>
      <c r="E166" s="85"/>
      <c r="F166" s="97">
        <f>35+35+4+275</f>
        <v>349</v>
      </c>
      <c r="G166" s="89"/>
      <c r="H166" s="90"/>
      <c r="I166" s="93" t="s">
        <v>40</v>
      </c>
      <c r="J166" s="84"/>
      <c r="K166" s="84"/>
      <c r="L166" s="84"/>
      <c r="M166" s="84"/>
      <c r="N166" s="84"/>
      <c r="O166" s="84"/>
      <c r="P166" s="84"/>
      <c r="Q166" s="84"/>
      <c r="R166" s="85"/>
    </row>
    <row r="167" spans="1:19" x14ac:dyDescent="0.25">
      <c r="A167" s="20">
        <v>9</v>
      </c>
      <c r="B167" s="93" t="s">
        <v>41</v>
      </c>
      <c r="C167" s="84"/>
      <c r="D167" s="84"/>
      <c r="E167" s="85"/>
      <c r="F167" s="97">
        <f>IFERROR(ABS(F165-F166),"-")</f>
        <v>0</v>
      </c>
      <c r="G167" s="89"/>
      <c r="H167" s="90"/>
      <c r="I167" s="102" t="str">
        <f>IFERROR(
  IF(F166 - F165 &lt; 0,
     "Decrease in flight frequency this week",
     IF(F166 - F165 &gt; 0,
        "Increase in flight frequency this week",
        "Flight Frequency remains same"
     )
  ),
  "-"
)</f>
        <v>Flight Frequency remains same</v>
      </c>
      <c r="J167" s="84"/>
      <c r="K167" s="84"/>
      <c r="L167" s="84"/>
      <c r="M167" s="84"/>
      <c r="N167" s="84"/>
      <c r="O167" s="84"/>
      <c r="P167" s="84"/>
      <c r="Q167" s="84"/>
      <c r="R167" s="85"/>
    </row>
    <row r="168" spans="1:19" x14ac:dyDescent="0.25">
      <c r="A168" s="20">
        <v>10</v>
      </c>
      <c r="B168" s="93" t="str">
        <f>IFERROR(
  "Reason for the change in fuel consumption: " &amp;
  IF(F166 - F165 &lt; 0,
     "Low refilling requirement and flight frequency decreases (" &amp; ABS(F166 - F165) &amp; " less flights)",
     "Low refilling requirement and flight frequency increases (" &amp; ABS(F166 - F165) &amp; " more flights)"
  ),
  "-"
)</f>
        <v>Reason for the change in fuel consumption: Low refilling requirement and flight frequency increases (0 more flights)</v>
      </c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5"/>
    </row>
    <row r="169" spans="1:19" x14ac:dyDescent="0.25">
      <c r="A169" s="21" t="s">
        <v>42</v>
      </c>
      <c r="B169" s="83" t="s">
        <v>43</v>
      </c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5"/>
    </row>
    <row r="170" spans="1:19" x14ac:dyDescent="0.25">
      <c r="A170" s="58">
        <v>1</v>
      </c>
      <c r="B170" s="93" t="str">
        <f>IFERROR("Total cost of diesel issued in Week ("&amp;R5-1&amp;")",""-"")</f>
        <v>Total cost of diesel issued in Week (47)</v>
      </c>
      <c r="C170" s="84"/>
      <c r="D170" s="84"/>
      <c r="E170" s="85"/>
      <c r="F170" s="88">
        <f t="array" aca="1" ref="F170" ca="1">IFERROR(INDIRECT("'" &amp; R5-1 &amp; "'!R155"),"-")</f>
        <v>785497</v>
      </c>
      <c r="G170" s="89"/>
      <c r="H170" s="90"/>
      <c r="I170" s="106"/>
      <c r="J170" s="84"/>
      <c r="K170" s="84"/>
      <c r="L170" s="84"/>
      <c r="M170" s="84"/>
      <c r="N170" s="84"/>
      <c r="O170" s="84"/>
      <c r="P170" s="84"/>
      <c r="Q170" s="84"/>
      <c r="R170" s="85"/>
    </row>
    <row r="171" spans="1:19" x14ac:dyDescent="0.25">
      <c r="A171" s="58">
        <v>2</v>
      </c>
      <c r="B171" s="93" t="str">
        <f>IFERROR("Total cost of diesel issued in Week ("&amp;R5&amp;")",""-"")</f>
        <v>Total cost of diesel issued in Week (48)</v>
      </c>
      <c r="C171" s="84"/>
      <c r="D171" s="84"/>
      <c r="E171" s="85"/>
      <c r="F171" s="88">
        <f t="array" aca="1" ref="F171" ca="1">IFERROR(INDIRECT("'" &amp; R5&amp; "'!R155"),"-")</f>
        <v>855998</v>
      </c>
      <c r="G171" s="89"/>
      <c r="H171" s="90"/>
      <c r="I171" s="95"/>
      <c r="J171" s="84"/>
      <c r="K171" s="84"/>
      <c r="L171" s="84"/>
      <c r="M171" s="84"/>
      <c r="N171" s="84"/>
      <c r="O171" s="84"/>
      <c r="P171" s="84"/>
      <c r="Q171" s="84"/>
      <c r="R171" s="85"/>
    </row>
    <row r="172" spans="1:19" x14ac:dyDescent="0.25">
      <c r="A172" s="58">
        <v>3</v>
      </c>
      <c r="B172" s="93" t="s">
        <v>44</v>
      </c>
      <c r="C172" s="84"/>
      <c r="D172" s="84"/>
      <c r="E172" s="85"/>
      <c r="F172" s="88">
        <f ca="1">IFERROR(F171-F170,0)</f>
        <v>70501</v>
      </c>
      <c r="G172" s="89"/>
      <c r="H172" s="90"/>
      <c r="I172" s="102" t="str">
        <f ca="1">IFERROR(
  IF(F171-F170 &lt; 0,
     "Decrease in total cost this week",
     "Increase in total cost this week"
  ),
  "-"
)</f>
        <v>Increase in total cost this week</v>
      </c>
      <c r="J172" s="84"/>
      <c r="K172" s="84"/>
      <c r="L172" s="84"/>
      <c r="M172" s="84"/>
      <c r="N172" s="84"/>
      <c r="O172" s="84"/>
      <c r="P172" s="84"/>
      <c r="Q172" s="84"/>
      <c r="R172" s="85"/>
    </row>
    <row r="173" spans="1:19" x14ac:dyDescent="0.25">
      <c r="A173" s="58">
        <v>4</v>
      </c>
      <c r="B173" s="74" t="s">
        <v>45</v>
      </c>
      <c r="C173" s="1"/>
      <c r="D173" s="1"/>
      <c r="E173" s="75"/>
      <c r="F173" s="88">
        <f t="array" aca="1" ref="F173" ca="1">IFERROR(INDIRECT("'" &amp; R5-1 &amp; "'!F173") - R155, "-")</f>
        <v>35216077</v>
      </c>
      <c r="G173" s="89"/>
      <c r="H173" s="90"/>
      <c r="I173" s="93" t="s">
        <v>46</v>
      </c>
      <c r="J173" s="84"/>
      <c r="K173" s="84"/>
      <c r="L173" s="84"/>
      <c r="M173" s="84"/>
      <c r="N173" s="84"/>
      <c r="O173" s="84"/>
      <c r="P173" s="84"/>
      <c r="Q173" s="84"/>
      <c r="R173" s="85"/>
    </row>
    <row r="174" spans="1:19" ht="15" customHeight="1" x14ac:dyDescent="0.25">
      <c r="A174" s="58">
        <v>5</v>
      </c>
      <c r="B174" s="94" t="s">
        <v>2657</v>
      </c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5"/>
    </row>
    <row r="189" spans="1:16" x14ac:dyDescent="0.25">
      <c r="A189" s="1" t="s">
        <v>48</v>
      </c>
      <c r="C189" s="1"/>
      <c r="D189" s="1"/>
      <c r="E189" s="27"/>
      <c r="F189" s="1"/>
      <c r="G189" s="27"/>
      <c r="H189" s="1"/>
      <c r="I189" s="27" t="s">
        <v>49</v>
      </c>
      <c r="J189" s="1"/>
      <c r="K189" s="27"/>
      <c r="L189" s="1"/>
      <c r="M189" s="61"/>
      <c r="N189" s="1"/>
      <c r="O189" s="1"/>
      <c r="P189" s="26" t="s">
        <v>50</v>
      </c>
    </row>
    <row r="190" spans="1:16" x14ac:dyDescent="0.25">
      <c r="A190" s="57" t="s">
        <v>51</v>
      </c>
      <c r="E190" s="60"/>
      <c r="G190" s="60"/>
      <c r="I190" s="60" t="s">
        <v>52</v>
      </c>
      <c r="K190" s="60"/>
      <c r="M190" s="61"/>
      <c r="P190" s="26" t="s">
        <v>53</v>
      </c>
    </row>
    <row r="191" spans="1:16" x14ac:dyDescent="0.25">
      <c r="A191" s="57" t="s">
        <v>54</v>
      </c>
      <c r="I191" s="57" t="s">
        <v>55</v>
      </c>
      <c r="P191" s="26" t="s">
        <v>56</v>
      </c>
    </row>
  </sheetData>
  <mergeCells count="69">
    <mergeCell ref="F173:H173"/>
    <mergeCell ref="I173:R173"/>
    <mergeCell ref="B172:E172"/>
    <mergeCell ref="F160:H160"/>
    <mergeCell ref="I167:R167"/>
    <mergeCell ref="I170:R170"/>
    <mergeCell ref="I166:R166"/>
    <mergeCell ref="F163:H163"/>
    <mergeCell ref="F171:H171"/>
    <mergeCell ref="F162:H162"/>
    <mergeCell ref="F170:H170"/>
    <mergeCell ref="F166:H166"/>
    <mergeCell ref="I163:R163"/>
    <mergeCell ref="B167:E167"/>
    <mergeCell ref="B161:E161"/>
    <mergeCell ref="B171:E171"/>
    <mergeCell ref="A157:Q157"/>
    <mergeCell ref="F159:H159"/>
    <mergeCell ref="M9:N9"/>
    <mergeCell ref="O9:P9"/>
    <mergeCell ref="M7:N8"/>
    <mergeCell ref="B174:R174"/>
    <mergeCell ref="B168:R168"/>
    <mergeCell ref="I159:R159"/>
    <mergeCell ref="F172:H172"/>
    <mergeCell ref="B170:E170"/>
    <mergeCell ref="B166:E166"/>
    <mergeCell ref="F165:H165"/>
    <mergeCell ref="B165:E165"/>
    <mergeCell ref="F161:H161"/>
    <mergeCell ref="I164:R164"/>
    <mergeCell ref="B159:E159"/>
    <mergeCell ref="I160:R160"/>
    <mergeCell ref="B164:E164"/>
    <mergeCell ref="B160:E160"/>
    <mergeCell ref="I172:R172"/>
    <mergeCell ref="B163:E163"/>
    <mergeCell ref="I171:R171"/>
    <mergeCell ref="A155:B155"/>
    <mergeCell ref="I165:R165"/>
    <mergeCell ref="B162:E162"/>
    <mergeCell ref="Q7:Q10"/>
    <mergeCell ref="I161:R161"/>
    <mergeCell ref="K7:L8"/>
    <mergeCell ref="C7:D8"/>
    <mergeCell ref="O7:P8"/>
    <mergeCell ref="E7:F8"/>
    <mergeCell ref="C9:D9"/>
    <mergeCell ref="E9:F9"/>
    <mergeCell ref="A154:B154"/>
    <mergeCell ref="R7:R10"/>
    <mergeCell ref="G7:H8"/>
    <mergeCell ref="I7:J8"/>
    <mergeCell ref="A1:R1"/>
    <mergeCell ref="B169:R169"/>
    <mergeCell ref="A9:B9"/>
    <mergeCell ref="G9:H9"/>
    <mergeCell ref="I9:J9"/>
    <mergeCell ref="F164:H164"/>
    <mergeCell ref="A7:B8"/>
    <mergeCell ref="I162:R162"/>
    <mergeCell ref="B158:R158"/>
    <mergeCell ref="A3:R3"/>
    <mergeCell ref="A2:R2"/>
    <mergeCell ref="P6:Q6"/>
    <mergeCell ref="F167:H167"/>
    <mergeCell ref="A153:P153"/>
    <mergeCell ref="K9:L9"/>
    <mergeCell ref="B156:C156"/>
  </mergeCells>
  <pageMargins left="0.17" right="0.16" top="0.2" bottom="0.54" header="0.3" footer="0.26"/>
  <pageSetup paperSize="9" orientation="landscape" r:id="rId1"/>
  <headerFooter>
    <oddFooter>&amp;CPage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76"/>
  <sheetViews>
    <sheetView workbookViewId="0">
      <pane xSplit="2" ySplit="10" topLeftCell="C83" activePane="bottomRight" state="frozen"/>
      <selection activeCell="U150" sqref="T150:U150"/>
      <selection pane="topRight" activeCell="U150" sqref="T150:U150"/>
      <selection pane="bottomLeft" activeCell="U150" sqref="T150:U150"/>
      <selection pane="bottomRight" activeCell="U150" sqref="T150:U150"/>
    </sheetView>
  </sheetViews>
  <sheetFormatPr defaultRowHeight="15" x14ac:dyDescent="0.25"/>
  <cols>
    <col min="1" max="1" width="5" style="57" customWidth="1"/>
    <col min="2" max="2" width="13.140625" style="56" customWidth="1"/>
    <col min="3" max="4" width="7.28515625" style="57" customWidth="1"/>
    <col min="5" max="5" width="7.28515625" style="60" customWidth="1"/>
    <col min="6" max="6" width="7.28515625" style="57" customWidth="1"/>
    <col min="7" max="7" width="7.28515625" style="60" customWidth="1"/>
    <col min="8" max="8" width="7.28515625" style="57" customWidth="1"/>
    <col min="9" max="9" width="7.28515625" style="60" customWidth="1"/>
    <col min="10" max="10" width="7.28515625" style="57" customWidth="1"/>
    <col min="11" max="11" width="7.28515625" style="60" customWidth="1"/>
    <col min="12" max="12" width="7.28515625" style="57" customWidth="1"/>
    <col min="13" max="13" width="7.28515625" style="61" customWidth="1"/>
    <col min="14" max="16" width="7.28515625" style="57" customWidth="1"/>
    <col min="17" max="17" width="9.140625" style="57" customWidth="1"/>
    <col min="18" max="18" width="14.140625" style="57" customWidth="1"/>
    <col min="19" max="77" width="9.140625" style="57" customWidth="1"/>
    <col min="78" max="16384" width="9.140625" style="57"/>
  </cols>
  <sheetData>
    <row r="1" spans="1:18" ht="15" customHeight="1" x14ac:dyDescent="0.25">
      <c r="A1" s="81" t="s">
        <v>0</v>
      </c>
      <c r="B1" s="81"/>
      <c r="C1" s="82"/>
      <c r="D1" s="82"/>
      <c r="E1" s="107"/>
      <c r="F1" s="82"/>
      <c r="G1" s="107"/>
      <c r="H1" s="82"/>
      <c r="I1" s="107"/>
      <c r="J1" s="82"/>
      <c r="K1" s="107"/>
      <c r="L1" s="82"/>
      <c r="M1" s="108"/>
      <c r="N1" s="82"/>
      <c r="O1" s="82"/>
      <c r="P1" s="82"/>
      <c r="Q1" s="82"/>
      <c r="R1" s="82"/>
    </row>
    <row r="2" spans="1:18" ht="15" customHeight="1" x14ac:dyDescent="0.25">
      <c r="A2" s="81" t="s">
        <v>70</v>
      </c>
      <c r="B2" s="81"/>
      <c r="C2" s="82"/>
      <c r="D2" s="82"/>
      <c r="E2" s="107"/>
      <c r="F2" s="82"/>
      <c r="G2" s="107"/>
      <c r="H2" s="82"/>
      <c r="I2" s="107"/>
      <c r="J2" s="82"/>
      <c r="K2" s="107"/>
      <c r="L2" s="82"/>
      <c r="M2" s="108"/>
      <c r="N2" s="82"/>
      <c r="O2" s="82"/>
      <c r="P2" s="82"/>
      <c r="Q2" s="82"/>
      <c r="R2" s="82"/>
    </row>
    <row r="3" spans="1:18" ht="15" customHeight="1" x14ac:dyDescent="0.25">
      <c r="A3" s="96" t="s">
        <v>2</v>
      </c>
      <c r="B3" s="81"/>
      <c r="C3" s="82"/>
      <c r="D3" s="82"/>
      <c r="E3" s="107"/>
      <c r="F3" s="82"/>
      <c r="G3" s="107"/>
      <c r="H3" s="82"/>
      <c r="I3" s="107"/>
      <c r="J3" s="82"/>
      <c r="K3" s="107"/>
      <c r="L3" s="82"/>
      <c r="M3" s="108"/>
      <c r="N3" s="82"/>
      <c r="O3" s="82"/>
      <c r="P3" s="82"/>
      <c r="Q3" s="82"/>
      <c r="R3" s="82"/>
    </row>
    <row r="4" spans="1:18" ht="15" customHeight="1" x14ac:dyDescent="0.25">
      <c r="A4" s="1" t="s">
        <v>3</v>
      </c>
      <c r="C4" s="1"/>
      <c r="D4" s="1"/>
      <c r="E4" s="27"/>
      <c r="F4" s="1"/>
      <c r="G4" s="27"/>
      <c r="H4" s="2"/>
      <c r="I4" s="27"/>
      <c r="J4" s="1"/>
      <c r="K4" s="27"/>
      <c r="L4" s="1"/>
      <c r="M4" s="61" t="s">
        <v>4</v>
      </c>
      <c r="N4" s="3" t="s">
        <v>94</v>
      </c>
      <c r="O4" s="1"/>
      <c r="P4" s="1"/>
      <c r="Q4" s="1"/>
      <c r="R4" s="1"/>
    </row>
    <row r="5" spans="1:18" ht="15" customHeight="1" x14ac:dyDescent="0.25">
      <c r="A5" s="1" t="s">
        <v>5</v>
      </c>
      <c r="B5" s="4"/>
      <c r="C5" s="1"/>
      <c r="D5" s="1"/>
      <c r="E5" s="27"/>
      <c r="F5" s="1"/>
      <c r="G5" s="27"/>
      <c r="H5" s="2"/>
      <c r="I5" s="27"/>
      <c r="J5" s="1"/>
      <c r="K5" s="27"/>
      <c r="L5" s="1"/>
      <c r="M5" s="44" t="s">
        <v>6</v>
      </c>
      <c r="N5" s="5"/>
      <c r="O5" s="1" t="s">
        <v>95</v>
      </c>
      <c r="P5" s="1"/>
      <c r="Q5" s="1"/>
      <c r="R5" s="1"/>
    </row>
    <row r="6" spans="1:18" ht="15" customHeight="1" x14ac:dyDescent="0.25">
      <c r="A6" s="1"/>
      <c r="C6" s="1"/>
      <c r="D6" s="1"/>
      <c r="E6" s="27"/>
      <c r="F6" s="1"/>
      <c r="G6" s="27"/>
      <c r="H6" s="2"/>
      <c r="I6" s="27"/>
      <c r="J6" s="1"/>
      <c r="K6" s="27"/>
      <c r="L6" s="1"/>
      <c r="M6" s="61" t="s">
        <v>7</v>
      </c>
      <c r="N6" s="1"/>
      <c r="O6" s="6" t="s">
        <v>96</v>
      </c>
      <c r="P6" s="1"/>
      <c r="Q6" s="1"/>
      <c r="R6" s="1"/>
    </row>
    <row r="7" spans="1:18" ht="15" customHeight="1" x14ac:dyDescent="0.25">
      <c r="A7" s="86" t="s">
        <v>8</v>
      </c>
      <c r="B7" s="91"/>
      <c r="C7" s="87" t="s">
        <v>97</v>
      </c>
      <c r="D7" s="91"/>
      <c r="E7" s="87" t="s">
        <v>98</v>
      </c>
      <c r="F7" s="91"/>
      <c r="G7" s="87" t="s">
        <v>99</v>
      </c>
      <c r="H7" s="91"/>
      <c r="I7" s="87" t="s">
        <v>100</v>
      </c>
      <c r="J7" s="91"/>
      <c r="K7" s="87" t="s">
        <v>101</v>
      </c>
      <c r="L7" s="91"/>
      <c r="M7" s="87" t="s">
        <v>102</v>
      </c>
      <c r="N7" s="91"/>
      <c r="O7" s="87" t="s">
        <v>103</v>
      </c>
      <c r="P7" s="91"/>
      <c r="Q7" s="87" t="s">
        <v>9</v>
      </c>
      <c r="R7" s="87" t="s">
        <v>10</v>
      </c>
    </row>
    <row r="8" spans="1:18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ht="15" customHeight="1" x14ac:dyDescent="0.25">
      <c r="A9" s="86" t="s">
        <v>11</v>
      </c>
      <c r="B9" s="85"/>
      <c r="C9" s="87">
        <v>158</v>
      </c>
      <c r="D9" s="85"/>
      <c r="E9" s="87">
        <v>158</v>
      </c>
      <c r="F9" s="85"/>
      <c r="G9" s="87">
        <v>158</v>
      </c>
      <c r="H9" s="85"/>
      <c r="I9" s="87">
        <v>158</v>
      </c>
      <c r="J9" s="85"/>
      <c r="K9" s="87">
        <v>158</v>
      </c>
      <c r="L9" s="85"/>
      <c r="M9" s="87">
        <v>158</v>
      </c>
      <c r="N9" s="85"/>
      <c r="O9" s="87">
        <v>158</v>
      </c>
      <c r="P9" s="85"/>
      <c r="Q9" s="100"/>
      <c r="R9" s="100"/>
    </row>
    <row r="10" spans="1:18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28" t="s">
        <v>14</v>
      </c>
      <c r="F10" s="9" t="s">
        <v>15</v>
      </c>
      <c r="G10" s="28" t="s">
        <v>14</v>
      </c>
      <c r="H10" s="10" t="s">
        <v>15</v>
      </c>
      <c r="I10" s="28" t="s">
        <v>14</v>
      </c>
      <c r="J10" s="9" t="s">
        <v>15</v>
      </c>
      <c r="K10" s="28" t="s">
        <v>14</v>
      </c>
      <c r="L10" s="9" t="s">
        <v>15</v>
      </c>
      <c r="M10" s="28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8" ht="15" customHeight="1" x14ac:dyDescent="0.25">
      <c r="A11" s="59">
        <v>1</v>
      </c>
      <c r="B11" s="11">
        <v>109</v>
      </c>
      <c r="C11" s="59"/>
      <c r="D11" s="59"/>
      <c r="E11" s="29"/>
      <c r="F11" s="59"/>
      <c r="G11" s="30"/>
      <c r="H11" s="59"/>
      <c r="I11" s="29"/>
      <c r="K11" s="32"/>
      <c r="L11" s="58"/>
      <c r="M11" s="41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5" customHeight="1" x14ac:dyDescent="0.25">
      <c r="A12" s="59">
        <v>2</v>
      </c>
      <c r="B12" s="14">
        <v>110</v>
      </c>
      <c r="C12" s="58"/>
      <c r="D12" s="59"/>
      <c r="E12" s="29"/>
      <c r="F12" s="59"/>
      <c r="G12" s="30"/>
      <c r="H12" s="59"/>
      <c r="I12" s="29"/>
      <c r="J12" s="12"/>
      <c r="K12" s="32"/>
      <c r="L12" s="58"/>
      <c r="M12" s="41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8" ht="15" customHeight="1" x14ac:dyDescent="0.25">
      <c r="A13" s="59">
        <v>3</v>
      </c>
      <c r="B13" s="14">
        <v>112</v>
      </c>
      <c r="C13" s="59"/>
      <c r="D13" s="59"/>
      <c r="E13" s="29"/>
      <c r="F13" s="59"/>
      <c r="G13" s="30"/>
      <c r="H13" s="12"/>
      <c r="I13" s="30"/>
      <c r="J13" s="59"/>
      <c r="K13" s="32"/>
      <c r="L13" s="58"/>
      <c r="M13" s="41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8" ht="15" customHeight="1" x14ac:dyDescent="0.25">
      <c r="A14" s="59">
        <v>4</v>
      </c>
      <c r="B14" s="14">
        <v>113</v>
      </c>
      <c r="C14" s="59"/>
      <c r="D14" s="59"/>
      <c r="E14" s="29">
        <v>104</v>
      </c>
      <c r="F14" s="59">
        <v>19663</v>
      </c>
      <c r="G14" s="30"/>
      <c r="H14" s="52"/>
      <c r="I14" s="34"/>
      <c r="J14" s="59"/>
      <c r="K14" s="32"/>
      <c r="L14" s="58"/>
      <c r="M14" s="41"/>
      <c r="N14" s="58"/>
      <c r="O14" s="58"/>
      <c r="P14" s="58"/>
      <c r="Q14" s="58">
        <f t="shared" si="0"/>
        <v>104</v>
      </c>
      <c r="R14" s="13">
        <f t="shared" si="1"/>
        <v>16432</v>
      </c>
    </row>
    <row r="15" spans="1:18" ht="15" customHeight="1" x14ac:dyDescent="0.25">
      <c r="A15" s="59">
        <v>5</v>
      </c>
      <c r="B15" s="14">
        <v>114</v>
      </c>
      <c r="C15" s="59"/>
      <c r="D15" s="59"/>
      <c r="E15" s="29"/>
      <c r="F15" s="59"/>
      <c r="G15" s="30"/>
      <c r="H15" s="59"/>
      <c r="I15" s="29"/>
      <c r="J15" s="59"/>
      <c r="K15" s="32"/>
      <c r="L15" s="58"/>
      <c r="M15" s="41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8" ht="15" customHeight="1" x14ac:dyDescent="0.25">
      <c r="A16" s="59">
        <v>6</v>
      </c>
      <c r="B16" s="14">
        <v>115</v>
      </c>
      <c r="C16" s="59"/>
      <c r="D16" s="59"/>
      <c r="E16" s="29"/>
      <c r="F16" s="59"/>
      <c r="G16" s="30">
        <v>124</v>
      </c>
      <c r="H16" s="59">
        <v>4016</v>
      </c>
      <c r="I16" s="29"/>
      <c r="J16" s="59"/>
      <c r="K16" s="32"/>
      <c r="L16" s="58"/>
      <c r="M16" s="41"/>
      <c r="N16" s="58"/>
      <c r="O16" s="58"/>
      <c r="P16" s="58"/>
      <c r="Q16" s="58">
        <f t="shared" si="0"/>
        <v>124</v>
      </c>
      <c r="R16" s="13">
        <f t="shared" si="1"/>
        <v>19592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29"/>
      <c r="F17" s="59"/>
      <c r="G17" s="29"/>
      <c r="H17" s="59"/>
      <c r="I17" s="29"/>
      <c r="J17" s="59"/>
      <c r="K17" s="32"/>
      <c r="L17" s="58"/>
      <c r="M17" s="41">
        <v>117</v>
      </c>
      <c r="N17" s="58">
        <v>2968</v>
      </c>
      <c r="O17" s="58"/>
      <c r="P17" s="58"/>
      <c r="Q17" s="58">
        <f t="shared" si="0"/>
        <v>117</v>
      </c>
      <c r="R17" s="13">
        <f t="shared" si="1"/>
        <v>18486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29"/>
      <c r="F18" s="59"/>
      <c r="G18" s="30"/>
      <c r="H18" s="59"/>
      <c r="I18" s="38"/>
      <c r="J18" s="59"/>
      <c r="K18" s="32"/>
      <c r="L18" s="58"/>
      <c r="M18" s="41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29"/>
      <c r="F19" s="59"/>
      <c r="G19" s="30"/>
      <c r="H19" s="59"/>
      <c r="I19" s="29"/>
      <c r="J19" s="59"/>
      <c r="K19" s="32"/>
      <c r="L19" s="58"/>
      <c r="M19" s="41"/>
      <c r="N19" s="58"/>
      <c r="O19" s="58"/>
      <c r="P19" s="58"/>
      <c r="Q19" s="58">
        <f t="shared" si="0"/>
        <v>0</v>
      </c>
      <c r="R19" s="13">
        <f t="shared" si="1"/>
        <v>0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29"/>
      <c r="F20" s="59"/>
      <c r="G20" s="29"/>
      <c r="H20" s="59"/>
      <c r="I20" s="29"/>
      <c r="J20" s="59"/>
      <c r="K20" s="32"/>
      <c r="L20" s="58"/>
      <c r="M20" s="41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>
        <v>33</v>
      </c>
      <c r="D21" s="59">
        <v>776</v>
      </c>
      <c r="E21" s="29"/>
      <c r="F21" s="59"/>
      <c r="G21" s="34"/>
      <c r="H21" s="59"/>
      <c r="I21" s="29"/>
      <c r="J21" s="59"/>
      <c r="K21" s="32"/>
      <c r="L21" s="58"/>
      <c r="M21" s="41"/>
      <c r="N21" s="58"/>
      <c r="O21" s="58"/>
      <c r="P21" s="58"/>
      <c r="Q21" s="58">
        <f t="shared" si="0"/>
        <v>33</v>
      </c>
      <c r="R21" s="13">
        <f t="shared" si="1"/>
        <v>5214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29"/>
      <c r="F22" s="59"/>
      <c r="G22" s="34"/>
      <c r="H22" s="59"/>
      <c r="I22" s="29"/>
      <c r="J22" s="59"/>
      <c r="K22" s="32"/>
      <c r="L22" s="58"/>
      <c r="M22" s="41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>
        <v>28</v>
      </c>
      <c r="D23" s="59">
        <v>5436</v>
      </c>
      <c r="E23" s="30"/>
      <c r="F23" s="12"/>
      <c r="G23" s="34"/>
      <c r="H23" s="59"/>
      <c r="I23" s="29"/>
      <c r="J23" s="59"/>
      <c r="K23" s="32"/>
      <c r="L23" s="58"/>
      <c r="M23" s="41"/>
      <c r="N23" s="58"/>
      <c r="O23" s="58"/>
      <c r="P23" s="58"/>
      <c r="Q23" s="58">
        <f t="shared" si="0"/>
        <v>28</v>
      </c>
      <c r="R23" s="13">
        <f t="shared" si="1"/>
        <v>4424</v>
      </c>
    </row>
    <row r="24" spans="1:18" ht="15" customHeight="1" x14ac:dyDescent="0.25">
      <c r="A24" s="59">
        <v>14</v>
      </c>
      <c r="B24" s="14">
        <v>328</v>
      </c>
      <c r="C24" s="59">
        <v>23</v>
      </c>
      <c r="D24" s="59">
        <v>1426</v>
      </c>
      <c r="E24" s="29"/>
      <c r="F24" s="59"/>
      <c r="G24" s="34"/>
      <c r="H24" s="59"/>
      <c r="I24" s="29"/>
      <c r="J24" s="59"/>
      <c r="K24" s="32">
        <v>24</v>
      </c>
      <c r="L24" s="58">
        <v>1443</v>
      </c>
      <c r="M24" s="41"/>
      <c r="N24" s="58"/>
      <c r="O24" s="58"/>
      <c r="P24" s="58"/>
      <c r="Q24" s="58">
        <f t="shared" si="0"/>
        <v>47</v>
      </c>
      <c r="R24" s="13">
        <f t="shared" si="1"/>
        <v>7426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29">
        <v>27</v>
      </c>
      <c r="F25" s="59">
        <v>3346</v>
      </c>
      <c r="G25" s="34"/>
      <c r="H25" s="59"/>
      <c r="I25" s="29">
        <v>23</v>
      </c>
      <c r="J25" s="59">
        <v>3363</v>
      </c>
      <c r="K25" s="32"/>
      <c r="L25" s="58"/>
      <c r="M25" s="41"/>
      <c r="N25" s="58"/>
      <c r="O25" s="58">
        <v>37</v>
      </c>
      <c r="P25" s="58">
        <v>3390</v>
      </c>
      <c r="Q25" s="58">
        <f t="shared" si="0"/>
        <v>87</v>
      </c>
      <c r="R25" s="13">
        <f t="shared" si="1"/>
        <v>13746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29"/>
      <c r="F26" s="59"/>
      <c r="G26" s="34"/>
      <c r="H26" s="59"/>
      <c r="I26" s="29"/>
      <c r="J26" s="59"/>
      <c r="K26" s="32"/>
      <c r="L26" s="58"/>
      <c r="M26" s="41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29"/>
      <c r="F27" s="59"/>
      <c r="G27" s="29"/>
      <c r="H27" s="59"/>
      <c r="I27" s="29"/>
      <c r="J27" s="59"/>
      <c r="K27" s="32"/>
      <c r="L27" s="58"/>
      <c r="M27" s="41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29"/>
      <c r="F28" s="59"/>
      <c r="G28" s="34"/>
      <c r="H28" s="59"/>
      <c r="I28" s="29"/>
      <c r="J28" s="59"/>
      <c r="K28" s="30"/>
      <c r="L28" s="12"/>
      <c r="M28" s="45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>
        <v>40</v>
      </c>
      <c r="D29" s="59">
        <v>286</v>
      </c>
      <c r="E29" s="29"/>
      <c r="F29" s="59"/>
      <c r="G29" s="34">
        <v>36</v>
      </c>
      <c r="H29" s="59">
        <v>291</v>
      </c>
      <c r="I29" s="29"/>
      <c r="J29" s="59"/>
      <c r="K29" s="32">
        <v>39</v>
      </c>
      <c r="L29" s="58">
        <v>313</v>
      </c>
      <c r="M29" s="41"/>
      <c r="N29" s="58"/>
      <c r="O29" s="58">
        <v>31</v>
      </c>
      <c r="P29" s="58">
        <v>334</v>
      </c>
      <c r="Q29" s="58">
        <f t="shared" si="0"/>
        <v>146</v>
      </c>
      <c r="R29" s="13">
        <f t="shared" si="1"/>
        <v>23068</v>
      </c>
    </row>
    <row r="30" spans="1:18" ht="15" customHeight="1" x14ac:dyDescent="0.25">
      <c r="A30" s="59">
        <v>20</v>
      </c>
      <c r="B30" s="14">
        <v>334</v>
      </c>
      <c r="C30" s="59"/>
      <c r="D30" s="59"/>
      <c r="E30" s="29"/>
      <c r="F30" s="59"/>
      <c r="G30" s="34">
        <v>17</v>
      </c>
      <c r="H30" s="59">
        <v>755</v>
      </c>
      <c r="I30" s="29"/>
      <c r="J30" s="59"/>
      <c r="K30" s="32">
        <v>27</v>
      </c>
      <c r="L30" s="58">
        <v>775</v>
      </c>
      <c r="M30" s="41"/>
      <c r="N30" s="58"/>
      <c r="O30" s="58">
        <v>33</v>
      </c>
      <c r="P30" s="58">
        <v>798</v>
      </c>
      <c r="Q30" s="58">
        <f t="shared" si="0"/>
        <v>77</v>
      </c>
      <c r="R30" s="13">
        <f t="shared" si="1"/>
        <v>12166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29"/>
      <c r="F31" s="59"/>
      <c r="G31" s="34"/>
      <c r="H31" s="59"/>
      <c r="I31" s="29"/>
      <c r="J31" s="59"/>
      <c r="K31" s="32"/>
      <c r="L31" s="58"/>
      <c r="M31" s="41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29"/>
      <c r="F32" s="59"/>
      <c r="G32" s="34"/>
      <c r="H32" s="59"/>
      <c r="I32" s="29"/>
      <c r="J32" s="59"/>
      <c r="K32" s="32"/>
      <c r="L32" s="58"/>
      <c r="M32" s="41"/>
      <c r="N32" s="58"/>
      <c r="O32" s="58"/>
      <c r="P32" s="58"/>
      <c r="Q32" s="58">
        <f t="shared" si="0"/>
        <v>0</v>
      </c>
      <c r="R32" s="13">
        <f t="shared" si="1"/>
        <v>0</v>
      </c>
    </row>
    <row r="33" spans="1:18" ht="15" customHeight="1" x14ac:dyDescent="0.25">
      <c r="A33" s="59">
        <v>23</v>
      </c>
      <c r="B33" s="14">
        <v>337</v>
      </c>
      <c r="C33" s="59"/>
      <c r="D33" s="59"/>
      <c r="E33" s="29">
        <v>20</v>
      </c>
      <c r="F33" s="59">
        <v>5449</v>
      </c>
      <c r="G33" s="34"/>
      <c r="H33" s="59"/>
      <c r="I33" s="29">
        <v>31</v>
      </c>
      <c r="J33" s="59">
        <v>5473</v>
      </c>
      <c r="K33" s="32"/>
      <c r="L33" s="58"/>
      <c r="M33" s="41">
        <v>31</v>
      </c>
      <c r="N33" s="58">
        <v>5495</v>
      </c>
      <c r="O33" s="58"/>
      <c r="P33" s="58"/>
      <c r="Q33" s="58">
        <f t="shared" si="0"/>
        <v>82</v>
      </c>
      <c r="R33" s="13">
        <f t="shared" si="1"/>
        <v>12956</v>
      </c>
    </row>
    <row r="34" spans="1:18" ht="15" customHeight="1" x14ac:dyDescent="0.25">
      <c r="A34" s="59">
        <v>24</v>
      </c>
      <c r="B34" s="14">
        <v>338</v>
      </c>
      <c r="C34" s="59"/>
      <c r="D34" s="59"/>
      <c r="E34" s="29"/>
      <c r="F34" s="59"/>
      <c r="G34" s="34">
        <v>29</v>
      </c>
      <c r="H34" s="59">
        <v>1751</v>
      </c>
      <c r="I34" s="29"/>
      <c r="J34" s="59"/>
      <c r="K34" s="32">
        <v>27</v>
      </c>
      <c r="L34" s="58">
        <v>1767</v>
      </c>
      <c r="M34" s="41"/>
      <c r="N34" s="58"/>
      <c r="O34" s="58">
        <v>33</v>
      </c>
      <c r="P34" s="58">
        <v>1788</v>
      </c>
      <c r="Q34" s="58">
        <f t="shared" si="0"/>
        <v>89</v>
      </c>
      <c r="R34" s="13">
        <f t="shared" si="1"/>
        <v>14062</v>
      </c>
    </row>
    <row r="35" spans="1:18" ht="15" customHeight="1" x14ac:dyDescent="0.25">
      <c r="A35" s="59">
        <v>25</v>
      </c>
      <c r="B35" s="14">
        <v>339</v>
      </c>
      <c r="C35" s="14">
        <v>20</v>
      </c>
      <c r="D35" s="14">
        <v>9317</v>
      </c>
      <c r="E35" s="31">
        <v>20</v>
      </c>
      <c r="F35" s="14">
        <v>9329</v>
      </c>
      <c r="G35" s="35"/>
      <c r="H35" s="12"/>
      <c r="I35" s="29"/>
      <c r="J35" s="14"/>
      <c r="L35" s="16"/>
      <c r="M35" s="41">
        <v>54</v>
      </c>
      <c r="N35" s="16">
        <v>9350</v>
      </c>
      <c r="O35" s="16"/>
      <c r="P35" s="16"/>
      <c r="Q35" s="58">
        <f t="shared" si="0"/>
        <v>94</v>
      </c>
      <c r="R35" s="13">
        <f t="shared" si="1"/>
        <v>14852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29"/>
      <c r="F36" s="59"/>
      <c r="G36" s="36"/>
      <c r="H36" s="12"/>
      <c r="I36" s="29"/>
      <c r="J36" s="59"/>
      <c r="K36" s="32"/>
      <c r="L36" s="58"/>
      <c r="M36" s="41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/>
      <c r="D37" s="59"/>
      <c r="E37" s="29">
        <v>3</v>
      </c>
      <c r="F37" s="59">
        <v>10914</v>
      </c>
      <c r="G37" s="36"/>
      <c r="H37" s="12"/>
      <c r="I37" s="29">
        <v>7</v>
      </c>
      <c r="J37" s="59">
        <v>10924</v>
      </c>
      <c r="K37" s="32">
        <v>41</v>
      </c>
      <c r="L37" s="58">
        <v>10934</v>
      </c>
      <c r="M37" s="41"/>
      <c r="N37" s="58"/>
      <c r="O37" s="58">
        <v>5</v>
      </c>
      <c r="P37" s="58">
        <v>10939</v>
      </c>
      <c r="Q37" s="58">
        <f t="shared" si="0"/>
        <v>56</v>
      </c>
      <c r="R37" s="13">
        <f t="shared" si="1"/>
        <v>8848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29"/>
      <c r="F38" s="59"/>
      <c r="G38" s="36"/>
      <c r="H38" s="12"/>
      <c r="I38" s="29"/>
      <c r="J38" s="59"/>
      <c r="K38" s="32"/>
      <c r="L38" s="58"/>
      <c r="M38" s="41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>
        <v>28</v>
      </c>
      <c r="D39" s="59">
        <v>13477</v>
      </c>
      <c r="E39" s="30"/>
      <c r="F39" s="59"/>
      <c r="G39" s="36"/>
      <c r="H39" s="12"/>
      <c r="I39" s="29"/>
      <c r="J39" s="59"/>
      <c r="K39" s="32"/>
      <c r="L39" s="58"/>
      <c r="M39" s="41"/>
      <c r="N39" s="58"/>
      <c r="O39" s="58"/>
      <c r="P39" s="58"/>
      <c r="Q39" s="58">
        <f t="shared" si="0"/>
        <v>28</v>
      </c>
      <c r="R39" s="13">
        <f t="shared" si="1"/>
        <v>4424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30"/>
      <c r="F40" s="59"/>
      <c r="G40" s="34"/>
      <c r="H40" s="12"/>
      <c r="I40" s="29"/>
      <c r="J40" s="59"/>
      <c r="K40" s="32"/>
      <c r="L40" s="58"/>
      <c r="M40" s="41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30"/>
      <c r="F41" s="59"/>
      <c r="G41" s="34"/>
      <c r="H41" s="12"/>
      <c r="I41" s="29"/>
      <c r="J41" s="59"/>
      <c r="K41" s="32"/>
      <c r="L41" s="58"/>
      <c r="M41" s="41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30"/>
      <c r="F42" s="59"/>
      <c r="G42" s="34"/>
      <c r="H42" s="12"/>
      <c r="I42" s="29"/>
      <c r="J42" s="59"/>
      <c r="K42" s="32"/>
      <c r="L42" s="58"/>
      <c r="M42" s="41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29"/>
      <c r="F43" s="59"/>
      <c r="G43" s="34"/>
      <c r="H43" s="12"/>
      <c r="I43" s="29"/>
      <c r="J43" s="59"/>
      <c r="K43" s="32"/>
      <c r="L43" s="58"/>
      <c r="M43" s="41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29"/>
      <c r="F44" s="59"/>
      <c r="G44" s="29"/>
      <c r="H44" s="12"/>
      <c r="I44" s="29"/>
      <c r="J44" s="59"/>
      <c r="K44" s="32"/>
      <c r="L44" s="58"/>
      <c r="M44" s="41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29"/>
      <c r="F45" s="59"/>
      <c r="G45" s="29"/>
      <c r="H45" s="59"/>
      <c r="I45" s="29"/>
      <c r="J45" s="59"/>
      <c r="K45" s="30"/>
      <c r="L45" s="58"/>
      <c r="M45" s="41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29"/>
      <c r="F46" s="59"/>
      <c r="G46" s="34"/>
      <c r="H46" s="59"/>
      <c r="I46" s="29"/>
      <c r="J46" s="59"/>
      <c r="K46" s="32"/>
      <c r="L46" s="58"/>
      <c r="M46" s="41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29"/>
      <c r="F47" s="59"/>
      <c r="G47" s="34"/>
      <c r="H47" s="59"/>
      <c r="I47" s="29"/>
      <c r="J47" s="59"/>
      <c r="K47" s="32"/>
      <c r="L47" s="58"/>
      <c r="M47" s="41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29"/>
      <c r="F48" s="59"/>
      <c r="G48" s="29"/>
      <c r="H48" s="14"/>
      <c r="I48" s="31"/>
      <c r="J48" s="59"/>
      <c r="K48" s="32"/>
      <c r="L48" s="58"/>
      <c r="M48" s="41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32"/>
      <c r="F49" s="58"/>
      <c r="G49" s="32"/>
      <c r="H49" s="59"/>
      <c r="I49" s="29"/>
      <c r="J49" s="58"/>
      <c r="K49" s="32"/>
      <c r="L49" s="58"/>
      <c r="M49" s="41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32"/>
      <c r="F50" s="58"/>
      <c r="G50" s="32"/>
      <c r="H50" s="59"/>
      <c r="I50" s="29"/>
      <c r="J50" s="58"/>
      <c r="K50" s="32"/>
      <c r="L50" s="58"/>
      <c r="M50" s="41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32"/>
      <c r="F51" s="58"/>
      <c r="G51" s="32"/>
      <c r="H51" s="59"/>
      <c r="I51" s="29"/>
      <c r="J51" s="58"/>
      <c r="K51" s="32"/>
      <c r="L51" s="58"/>
      <c r="M51" s="41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32"/>
      <c r="F52" s="58"/>
      <c r="G52" s="32"/>
      <c r="H52" s="59"/>
      <c r="I52" s="29"/>
      <c r="J52" s="58"/>
      <c r="K52" s="32"/>
      <c r="L52" s="58"/>
      <c r="M52" s="41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32"/>
      <c r="F53" s="58"/>
      <c r="G53" s="32"/>
      <c r="H53" s="59"/>
      <c r="I53" s="29"/>
      <c r="J53" s="58"/>
      <c r="K53" s="32"/>
      <c r="L53" s="58"/>
      <c r="M53" s="41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32"/>
      <c r="F54" s="58"/>
      <c r="G54" s="32"/>
      <c r="H54" s="59"/>
      <c r="I54" s="29">
        <v>25</v>
      </c>
      <c r="J54" s="58">
        <v>8763</v>
      </c>
      <c r="K54" s="32"/>
      <c r="L54" s="58"/>
      <c r="M54" s="41"/>
      <c r="N54" s="58"/>
      <c r="O54" s="58"/>
      <c r="P54" s="58"/>
      <c r="Q54" s="58">
        <f t="shared" si="2"/>
        <v>25</v>
      </c>
      <c r="R54" s="13">
        <f t="shared" si="3"/>
        <v>3950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32"/>
      <c r="F55" s="58"/>
      <c r="G55" s="32"/>
      <c r="H55" s="58"/>
      <c r="I55" s="32"/>
      <c r="J55" s="58"/>
      <c r="K55" s="32"/>
      <c r="L55" s="58"/>
      <c r="M55" s="41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32"/>
      <c r="F56" s="58"/>
      <c r="G56" s="32"/>
      <c r="H56" s="58"/>
      <c r="I56" s="32"/>
      <c r="J56" s="58"/>
      <c r="K56" s="32"/>
      <c r="L56" s="58"/>
      <c r="M56" s="41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32"/>
      <c r="F57" s="58"/>
      <c r="G57" s="32"/>
      <c r="H57" s="58"/>
      <c r="I57" s="32">
        <v>30</v>
      </c>
      <c r="J57" s="58">
        <v>555</v>
      </c>
      <c r="K57" s="32"/>
      <c r="L57" s="58"/>
      <c r="M57" s="41"/>
      <c r="N57" s="58"/>
      <c r="O57" s="58"/>
      <c r="P57" s="58"/>
      <c r="Q57" s="58">
        <f t="shared" si="2"/>
        <v>30</v>
      </c>
      <c r="R57" s="13">
        <f t="shared" si="3"/>
        <v>4740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32"/>
      <c r="F58" s="58"/>
      <c r="G58" s="32"/>
      <c r="H58" s="58"/>
      <c r="I58" s="32"/>
      <c r="J58" s="58"/>
      <c r="K58" s="32"/>
      <c r="L58" s="58"/>
      <c r="M58" s="41"/>
      <c r="N58" s="58"/>
      <c r="O58" s="58"/>
      <c r="P58" s="58"/>
      <c r="Q58" s="58">
        <f t="shared" si="2"/>
        <v>0</v>
      </c>
      <c r="R58" s="13">
        <f t="shared" si="3"/>
        <v>0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32"/>
      <c r="F59" s="58"/>
      <c r="G59" s="32"/>
      <c r="H59" s="58"/>
      <c r="I59" s="32"/>
      <c r="J59" s="58"/>
      <c r="K59" s="32"/>
      <c r="L59" s="58"/>
      <c r="M59" s="41"/>
      <c r="N59" s="58"/>
      <c r="O59" s="58"/>
      <c r="P59" s="58"/>
      <c r="Q59" s="58">
        <f t="shared" si="2"/>
        <v>0</v>
      </c>
      <c r="R59" s="13">
        <f t="shared" si="3"/>
        <v>0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32"/>
      <c r="F60" s="58"/>
      <c r="G60" s="32"/>
      <c r="H60" s="58"/>
      <c r="I60" s="32">
        <v>38</v>
      </c>
      <c r="J60" s="58">
        <v>644</v>
      </c>
      <c r="K60" s="32"/>
      <c r="L60" s="58"/>
      <c r="M60" s="41"/>
      <c r="N60" s="58"/>
      <c r="O60" s="58"/>
      <c r="P60" s="58"/>
      <c r="Q60" s="58">
        <f t="shared" si="2"/>
        <v>38</v>
      </c>
      <c r="R60" s="13">
        <f t="shared" si="3"/>
        <v>6004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32"/>
      <c r="F61" s="58"/>
      <c r="G61" s="32"/>
      <c r="H61" s="58"/>
      <c r="I61" s="32"/>
      <c r="J61" s="58"/>
      <c r="K61" s="32"/>
      <c r="L61" s="58"/>
      <c r="M61" s="41"/>
      <c r="N61" s="58"/>
      <c r="O61" s="58"/>
      <c r="P61" s="58"/>
      <c r="Q61" s="58">
        <f t="shared" si="2"/>
        <v>0</v>
      </c>
      <c r="R61" s="13">
        <f t="shared" si="3"/>
        <v>0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32"/>
      <c r="F62" s="58"/>
      <c r="G62" s="32"/>
      <c r="H62" s="58"/>
      <c r="I62" s="32"/>
      <c r="J62" s="58"/>
      <c r="K62" s="32"/>
      <c r="L62" s="58"/>
      <c r="M62" s="41"/>
      <c r="N62" s="58"/>
      <c r="O62" s="58"/>
      <c r="P62" s="58"/>
      <c r="Q62" s="58">
        <f t="shared" si="2"/>
        <v>0</v>
      </c>
      <c r="R62" s="13">
        <f t="shared" si="3"/>
        <v>0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32"/>
      <c r="F63" s="58"/>
      <c r="G63" s="32"/>
      <c r="H63" s="58"/>
      <c r="I63" s="32">
        <v>41</v>
      </c>
      <c r="J63" s="58">
        <v>587</v>
      </c>
      <c r="K63" s="32"/>
      <c r="L63" s="58"/>
      <c r="M63" s="41"/>
      <c r="N63" s="58"/>
      <c r="O63" s="58"/>
      <c r="P63" s="58"/>
      <c r="Q63" s="58">
        <f t="shared" si="2"/>
        <v>41</v>
      </c>
      <c r="R63" s="13">
        <f t="shared" si="3"/>
        <v>6478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32"/>
      <c r="F64" s="58"/>
      <c r="G64" s="32"/>
      <c r="H64" s="58"/>
      <c r="I64" s="32"/>
      <c r="J64" s="58"/>
      <c r="K64" s="32"/>
      <c r="L64" s="58"/>
      <c r="M64" s="41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32"/>
      <c r="F65" s="58"/>
      <c r="G65" s="32"/>
      <c r="H65" s="58"/>
      <c r="I65" s="32"/>
      <c r="J65" s="58"/>
      <c r="K65" s="32"/>
      <c r="L65" s="58"/>
      <c r="M65" s="41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32"/>
      <c r="F66" s="58"/>
      <c r="G66" s="32"/>
      <c r="H66" s="58"/>
      <c r="I66" s="32"/>
      <c r="J66" s="58"/>
      <c r="K66" s="32"/>
      <c r="L66" s="58"/>
      <c r="M66" s="41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32"/>
      <c r="F67" s="58"/>
      <c r="G67" s="32"/>
      <c r="H67" s="58"/>
      <c r="I67" s="32">
        <v>42</v>
      </c>
      <c r="J67" s="58">
        <v>539</v>
      </c>
      <c r="K67" s="32"/>
      <c r="L67" s="58"/>
      <c r="M67" s="41"/>
      <c r="N67" s="58"/>
      <c r="O67" s="58"/>
      <c r="P67" s="58"/>
      <c r="Q67" s="58">
        <f t="shared" si="2"/>
        <v>42</v>
      </c>
      <c r="R67" s="13">
        <f t="shared" si="3"/>
        <v>6636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32"/>
      <c r="F68" s="58"/>
      <c r="G68" s="32"/>
      <c r="H68" s="58"/>
      <c r="I68" s="32"/>
      <c r="J68" s="58"/>
      <c r="K68" s="32"/>
      <c r="L68" s="58"/>
      <c r="M68" s="41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32"/>
      <c r="F69" s="58"/>
      <c r="G69" s="32"/>
      <c r="H69" s="58"/>
      <c r="I69" s="32"/>
      <c r="J69" s="58"/>
      <c r="K69" s="32"/>
      <c r="L69" s="58"/>
      <c r="M69" s="41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32"/>
      <c r="F70" s="58"/>
      <c r="G70" s="32"/>
      <c r="H70" s="58"/>
      <c r="I70" s="32"/>
      <c r="J70" s="58"/>
      <c r="K70" s="32"/>
      <c r="L70" s="58"/>
      <c r="M70" s="41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32"/>
      <c r="F71" s="58"/>
      <c r="G71" s="32"/>
      <c r="H71" s="58"/>
      <c r="I71" s="32"/>
      <c r="J71" s="58"/>
      <c r="K71" s="32"/>
      <c r="L71" s="58"/>
      <c r="M71" s="41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32"/>
      <c r="F72" s="58"/>
      <c r="G72" s="32"/>
      <c r="H72" s="58"/>
      <c r="I72" s="32"/>
      <c r="J72" s="58"/>
      <c r="K72" s="32"/>
      <c r="L72" s="58"/>
      <c r="M72" s="41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32"/>
      <c r="F73" s="58"/>
      <c r="G73" s="32">
        <v>224</v>
      </c>
      <c r="H73" s="58">
        <v>962</v>
      </c>
      <c r="I73" s="32"/>
      <c r="J73" s="58"/>
      <c r="K73" s="32"/>
      <c r="L73" s="58"/>
      <c r="M73" s="41"/>
      <c r="N73" s="58"/>
      <c r="O73" s="58"/>
      <c r="P73" s="58"/>
      <c r="Q73" s="58">
        <f t="shared" si="2"/>
        <v>224</v>
      </c>
      <c r="R73" s="13">
        <f t="shared" si="3"/>
        <v>35392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32"/>
      <c r="F74" s="58"/>
      <c r="G74" s="32"/>
      <c r="H74" s="58"/>
      <c r="I74" s="32"/>
      <c r="J74" s="58"/>
      <c r="K74" s="32"/>
      <c r="L74" s="58"/>
      <c r="M74" s="41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32"/>
      <c r="F75" s="58"/>
      <c r="G75" s="32"/>
      <c r="H75" s="58"/>
      <c r="I75" s="32"/>
      <c r="J75" s="58"/>
      <c r="K75" s="32"/>
      <c r="L75" s="58"/>
      <c r="M75" s="41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32"/>
      <c r="F76" s="58"/>
      <c r="G76" s="32"/>
      <c r="H76" s="58"/>
      <c r="I76" s="32"/>
      <c r="J76" s="58"/>
      <c r="K76" s="32"/>
      <c r="L76" s="58"/>
      <c r="M76" s="41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32"/>
      <c r="F77" s="58"/>
      <c r="G77" s="32"/>
      <c r="H77" s="58"/>
      <c r="I77" s="32"/>
      <c r="J77" s="58"/>
      <c r="K77" s="32"/>
      <c r="L77" s="58"/>
      <c r="M77" s="41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32"/>
      <c r="F78" s="58"/>
      <c r="G78" s="32"/>
      <c r="H78" s="58"/>
      <c r="I78" s="32"/>
      <c r="J78" s="58"/>
      <c r="K78" s="32"/>
      <c r="L78" s="58"/>
      <c r="M78" s="41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32"/>
      <c r="F79" s="58"/>
      <c r="G79" s="32"/>
      <c r="H79" s="58"/>
      <c r="I79" s="32"/>
      <c r="J79" s="58"/>
      <c r="K79" s="32"/>
      <c r="L79" s="58"/>
      <c r="M79" s="41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32"/>
      <c r="F80" s="58"/>
      <c r="G80" s="32"/>
      <c r="H80" s="58"/>
      <c r="I80" s="32"/>
      <c r="J80" s="58"/>
      <c r="K80" s="32"/>
      <c r="L80" s="58"/>
      <c r="M80" s="41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32"/>
      <c r="F81" s="58"/>
      <c r="G81" s="32"/>
      <c r="H81" s="58"/>
      <c r="I81" s="32"/>
      <c r="J81" s="58"/>
      <c r="K81" s="32"/>
      <c r="L81" s="58"/>
      <c r="M81" s="41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32"/>
      <c r="F82" s="58"/>
      <c r="G82" s="32"/>
      <c r="H82" s="58"/>
      <c r="I82" s="32"/>
      <c r="J82" s="58"/>
      <c r="K82" s="32"/>
      <c r="L82" s="58"/>
      <c r="M82" s="41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32"/>
      <c r="F83" s="58"/>
      <c r="G83" s="32"/>
      <c r="H83" s="58"/>
      <c r="I83" s="32"/>
      <c r="J83" s="58"/>
      <c r="K83" s="32"/>
      <c r="L83" s="58"/>
      <c r="M83" s="41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/>
      <c r="D84" s="18"/>
      <c r="E84" s="33"/>
      <c r="F84" s="18"/>
      <c r="G84" s="33">
        <v>21</v>
      </c>
      <c r="H84" s="18">
        <v>3994</v>
      </c>
      <c r="I84" s="33"/>
      <c r="J84" s="18"/>
      <c r="K84" s="33"/>
      <c r="L84" s="18"/>
      <c r="M84" s="46"/>
      <c r="N84" s="18"/>
      <c r="O84" s="18">
        <v>21</v>
      </c>
      <c r="P84" s="18">
        <v>4012</v>
      </c>
      <c r="Q84" s="58">
        <f t="shared" si="4"/>
        <v>42</v>
      </c>
      <c r="R84" s="13">
        <f t="shared" si="5"/>
        <v>6636</v>
      </c>
    </row>
    <row r="85" spans="1:18" ht="15" customHeight="1" x14ac:dyDescent="0.25">
      <c r="A85" s="59">
        <v>75</v>
      </c>
      <c r="B85" s="58">
        <v>619</v>
      </c>
      <c r="C85" s="58">
        <v>24</v>
      </c>
      <c r="D85" s="58">
        <v>4730</v>
      </c>
      <c r="E85" s="32"/>
      <c r="F85" s="58"/>
      <c r="G85" s="32"/>
      <c r="H85" s="58"/>
      <c r="I85" s="32"/>
      <c r="J85" s="58"/>
      <c r="K85" s="32"/>
      <c r="L85" s="58"/>
      <c r="M85" s="41">
        <v>27</v>
      </c>
      <c r="N85" s="58">
        <v>4752</v>
      </c>
      <c r="O85" s="58"/>
      <c r="P85" s="58"/>
      <c r="Q85" s="58">
        <f t="shared" si="4"/>
        <v>51</v>
      </c>
      <c r="R85" s="13">
        <f t="shared" si="5"/>
        <v>8058</v>
      </c>
    </row>
    <row r="86" spans="1:18" ht="15" customHeight="1" x14ac:dyDescent="0.25">
      <c r="A86" s="59">
        <v>76</v>
      </c>
      <c r="B86" s="58">
        <v>620</v>
      </c>
      <c r="C86" s="58"/>
      <c r="D86" s="58"/>
      <c r="E86" s="32"/>
      <c r="F86" s="58"/>
      <c r="G86" s="32">
        <v>19</v>
      </c>
      <c r="H86" s="58">
        <v>4966</v>
      </c>
      <c r="I86" s="32"/>
      <c r="J86" s="58"/>
      <c r="K86" s="32">
        <v>20</v>
      </c>
      <c r="L86" s="58">
        <v>4982</v>
      </c>
      <c r="M86" s="41"/>
      <c r="N86" s="58"/>
      <c r="O86" s="58"/>
      <c r="P86" s="58"/>
      <c r="Q86" s="58">
        <f t="shared" si="4"/>
        <v>39</v>
      </c>
      <c r="R86" s="13">
        <f t="shared" si="5"/>
        <v>6162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32"/>
      <c r="F87" s="58"/>
      <c r="G87" s="32"/>
      <c r="H87" s="58"/>
      <c r="I87" s="32"/>
      <c r="J87" s="58"/>
      <c r="K87" s="32"/>
      <c r="L87" s="58"/>
      <c r="M87" s="41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32"/>
      <c r="F88" s="58"/>
      <c r="G88" s="32"/>
      <c r="H88" s="58"/>
      <c r="I88" s="32"/>
      <c r="J88" s="58"/>
      <c r="K88" s="32"/>
      <c r="L88" s="58"/>
      <c r="M88" s="45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32"/>
      <c r="F89" s="58"/>
      <c r="G89" s="32">
        <v>16</v>
      </c>
      <c r="H89" s="58">
        <v>4955</v>
      </c>
      <c r="I89" s="32"/>
      <c r="J89" s="58"/>
      <c r="K89" s="32">
        <v>24</v>
      </c>
      <c r="L89" s="58">
        <v>4971</v>
      </c>
      <c r="M89" s="41"/>
      <c r="N89" s="58"/>
      <c r="O89" s="58"/>
      <c r="P89" s="58"/>
      <c r="Q89" s="58">
        <f t="shared" si="4"/>
        <v>40</v>
      </c>
      <c r="R89" s="13">
        <f t="shared" si="5"/>
        <v>6320</v>
      </c>
    </row>
    <row r="90" spans="1:18" ht="15" customHeight="1" x14ac:dyDescent="0.25">
      <c r="A90" s="59">
        <v>80</v>
      </c>
      <c r="B90" s="58">
        <v>624</v>
      </c>
      <c r="C90" s="58"/>
      <c r="D90" s="58"/>
      <c r="E90" s="32"/>
      <c r="F90" s="58"/>
      <c r="G90" s="32">
        <v>20</v>
      </c>
      <c r="H90" s="58">
        <v>2851</v>
      </c>
      <c r="I90" s="32"/>
      <c r="J90" s="58"/>
      <c r="K90" s="32"/>
      <c r="L90" s="58"/>
      <c r="M90" s="41"/>
      <c r="N90" s="58"/>
      <c r="O90" s="58"/>
      <c r="P90" s="58"/>
      <c r="Q90" s="58">
        <f t="shared" si="4"/>
        <v>20</v>
      </c>
      <c r="R90" s="13">
        <f t="shared" si="5"/>
        <v>3160</v>
      </c>
    </row>
    <row r="91" spans="1:18" ht="15" customHeight="1" x14ac:dyDescent="0.25">
      <c r="A91" s="59">
        <v>81</v>
      </c>
      <c r="B91" s="58">
        <v>625</v>
      </c>
      <c r="C91" s="58"/>
      <c r="D91" s="58"/>
      <c r="E91" s="32"/>
      <c r="F91" s="58"/>
      <c r="G91" s="32"/>
      <c r="H91" s="58"/>
      <c r="I91" s="32">
        <v>21</v>
      </c>
      <c r="J91" s="58">
        <v>4986</v>
      </c>
      <c r="K91" s="32"/>
      <c r="L91" s="58"/>
      <c r="M91" s="41"/>
      <c r="N91" s="58"/>
      <c r="O91" s="58">
        <v>21</v>
      </c>
      <c r="P91" s="58">
        <v>5001</v>
      </c>
      <c r="Q91" s="58">
        <f t="shared" si="4"/>
        <v>42</v>
      </c>
      <c r="R91" s="13">
        <f t="shared" si="5"/>
        <v>6636</v>
      </c>
    </row>
    <row r="92" spans="1:18" ht="15" customHeight="1" x14ac:dyDescent="0.25">
      <c r="A92" s="59">
        <v>82</v>
      </c>
      <c r="B92" s="58">
        <v>626</v>
      </c>
      <c r="C92" s="58"/>
      <c r="D92" s="58"/>
      <c r="E92" s="32"/>
      <c r="F92" s="58"/>
      <c r="G92" s="32">
        <v>21</v>
      </c>
      <c r="H92" s="58">
        <v>4143</v>
      </c>
      <c r="I92" s="32"/>
      <c r="J92" s="58"/>
      <c r="K92" s="37"/>
      <c r="L92" s="58"/>
      <c r="M92" s="41"/>
      <c r="N92" s="58"/>
      <c r="O92" s="58">
        <v>19</v>
      </c>
      <c r="P92" s="58">
        <v>4163</v>
      </c>
      <c r="Q92" s="58">
        <f t="shared" si="4"/>
        <v>40</v>
      </c>
      <c r="R92" s="13">
        <f t="shared" si="5"/>
        <v>6320</v>
      </c>
    </row>
    <row r="93" spans="1:18" ht="15" customHeight="1" x14ac:dyDescent="0.25">
      <c r="A93" s="59">
        <v>83</v>
      </c>
      <c r="B93" s="58">
        <v>627</v>
      </c>
      <c r="C93" s="58">
        <v>23</v>
      </c>
      <c r="D93" s="58">
        <v>4686</v>
      </c>
      <c r="E93" s="32"/>
      <c r="F93" s="58"/>
      <c r="G93" s="32"/>
      <c r="H93" s="58"/>
      <c r="I93" s="32">
        <v>21</v>
      </c>
      <c r="J93" s="58">
        <v>4706</v>
      </c>
      <c r="K93" s="30"/>
      <c r="L93" s="58"/>
      <c r="M93" s="41">
        <v>7</v>
      </c>
      <c r="N93" s="58">
        <v>4711</v>
      </c>
      <c r="O93" s="58"/>
      <c r="P93" s="58"/>
      <c r="Q93" s="58">
        <f t="shared" si="4"/>
        <v>51</v>
      </c>
      <c r="R93" s="13">
        <f t="shared" si="5"/>
        <v>8058</v>
      </c>
    </row>
    <row r="94" spans="1:18" ht="15" customHeight="1" x14ac:dyDescent="0.25">
      <c r="A94" s="59">
        <v>84</v>
      </c>
      <c r="B94" s="58">
        <v>628</v>
      </c>
      <c r="C94" s="58"/>
      <c r="D94" s="58"/>
      <c r="E94" s="32"/>
      <c r="F94" s="58"/>
      <c r="G94" s="32">
        <v>20</v>
      </c>
      <c r="H94" s="58">
        <v>4754</v>
      </c>
      <c r="I94" s="32"/>
      <c r="J94" s="58"/>
      <c r="K94" s="30"/>
      <c r="L94" s="58"/>
      <c r="M94" s="41">
        <v>19</v>
      </c>
      <c r="N94" s="58">
        <v>4772</v>
      </c>
      <c r="O94" s="58"/>
      <c r="P94" s="58"/>
      <c r="Q94" s="58">
        <f t="shared" si="4"/>
        <v>39</v>
      </c>
      <c r="R94" s="13">
        <f t="shared" si="5"/>
        <v>6162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32"/>
      <c r="F95" s="58"/>
      <c r="G95" s="32">
        <v>23</v>
      </c>
      <c r="H95" s="58">
        <v>4739</v>
      </c>
      <c r="I95" s="32"/>
      <c r="J95" s="58"/>
      <c r="K95" s="30"/>
      <c r="L95" s="58"/>
      <c r="M95" s="41"/>
      <c r="N95" s="58"/>
      <c r="O95" s="58"/>
      <c r="P95" s="58"/>
      <c r="Q95" s="58">
        <f t="shared" si="4"/>
        <v>23</v>
      </c>
      <c r="R95" s="13">
        <f t="shared" si="5"/>
        <v>3634</v>
      </c>
    </row>
    <row r="96" spans="1:18" ht="15" customHeight="1" x14ac:dyDescent="0.25">
      <c r="A96" s="59">
        <v>86</v>
      </c>
      <c r="B96" s="58">
        <v>630</v>
      </c>
      <c r="C96" s="58"/>
      <c r="D96" s="58"/>
      <c r="E96" s="32">
        <v>21</v>
      </c>
      <c r="F96" s="58">
        <v>4897</v>
      </c>
      <c r="G96" s="32"/>
      <c r="H96" s="58"/>
      <c r="I96" s="32"/>
      <c r="J96" s="58"/>
      <c r="K96" s="32">
        <v>25</v>
      </c>
      <c r="L96" s="58">
        <v>4917</v>
      </c>
      <c r="M96" s="41"/>
      <c r="N96" s="58"/>
      <c r="O96" s="58">
        <v>41</v>
      </c>
      <c r="P96" s="58">
        <v>4928</v>
      </c>
      <c r="Q96" s="58">
        <f t="shared" si="4"/>
        <v>87</v>
      </c>
      <c r="R96" s="13">
        <f t="shared" si="5"/>
        <v>13746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32">
        <v>22</v>
      </c>
      <c r="F97" s="58">
        <v>4243</v>
      </c>
      <c r="G97" s="32"/>
      <c r="H97" s="58"/>
      <c r="I97" s="32"/>
      <c r="J97" s="58"/>
      <c r="K97" s="32">
        <v>19</v>
      </c>
      <c r="L97" s="58">
        <v>4259</v>
      </c>
      <c r="M97" s="41"/>
      <c r="N97" s="58"/>
      <c r="O97" s="58"/>
      <c r="P97" s="58"/>
      <c r="Q97" s="58">
        <f t="shared" si="4"/>
        <v>41</v>
      </c>
      <c r="R97" s="13">
        <f t="shared" si="5"/>
        <v>6478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32"/>
      <c r="F98" s="58"/>
      <c r="G98" s="60">
        <v>21</v>
      </c>
      <c r="H98" s="58">
        <v>4559</v>
      </c>
      <c r="I98" s="32"/>
      <c r="J98" s="58"/>
      <c r="K98" s="32"/>
      <c r="L98" s="58"/>
      <c r="M98" s="41">
        <v>21</v>
      </c>
      <c r="N98" s="58">
        <v>4576</v>
      </c>
      <c r="O98" s="58"/>
      <c r="P98" s="58"/>
      <c r="Q98" s="58">
        <f t="shared" si="4"/>
        <v>42</v>
      </c>
      <c r="R98" s="13">
        <f t="shared" si="5"/>
        <v>6636</v>
      </c>
    </row>
    <row r="99" spans="1:18" ht="15" customHeight="1" x14ac:dyDescent="0.25">
      <c r="A99" s="59">
        <v>89</v>
      </c>
      <c r="B99" s="58">
        <v>633</v>
      </c>
      <c r="C99" s="58"/>
      <c r="D99" s="58"/>
      <c r="E99" s="32"/>
      <c r="F99" s="58"/>
      <c r="G99" s="30">
        <v>23</v>
      </c>
      <c r="H99" s="58">
        <v>4284</v>
      </c>
      <c r="I99" s="32"/>
      <c r="J99" s="58"/>
      <c r="K99" s="32"/>
      <c r="L99" s="58"/>
      <c r="M99" s="41"/>
      <c r="N99" s="58"/>
      <c r="O99" s="58"/>
      <c r="P99" s="58"/>
      <c r="Q99" s="58">
        <f t="shared" si="4"/>
        <v>23</v>
      </c>
      <c r="R99" s="13">
        <f t="shared" si="5"/>
        <v>3634</v>
      </c>
    </row>
    <row r="100" spans="1:18" ht="15" customHeight="1" x14ac:dyDescent="0.25">
      <c r="A100" s="59">
        <v>90</v>
      </c>
      <c r="B100" s="58" t="s">
        <v>21</v>
      </c>
      <c r="C100" s="58">
        <v>2</v>
      </c>
      <c r="D100" s="58">
        <v>4190</v>
      </c>
      <c r="E100" s="32"/>
      <c r="F100" s="58"/>
      <c r="G100" s="32"/>
      <c r="H100" s="58"/>
      <c r="I100" s="32"/>
      <c r="J100" s="58"/>
      <c r="K100" s="32"/>
      <c r="L100" s="58"/>
      <c r="M100" s="41"/>
      <c r="N100" s="58"/>
      <c r="O100" s="58"/>
      <c r="P100" s="58"/>
      <c r="Q100" s="58">
        <f t="shared" si="4"/>
        <v>2</v>
      </c>
      <c r="R100" s="13">
        <f t="shared" si="5"/>
        <v>316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32"/>
      <c r="F101" s="58"/>
      <c r="G101" s="32"/>
      <c r="H101" s="58"/>
      <c r="I101" s="32"/>
      <c r="J101" s="58"/>
      <c r="K101" s="32"/>
      <c r="L101" s="58"/>
      <c r="M101" s="41"/>
      <c r="N101" s="58"/>
      <c r="O101" s="58"/>
      <c r="P101" s="58"/>
      <c r="Q101" s="58">
        <f t="shared" si="4"/>
        <v>0</v>
      </c>
      <c r="R101" s="13">
        <f t="shared" si="5"/>
        <v>0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32"/>
      <c r="F102" s="58"/>
      <c r="G102" s="32"/>
      <c r="H102" s="58"/>
      <c r="I102" s="32"/>
      <c r="J102" s="58"/>
      <c r="K102" s="32"/>
      <c r="L102" s="58"/>
      <c r="M102" s="41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32"/>
      <c r="F103" s="58"/>
      <c r="G103" s="32"/>
      <c r="H103" s="58"/>
      <c r="I103" s="32"/>
      <c r="J103" s="58"/>
      <c r="K103" s="32"/>
      <c r="L103" s="58"/>
      <c r="M103" s="41"/>
      <c r="N103" s="58"/>
      <c r="O103" s="58"/>
      <c r="P103" s="58"/>
      <c r="Q103" s="58">
        <f t="shared" si="4"/>
        <v>0</v>
      </c>
      <c r="R103" s="13">
        <f t="shared" si="5"/>
        <v>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32"/>
      <c r="F104" s="58"/>
      <c r="G104" s="32"/>
      <c r="H104" s="58"/>
      <c r="I104" s="32"/>
      <c r="J104" s="58"/>
      <c r="K104" s="32"/>
      <c r="L104" s="58"/>
      <c r="M104" s="41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32">
        <v>31</v>
      </c>
      <c r="F105" s="58">
        <v>7593</v>
      </c>
      <c r="G105" s="32"/>
      <c r="H105" s="58"/>
      <c r="I105" s="32"/>
      <c r="J105" s="58"/>
      <c r="K105" s="32"/>
      <c r="L105" s="58"/>
      <c r="M105" s="41"/>
      <c r="N105" s="58"/>
      <c r="O105" s="58"/>
      <c r="P105" s="58"/>
      <c r="Q105" s="58">
        <f t="shared" si="4"/>
        <v>31</v>
      </c>
      <c r="R105" s="13">
        <f t="shared" si="5"/>
        <v>4898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32"/>
      <c r="F106" s="58"/>
      <c r="G106" s="32"/>
      <c r="H106" s="58"/>
      <c r="I106" s="32"/>
      <c r="J106" s="58"/>
      <c r="K106" s="32"/>
      <c r="L106" s="58"/>
      <c r="M106" s="41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/>
      <c r="D107" s="58"/>
      <c r="E107" s="32"/>
      <c r="F107" s="58"/>
      <c r="G107" s="32"/>
      <c r="H107" s="58"/>
      <c r="I107" s="32">
        <v>41</v>
      </c>
      <c r="J107" s="58">
        <v>8573</v>
      </c>
      <c r="K107" s="32"/>
      <c r="L107" s="58"/>
      <c r="M107" s="41"/>
      <c r="N107" s="58"/>
      <c r="O107" s="58">
        <v>92</v>
      </c>
      <c r="P107" s="58">
        <v>8594</v>
      </c>
      <c r="Q107" s="58">
        <f t="shared" ref="Q107:Q138" si="6">C107+E107+G107+I107+K107+M107+O107</f>
        <v>133</v>
      </c>
      <c r="R107" s="13">
        <f t="shared" ref="R107:R138" si="7">SUM(C107*C$9,E107*E$9,G107*G$9,I107*I$9,K107*K$9,M107*M$9,O107*O$9)</f>
        <v>21014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32"/>
      <c r="F108" s="58"/>
      <c r="G108" s="32"/>
      <c r="H108" s="58"/>
      <c r="I108" s="32"/>
      <c r="J108" s="58"/>
      <c r="K108" s="32"/>
      <c r="L108" s="58"/>
      <c r="M108" s="41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32"/>
      <c r="F109" s="58"/>
      <c r="G109" s="32"/>
      <c r="H109" s="58"/>
      <c r="I109" s="32"/>
      <c r="J109" s="58"/>
      <c r="K109" s="32"/>
      <c r="L109" s="58"/>
      <c r="M109" s="41">
        <v>30</v>
      </c>
      <c r="N109" s="58">
        <v>6123</v>
      </c>
      <c r="O109" s="58"/>
      <c r="P109" s="58"/>
      <c r="Q109" s="58">
        <f t="shared" si="6"/>
        <v>30</v>
      </c>
      <c r="R109" s="13">
        <f t="shared" si="7"/>
        <v>4740</v>
      </c>
    </row>
    <row r="110" spans="1:18" ht="15" customHeight="1" x14ac:dyDescent="0.25">
      <c r="A110" s="59">
        <v>100</v>
      </c>
      <c r="B110" s="58">
        <v>1105</v>
      </c>
      <c r="C110" s="58">
        <v>51</v>
      </c>
      <c r="D110" s="58">
        <v>11682</v>
      </c>
      <c r="E110" s="32"/>
      <c r="F110" s="58"/>
      <c r="G110" s="32"/>
      <c r="H110" s="58"/>
      <c r="I110" s="32">
        <v>39</v>
      </c>
      <c r="J110" s="58">
        <v>11692</v>
      </c>
      <c r="K110" s="32"/>
      <c r="L110" s="58"/>
      <c r="M110" s="41"/>
      <c r="N110" s="58"/>
      <c r="O110" s="58">
        <v>47</v>
      </c>
      <c r="P110" s="58">
        <v>11703</v>
      </c>
      <c r="Q110" s="58">
        <f t="shared" si="6"/>
        <v>137</v>
      </c>
      <c r="R110" s="13">
        <f t="shared" si="7"/>
        <v>21646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32"/>
      <c r="F111" s="58"/>
      <c r="G111" s="32"/>
      <c r="H111" s="58"/>
      <c r="I111" s="32"/>
      <c r="J111" s="58"/>
      <c r="K111" s="32"/>
      <c r="L111" s="58"/>
      <c r="M111" s="41">
        <v>51</v>
      </c>
      <c r="N111" s="58">
        <v>8087</v>
      </c>
      <c r="O111" s="58"/>
      <c r="P111" s="58"/>
      <c r="Q111" s="58">
        <f t="shared" si="6"/>
        <v>51</v>
      </c>
      <c r="R111" s="13">
        <f t="shared" si="7"/>
        <v>8058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32"/>
      <c r="F112" s="58"/>
      <c r="G112" s="32"/>
      <c r="H112" s="58"/>
      <c r="I112" s="32"/>
      <c r="J112" s="58"/>
      <c r="K112" s="32">
        <v>115</v>
      </c>
      <c r="L112" s="58">
        <v>2526</v>
      </c>
      <c r="M112" s="41"/>
      <c r="N112" s="58"/>
      <c r="O112" s="58"/>
      <c r="P112" s="58"/>
      <c r="Q112" s="58">
        <f t="shared" si="6"/>
        <v>115</v>
      </c>
      <c r="R112" s="13">
        <f t="shared" si="7"/>
        <v>18170</v>
      </c>
    </row>
    <row r="113" spans="1:18" ht="15" customHeight="1" x14ac:dyDescent="0.25">
      <c r="A113" s="59">
        <v>103</v>
      </c>
      <c r="B113" s="58">
        <v>1111</v>
      </c>
      <c r="C113" s="58"/>
      <c r="D113" s="58"/>
      <c r="E113" s="32"/>
      <c r="F113" s="58"/>
      <c r="G113" s="32"/>
      <c r="H113" s="58"/>
      <c r="I113" s="32"/>
      <c r="J113" s="58"/>
      <c r="K113" s="32">
        <v>161</v>
      </c>
      <c r="L113" s="58">
        <v>3246</v>
      </c>
      <c r="M113" s="41"/>
      <c r="N113" s="58"/>
      <c r="O113" s="58"/>
      <c r="P113" s="58"/>
      <c r="Q113" s="58">
        <f t="shared" si="6"/>
        <v>161</v>
      </c>
      <c r="R113" s="13">
        <f t="shared" si="7"/>
        <v>25438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32"/>
      <c r="F114" s="58"/>
      <c r="G114" s="32"/>
      <c r="H114" s="58"/>
      <c r="I114" s="32"/>
      <c r="J114" s="58"/>
      <c r="K114" s="32"/>
      <c r="L114" s="58"/>
      <c r="M114" s="41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32"/>
      <c r="F115" s="58"/>
      <c r="G115" s="32"/>
      <c r="H115" s="58"/>
      <c r="I115" s="32"/>
      <c r="J115" s="58"/>
      <c r="K115" s="32"/>
      <c r="L115" s="58"/>
      <c r="M115" s="41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32"/>
      <c r="F116" s="58"/>
      <c r="G116" s="32"/>
      <c r="H116" s="58"/>
      <c r="I116" s="32"/>
      <c r="J116" s="58"/>
      <c r="K116" s="32">
        <v>40</v>
      </c>
      <c r="L116" s="58">
        <v>157930</v>
      </c>
      <c r="M116" s="41"/>
      <c r="N116" s="58"/>
      <c r="O116" s="58"/>
      <c r="P116" s="58"/>
      <c r="Q116" s="58">
        <f t="shared" si="6"/>
        <v>40</v>
      </c>
      <c r="R116" s="13">
        <f t="shared" si="7"/>
        <v>6320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32"/>
      <c r="F117" s="58"/>
      <c r="G117" s="32"/>
      <c r="H117" s="58"/>
      <c r="I117" s="32"/>
      <c r="J117" s="58"/>
      <c r="K117" s="32"/>
      <c r="L117" s="58"/>
      <c r="M117" s="41"/>
      <c r="N117" s="58"/>
      <c r="O117" s="58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32"/>
      <c r="F118" s="58"/>
      <c r="G118" s="32"/>
      <c r="H118" s="58"/>
      <c r="I118" s="32"/>
      <c r="J118" s="58"/>
      <c r="K118" s="32"/>
      <c r="L118" s="58"/>
      <c r="M118" s="41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32"/>
      <c r="F119" s="58"/>
      <c r="G119" s="32"/>
      <c r="H119" s="58"/>
      <c r="I119" s="32"/>
      <c r="J119" s="58"/>
      <c r="K119" s="32"/>
      <c r="L119" s="58"/>
      <c r="M119" s="41"/>
      <c r="N119" s="58"/>
      <c r="O119" s="58"/>
      <c r="P119" s="58"/>
      <c r="Q119" s="58">
        <f t="shared" si="6"/>
        <v>0</v>
      </c>
      <c r="R119" s="13">
        <f t="shared" si="7"/>
        <v>0</v>
      </c>
    </row>
    <row r="120" spans="1:18" ht="15" customHeight="1" x14ac:dyDescent="0.25">
      <c r="A120" s="59">
        <v>110</v>
      </c>
      <c r="B120" s="58">
        <v>1233</v>
      </c>
      <c r="C120" s="58"/>
      <c r="D120" s="58"/>
      <c r="E120" s="32"/>
      <c r="F120" s="58"/>
      <c r="G120" s="32">
        <v>64</v>
      </c>
      <c r="H120" s="58">
        <v>141622</v>
      </c>
      <c r="I120" s="32"/>
      <c r="J120" s="58"/>
      <c r="K120" s="32"/>
      <c r="L120" s="58"/>
      <c r="M120" s="41"/>
      <c r="N120" s="58"/>
      <c r="O120" s="58"/>
      <c r="P120" s="58"/>
      <c r="Q120" s="58">
        <f t="shared" si="6"/>
        <v>64</v>
      </c>
      <c r="R120" s="13">
        <f t="shared" si="7"/>
        <v>10112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32"/>
      <c r="F121" s="58"/>
      <c r="G121" s="32"/>
      <c r="H121" s="58"/>
      <c r="I121" s="32"/>
      <c r="J121" s="58"/>
      <c r="K121" s="32"/>
      <c r="L121" s="58"/>
      <c r="M121" s="41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32"/>
      <c r="F122" s="58"/>
      <c r="G122" s="32"/>
      <c r="H122" s="58"/>
      <c r="I122" s="32"/>
      <c r="J122" s="58"/>
      <c r="K122" s="32"/>
      <c r="L122" s="58"/>
      <c r="M122" s="41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113</v>
      </c>
      <c r="B123" s="58">
        <v>1236</v>
      </c>
      <c r="C123" s="58"/>
      <c r="D123" s="58"/>
      <c r="E123" s="32"/>
      <c r="F123" s="58"/>
      <c r="G123" s="32"/>
      <c r="H123" s="58"/>
      <c r="I123" s="32">
        <v>66</v>
      </c>
      <c r="J123" s="58">
        <v>159502</v>
      </c>
      <c r="K123" s="32"/>
      <c r="L123" s="58"/>
      <c r="M123" s="41"/>
      <c r="N123" s="58"/>
      <c r="O123" s="58"/>
      <c r="P123" s="58"/>
      <c r="Q123" s="58">
        <f t="shared" si="6"/>
        <v>66</v>
      </c>
      <c r="R123" s="13">
        <f t="shared" si="7"/>
        <v>10428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32"/>
      <c r="F124" s="58"/>
      <c r="G124" s="32"/>
      <c r="H124" s="58"/>
      <c r="I124" s="32"/>
      <c r="J124" s="58"/>
      <c r="K124" s="32"/>
      <c r="L124" s="58"/>
      <c r="M124" s="41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32"/>
      <c r="F125" s="58"/>
      <c r="G125" s="32"/>
      <c r="H125" s="58"/>
      <c r="I125" s="32"/>
      <c r="J125" s="58"/>
      <c r="K125" s="32"/>
      <c r="L125" s="58"/>
      <c r="M125" s="41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32"/>
      <c r="F126" s="58"/>
      <c r="G126" s="32"/>
      <c r="H126" s="58"/>
      <c r="I126" s="32"/>
      <c r="J126" s="58"/>
      <c r="K126" s="32"/>
      <c r="L126" s="58"/>
      <c r="M126" s="41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32"/>
      <c r="F127" s="58"/>
      <c r="G127" s="32"/>
      <c r="H127" s="58"/>
      <c r="I127" s="32"/>
      <c r="J127" s="58"/>
      <c r="K127" s="32"/>
      <c r="L127" s="58"/>
      <c r="M127" s="41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32"/>
      <c r="F128" s="58"/>
      <c r="G128" s="32"/>
      <c r="H128" s="58"/>
      <c r="I128" s="32"/>
      <c r="J128" s="58"/>
      <c r="K128" s="32"/>
      <c r="L128" s="58"/>
      <c r="M128" s="41"/>
      <c r="N128" s="58"/>
      <c r="O128" s="58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32"/>
      <c r="F129" s="58"/>
      <c r="G129" s="32"/>
      <c r="H129" s="58"/>
      <c r="I129" s="32"/>
      <c r="J129" s="58"/>
      <c r="K129" s="32"/>
      <c r="L129" s="58"/>
      <c r="M129" s="41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32"/>
      <c r="F130" s="58"/>
      <c r="G130" s="32"/>
      <c r="H130" s="58"/>
      <c r="I130" s="32"/>
      <c r="J130" s="58"/>
      <c r="K130" s="32"/>
      <c r="L130" s="58"/>
      <c r="M130" s="41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5" customHeight="1" x14ac:dyDescent="0.25">
      <c r="A131" s="59">
        <v>121</v>
      </c>
      <c r="B131" s="58">
        <v>1506</v>
      </c>
      <c r="C131" s="58">
        <v>44</v>
      </c>
      <c r="D131" s="58">
        <v>2158</v>
      </c>
      <c r="E131" s="32"/>
      <c r="F131" s="58"/>
      <c r="G131" s="32"/>
      <c r="H131" s="58"/>
      <c r="I131" s="32"/>
      <c r="J131" s="58"/>
      <c r="K131" s="32"/>
      <c r="L131" s="58"/>
      <c r="M131" s="41"/>
      <c r="N131" s="58"/>
      <c r="O131" s="58"/>
      <c r="P131" s="58"/>
      <c r="Q131" s="58">
        <f t="shared" si="6"/>
        <v>44</v>
      </c>
      <c r="R131" s="13">
        <f t="shared" si="7"/>
        <v>6952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32"/>
      <c r="F132" s="58"/>
      <c r="G132" s="32"/>
      <c r="H132" s="58"/>
      <c r="I132" s="32"/>
      <c r="J132" s="58"/>
      <c r="K132" s="32"/>
      <c r="L132" s="58"/>
      <c r="M132" s="41"/>
      <c r="N132" s="58"/>
      <c r="O132" s="58"/>
      <c r="P132" s="58"/>
      <c r="Q132" s="58">
        <f t="shared" si="6"/>
        <v>0</v>
      </c>
      <c r="R132" s="13">
        <f t="shared" si="7"/>
        <v>0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32"/>
      <c r="F133" s="58"/>
      <c r="G133" s="32"/>
      <c r="H133" s="58"/>
      <c r="I133" s="32"/>
      <c r="J133" s="58"/>
      <c r="K133" s="32"/>
      <c r="L133" s="58"/>
      <c r="M133" s="41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4.25" customHeight="1" x14ac:dyDescent="0.25">
      <c r="A134" s="59">
        <v>124</v>
      </c>
      <c r="B134" s="58">
        <v>1509</v>
      </c>
      <c r="C134" s="58"/>
      <c r="D134" s="58"/>
      <c r="E134" s="32"/>
      <c r="F134" s="58"/>
      <c r="G134" s="32"/>
      <c r="H134" s="58"/>
      <c r="I134" s="32"/>
      <c r="J134" s="58"/>
      <c r="K134" s="32"/>
      <c r="L134" s="58"/>
      <c r="M134" s="41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/>
      <c r="D135" s="58"/>
      <c r="E135" s="32"/>
      <c r="F135" s="58"/>
      <c r="G135" s="32">
        <v>70</v>
      </c>
      <c r="H135" s="58">
        <v>1812</v>
      </c>
      <c r="I135" s="32"/>
      <c r="J135" s="58"/>
      <c r="K135" s="32"/>
      <c r="L135" s="58"/>
      <c r="M135" s="41"/>
      <c r="N135" s="58"/>
      <c r="O135" s="58"/>
      <c r="P135" s="58"/>
      <c r="Q135" s="58">
        <f t="shared" si="6"/>
        <v>70</v>
      </c>
      <c r="R135" s="13">
        <f t="shared" si="7"/>
        <v>11060</v>
      </c>
    </row>
    <row r="136" spans="1:18" ht="15" customHeight="1" x14ac:dyDescent="0.25">
      <c r="A136" s="59">
        <v>126</v>
      </c>
      <c r="B136" s="58">
        <v>1511</v>
      </c>
      <c r="C136" s="58"/>
      <c r="D136" s="58"/>
      <c r="E136" s="32"/>
      <c r="F136" s="58"/>
      <c r="G136" s="32">
        <v>67</v>
      </c>
      <c r="H136" s="58">
        <v>3242</v>
      </c>
      <c r="I136" s="32"/>
      <c r="J136" s="58"/>
      <c r="K136" s="32"/>
      <c r="L136" s="58"/>
      <c r="M136" s="41">
        <v>70</v>
      </c>
      <c r="N136" s="58">
        <v>3257</v>
      </c>
      <c r="O136" s="58">
        <v>75</v>
      </c>
      <c r="P136" s="58">
        <v>3279</v>
      </c>
      <c r="Q136" s="58">
        <f t="shared" si="6"/>
        <v>212</v>
      </c>
      <c r="R136" s="13">
        <f t="shared" si="7"/>
        <v>33496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32"/>
      <c r="F137" s="58"/>
      <c r="G137" s="32"/>
      <c r="H137" s="58"/>
      <c r="I137" s="32"/>
      <c r="J137" s="58"/>
      <c r="K137" s="32"/>
      <c r="L137" s="58"/>
      <c r="M137" s="41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32"/>
      <c r="F138" s="58"/>
      <c r="G138" s="32"/>
      <c r="H138" s="58"/>
      <c r="I138" s="32"/>
      <c r="J138" s="58"/>
      <c r="K138" s="32"/>
      <c r="L138" s="58"/>
      <c r="M138" s="41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32"/>
      <c r="F139" s="58"/>
      <c r="G139" s="32"/>
      <c r="H139" s="58"/>
      <c r="I139" s="32">
        <v>41</v>
      </c>
      <c r="J139" s="58">
        <v>2439</v>
      </c>
      <c r="K139" s="32"/>
      <c r="L139" s="58"/>
      <c r="M139" s="41"/>
      <c r="N139" s="58"/>
      <c r="O139" s="58"/>
      <c r="P139" s="58"/>
      <c r="Q139" s="58">
        <f t="shared" ref="Q139:Q167" si="8">C139+E139+G139+I139+K139+M139+O139</f>
        <v>41</v>
      </c>
      <c r="R139" s="13">
        <f t="shared" ref="R139:R167" si="9">SUM(C139*C$9,E139*E$9,G139*G$9,I139*I$9,K139*K$9,M139*M$9,O139*O$9)</f>
        <v>6478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32"/>
      <c r="F140" s="58"/>
      <c r="G140" s="32"/>
      <c r="H140" s="58"/>
      <c r="I140" s="32"/>
      <c r="J140" s="58"/>
      <c r="K140" s="32"/>
      <c r="L140" s="58"/>
      <c r="M140" s="41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32"/>
      <c r="F141" s="58"/>
      <c r="G141" s="32"/>
      <c r="H141" s="58"/>
      <c r="I141" s="32"/>
      <c r="J141" s="58"/>
      <c r="K141" s="32"/>
      <c r="L141" s="58"/>
      <c r="M141" s="41"/>
      <c r="N141" s="58"/>
      <c r="O141" s="58"/>
      <c r="P141" s="58"/>
      <c r="Q141" s="58">
        <f t="shared" si="8"/>
        <v>0</v>
      </c>
      <c r="R141" s="13">
        <f t="shared" si="9"/>
        <v>0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32"/>
      <c r="F142" s="58"/>
      <c r="G142" s="32"/>
      <c r="H142" s="58"/>
      <c r="I142" s="32"/>
      <c r="J142" s="58"/>
      <c r="K142" s="32">
        <v>47</v>
      </c>
      <c r="L142" s="58">
        <v>8082</v>
      </c>
      <c r="M142" s="41"/>
      <c r="N142" s="58"/>
      <c r="O142" s="58"/>
      <c r="P142" s="58"/>
      <c r="Q142" s="58">
        <f t="shared" si="8"/>
        <v>47</v>
      </c>
      <c r="R142" s="13">
        <f t="shared" si="9"/>
        <v>7426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32"/>
      <c r="F143" s="58"/>
      <c r="G143" s="32">
        <v>39</v>
      </c>
      <c r="H143" s="58">
        <v>7296</v>
      </c>
      <c r="I143" s="32"/>
      <c r="J143" s="58"/>
      <c r="K143" s="32"/>
      <c r="L143" s="58"/>
      <c r="M143" s="41"/>
      <c r="N143" s="58"/>
      <c r="O143" s="58">
        <v>33</v>
      </c>
      <c r="P143" s="58">
        <v>7307</v>
      </c>
      <c r="Q143" s="58">
        <f t="shared" si="8"/>
        <v>72</v>
      </c>
      <c r="R143" s="13">
        <f t="shared" si="9"/>
        <v>11376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32"/>
      <c r="F144" s="58"/>
      <c r="G144" s="32"/>
      <c r="H144" s="58"/>
      <c r="I144" s="32"/>
      <c r="J144" s="58"/>
      <c r="K144" s="32"/>
      <c r="L144" s="58"/>
      <c r="M144" s="41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32"/>
      <c r="F145" s="58"/>
      <c r="G145" s="32"/>
      <c r="H145" s="58"/>
      <c r="I145" s="32"/>
      <c r="J145" s="58"/>
      <c r="K145" s="32"/>
      <c r="L145" s="58"/>
      <c r="M145" s="41"/>
      <c r="N145" s="58"/>
      <c r="O145" s="58"/>
      <c r="P145" s="58"/>
      <c r="Q145" s="58">
        <f t="shared" si="8"/>
        <v>0</v>
      </c>
      <c r="R145" s="13">
        <f t="shared" si="9"/>
        <v>0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32"/>
      <c r="F146" s="58"/>
      <c r="G146" s="32"/>
      <c r="H146" s="58"/>
      <c r="I146" s="32"/>
      <c r="J146" s="58"/>
      <c r="K146" s="32"/>
      <c r="L146" s="58"/>
      <c r="M146" s="41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32"/>
      <c r="F147" s="58"/>
      <c r="G147" s="32"/>
      <c r="H147" s="58"/>
      <c r="I147" s="32"/>
      <c r="J147" s="58"/>
      <c r="K147" s="32"/>
      <c r="L147" s="58"/>
      <c r="M147" s="41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32"/>
      <c r="F148" s="58"/>
      <c r="G148" s="32"/>
      <c r="H148" s="58"/>
      <c r="I148" s="32"/>
      <c r="J148" s="58"/>
      <c r="K148" s="32"/>
      <c r="L148" s="58"/>
      <c r="M148" s="41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32"/>
      <c r="F149" s="58"/>
      <c r="G149" s="32"/>
      <c r="H149" s="58"/>
      <c r="I149" s="32"/>
      <c r="J149" s="58"/>
      <c r="K149" s="32"/>
      <c r="L149" s="58"/>
      <c r="M149" s="41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32"/>
      <c r="F150" s="58"/>
      <c r="G150" s="32"/>
      <c r="H150" s="58"/>
      <c r="I150" s="32"/>
      <c r="J150" s="58"/>
      <c r="K150" s="32"/>
      <c r="L150" s="58"/>
      <c r="M150" s="41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32"/>
      <c r="F151" s="58"/>
      <c r="G151" s="32"/>
      <c r="H151" s="58"/>
      <c r="I151" s="32"/>
      <c r="J151" s="58"/>
      <c r="K151" s="32">
        <v>59</v>
      </c>
      <c r="L151" s="58">
        <v>8055</v>
      </c>
      <c r="M151" s="41"/>
      <c r="N151" s="58"/>
      <c r="O151" s="58">
        <v>20</v>
      </c>
      <c r="P151" s="58">
        <v>8064</v>
      </c>
      <c r="Q151" s="58">
        <f t="shared" si="8"/>
        <v>79</v>
      </c>
      <c r="R151" s="13">
        <f t="shared" si="9"/>
        <v>12482</v>
      </c>
    </row>
    <row r="152" spans="1:18" ht="15" customHeight="1" x14ac:dyDescent="0.25">
      <c r="A152" s="59">
        <v>142</v>
      </c>
      <c r="B152" s="58">
        <v>2108</v>
      </c>
      <c r="C152" s="58"/>
      <c r="D152" s="58"/>
      <c r="E152" s="32">
        <v>94</v>
      </c>
      <c r="F152" s="58">
        <v>20599</v>
      </c>
      <c r="G152" s="32"/>
      <c r="H152" s="58"/>
      <c r="I152" s="32">
        <v>111</v>
      </c>
      <c r="J152" s="58">
        <v>20635</v>
      </c>
      <c r="K152" s="32"/>
      <c r="L152" s="58"/>
      <c r="M152" s="41">
        <v>104</v>
      </c>
      <c r="N152" s="58">
        <v>20670</v>
      </c>
      <c r="O152" s="58"/>
      <c r="P152" s="58"/>
      <c r="Q152" s="58">
        <f t="shared" si="8"/>
        <v>309</v>
      </c>
      <c r="R152" s="13">
        <f t="shared" si="9"/>
        <v>48822</v>
      </c>
    </row>
    <row r="153" spans="1:18" ht="15" customHeight="1" x14ac:dyDescent="0.25">
      <c r="A153" s="59">
        <v>143</v>
      </c>
      <c r="B153" s="58">
        <v>2109</v>
      </c>
      <c r="C153" s="58"/>
      <c r="D153" s="58"/>
      <c r="E153" s="32">
        <v>114</v>
      </c>
      <c r="F153" s="58">
        <v>20248</v>
      </c>
      <c r="G153" s="32"/>
      <c r="H153" s="58"/>
      <c r="I153" s="32">
        <v>113</v>
      </c>
      <c r="J153" s="58">
        <v>20285</v>
      </c>
      <c r="K153" s="32"/>
      <c r="L153" s="58"/>
      <c r="M153" s="41">
        <v>127</v>
      </c>
      <c r="N153" s="58">
        <v>20324</v>
      </c>
      <c r="O153" s="58"/>
      <c r="P153" s="58"/>
      <c r="Q153" s="58">
        <f t="shared" si="8"/>
        <v>354</v>
      </c>
      <c r="R153" s="13">
        <f t="shared" si="9"/>
        <v>55932</v>
      </c>
    </row>
    <row r="154" spans="1:18" ht="15" customHeight="1" x14ac:dyDescent="0.25">
      <c r="A154" s="59">
        <v>144</v>
      </c>
      <c r="B154" s="58">
        <v>2110</v>
      </c>
      <c r="C154" s="58">
        <v>110</v>
      </c>
      <c r="D154" s="58">
        <v>13735</v>
      </c>
      <c r="E154" s="32"/>
      <c r="F154" s="58"/>
      <c r="G154" s="32"/>
      <c r="H154" s="58"/>
      <c r="I154" s="32">
        <v>90</v>
      </c>
      <c r="J154" s="58">
        <v>13762</v>
      </c>
      <c r="K154" s="32"/>
      <c r="L154" s="58"/>
      <c r="M154" s="41"/>
      <c r="N154" s="58"/>
      <c r="O154" s="58"/>
      <c r="P154" s="58"/>
      <c r="Q154" s="58">
        <f t="shared" si="8"/>
        <v>200</v>
      </c>
      <c r="R154" s="13">
        <f t="shared" si="9"/>
        <v>31600</v>
      </c>
    </row>
    <row r="155" spans="1:18" ht="15" customHeight="1" x14ac:dyDescent="0.25">
      <c r="A155" s="59">
        <v>145</v>
      </c>
      <c r="B155" s="58">
        <v>2111</v>
      </c>
      <c r="C155" s="58">
        <v>105</v>
      </c>
      <c r="D155" s="58">
        <v>13774</v>
      </c>
      <c r="E155" s="32"/>
      <c r="F155" s="58"/>
      <c r="G155" s="32">
        <v>84</v>
      </c>
      <c r="H155" s="58">
        <v>13794</v>
      </c>
      <c r="I155" s="32"/>
      <c r="J155" s="58"/>
      <c r="K155" s="32"/>
      <c r="L155" s="58"/>
      <c r="M155" s="41"/>
      <c r="N155" s="58"/>
      <c r="O155" s="58"/>
      <c r="P155" s="58"/>
      <c r="Q155" s="58">
        <f t="shared" si="8"/>
        <v>189</v>
      </c>
      <c r="R155" s="13">
        <f t="shared" si="9"/>
        <v>29862</v>
      </c>
    </row>
    <row r="156" spans="1:18" ht="15" customHeight="1" x14ac:dyDescent="0.25">
      <c r="A156" s="59">
        <v>146</v>
      </c>
      <c r="B156" s="58">
        <v>2112</v>
      </c>
      <c r="C156" s="58"/>
      <c r="D156" s="58"/>
      <c r="E156" s="32"/>
      <c r="F156" s="58"/>
      <c r="G156" s="32"/>
      <c r="H156" s="58"/>
      <c r="I156" s="32"/>
      <c r="J156" s="58"/>
      <c r="K156" s="32"/>
      <c r="L156" s="58"/>
      <c r="M156" s="41"/>
      <c r="N156" s="58"/>
      <c r="O156" s="58"/>
      <c r="P156" s="58"/>
      <c r="Q156" s="58">
        <f t="shared" si="8"/>
        <v>0</v>
      </c>
      <c r="R156" s="13">
        <f t="shared" si="9"/>
        <v>0</v>
      </c>
    </row>
    <row r="157" spans="1:18" s="43" customFormat="1" ht="15" customHeight="1" x14ac:dyDescent="0.2">
      <c r="A157" s="39">
        <v>147</v>
      </c>
      <c r="B157" s="40">
        <v>2113</v>
      </c>
      <c r="C157" s="40"/>
      <c r="D157" s="40"/>
      <c r="E157" s="41"/>
      <c r="F157" s="40"/>
      <c r="G157" s="41">
        <v>116</v>
      </c>
      <c r="H157" s="40">
        <v>14108</v>
      </c>
      <c r="I157" s="41"/>
      <c r="J157" s="40"/>
      <c r="K157" s="41">
        <v>97</v>
      </c>
      <c r="L157" s="40">
        <v>14142</v>
      </c>
      <c r="M157" s="41"/>
      <c r="N157" s="40"/>
      <c r="O157" s="40">
        <v>109</v>
      </c>
      <c r="P157" s="40">
        <v>14176</v>
      </c>
      <c r="Q157" s="40">
        <f t="shared" si="8"/>
        <v>322</v>
      </c>
      <c r="R157" s="42">
        <f t="shared" si="9"/>
        <v>50876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32"/>
      <c r="F158" s="58"/>
      <c r="G158" s="32"/>
      <c r="H158" s="58"/>
      <c r="I158" s="32"/>
      <c r="J158" s="58"/>
      <c r="K158" s="32"/>
      <c r="L158" s="58"/>
      <c r="M158" s="41"/>
      <c r="N158" s="58"/>
      <c r="O158" s="58"/>
      <c r="P158" s="58"/>
      <c r="Q158" s="58">
        <f t="shared" si="8"/>
        <v>0</v>
      </c>
      <c r="R158" s="13">
        <f t="shared" si="9"/>
        <v>0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32"/>
      <c r="F159" s="58"/>
      <c r="G159" s="32"/>
      <c r="H159" s="58"/>
      <c r="I159" s="32">
        <v>49</v>
      </c>
      <c r="J159" s="58">
        <v>34266</v>
      </c>
      <c r="K159" s="32"/>
      <c r="L159" s="58"/>
      <c r="M159" s="41"/>
      <c r="N159" s="58"/>
      <c r="O159" s="58"/>
      <c r="P159" s="58"/>
      <c r="Q159" s="58">
        <f t="shared" si="8"/>
        <v>49</v>
      </c>
      <c r="R159" s="13">
        <f t="shared" si="9"/>
        <v>7742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32"/>
      <c r="F160" s="58"/>
      <c r="G160" s="32"/>
      <c r="H160" s="58"/>
      <c r="I160" s="32"/>
      <c r="J160" s="58"/>
      <c r="K160" s="32"/>
      <c r="L160" s="58"/>
      <c r="M160" s="41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32"/>
      <c r="F161" s="58"/>
      <c r="G161" s="32"/>
      <c r="H161" s="58"/>
      <c r="I161" s="32"/>
      <c r="J161" s="58"/>
      <c r="K161" s="32"/>
      <c r="L161" s="58"/>
      <c r="M161" s="41"/>
      <c r="N161" s="58"/>
      <c r="O161" s="58">
        <v>92</v>
      </c>
      <c r="P161" s="58">
        <v>1929</v>
      </c>
      <c r="Q161" s="58">
        <f t="shared" si="8"/>
        <v>92</v>
      </c>
      <c r="R161" s="13">
        <f t="shared" si="9"/>
        <v>14536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32"/>
      <c r="F162" s="58"/>
      <c r="G162" s="32">
        <v>73</v>
      </c>
      <c r="H162" s="58">
        <v>7003</v>
      </c>
      <c r="I162" s="32"/>
      <c r="J162" s="58"/>
      <c r="K162" s="32"/>
      <c r="L162" s="58"/>
      <c r="M162" s="41"/>
      <c r="N162" s="58"/>
      <c r="O162" s="58"/>
      <c r="P162" s="58"/>
      <c r="Q162" s="58">
        <f t="shared" si="8"/>
        <v>73</v>
      </c>
      <c r="R162" s="13">
        <f t="shared" si="9"/>
        <v>11534</v>
      </c>
    </row>
    <row r="163" spans="1:18" ht="15" customHeight="1" x14ac:dyDescent="0.25">
      <c r="A163" s="59">
        <v>153</v>
      </c>
      <c r="B163" s="58">
        <v>2402</v>
      </c>
      <c r="C163" s="58">
        <v>224</v>
      </c>
      <c r="D163" s="58">
        <v>2902</v>
      </c>
      <c r="E163" s="32"/>
      <c r="F163" s="58"/>
      <c r="G163" s="32"/>
      <c r="H163" s="58"/>
      <c r="I163" s="32"/>
      <c r="J163" s="58"/>
      <c r="K163" s="32"/>
      <c r="L163" s="58"/>
      <c r="M163" s="41"/>
      <c r="N163" s="58"/>
      <c r="O163" s="58"/>
      <c r="P163" s="58"/>
      <c r="Q163" s="58">
        <f t="shared" si="8"/>
        <v>224</v>
      </c>
      <c r="R163" s="13">
        <f t="shared" si="9"/>
        <v>35392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32"/>
      <c r="F164" s="58"/>
      <c r="G164" s="32"/>
      <c r="H164" s="58"/>
      <c r="I164" s="32"/>
      <c r="J164" s="58"/>
      <c r="K164" s="32"/>
      <c r="L164" s="58"/>
      <c r="M164" s="41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32"/>
      <c r="F165" s="58"/>
      <c r="G165" s="32"/>
      <c r="H165" s="58"/>
      <c r="I165" s="32"/>
      <c r="J165" s="58"/>
      <c r="K165" s="32"/>
      <c r="L165" s="58"/>
      <c r="M165" s="41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>
        <v>2</v>
      </c>
      <c r="D166" s="58"/>
      <c r="E166" s="32"/>
      <c r="F166" s="58"/>
      <c r="G166" s="32">
        <v>2</v>
      </c>
      <c r="H166" s="58"/>
      <c r="I166" s="32"/>
      <c r="J166" s="58"/>
      <c r="K166" s="32">
        <v>3</v>
      </c>
      <c r="L166" s="58"/>
      <c r="M166" s="41"/>
      <c r="N166" s="58"/>
      <c r="O166" s="58"/>
      <c r="P166" s="58"/>
      <c r="Q166" s="58">
        <f t="shared" si="8"/>
        <v>7</v>
      </c>
      <c r="R166" s="13">
        <f t="shared" si="9"/>
        <v>1106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32"/>
      <c r="F167" s="58"/>
      <c r="G167" s="32"/>
      <c r="H167" s="58"/>
      <c r="I167" s="32"/>
      <c r="J167" s="58"/>
      <c r="K167" s="32"/>
      <c r="L167" s="58"/>
      <c r="M167" s="41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5306</v>
      </c>
      <c r="R168" s="13">
        <f>SUM(R11:R167)</f>
        <v>838348</v>
      </c>
    </row>
    <row r="169" spans="1:18" ht="25.5" customHeight="1" x14ac:dyDescent="0.25">
      <c r="A169" s="87" t="s">
        <v>28</v>
      </c>
      <c r="B169" s="85"/>
      <c r="C169" s="59">
        <f>SUM(C11:C167)</f>
        <v>757</v>
      </c>
      <c r="D169" s="59"/>
      <c r="E169" s="29">
        <f>SUM(E11:E167)</f>
        <v>456</v>
      </c>
      <c r="F169" s="59"/>
      <c r="G169" s="29">
        <f>SUM(G11:G167)</f>
        <v>1129</v>
      </c>
      <c r="H169" s="59"/>
      <c r="I169" s="29">
        <f>SUM(I11:I167)</f>
        <v>829</v>
      </c>
      <c r="J169" s="59"/>
      <c r="K169" s="29">
        <f>SUM(K11:K167)</f>
        <v>768</v>
      </c>
      <c r="L169" s="59"/>
      <c r="M169" s="47">
        <f>SUM(M11:M167)</f>
        <v>658</v>
      </c>
      <c r="N169" s="59"/>
      <c r="O169" s="59">
        <f>SUM(O11:O167)</f>
        <v>709</v>
      </c>
      <c r="P169" s="59"/>
      <c r="Q169" s="21">
        <f>SUM(C169:P169)</f>
        <v>5306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119606</v>
      </c>
      <c r="D170" s="59"/>
      <c r="E170" s="29">
        <f>E169*E9</f>
        <v>72048</v>
      </c>
      <c r="F170" s="59"/>
      <c r="G170" s="29">
        <f>G169*G9</f>
        <v>178382</v>
      </c>
      <c r="H170" s="59"/>
      <c r="I170" s="29">
        <f>I169*I9</f>
        <v>130982</v>
      </c>
      <c r="J170" s="59"/>
      <c r="K170" s="29">
        <f>K169*K9</f>
        <v>121344</v>
      </c>
      <c r="L170" s="59"/>
      <c r="M170" s="47">
        <f>M169*M9</f>
        <v>103964</v>
      </c>
      <c r="N170" s="59"/>
      <c r="O170" s="59">
        <f>O169*O9</f>
        <v>112022</v>
      </c>
      <c r="P170" s="59"/>
      <c r="Q170" s="59" t="s">
        <v>30</v>
      </c>
      <c r="R170" s="23">
        <f>SUM(C170:P170)</f>
        <v>838348</v>
      </c>
    </row>
    <row r="171" spans="1:18" ht="15" customHeight="1" x14ac:dyDescent="0.25">
      <c r="A171" s="1"/>
      <c r="B171" s="103"/>
      <c r="C171" s="104"/>
      <c r="D171" s="1"/>
      <c r="E171" s="27"/>
      <c r="F171" s="1"/>
      <c r="G171" s="27"/>
      <c r="H171" s="1"/>
      <c r="I171" s="27"/>
      <c r="J171" s="1"/>
      <c r="K171" s="27"/>
      <c r="L171" s="1"/>
      <c r="N171" s="1"/>
      <c r="O171" s="1"/>
      <c r="P171" s="1"/>
      <c r="Q171" s="1"/>
      <c r="R171" s="1"/>
    </row>
    <row r="172" spans="1:18" ht="15" customHeight="1" x14ac:dyDescent="0.25">
      <c r="A172" s="1"/>
      <c r="C172" s="1"/>
      <c r="D172" s="1"/>
      <c r="E172" s="27"/>
      <c r="F172" s="1"/>
      <c r="G172" s="27"/>
      <c r="H172" s="1"/>
      <c r="I172" s="27"/>
      <c r="J172" s="1"/>
      <c r="K172" s="27"/>
      <c r="L172" s="1"/>
      <c r="N172" s="1"/>
      <c r="O172" s="1"/>
      <c r="P172" s="1"/>
      <c r="Q172" s="1"/>
      <c r="R172" s="1"/>
    </row>
    <row r="173" spans="1:18" ht="15" customHeight="1" x14ac:dyDescent="0.25">
      <c r="A173" s="1" t="s">
        <v>48</v>
      </c>
      <c r="C173" s="1"/>
      <c r="D173" s="1"/>
      <c r="E173" s="27"/>
      <c r="F173" s="1"/>
      <c r="G173" s="27"/>
      <c r="H173" s="1"/>
      <c r="I173" s="27"/>
      <c r="J173" s="1"/>
      <c r="K173" s="27"/>
      <c r="L173" s="1"/>
      <c r="N173" s="1"/>
      <c r="O173" s="1"/>
      <c r="P173" s="26" t="s">
        <v>81</v>
      </c>
      <c r="Q173" s="26"/>
    </row>
    <row r="174" spans="1:18" ht="15" customHeight="1" x14ac:dyDescent="0.25">
      <c r="A174" s="57" t="s">
        <v>82</v>
      </c>
      <c r="P174" s="26" t="s">
        <v>53</v>
      </c>
      <c r="Q174" s="26"/>
    </row>
    <row r="175" spans="1:18" ht="15" customHeight="1" x14ac:dyDescent="0.25">
      <c r="A175" s="57" t="s">
        <v>83</v>
      </c>
      <c r="P175" s="57" t="s">
        <v>56</v>
      </c>
    </row>
    <row r="176" spans="1:18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76"/>
  <sheetViews>
    <sheetView workbookViewId="0">
      <pane xSplit="2" ySplit="10" topLeftCell="C80" activePane="bottomRight" state="frozen"/>
      <selection activeCell="U150" sqref="T150:U150"/>
      <selection pane="topRight" activeCell="U150" sqref="T150:U150"/>
      <selection pane="bottomLeft" activeCell="U150" sqref="T150:U150"/>
      <selection pane="bottomRight" activeCell="U150" sqref="T150:U150"/>
    </sheetView>
  </sheetViews>
  <sheetFormatPr defaultRowHeight="15" x14ac:dyDescent="0.25"/>
  <cols>
    <col min="1" max="1" width="5" style="57" customWidth="1"/>
    <col min="2" max="2" width="13.140625" style="56" customWidth="1"/>
    <col min="3" max="4" width="7.28515625" style="57" customWidth="1"/>
    <col min="5" max="5" width="7.28515625" style="60" customWidth="1"/>
    <col min="6" max="6" width="7.28515625" style="57" customWidth="1"/>
    <col min="7" max="7" width="7.28515625" style="60" customWidth="1"/>
    <col min="8" max="8" width="7.28515625" style="57" customWidth="1"/>
    <col min="9" max="9" width="7.28515625" style="60" customWidth="1"/>
    <col min="10" max="10" width="7.28515625" style="57" customWidth="1"/>
    <col min="11" max="11" width="7.28515625" style="60" customWidth="1"/>
    <col min="12" max="12" width="7.28515625" style="57" customWidth="1"/>
    <col min="13" max="13" width="7.28515625" style="61" customWidth="1"/>
    <col min="14" max="16" width="7.28515625" style="57" customWidth="1"/>
    <col min="17" max="17" width="9.140625" style="57" customWidth="1"/>
    <col min="18" max="18" width="14.140625" style="57" customWidth="1"/>
    <col min="19" max="77" width="9.140625" style="57" customWidth="1"/>
    <col min="78" max="16384" width="9.140625" style="57"/>
  </cols>
  <sheetData>
    <row r="1" spans="1:18" ht="15" customHeight="1" x14ac:dyDescent="0.25">
      <c r="A1" s="81" t="s">
        <v>0</v>
      </c>
      <c r="B1" s="81"/>
      <c r="C1" s="82"/>
      <c r="D1" s="82"/>
      <c r="E1" s="107"/>
      <c r="F1" s="82"/>
      <c r="G1" s="107"/>
      <c r="H1" s="82"/>
      <c r="I1" s="107"/>
      <c r="J1" s="82"/>
      <c r="K1" s="107"/>
      <c r="L1" s="82"/>
      <c r="M1" s="108"/>
      <c r="N1" s="82"/>
      <c r="O1" s="82"/>
      <c r="P1" s="82"/>
      <c r="Q1" s="82"/>
      <c r="R1" s="82"/>
    </row>
    <row r="2" spans="1:18" ht="15" customHeight="1" x14ac:dyDescent="0.25">
      <c r="A2" s="81" t="s">
        <v>70</v>
      </c>
      <c r="B2" s="81"/>
      <c r="C2" s="82"/>
      <c r="D2" s="82"/>
      <c r="E2" s="107"/>
      <c r="F2" s="82"/>
      <c r="G2" s="107"/>
      <c r="H2" s="82"/>
      <c r="I2" s="107"/>
      <c r="J2" s="82"/>
      <c r="K2" s="107"/>
      <c r="L2" s="82"/>
      <c r="M2" s="108"/>
      <c r="N2" s="82"/>
      <c r="O2" s="82"/>
      <c r="P2" s="82"/>
      <c r="Q2" s="82"/>
      <c r="R2" s="82"/>
    </row>
    <row r="3" spans="1:18" ht="15" customHeight="1" x14ac:dyDescent="0.25">
      <c r="A3" s="96" t="s">
        <v>2</v>
      </c>
      <c r="B3" s="81"/>
      <c r="C3" s="82"/>
      <c r="D3" s="82"/>
      <c r="E3" s="107"/>
      <c r="F3" s="82"/>
      <c r="G3" s="107"/>
      <c r="H3" s="82"/>
      <c r="I3" s="107"/>
      <c r="J3" s="82"/>
      <c r="K3" s="107"/>
      <c r="L3" s="82"/>
      <c r="M3" s="108"/>
      <c r="N3" s="82"/>
      <c r="O3" s="82"/>
      <c r="P3" s="82"/>
      <c r="Q3" s="82"/>
      <c r="R3" s="82"/>
    </row>
    <row r="4" spans="1:18" ht="15" customHeight="1" x14ac:dyDescent="0.25">
      <c r="A4" s="1" t="s">
        <v>3</v>
      </c>
      <c r="C4" s="1"/>
      <c r="D4" s="1"/>
      <c r="E4" s="27"/>
      <c r="F4" s="1"/>
      <c r="G4" s="27"/>
      <c r="H4" s="2"/>
      <c r="I4" s="27"/>
      <c r="J4" s="1"/>
      <c r="K4" s="27"/>
      <c r="L4" s="1"/>
      <c r="M4" s="61" t="s">
        <v>4</v>
      </c>
      <c r="N4" s="3" t="s">
        <v>104</v>
      </c>
      <c r="O4" s="1"/>
      <c r="P4" s="1"/>
      <c r="Q4" s="1"/>
      <c r="R4" s="1"/>
    </row>
    <row r="5" spans="1:18" ht="15" customHeight="1" x14ac:dyDescent="0.25">
      <c r="A5" s="1" t="s">
        <v>5</v>
      </c>
      <c r="B5" s="4"/>
      <c r="C5" s="1"/>
      <c r="D5" s="1"/>
      <c r="E5" s="27"/>
      <c r="F5" s="1"/>
      <c r="G5" s="27"/>
      <c r="H5" s="2"/>
      <c r="I5" s="27"/>
      <c r="J5" s="1"/>
      <c r="K5" s="27"/>
      <c r="L5" s="1"/>
      <c r="M5" s="44" t="s">
        <v>6</v>
      </c>
      <c r="N5" s="5"/>
      <c r="O5" s="1" t="s">
        <v>105</v>
      </c>
      <c r="P5" s="1"/>
      <c r="Q5" s="1"/>
      <c r="R5" s="1"/>
    </row>
    <row r="6" spans="1:18" ht="15" customHeight="1" x14ac:dyDescent="0.25">
      <c r="A6" s="1"/>
      <c r="C6" s="1"/>
      <c r="D6" s="1"/>
      <c r="E6" s="27"/>
      <c r="F6" s="1"/>
      <c r="G6" s="27"/>
      <c r="H6" s="2"/>
      <c r="I6" s="27"/>
      <c r="J6" s="1"/>
      <c r="K6" s="27"/>
      <c r="L6" s="1"/>
      <c r="M6" s="61" t="s">
        <v>7</v>
      </c>
      <c r="N6" s="1"/>
      <c r="O6" s="6" t="s">
        <v>106</v>
      </c>
      <c r="P6" s="1"/>
      <c r="Q6" s="1"/>
      <c r="R6" s="1"/>
    </row>
    <row r="7" spans="1:18" ht="15" customHeight="1" x14ac:dyDescent="0.25">
      <c r="A7" s="86" t="s">
        <v>8</v>
      </c>
      <c r="B7" s="91"/>
      <c r="C7" s="87" t="s">
        <v>107</v>
      </c>
      <c r="D7" s="91"/>
      <c r="E7" s="87" t="s">
        <v>108</v>
      </c>
      <c r="F7" s="91"/>
      <c r="G7" s="87" t="s">
        <v>109</v>
      </c>
      <c r="H7" s="91"/>
      <c r="I7" s="87" t="s">
        <v>110</v>
      </c>
      <c r="J7" s="91"/>
      <c r="K7" s="87" t="s">
        <v>111</v>
      </c>
      <c r="L7" s="91"/>
      <c r="M7" s="87" t="s">
        <v>112</v>
      </c>
      <c r="N7" s="91"/>
      <c r="O7" s="87" t="s">
        <v>113</v>
      </c>
      <c r="P7" s="91"/>
      <c r="Q7" s="87" t="s">
        <v>9</v>
      </c>
      <c r="R7" s="87" t="s">
        <v>10</v>
      </c>
    </row>
    <row r="8" spans="1:18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ht="15" customHeight="1" x14ac:dyDescent="0.25">
      <c r="A9" s="86" t="s">
        <v>11</v>
      </c>
      <c r="B9" s="85"/>
      <c r="C9" s="87">
        <v>158</v>
      </c>
      <c r="D9" s="85"/>
      <c r="E9" s="87">
        <v>158</v>
      </c>
      <c r="F9" s="85"/>
      <c r="G9" s="87">
        <v>158</v>
      </c>
      <c r="H9" s="85"/>
      <c r="I9" s="87">
        <v>158</v>
      </c>
      <c r="J9" s="85"/>
      <c r="K9" s="87">
        <v>158</v>
      </c>
      <c r="L9" s="85"/>
      <c r="M9" s="87">
        <v>158</v>
      </c>
      <c r="N9" s="85"/>
      <c r="O9" s="87">
        <v>158</v>
      </c>
      <c r="P9" s="85"/>
      <c r="Q9" s="100"/>
      <c r="R9" s="100"/>
    </row>
    <row r="10" spans="1:18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28" t="s">
        <v>14</v>
      </c>
      <c r="F10" s="9" t="s">
        <v>15</v>
      </c>
      <c r="G10" s="28" t="s">
        <v>14</v>
      </c>
      <c r="H10" s="10" t="s">
        <v>15</v>
      </c>
      <c r="I10" s="28" t="s">
        <v>14</v>
      </c>
      <c r="J10" s="9" t="s">
        <v>15</v>
      </c>
      <c r="K10" s="28" t="s">
        <v>14</v>
      </c>
      <c r="L10" s="9" t="s">
        <v>15</v>
      </c>
      <c r="M10" s="28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8" ht="15" customHeight="1" x14ac:dyDescent="0.25">
      <c r="A11" s="59">
        <v>1</v>
      </c>
      <c r="B11" s="11">
        <v>109</v>
      </c>
      <c r="C11" s="59"/>
      <c r="D11" s="59"/>
      <c r="E11" s="29"/>
      <c r="F11" s="59"/>
      <c r="G11" s="30"/>
      <c r="H11" s="59"/>
      <c r="I11" s="29"/>
      <c r="K11" s="32"/>
      <c r="L11" s="58"/>
      <c r="M11" s="41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5" customHeight="1" x14ac:dyDescent="0.25">
      <c r="A12" s="59">
        <v>2</v>
      </c>
      <c r="B12" s="14">
        <v>110</v>
      </c>
      <c r="C12" s="58"/>
      <c r="D12" s="59"/>
      <c r="E12" s="29"/>
      <c r="F12" s="59"/>
      <c r="G12" s="30"/>
      <c r="H12" s="59"/>
      <c r="I12" s="29"/>
      <c r="J12" s="12"/>
      <c r="K12" s="32"/>
      <c r="L12" s="58"/>
      <c r="M12" s="41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8" ht="15" customHeight="1" x14ac:dyDescent="0.25">
      <c r="A13" s="59">
        <v>3</v>
      </c>
      <c r="B13" s="14">
        <v>112</v>
      </c>
      <c r="C13" s="59"/>
      <c r="D13" s="59"/>
      <c r="E13" s="29"/>
      <c r="F13" s="59"/>
      <c r="G13" s="30"/>
      <c r="H13" s="12"/>
      <c r="I13" s="30"/>
      <c r="J13" s="59"/>
      <c r="K13" s="32"/>
      <c r="L13" s="58"/>
      <c r="M13" s="41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8" ht="15" customHeight="1" x14ac:dyDescent="0.25">
      <c r="A14" s="59">
        <v>4</v>
      </c>
      <c r="B14" s="14">
        <v>113</v>
      </c>
      <c r="C14" s="59"/>
      <c r="D14" s="59"/>
      <c r="E14" s="29">
        <v>120</v>
      </c>
      <c r="F14" s="59">
        <v>19677</v>
      </c>
      <c r="G14" s="30"/>
      <c r="H14" s="52"/>
      <c r="I14" s="34"/>
      <c r="J14" s="59"/>
      <c r="K14" s="32"/>
      <c r="L14" s="58"/>
      <c r="M14" s="41"/>
      <c r="N14" s="58"/>
      <c r="O14" s="58"/>
      <c r="P14" s="58"/>
      <c r="Q14" s="58">
        <f t="shared" si="0"/>
        <v>120</v>
      </c>
      <c r="R14" s="13">
        <f t="shared" si="1"/>
        <v>18960</v>
      </c>
    </row>
    <row r="15" spans="1:18" ht="15" customHeight="1" x14ac:dyDescent="0.25">
      <c r="A15" s="59">
        <v>5</v>
      </c>
      <c r="B15" s="14">
        <v>114</v>
      </c>
      <c r="C15" s="59"/>
      <c r="D15" s="59"/>
      <c r="E15" s="29"/>
      <c r="F15" s="59"/>
      <c r="G15" s="30"/>
      <c r="H15" s="59"/>
      <c r="I15" s="29"/>
      <c r="J15" s="59"/>
      <c r="K15" s="32"/>
      <c r="L15" s="58"/>
      <c r="M15" s="41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8" ht="15" customHeight="1" x14ac:dyDescent="0.25">
      <c r="A16" s="59">
        <v>6</v>
      </c>
      <c r="B16" s="14">
        <v>115</v>
      </c>
      <c r="C16" s="59"/>
      <c r="D16" s="59"/>
      <c r="E16" s="29">
        <v>98</v>
      </c>
      <c r="F16" s="59">
        <v>4073</v>
      </c>
      <c r="G16" s="30"/>
      <c r="H16" s="59"/>
      <c r="I16" s="29">
        <v>91</v>
      </c>
      <c r="J16" s="59">
        <v>4083</v>
      </c>
      <c r="K16" s="32"/>
      <c r="L16" s="58"/>
      <c r="M16" s="41"/>
      <c r="N16" s="58"/>
      <c r="O16" s="58"/>
      <c r="P16" s="58"/>
      <c r="Q16" s="58">
        <f t="shared" si="0"/>
        <v>189</v>
      </c>
      <c r="R16" s="13">
        <f t="shared" si="1"/>
        <v>29862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29">
        <v>110</v>
      </c>
      <c r="F17" s="59">
        <v>2982</v>
      </c>
      <c r="G17" s="29"/>
      <c r="H17" s="59"/>
      <c r="I17" s="29"/>
      <c r="J17" s="59"/>
      <c r="K17" s="32">
        <v>113</v>
      </c>
      <c r="L17" s="58">
        <v>2995</v>
      </c>
      <c r="M17" s="41"/>
      <c r="N17" s="58"/>
      <c r="O17" s="58"/>
      <c r="P17" s="58"/>
      <c r="Q17" s="58">
        <f t="shared" si="0"/>
        <v>223</v>
      </c>
      <c r="R17" s="13">
        <f t="shared" si="1"/>
        <v>35234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29"/>
      <c r="F18" s="59"/>
      <c r="G18" s="30"/>
      <c r="H18" s="59"/>
      <c r="I18" s="38"/>
      <c r="J18" s="59"/>
      <c r="K18" s="32"/>
      <c r="L18" s="58"/>
      <c r="M18" s="41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29"/>
      <c r="F19" s="59"/>
      <c r="G19" s="30"/>
      <c r="H19" s="59"/>
      <c r="I19" s="29"/>
      <c r="J19" s="59"/>
      <c r="K19" s="32"/>
      <c r="L19" s="58"/>
      <c r="M19" s="41"/>
      <c r="N19" s="58"/>
      <c r="O19" s="58"/>
      <c r="P19" s="58"/>
      <c r="Q19" s="58">
        <f t="shared" si="0"/>
        <v>0</v>
      </c>
      <c r="R19" s="13">
        <f t="shared" si="1"/>
        <v>0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29"/>
      <c r="F20" s="59"/>
      <c r="G20" s="29"/>
      <c r="H20" s="59"/>
      <c r="I20" s="29"/>
      <c r="J20" s="59"/>
      <c r="K20" s="32"/>
      <c r="L20" s="58"/>
      <c r="M20" s="41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29"/>
      <c r="F21" s="59"/>
      <c r="G21" s="34"/>
      <c r="H21" s="59"/>
      <c r="I21" s="29"/>
      <c r="J21" s="59"/>
      <c r="K21" s="32"/>
      <c r="L21" s="58"/>
      <c r="M21" s="41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29"/>
      <c r="F22" s="59"/>
      <c r="G22" s="34"/>
      <c r="H22" s="59"/>
      <c r="I22" s="29"/>
      <c r="J22" s="59"/>
      <c r="K22" s="32"/>
      <c r="L22" s="58"/>
      <c r="M22" s="41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30"/>
      <c r="F23" s="12"/>
      <c r="G23" s="34"/>
      <c r="H23" s="59"/>
      <c r="I23" s="29"/>
      <c r="J23" s="59"/>
      <c r="K23" s="32"/>
      <c r="L23" s="58"/>
      <c r="M23" s="41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/>
      <c r="D24" s="59"/>
      <c r="E24" s="29"/>
      <c r="F24" s="59"/>
      <c r="G24" s="34">
        <v>42</v>
      </c>
      <c r="H24" s="59">
        <v>1496</v>
      </c>
      <c r="I24" s="29"/>
      <c r="J24" s="59"/>
      <c r="K24" s="32"/>
      <c r="L24" s="58"/>
      <c r="M24" s="41"/>
      <c r="N24" s="58"/>
      <c r="O24" s="58">
        <v>36</v>
      </c>
      <c r="P24" s="58">
        <v>1504</v>
      </c>
      <c r="Q24" s="58">
        <f t="shared" si="0"/>
        <v>78</v>
      </c>
      <c r="R24" s="13">
        <f t="shared" si="1"/>
        <v>12324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29"/>
      <c r="F25" s="59"/>
      <c r="G25" s="34"/>
      <c r="H25" s="59"/>
      <c r="I25" s="29"/>
      <c r="J25" s="59"/>
      <c r="K25" s="32"/>
      <c r="L25" s="58"/>
      <c r="M25" s="41"/>
      <c r="N25" s="58"/>
      <c r="O25" s="58">
        <v>45</v>
      </c>
      <c r="P25" s="58">
        <v>3444</v>
      </c>
      <c r="Q25" s="58">
        <f t="shared" si="0"/>
        <v>45</v>
      </c>
      <c r="R25" s="13">
        <f t="shared" si="1"/>
        <v>7110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29"/>
      <c r="F26" s="59"/>
      <c r="G26" s="34"/>
      <c r="H26" s="59"/>
      <c r="I26" s="29"/>
      <c r="J26" s="59"/>
      <c r="K26" s="32"/>
      <c r="L26" s="58"/>
      <c r="M26" s="41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29"/>
      <c r="F27" s="59"/>
      <c r="G27" s="29"/>
      <c r="H27" s="59"/>
      <c r="I27" s="29"/>
      <c r="J27" s="59"/>
      <c r="K27" s="32"/>
      <c r="L27" s="58"/>
      <c r="M27" s="41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29"/>
      <c r="F28" s="59"/>
      <c r="G28" s="34"/>
      <c r="H28" s="59"/>
      <c r="I28" s="29"/>
      <c r="J28" s="59"/>
      <c r="K28" s="30"/>
      <c r="L28" s="12"/>
      <c r="M28" s="45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/>
      <c r="D29" s="59"/>
      <c r="E29" s="29">
        <v>39</v>
      </c>
      <c r="F29" s="59">
        <v>358</v>
      </c>
      <c r="G29" s="34"/>
      <c r="H29" s="59"/>
      <c r="I29" s="29">
        <v>25</v>
      </c>
      <c r="J29" s="59">
        <v>377</v>
      </c>
      <c r="K29" s="32"/>
      <c r="L29" s="58"/>
      <c r="M29" s="41"/>
      <c r="N29" s="58"/>
      <c r="O29" s="58">
        <v>47</v>
      </c>
      <c r="P29" s="58">
        <v>410</v>
      </c>
      <c r="Q29" s="58">
        <f t="shared" si="0"/>
        <v>111</v>
      </c>
      <c r="R29" s="13">
        <f t="shared" si="1"/>
        <v>17538</v>
      </c>
    </row>
    <row r="30" spans="1:18" ht="15" customHeight="1" x14ac:dyDescent="0.25">
      <c r="A30" s="59">
        <v>20</v>
      </c>
      <c r="B30" s="14">
        <v>334</v>
      </c>
      <c r="C30" s="59"/>
      <c r="D30" s="59"/>
      <c r="E30" s="29"/>
      <c r="F30" s="59"/>
      <c r="G30" s="34">
        <v>49</v>
      </c>
      <c r="H30" s="59">
        <v>823</v>
      </c>
      <c r="I30" s="29"/>
      <c r="J30" s="59"/>
      <c r="K30" s="32"/>
      <c r="L30" s="58"/>
      <c r="M30" s="41"/>
      <c r="N30" s="58"/>
      <c r="O30" s="58">
        <v>52</v>
      </c>
      <c r="P30" s="58">
        <v>863</v>
      </c>
      <c r="Q30" s="58">
        <f t="shared" si="0"/>
        <v>101</v>
      </c>
      <c r="R30" s="13">
        <f t="shared" si="1"/>
        <v>15958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29"/>
      <c r="F31" s="59"/>
      <c r="G31" s="34"/>
      <c r="H31" s="59"/>
      <c r="I31" s="29"/>
      <c r="J31" s="59"/>
      <c r="K31" s="32"/>
      <c r="L31" s="58"/>
      <c r="M31" s="41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29"/>
      <c r="F32" s="59"/>
      <c r="G32" s="34"/>
      <c r="H32" s="59"/>
      <c r="I32" s="29"/>
      <c r="J32" s="59"/>
      <c r="K32" s="32"/>
      <c r="L32" s="58"/>
      <c r="M32" s="41"/>
      <c r="N32" s="58"/>
      <c r="O32" s="58"/>
      <c r="P32" s="58"/>
      <c r="Q32" s="58">
        <f t="shared" si="0"/>
        <v>0</v>
      </c>
      <c r="R32" s="13">
        <f t="shared" si="1"/>
        <v>0</v>
      </c>
    </row>
    <row r="33" spans="1:18" ht="15" customHeight="1" x14ac:dyDescent="0.25">
      <c r="A33" s="59">
        <v>23</v>
      </c>
      <c r="B33" s="14">
        <v>337</v>
      </c>
      <c r="C33" s="59"/>
      <c r="D33" s="59"/>
      <c r="E33" s="29">
        <v>45</v>
      </c>
      <c r="F33" s="59">
        <v>5522</v>
      </c>
      <c r="G33" s="34"/>
      <c r="H33" s="59"/>
      <c r="I33" s="29"/>
      <c r="J33" s="59"/>
      <c r="K33" s="32">
        <v>40</v>
      </c>
      <c r="L33" s="58">
        <v>5554</v>
      </c>
      <c r="M33" s="41"/>
      <c r="N33" s="58"/>
      <c r="O33" s="58">
        <v>26</v>
      </c>
      <c r="P33" s="58">
        <v>5573</v>
      </c>
      <c r="Q33" s="58">
        <f t="shared" si="0"/>
        <v>111</v>
      </c>
      <c r="R33" s="13">
        <f t="shared" si="1"/>
        <v>17538</v>
      </c>
    </row>
    <row r="34" spans="1:18" ht="15" customHeight="1" x14ac:dyDescent="0.25">
      <c r="A34" s="59">
        <v>24</v>
      </c>
      <c r="B34" s="14">
        <v>338</v>
      </c>
      <c r="C34" s="59"/>
      <c r="D34" s="59"/>
      <c r="E34" s="29">
        <v>29</v>
      </c>
      <c r="F34" s="59">
        <v>1803</v>
      </c>
      <c r="G34" s="34"/>
      <c r="H34" s="59"/>
      <c r="I34" s="29"/>
      <c r="J34" s="59"/>
      <c r="K34" s="32">
        <v>40</v>
      </c>
      <c r="L34" s="58">
        <v>1826</v>
      </c>
      <c r="M34" s="41"/>
      <c r="N34" s="58"/>
      <c r="O34" s="58">
        <v>26</v>
      </c>
      <c r="P34" s="58">
        <v>1841</v>
      </c>
      <c r="Q34" s="58">
        <f t="shared" si="0"/>
        <v>95</v>
      </c>
      <c r="R34" s="13">
        <f t="shared" si="1"/>
        <v>15010</v>
      </c>
    </row>
    <row r="35" spans="1:18" ht="15" customHeight="1" x14ac:dyDescent="0.25">
      <c r="A35" s="59">
        <v>25</v>
      </c>
      <c r="B35" s="14">
        <v>339</v>
      </c>
      <c r="C35" s="14"/>
      <c r="D35" s="14"/>
      <c r="E35" s="31">
        <v>23</v>
      </c>
      <c r="F35" s="14">
        <v>9325</v>
      </c>
      <c r="G35" s="35">
        <v>31</v>
      </c>
      <c r="H35" s="12">
        <v>9340</v>
      </c>
      <c r="I35" s="29">
        <v>34</v>
      </c>
      <c r="J35" s="14">
        <v>9355</v>
      </c>
      <c r="L35" s="16"/>
      <c r="M35" s="41"/>
      <c r="N35" s="16"/>
      <c r="O35" s="16">
        <v>39</v>
      </c>
      <c r="P35" s="16">
        <v>9397</v>
      </c>
      <c r="Q35" s="58">
        <f t="shared" si="0"/>
        <v>127</v>
      </c>
      <c r="R35" s="13">
        <f t="shared" si="1"/>
        <v>20066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29"/>
      <c r="F36" s="59"/>
      <c r="G36" s="36"/>
      <c r="H36" s="12"/>
      <c r="I36" s="29"/>
      <c r="J36" s="59"/>
      <c r="K36" s="32"/>
      <c r="L36" s="58"/>
      <c r="M36" s="41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/>
      <c r="D37" s="59"/>
      <c r="E37" s="29"/>
      <c r="F37" s="59"/>
      <c r="G37" s="36"/>
      <c r="H37" s="12"/>
      <c r="I37" s="29"/>
      <c r="J37" s="59"/>
      <c r="K37" s="32"/>
      <c r="L37" s="58"/>
      <c r="M37" s="41"/>
      <c r="N37" s="58"/>
      <c r="O37" s="58">
        <v>70</v>
      </c>
      <c r="P37" s="58">
        <v>10924</v>
      </c>
      <c r="Q37" s="58">
        <f t="shared" si="0"/>
        <v>70</v>
      </c>
      <c r="R37" s="13">
        <f t="shared" si="1"/>
        <v>11060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29"/>
      <c r="F38" s="59"/>
      <c r="G38" s="36"/>
      <c r="H38" s="12"/>
      <c r="I38" s="29"/>
      <c r="J38" s="59"/>
      <c r="K38" s="32"/>
      <c r="L38" s="58"/>
      <c r="M38" s="41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/>
      <c r="D39" s="59"/>
      <c r="E39" s="30"/>
      <c r="F39" s="59"/>
      <c r="G39" s="36"/>
      <c r="H39" s="12"/>
      <c r="I39" s="29"/>
      <c r="J39" s="59"/>
      <c r="K39" s="32"/>
      <c r="L39" s="58"/>
      <c r="M39" s="41">
        <v>61</v>
      </c>
      <c r="N39" s="58">
        <v>13505</v>
      </c>
      <c r="O39" s="58"/>
      <c r="P39" s="58"/>
      <c r="Q39" s="58">
        <f t="shared" si="0"/>
        <v>61</v>
      </c>
      <c r="R39" s="13">
        <f t="shared" si="1"/>
        <v>9638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30"/>
      <c r="F40" s="59"/>
      <c r="G40" s="34"/>
      <c r="H40" s="12"/>
      <c r="I40" s="29"/>
      <c r="J40" s="59"/>
      <c r="K40" s="32"/>
      <c r="L40" s="58"/>
      <c r="M40" s="41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30"/>
      <c r="F41" s="59"/>
      <c r="G41" s="34"/>
      <c r="H41" s="12"/>
      <c r="I41" s="29"/>
      <c r="J41" s="59"/>
      <c r="K41" s="32"/>
      <c r="L41" s="58"/>
      <c r="M41" s="41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30"/>
      <c r="F42" s="59"/>
      <c r="G42" s="34"/>
      <c r="H42" s="12"/>
      <c r="I42" s="29"/>
      <c r="J42" s="59"/>
      <c r="K42" s="32"/>
      <c r="L42" s="58"/>
      <c r="M42" s="41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29"/>
      <c r="F43" s="59"/>
      <c r="G43" s="34"/>
      <c r="H43" s="12"/>
      <c r="I43" s="29"/>
      <c r="J43" s="59"/>
      <c r="K43" s="32"/>
      <c r="L43" s="58"/>
      <c r="M43" s="41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29"/>
      <c r="F44" s="59"/>
      <c r="G44" s="29"/>
      <c r="H44" s="12"/>
      <c r="I44" s="29"/>
      <c r="J44" s="59"/>
      <c r="K44" s="32"/>
      <c r="L44" s="58"/>
      <c r="M44" s="41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29"/>
      <c r="F45" s="59"/>
      <c r="G45" s="29"/>
      <c r="H45" s="59"/>
      <c r="I45" s="29"/>
      <c r="J45" s="59"/>
      <c r="K45" s="30"/>
      <c r="L45" s="58"/>
      <c r="M45" s="41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29"/>
      <c r="F46" s="59"/>
      <c r="G46" s="34"/>
      <c r="H46" s="59"/>
      <c r="I46" s="29"/>
      <c r="J46" s="59"/>
      <c r="K46" s="32"/>
      <c r="L46" s="58"/>
      <c r="M46" s="41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29"/>
      <c r="F47" s="59"/>
      <c r="G47" s="34"/>
      <c r="H47" s="59"/>
      <c r="I47" s="29"/>
      <c r="J47" s="59"/>
      <c r="K47" s="32"/>
      <c r="L47" s="58"/>
      <c r="M47" s="41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29"/>
      <c r="F48" s="59"/>
      <c r="G48" s="29"/>
      <c r="H48" s="14"/>
      <c r="I48" s="31"/>
      <c r="J48" s="59"/>
      <c r="K48" s="32"/>
      <c r="L48" s="58"/>
      <c r="M48" s="41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32"/>
      <c r="F49" s="58"/>
      <c r="G49" s="32"/>
      <c r="H49" s="59"/>
      <c r="I49" s="29"/>
      <c r="J49" s="58"/>
      <c r="K49" s="32"/>
      <c r="L49" s="58"/>
      <c r="M49" s="41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32"/>
      <c r="F50" s="58"/>
      <c r="G50" s="32"/>
      <c r="H50" s="59"/>
      <c r="I50" s="29"/>
      <c r="J50" s="58"/>
      <c r="K50" s="32"/>
      <c r="L50" s="58"/>
      <c r="M50" s="41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32"/>
      <c r="F51" s="58"/>
      <c r="G51" s="32"/>
      <c r="H51" s="59"/>
      <c r="I51" s="29"/>
      <c r="J51" s="58"/>
      <c r="K51" s="32"/>
      <c r="L51" s="58"/>
      <c r="M51" s="41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32">
        <v>40</v>
      </c>
      <c r="F52" s="58">
        <v>3243</v>
      </c>
      <c r="G52" s="32"/>
      <c r="H52" s="59"/>
      <c r="I52" s="29"/>
      <c r="J52" s="58"/>
      <c r="K52" s="32"/>
      <c r="L52" s="58"/>
      <c r="M52" s="41"/>
      <c r="N52" s="58"/>
      <c r="O52" s="58"/>
      <c r="P52" s="58"/>
      <c r="Q52" s="58">
        <f t="shared" si="2"/>
        <v>40</v>
      </c>
      <c r="R52" s="13">
        <f t="shared" si="3"/>
        <v>6320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32"/>
      <c r="F53" s="58"/>
      <c r="G53" s="32"/>
      <c r="H53" s="59"/>
      <c r="I53" s="29"/>
      <c r="J53" s="58"/>
      <c r="K53" s="32"/>
      <c r="L53" s="58"/>
      <c r="M53" s="41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32"/>
      <c r="F54" s="58"/>
      <c r="G54" s="32"/>
      <c r="H54" s="59"/>
      <c r="I54" s="29"/>
      <c r="J54" s="58"/>
      <c r="K54" s="32"/>
      <c r="L54" s="58"/>
      <c r="M54" s="41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32"/>
      <c r="F55" s="58"/>
      <c r="G55" s="32"/>
      <c r="H55" s="58"/>
      <c r="I55" s="32"/>
      <c r="J55" s="58"/>
      <c r="K55" s="32"/>
      <c r="L55" s="58"/>
      <c r="M55" s="41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32">
        <v>26</v>
      </c>
      <c r="F56" s="58">
        <v>11134</v>
      </c>
      <c r="G56" s="32"/>
      <c r="H56" s="58"/>
      <c r="I56" s="32"/>
      <c r="J56" s="58"/>
      <c r="K56" s="32"/>
      <c r="L56" s="58"/>
      <c r="M56" s="41"/>
      <c r="N56" s="58"/>
      <c r="O56" s="58"/>
      <c r="P56" s="58"/>
      <c r="Q56" s="58">
        <f t="shared" si="2"/>
        <v>26</v>
      </c>
      <c r="R56" s="13">
        <f t="shared" si="3"/>
        <v>4108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32"/>
      <c r="F57" s="58"/>
      <c r="G57" s="32"/>
      <c r="H57" s="58"/>
      <c r="I57" s="32"/>
      <c r="J57" s="58"/>
      <c r="K57" s="32"/>
      <c r="L57" s="58"/>
      <c r="M57" s="41"/>
      <c r="N57" s="58"/>
      <c r="O57" s="58"/>
      <c r="P57" s="58"/>
      <c r="Q57" s="58">
        <f t="shared" si="2"/>
        <v>0</v>
      </c>
      <c r="R57" s="13">
        <f t="shared" si="3"/>
        <v>0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32">
        <v>36</v>
      </c>
      <c r="F58" s="58">
        <v>548</v>
      </c>
      <c r="G58" s="32"/>
      <c r="H58" s="58"/>
      <c r="I58" s="32"/>
      <c r="J58" s="58"/>
      <c r="K58" s="32"/>
      <c r="L58" s="58"/>
      <c r="M58" s="41"/>
      <c r="N58" s="58"/>
      <c r="O58" s="58"/>
      <c r="P58" s="58"/>
      <c r="Q58" s="58">
        <f t="shared" si="2"/>
        <v>36</v>
      </c>
      <c r="R58" s="13">
        <f t="shared" si="3"/>
        <v>5688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32"/>
      <c r="F59" s="58"/>
      <c r="G59" s="32"/>
      <c r="H59" s="58"/>
      <c r="I59" s="32"/>
      <c r="J59" s="58"/>
      <c r="K59" s="32"/>
      <c r="L59" s="58"/>
      <c r="M59" s="41"/>
      <c r="N59" s="58"/>
      <c r="O59" s="58"/>
      <c r="P59" s="58"/>
      <c r="Q59" s="58">
        <f t="shared" si="2"/>
        <v>0</v>
      </c>
      <c r="R59" s="13">
        <f t="shared" si="3"/>
        <v>0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32"/>
      <c r="F60" s="58"/>
      <c r="G60" s="32"/>
      <c r="H60" s="58"/>
      <c r="I60" s="32">
        <v>29</v>
      </c>
      <c r="J60" s="58">
        <v>657</v>
      </c>
      <c r="K60" s="32"/>
      <c r="L60" s="58"/>
      <c r="M60" s="41"/>
      <c r="N60" s="58"/>
      <c r="O60" s="58"/>
      <c r="P60" s="58"/>
      <c r="Q60" s="58">
        <f t="shared" si="2"/>
        <v>29</v>
      </c>
      <c r="R60" s="13">
        <f t="shared" si="3"/>
        <v>4582</v>
      </c>
    </row>
    <row r="61" spans="1:18" ht="15" customHeight="1" x14ac:dyDescent="0.25">
      <c r="A61" s="59">
        <v>51</v>
      </c>
      <c r="B61" s="58">
        <v>435</v>
      </c>
      <c r="C61" s="58">
        <v>42</v>
      </c>
      <c r="D61" s="58">
        <v>577</v>
      </c>
      <c r="E61" s="32"/>
      <c r="F61" s="58"/>
      <c r="G61" s="32"/>
      <c r="H61" s="58"/>
      <c r="I61" s="32"/>
      <c r="J61" s="58"/>
      <c r="K61" s="32"/>
      <c r="L61" s="58"/>
      <c r="M61" s="41"/>
      <c r="N61" s="58"/>
      <c r="O61" s="58"/>
      <c r="P61" s="58"/>
      <c r="Q61" s="58">
        <f t="shared" si="2"/>
        <v>42</v>
      </c>
      <c r="R61" s="13">
        <f t="shared" si="3"/>
        <v>6636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32">
        <v>34</v>
      </c>
      <c r="F62" s="58">
        <v>681</v>
      </c>
      <c r="G62" s="32"/>
      <c r="H62" s="58"/>
      <c r="I62" s="32"/>
      <c r="J62" s="58"/>
      <c r="K62" s="32"/>
      <c r="L62" s="58"/>
      <c r="M62" s="41"/>
      <c r="N62" s="58"/>
      <c r="O62" s="58"/>
      <c r="P62" s="58"/>
      <c r="Q62" s="58">
        <f t="shared" si="2"/>
        <v>34</v>
      </c>
      <c r="R62" s="13">
        <f t="shared" si="3"/>
        <v>5372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32"/>
      <c r="F63" s="58"/>
      <c r="G63" s="32"/>
      <c r="H63" s="58"/>
      <c r="I63" s="32"/>
      <c r="J63" s="58"/>
      <c r="K63" s="32"/>
      <c r="L63" s="58"/>
      <c r="M63" s="41"/>
      <c r="N63" s="58"/>
      <c r="O63" s="58"/>
      <c r="P63" s="58"/>
      <c r="Q63" s="58">
        <f t="shared" si="2"/>
        <v>0</v>
      </c>
      <c r="R63" s="13">
        <f t="shared" si="3"/>
        <v>0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32"/>
      <c r="F64" s="58"/>
      <c r="G64" s="32"/>
      <c r="H64" s="58"/>
      <c r="I64" s="32">
        <v>28</v>
      </c>
      <c r="J64" s="58">
        <v>669</v>
      </c>
      <c r="K64" s="32"/>
      <c r="L64" s="58"/>
      <c r="M64" s="41"/>
      <c r="N64" s="58"/>
      <c r="O64" s="58"/>
      <c r="P64" s="58"/>
      <c r="Q64" s="58">
        <f t="shared" si="2"/>
        <v>28</v>
      </c>
      <c r="R64" s="13">
        <f t="shared" si="3"/>
        <v>4424</v>
      </c>
    </row>
    <row r="65" spans="1:18" ht="15" customHeight="1" x14ac:dyDescent="0.25">
      <c r="A65" s="59">
        <v>55</v>
      </c>
      <c r="B65" s="58">
        <v>439</v>
      </c>
      <c r="C65" s="58">
        <v>47</v>
      </c>
      <c r="D65" s="58">
        <v>557</v>
      </c>
      <c r="E65" s="32"/>
      <c r="F65" s="58"/>
      <c r="G65" s="32"/>
      <c r="H65" s="58"/>
      <c r="I65" s="32"/>
      <c r="J65" s="58"/>
      <c r="K65" s="32"/>
      <c r="L65" s="58"/>
      <c r="M65" s="41"/>
      <c r="N65" s="58"/>
      <c r="O65" s="58"/>
      <c r="P65" s="58"/>
      <c r="Q65" s="58">
        <f t="shared" si="2"/>
        <v>47</v>
      </c>
      <c r="R65" s="13">
        <f t="shared" si="3"/>
        <v>7426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32">
        <v>35</v>
      </c>
      <c r="F66" s="58">
        <v>530</v>
      </c>
      <c r="G66" s="32"/>
      <c r="H66" s="58"/>
      <c r="I66" s="32"/>
      <c r="J66" s="58"/>
      <c r="K66" s="32"/>
      <c r="L66" s="58"/>
      <c r="M66" s="41"/>
      <c r="N66" s="58"/>
      <c r="O66" s="58"/>
      <c r="P66" s="58"/>
      <c r="Q66" s="58">
        <f t="shared" si="2"/>
        <v>35</v>
      </c>
      <c r="R66" s="13">
        <f t="shared" si="3"/>
        <v>5530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32">
        <v>66</v>
      </c>
      <c r="F67" s="58">
        <v>546</v>
      </c>
      <c r="G67" s="32"/>
      <c r="H67" s="58"/>
      <c r="I67" s="32">
        <v>41</v>
      </c>
      <c r="J67" s="58">
        <v>561</v>
      </c>
      <c r="K67" s="32"/>
      <c r="L67" s="58"/>
      <c r="M67" s="41"/>
      <c r="N67" s="58"/>
      <c r="O67" s="58"/>
      <c r="P67" s="58"/>
      <c r="Q67" s="58">
        <f t="shared" si="2"/>
        <v>107</v>
      </c>
      <c r="R67" s="13">
        <f t="shared" si="3"/>
        <v>16906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32"/>
      <c r="F68" s="58"/>
      <c r="G68" s="32"/>
      <c r="H68" s="58"/>
      <c r="I68" s="32"/>
      <c r="J68" s="58"/>
      <c r="K68" s="32"/>
      <c r="L68" s="58"/>
      <c r="M68" s="41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32"/>
      <c r="F69" s="58"/>
      <c r="G69" s="32"/>
      <c r="H69" s="58"/>
      <c r="I69" s="32"/>
      <c r="J69" s="58"/>
      <c r="K69" s="32"/>
      <c r="L69" s="58"/>
      <c r="M69" s="41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32"/>
      <c r="F70" s="58"/>
      <c r="G70" s="32"/>
      <c r="H70" s="58"/>
      <c r="I70" s="32"/>
      <c r="J70" s="58"/>
      <c r="K70" s="32"/>
      <c r="L70" s="58"/>
      <c r="M70" s="41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32"/>
      <c r="F71" s="58"/>
      <c r="G71" s="32"/>
      <c r="H71" s="58"/>
      <c r="I71" s="32"/>
      <c r="J71" s="58"/>
      <c r="K71" s="32"/>
      <c r="L71" s="58"/>
      <c r="M71" s="41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32"/>
      <c r="F72" s="58"/>
      <c r="G72" s="32"/>
      <c r="H72" s="58"/>
      <c r="I72" s="32"/>
      <c r="J72" s="58"/>
      <c r="K72" s="32"/>
      <c r="L72" s="58"/>
      <c r="M72" s="41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32"/>
      <c r="F73" s="58"/>
      <c r="G73" s="32"/>
      <c r="H73" s="58"/>
      <c r="I73" s="32"/>
      <c r="J73" s="58"/>
      <c r="K73" s="32"/>
      <c r="L73" s="58"/>
      <c r="M73" s="41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32"/>
      <c r="F74" s="58"/>
      <c r="G74" s="32"/>
      <c r="H74" s="58"/>
      <c r="I74" s="32"/>
      <c r="J74" s="58"/>
      <c r="K74" s="32"/>
      <c r="L74" s="58"/>
      <c r="M74" s="41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32"/>
      <c r="F75" s="58"/>
      <c r="G75" s="32"/>
      <c r="H75" s="58"/>
      <c r="I75" s="32"/>
      <c r="J75" s="58"/>
      <c r="K75" s="32"/>
      <c r="L75" s="58"/>
      <c r="M75" s="41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32"/>
      <c r="F76" s="58"/>
      <c r="G76" s="32"/>
      <c r="H76" s="58"/>
      <c r="I76" s="32"/>
      <c r="J76" s="58"/>
      <c r="K76" s="32"/>
      <c r="L76" s="58"/>
      <c r="M76" s="41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32"/>
      <c r="F77" s="58"/>
      <c r="G77" s="32"/>
      <c r="H77" s="58"/>
      <c r="I77" s="32"/>
      <c r="J77" s="58"/>
      <c r="K77" s="32"/>
      <c r="L77" s="58"/>
      <c r="M77" s="41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32"/>
      <c r="F78" s="58"/>
      <c r="G78" s="32"/>
      <c r="H78" s="58"/>
      <c r="I78" s="32"/>
      <c r="J78" s="58"/>
      <c r="K78" s="32"/>
      <c r="L78" s="58"/>
      <c r="M78" s="41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32"/>
      <c r="F79" s="58"/>
      <c r="G79" s="32"/>
      <c r="H79" s="58"/>
      <c r="I79" s="32"/>
      <c r="J79" s="58"/>
      <c r="K79" s="32"/>
      <c r="L79" s="58"/>
      <c r="M79" s="41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32"/>
      <c r="F80" s="58"/>
      <c r="G80" s="32"/>
      <c r="H80" s="58"/>
      <c r="I80" s="32"/>
      <c r="J80" s="58"/>
      <c r="K80" s="32"/>
      <c r="L80" s="58"/>
      <c r="M80" s="41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32"/>
      <c r="F81" s="58"/>
      <c r="G81" s="32"/>
      <c r="H81" s="58"/>
      <c r="I81" s="32"/>
      <c r="J81" s="58"/>
      <c r="K81" s="32"/>
      <c r="L81" s="58"/>
      <c r="M81" s="41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32"/>
      <c r="F82" s="58"/>
      <c r="G82" s="32"/>
      <c r="H82" s="58"/>
      <c r="I82" s="32"/>
      <c r="J82" s="58"/>
      <c r="K82" s="32"/>
      <c r="L82" s="58"/>
      <c r="M82" s="41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32"/>
      <c r="F83" s="58"/>
      <c r="G83" s="32"/>
      <c r="H83" s="58"/>
      <c r="I83" s="32"/>
      <c r="J83" s="58"/>
      <c r="K83" s="32"/>
      <c r="L83" s="58"/>
      <c r="M83" s="41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/>
      <c r="D84" s="18"/>
      <c r="E84" s="33"/>
      <c r="F84" s="18"/>
      <c r="G84" s="33">
        <v>16</v>
      </c>
      <c r="H84" s="18">
        <v>4023</v>
      </c>
      <c r="I84" s="33"/>
      <c r="J84" s="18"/>
      <c r="K84" s="33"/>
      <c r="L84" s="18"/>
      <c r="M84" s="46"/>
      <c r="N84" s="18"/>
      <c r="O84" s="18"/>
      <c r="P84" s="18"/>
      <c r="Q84" s="58">
        <f t="shared" si="4"/>
        <v>16</v>
      </c>
      <c r="R84" s="13">
        <f t="shared" si="5"/>
        <v>2528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32"/>
      <c r="F85" s="58"/>
      <c r="G85" s="32">
        <v>21</v>
      </c>
      <c r="H85" s="58">
        <v>4764</v>
      </c>
      <c r="I85" s="32"/>
      <c r="J85" s="58"/>
      <c r="K85" s="32"/>
      <c r="L85" s="58"/>
      <c r="M85" s="41"/>
      <c r="N85" s="58"/>
      <c r="O85" s="58">
        <v>21</v>
      </c>
      <c r="P85" s="58">
        <v>4784</v>
      </c>
      <c r="Q85" s="58">
        <f t="shared" si="4"/>
        <v>42</v>
      </c>
      <c r="R85" s="13">
        <f t="shared" si="5"/>
        <v>6636</v>
      </c>
    </row>
    <row r="86" spans="1:18" ht="15" customHeight="1" x14ac:dyDescent="0.25">
      <c r="A86" s="59">
        <v>76</v>
      </c>
      <c r="B86" s="58">
        <v>620</v>
      </c>
      <c r="C86" s="58">
        <v>23</v>
      </c>
      <c r="D86" s="58">
        <v>5004</v>
      </c>
      <c r="E86" s="32"/>
      <c r="F86" s="58"/>
      <c r="G86" s="32"/>
      <c r="H86" s="58"/>
      <c r="I86" s="32">
        <v>22</v>
      </c>
      <c r="J86" s="58">
        <v>5020</v>
      </c>
      <c r="K86" s="32"/>
      <c r="L86" s="58"/>
      <c r="M86" s="41"/>
      <c r="N86" s="58"/>
      <c r="O86" s="58"/>
      <c r="P86" s="58"/>
      <c r="Q86" s="58">
        <f t="shared" si="4"/>
        <v>45</v>
      </c>
      <c r="R86" s="13">
        <f t="shared" si="5"/>
        <v>7110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32"/>
      <c r="F87" s="58"/>
      <c r="G87" s="32"/>
      <c r="H87" s="58"/>
      <c r="I87" s="32"/>
      <c r="J87" s="58"/>
      <c r="K87" s="32"/>
      <c r="L87" s="58"/>
      <c r="M87" s="41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32"/>
      <c r="F88" s="58"/>
      <c r="G88" s="32"/>
      <c r="H88" s="58"/>
      <c r="I88" s="32"/>
      <c r="J88" s="58"/>
      <c r="K88" s="32"/>
      <c r="L88" s="58"/>
      <c r="M88" s="45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32"/>
      <c r="F89" s="58"/>
      <c r="G89" s="32"/>
      <c r="H89" s="58"/>
      <c r="I89" s="32"/>
      <c r="J89" s="58"/>
      <c r="K89" s="32"/>
      <c r="L89" s="58"/>
      <c r="M89" s="41"/>
      <c r="N89" s="58"/>
      <c r="O89" s="58"/>
      <c r="P89" s="58"/>
      <c r="Q89" s="58">
        <f t="shared" si="4"/>
        <v>0</v>
      </c>
      <c r="R89" s="13">
        <f t="shared" si="5"/>
        <v>0</v>
      </c>
    </row>
    <row r="90" spans="1:18" ht="15" customHeight="1" x14ac:dyDescent="0.25">
      <c r="A90" s="59">
        <v>80</v>
      </c>
      <c r="B90" s="58">
        <v>624</v>
      </c>
      <c r="C90" s="58"/>
      <c r="D90" s="58"/>
      <c r="E90" s="32">
        <v>21</v>
      </c>
      <c r="F90" s="58">
        <v>4870</v>
      </c>
      <c r="G90" s="32"/>
      <c r="H90" s="58"/>
      <c r="I90" s="32"/>
      <c r="J90" s="58"/>
      <c r="K90" s="32"/>
      <c r="L90" s="58"/>
      <c r="M90" s="41">
        <v>24</v>
      </c>
      <c r="N90" s="58">
        <v>4889</v>
      </c>
      <c r="O90" s="58"/>
      <c r="P90" s="58"/>
      <c r="Q90" s="58">
        <f t="shared" si="4"/>
        <v>45</v>
      </c>
      <c r="R90" s="13">
        <f t="shared" si="5"/>
        <v>7110</v>
      </c>
    </row>
    <row r="91" spans="1:18" ht="15" customHeight="1" x14ac:dyDescent="0.25">
      <c r="A91" s="59">
        <v>81</v>
      </c>
      <c r="B91" s="58">
        <v>625</v>
      </c>
      <c r="C91" s="58"/>
      <c r="D91" s="58"/>
      <c r="E91" s="32"/>
      <c r="F91" s="58"/>
      <c r="G91" s="32"/>
      <c r="H91" s="58"/>
      <c r="I91" s="32">
        <v>18</v>
      </c>
      <c r="J91" s="58">
        <v>4748</v>
      </c>
      <c r="K91" s="32"/>
      <c r="L91" s="58"/>
      <c r="M91" s="41"/>
      <c r="N91" s="58"/>
      <c r="O91" s="58">
        <v>18</v>
      </c>
      <c r="P91" s="58">
        <v>4765</v>
      </c>
      <c r="Q91" s="58">
        <f t="shared" si="4"/>
        <v>36</v>
      </c>
      <c r="R91" s="13">
        <f t="shared" si="5"/>
        <v>5688</v>
      </c>
    </row>
    <row r="92" spans="1:18" ht="15" customHeight="1" x14ac:dyDescent="0.25">
      <c r="A92" s="59">
        <v>82</v>
      </c>
      <c r="B92" s="58">
        <v>626</v>
      </c>
      <c r="C92" s="58"/>
      <c r="D92" s="58"/>
      <c r="E92" s="32"/>
      <c r="F92" s="58"/>
      <c r="G92" s="32">
        <v>19</v>
      </c>
      <c r="H92" s="58">
        <v>4176</v>
      </c>
      <c r="I92" s="32"/>
      <c r="J92" s="58"/>
      <c r="K92" s="37"/>
      <c r="L92" s="58"/>
      <c r="M92" s="41">
        <v>17</v>
      </c>
      <c r="N92" s="58">
        <v>4190</v>
      </c>
      <c r="O92" s="58"/>
      <c r="P92" s="58"/>
      <c r="Q92" s="58">
        <f t="shared" si="4"/>
        <v>36</v>
      </c>
      <c r="R92" s="13">
        <f t="shared" si="5"/>
        <v>5688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32">
        <v>23</v>
      </c>
      <c r="F93" s="58">
        <v>4722</v>
      </c>
      <c r="G93" s="32"/>
      <c r="H93" s="58"/>
      <c r="I93" s="32">
        <v>18</v>
      </c>
      <c r="J93" s="58">
        <v>4748</v>
      </c>
      <c r="K93" s="30"/>
      <c r="L93" s="58"/>
      <c r="M93" s="41"/>
      <c r="N93" s="58"/>
      <c r="O93" s="58">
        <v>20</v>
      </c>
      <c r="P93" s="58">
        <v>4765</v>
      </c>
      <c r="Q93" s="58">
        <f t="shared" si="4"/>
        <v>61</v>
      </c>
      <c r="R93" s="13">
        <f t="shared" si="5"/>
        <v>9638</v>
      </c>
    </row>
    <row r="94" spans="1:18" ht="15" customHeight="1" x14ac:dyDescent="0.25">
      <c r="A94" s="59">
        <v>84</v>
      </c>
      <c r="B94" s="58">
        <v>628</v>
      </c>
      <c r="C94" s="58"/>
      <c r="D94" s="58"/>
      <c r="E94" s="32"/>
      <c r="F94" s="58"/>
      <c r="G94" s="32">
        <v>22</v>
      </c>
      <c r="H94" s="58">
        <v>4793</v>
      </c>
      <c r="I94" s="32"/>
      <c r="J94" s="58"/>
      <c r="K94" s="30"/>
      <c r="L94" s="58"/>
      <c r="M94" s="41">
        <v>22</v>
      </c>
      <c r="N94" s="58">
        <v>4814</v>
      </c>
      <c r="O94" s="58"/>
      <c r="P94" s="58"/>
      <c r="Q94" s="58">
        <f t="shared" si="4"/>
        <v>44</v>
      </c>
      <c r="R94" s="13">
        <f t="shared" si="5"/>
        <v>6952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32"/>
      <c r="F95" s="58"/>
      <c r="G95" s="32">
        <v>23</v>
      </c>
      <c r="H95" s="58">
        <v>4757</v>
      </c>
      <c r="I95" s="32"/>
      <c r="J95" s="58"/>
      <c r="K95" s="30"/>
      <c r="L95" s="58"/>
      <c r="M95" s="41">
        <v>23</v>
      </c>
      <c r="N95" s="58">
        <v>4776</v>
      </c>
      <c r="O95" s="58"/>
      <c r="P95" s="58"/>
      <c r="Q95" s="58">
        <f t="shared" si="4"/>
        <v>46</v>
      </c>
      <c r="R95" s="13">
        <f t="shared" si="5"/>
        <v>7268</v>
      </c>
    </row>
    <row r="96" spans="1:18" ht="15" customHeight="1" x14ac:dyDescent="0.25">
      <c r="A96" s="59">
        <v>86</v>
      </c>
      <c r="B96" s="58">
        <v>630</v>
      </c>
      <c r="C96" s="58"/>
      <c r="D96" s="58"/>
      <c r="E96" s="32"/>
      <c r="F96" s="58"/>
      <c r="G96" s="32"/>
      <c r="H96" s="58"/>
      <c r="I96" s="32">
        <v>24</v>
      </c>
      <c r="J96" s="58">
        <v>4948</v>
      </c>
      <c r="K96" s="32"/>
      <c r="L96" s="58"/>
      <c r="M96" s="41"/>
      <c r="N96" s="58"/>
      <c r="O96" s="58"/>
      <c r="P96" s="58"/>
      <c r="Q96" s="58">
        <f t="shared" si="4"/>
        <v>24</v>
      </c>
      <c r="R96" s="13">
        <f t="shared" si="5"/>
        <v>3792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32"/>
      <c r="F97" s="58"/>
      <c r="G97" s="32">
        <v>19</v>
      </c>
      <c r="H97" s="58">
        <v>4275</v>
      </c>
      <c r="I97" s="32"/>
      <c r="J97" s="58"/>
      <c r="K97" s="32"/>
      <c r="L97" s="58"/>
      <c r="M97" s="41">
        <v>21</v>
      </c>
      <c r="N97" s="58">
        <v>4293</v>
      </c>
      <c r="O97" s="58"/>
      <c r="P97" s="58"/>
      <c r="Q97" s="58">
        <f t="shared" si="4"/>
        <v>40</v>
      </c>
      <c r="R97" s="13">
        <f t="shared" si="5"/>
        <v>6320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32">
        <v>20</v>
      </c>
      <c r="F98" s="58">
        <v>4594</v>
      </c>
      <c r="H98" s="58"/>
      <c r="I98" s="32"/>
      <c r="J98" s="58"/>
      <c r="K98" s="32"/>
      <c r="L98" s="58"/>
      <c r="M98" s="41"/>
      <c r="N98" s="58"/>
      <c r="O98" s="58">
        <v>21</v>
      </c>
      <c r="P98" s="58">
        <v>4612</v>
      </c>
      <c r="Q98" s="58">
        <f t="shared" si="4"/>
        <v>41</v>
      </c>
      <c r="R98" s="13">
        <f t="shared" si="5"/>
        <v>6478</v>
      </c>
    </row>
    <row r="99" spans="1:18" ht="15" customHeight="1" x14ac:dyDescent="0.25">
      <c r="A99" s="59">
        <v>89</v>
      </c>
      <c r="B99" s="58">
        <v>633</v>
      </c>
      <c r="C99" s="58">
        <v>20</v>
      </c>
      <c r="D99" s="58">
        <v>4301</v>
      </c>
      <c r="E99" s="32"/>
      <c r="F99" s="58"/>
      <c r="G99" s="30"/>
      <c r="H99" s="58"/>
      <c r="I99" s="32">
        <v>17</v>
      </c>
      <c r="J99" s="58">
        <v>4316</v>
      </c>
      <c r="K99" s="32"/>
      <c r="L99" s="58"/>
      <c r="M99" s="41"/>
      <c r="N99" s="58"/>
      <c r="O99" s="58"/>
      <c r="P99" s="58"/>
      <c r="Q99" s="58">
        <f t="shared" si="4"/>
        <v>37</v>
      </c>
      <c r="R99" s="13">
        <f t="shared" si="5"/>
        <v>5846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32"/>
      <c r="F100" s="58"/>
      <c r="G100" s="32"/>
      <c r="H100" s="58"/>
      <c r="I100" s="32"/>
      <c r="J100" s="58"/>
      <c r="K100" s="32"/>
      <c r="L100" s="58"/>
      <c r="M100" s="41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32"/>
      <c r="F101" s="58"/>
      <c r="G101" s="32"/>
      <c r="H101" s="58"/>
      <c r="I101" s="32"/>
      <c r="J101" s="58"/>
      <c r="K101" s="32">
        <v>304</v>
      </c>
      <c r="L101" s="58">
        <v>2404</v>
      </c>
      <c r="M101" s="41"/>
      <c r="N101" s="58"/>
      <c r="O101" s="58"/>
      <c r="P101" s="58"/>
      <c r="Q101" s="58">
        <f t="shared" si="4"/>
        <v>304</v>
      </c>
      <c r="R101" s="13">
        <f t="shared" si="5"/>
        <v>48032</v>
      </c>
    </row>
    <row r="102" spans="1:18" ht="15" customHeight="1" x14ac:dyDescent="0.25">
      <c r="A102" s="59">
        <v>92</v>
      </c>
      <c r="B102" s="58">
        <v>703</v>
      </c>
      <c r="C102" s="58">
        <v>63</v>
      </c>
      <c r="D102" s="58">
        <v>568</v>
      </c>
      <c r="E102" s="32"/>
      <c r="F102" s="58"/>
      <c r="G102" s="32"/>
      <c r="H102" s="58"/>
      <c r="I102" s="32"/>
      <c r="J102" s="58"/>
      <c r="K102" s="32"/>
      <c r="L102" s="58"/>
      <c r="M102" s="41"/>
      <c r="N102" s="58"/>
      <c r="O102" s="58"/>
      <c r="P102" s="58"/>
      <c r="Q102" s="58">
        <f t="shared" si="4"/>
        <v>63</v>
      </c>
      <c r="R102" s="13">
        <f t="shared" si="5"/>
        <v>9954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32"/>
      <c r="F103" s="58"/>
      <c r="G103" s="32"/>
      <c r="H103" s="58"/>
      <c r="I103" s="32"/>
      <c r="J103" s="58"/>
      <c r="K103" s="32">
        <v>168</v>
      </c>
      <c r="L103" s="58">
        <v>382</v>
      </c>
      <c r="M103" s="41"/>
      <c r="N103" s="58"/>
      <c r="O103" s="58"/>
      <c r="P103" s="58"/>
      <c r="Q103" s="58">
        <f t="shared" si="4"/>
        <v>168</v>
      </c>
      <c r="R103" s="13">
        <f t="shared" si="5"/>
        <v>26544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32"/>
      <c r="F104" s="58"/>
      <c r="G104" s="32"/>
      <c r="H104" s="58"/>
      <c r="I104" s="32"/>
      <c r="J104" s="58"/>
      <c r="K104" s="32"/>
      <c r="L104" s="58"/>
      <c r="M104" s="41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32"/>
      <c r="F105" s="58"/>
      <c r="G105" s="32"/>
      <c r="H105" s="58"/>
      <c r="I105" s="32">
        <v>61</v>
      </c>
      <c r="J105" s="58">
        <v>7629</v>
      </c>
      <c r="K105" s="32"/>
      <c r="L105" s="58"/>
      <c r="M105" s="41"/>
      <c r="N105" s="58"/>
      <c r="O105" s="58"/>
      <c r="P105" s="58"/>
      <c r="Q105" s="58">
        <f t="shared" si="4"/>
        <v>61</v>
      </c>
      <c r="R105" s="13">
        <f t="shared" si="5"/>
        <v>9638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32"/>
      <c r="F106" s="58"/>
      <c r="G106" s="32"/>
      <c r="H106" s="58"/>
      <c r="I106" s="32"/>
      <c r="J106" s="58"/>
      <c r="K106" s="32"/>
      <c r="L106" s="58"/>
      <c r="M106" s="41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>
        <v>51</v>
      </c>
      <c r="D107" s="58">
        <v>8588</v>
      </c>
      <c r="E107" s="32"/>
      <c r="F107" s="58"/>
      <c r="G107" s="32"/>
      <c r="H107" s="58"/>
      <c r="I107" s="32">
        <v>55</v>
      </c>
      <c r="J107" s="58">
        <v>8604</v>
      </c>
      <c r="K107" s="32"/>
      <c r="L107" s="58"/>
      <c r="M107" s="41"/>
      <c r="N107" s="58"/>
      <c r="O107" s="58">
        <v>48</v>
      </c>
      <c r="P107" s="58">
        <v>8618</v>
      </c>
      <c r="Q107" s="58">
        <f t="shared" ref="Q107:Q138" si="6">C107+E107+G107+I107+K107+M107+O107</f>
        <v>154</v>
      </c>
      <c r="R107" s="13">
        <f t="shared" ref="R107:R138" si="7">SUM(C107*C$9,E107*E$9,G107*G$9,I107*I$9,K107*K$9,M107*M$9,O107*O$9)</f>
        <v>24332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32"/>
      <c r="F108" s="58"/>
      <c r="G108" s="32"/>
      <c r="H108" s="58"/>
      <c r="I108" s="32"/>
      <c r="J108" s="58"/>
      <c r="K108" s="32"/>
      <c r="L108" s="58"/>
      <c r="M108" s="41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32"/>
      <c r="F109" s="58"/>
      <c r="G109" s="32"/>
      <c r="H109" s="58"/>
      <c r="I109" s="32"/>
      <c r="J109" s="58"/>
      <c r="K109" s="32"/>
      <c r="L109" s="58"/>
      <c r="M109" s="41"/>
      <c r="N109" s="58"/>
      <c r="O109" s="58"/>
      <c r="P109" s="58"/>
      <c r="Q109" s="58">
        <f t="shared" si="6"/>
        <v>0</v>
      </c>
      <c r="R109" s="13">
        <f t="shared" si="7"/>
        <v>0</v>
      </c>
    </row>
    <row r="110" spans="1:18" ht="15" customHeight="1" x14ac:dyDescent="0.25">
      <c r="A110" s="59">
        <v>100</v>
      </c>
      <c r="B110" s="58">
        <v>1105</v>
      </c>
      <c r="C110" s="58"/>
      <c r="D110" s="58"/>
      <c r="E110" s="32"/>
      <c r="F110" s="58"/>
      <c r="G110" s="32">
        <v>41</v>
      </c>
      <c r="H110" s="58">
        <v>11713</v>
      </c>
      <c r="I110" s="32"/>
      <c r="J110" s="58"/>
      <c r="K110" s="32"/>
      <c r="L110" s="58"/>
      <c r="M110" s="41">
        <v>52</v>
      </c>
      <c r="N110" s="58">
        <v>11726</v>
      </c>
      <c r="O110" s="58"/>
      <c r="P110" s="58"/>
      <c r="Q110" s="58">
        <f t="shared" si="6"/>
        <v>93</v>
      </c>
      <c r="R110" s="13">
        <f t="shared" si="7"/>
        <v>14694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32"/>
      <c r="F111" s="58"/>
      <c r="G111" s="32">
        <v>28</v>
      </c>
      <c r="H111" s="58">
        <v>8096</v>
      </c>
      <c r="I111" s="32"/>
      <c r="J111" s="58"/>
      <c r="K111" s="32"/>
      <c r="L111" s="58"/>
      <c r="M111" s="41">
        <v>30</v>
      </c>
      <c r="N111" s="58">
        <v>8104</v>
      </c>
      <c r="O111" s="58"/>
      <c r="P111" s="58"/>
      <c r="Q111" s="58">
        <f t="shared" si="6"/>
        <v>58</v>
      </c>
      <c r="R111" s="13">
        <f t="shared" si="7"/>
        <v>9164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32"/>
      <c r="F112" s="58"/>
      <c r="G112" s="32"/>
      <c r="H112" s="58"/>
      <c r="I112" s="32"/>
      <c r="J112" s="58"/>
      <c r="K112" s="32"/>
      <c r="L112" s="58"/>
      <c r="M112" s="41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5" customHeight="1" x14ac:dyDescent="0.25">
      <c r="A113" s="59">
        <v>103</v>
      </c>
      <c r="B113" s="58">
        <v>1111</v>
      </c>
      <c r="C113" s="58"/>
      <c r="D113" s="58"/>
      <c r="E113" s="32"/>
      <c r="F113" s="58"/>
      <c r="G113" s="32"/>
      <c r="H113" s="58"/>
      <c r="I113" s="32">
        <v>179</v>
      </c>
      <c r="J113" s="58">
        <v>3285</v>
      </c>
      <c r="K113" s="32"/>
      <c r="L113" s="58"/>
      <c r="M113" s="41"/>
      <c r="N113" s="58"/>
      <c r="O113" s="58"/>
      <c r="P113" s="58"/>
      <c r="Q113" s="58">
        <f t="shared" si="6"/>
        <v>179</v>
      </c>
      <c r="R113" s="13">
        <f t="shared" si="7"/>
        <v>28282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32"/>
      <c r="F114" s="58"/>
      <c r="G114" s="32"/>
      <c r="H114" s="58"/>
      <c r="I114" s="32"/>
      <c r="J114" s="58"/>
      <c r="K114" s="32"/>
      <c r="L114" s="58"/>
      <c r="M114" s="41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32"/>
      <c r="F115" s="58"/>
      <c r="G115" s="32"/>
      <c r="H115" s="58"/>
      <c r="I115" s="32"/>
      <c r="J115" s="58"/>
      <c r="K115" s="32"/>
      <c r="L115" s="58"/>
      <c r="M115" s="41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32"/>
      <c r="F116" s="58"/>
      <c r="G116" s="32"/>
      <c r="H116" s="58"/>
      <c r="I116" s="32">
        <v>37</v>
      </c>
      <c r="J116" s="58">
        <v>158236</v>
      </c>
      <c r="K116" s="32"/>
      <c r="L116" s="58"/>
      <c r="M116" s="41"/>
      <c r="N116" s="58"/>
      <c r="O116" s="58"/>
      <c r="P116" s="58"/>
      <c r="Q116" s="58">
        <f t="shared" si="6"/>
        <v>37</v>
      </c>
      <c r="R116" s="13">
        <f t="shared" si="7"/>
        <v>5846</v>
      </c>
    </row>
    <row r="117" spans="1:18" ht="15" customHeight="1" x14ac:dyDescent="0.25">
      <c r="A117" s="59">
        <v>107</v>
      </c>
      <c r="B117" s="58">
        <v>1230</v>
      </c>
      <c r="C117" s="58">
        <v>74</v>
      </c>
      <c r="D117" s="58">
        <v>104562</v>
      </c>
      <c r="E117" s="32"/>
      <c r="F117" s="58"/>
      <c r="G117" s="32"/>
      <c r="H117" s="58"/>
      <c r="I117" s="32"/>
      <c r="J117" s="58"/>
      <c r="K117" s="32"/>
      <c r="L117" s="58"/>
      <c r="M117" s="41"/>
      <c r="N117" s="58"/>
      <c r="O117" s="58"/>
      <c r="P117" s="58"/>
      <c r="Q117" s="58">
        <f t="shared" si="6"/>
        <v>74</v>
      </c>
      <c r="R117" s="13">
        <f t="shared" si="7"/>
        <v>11692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32"/>
      <c r="F118" s="58"/>
      <c r="G118" s="32"/>
      <c r="H118" s="58"/>
      <c r="I118" s="32"/>
      <c r="J118" s="58"/>
      <c r="K118" s="32"/>
      <c r="L118" s="58"/>
      <c r="M118" s="41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32">
        <v>77</v>
      </c>
      <c r="F119" s="58">
        <v>121526</v>
      </c>
      <c r="G119" s="32"/>
      <c r="H119" s="58"/>
      <c r="I119" s="32"/>
      <c r="J119" s="58"/>
      <c r="K119" s="32"/>
      <c r="L119" s="58"/>
      <c r="M119" s="41"/>
      <c r="N119" s="58"/>
      <c r="O119" s="58">
        <v>51</v>
      </c>
      <c r="P119" s="58">
        <v>121555</v>
      </c>
      <c r="Q119" s="58">
        <f t="shared" si="6"/>
        <v>128</v>
      </c>
      <c r="R119" s="13">
        <f t="shared" si="7"/>
        <v>20224</v>
      </c>
    </row>
    <row r="120" spans="1:18" ht="15" customHeight="1" x14ac:dyDescent="0.25">
      <c r="A120" s="59">
        <v>110</v>
      </c>
      <c r="B120" s="58">
        <v>1233</v>
      </c>
      <c r="C120" s="58">
        <v>50</v>
      </c>
      <c r="D120" s="58">
        <v>142037</v>
      </c>
      <c r="E120" s="32"/>
      <c r="F120" s="58"/>
      <c r="G120" s="32"/>
      <c r="H120" s="58"/>
      <c r="I120" s="32"/>
      <c r="J120" s="58"/>
      <c r="K120" s="32"/>
      <c r="L120" s="58"/>
      <c r="M120" s="41"/>
      <c r="N120" s="58"/>
      <c r="O120" s="58"/>
      <c r="P120" s="58"/>
      <c r="Q120" s="58">
        <f t="shared" si="6"/>
        <v>50</v>
      </c>
      <c r="R120" s="13">
        <f t="shared" si="7"/>
        <v>7900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32"/>
      <c r="F121" s="58"/>
      <c r="G121" s="32"/>
      <c r="H121" s="58"/>
      <c r="I121" s="32"/>
      <c r="J121" s="58"/>
      <c r="K121" s="32"/>
      <c r="L121" s="58"/>
      <c r="M121" s="41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32"/>
      <c r="F122" s="58"/>
      <c r="G122" s="32"/>
      <c r="H122" s="58"/>
      <c r="I122" s="32"/>
      <c r="J122" s="58"/>
      <c r="K122" s="32">
        <v>60</v>
      </c>
      <c r="L122" s="58">
        <v>26566</v>
      </c>
      <c r="M122" s="41"/>
      <c r="N122" s="58"/>
      <c r="O122" s="58"/>
      <c r="P122" s="58"/>
      <c r="Q122" s="58">
        <f t="shared" si="6"/>
        <v>60</v>
      </c>
      <c r="R122" s="13">
        <f t="shared" si="7"/>
        <v>9480</v>
      </c>
    </row>
    <row r="123" spans="1:18" ht="15" customHeight="1" x14ac:dyDescent="0.25">
      <c r="A123" s="59">
        <v>113</v>
      </c>
      <c r="B123" s="58">
        <v>1236</v>
      </c>
      <c r="C123" s="58"/>
      <c r="D123" s="58"/>
      <c r="E123" s="32">
        <v>68</v>
      </c>
      <c r="F123" s="58">
        <v>158974</v>
      </c>
      <c r="G123" s="32"/>
      <c r="H123" s="58"/>
      <c r="I123" s="32"/>
      <c r="J123" s="58"/>
      <c r="K123" s="32"/>
      <c r="L123" s="58"/>
      <c r="M123" s="41">
        <v>72</v>
      </c>
      <c r="N123" s="58">
        <v>159502</v>
      </c>
      <c r="O123" s="58"/>
      <c r="P123" s="58"/>
      <c r="Q123" s="58">
        <f t="shared" si="6"/>
        <v>140</v>
      </c>
      <c r="R123" s="13">
        <f t="shared" si="7"/>
        <v>22120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32"/>
      <c r="F124" s="58"/>
      <c r="G124" s="32"/>
      <c r="H124" s="58"/>
      <c r="I124" s="32"/>
      <c r="J124" s="58"/>
      <c r="K124" s="32"/>
      <c r="L124" s="58"/>
      <c r="M124" s="41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32"/>
      <c r="F125" s="58"/>
      <c r="G125" s="32"/>
      <c r="H125" s="58"/>
      <c r="I125" s="32"/>
      <c r="J125" s="58"/>
      <c r="K125" s="32"/>
      <c r="L125" s="58"/>
      <c r="M125" s="41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32"/>
      <c r="F126" s="58"/>
      <c r="G126" s="32"/>
      <c r="H126" s="58"/>
      <c r="I126" s="32"/>
      <c r="J126" s="58"/>
      <c r="K126" s="32"/>
      <c r="L126" s="58"/>
      <c r="M126" s="41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32"/>
      <c r="F127" s="58"/>
      <c r="G127" s="32"/>
      <c r="H127" s="58"/>
      <c r="I127" s="32"/>
      <c r="J127" s="58"/>
      <c r="K127" s="32"/>
      <c r="L127" s="58"/>
      <c r="M127" s="41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32"/>
      <c r="F128" s="58"/>
      <c r="G128" s="32"/>
      <c r="H128" s="58"/>
      <c r="I128" s="32"/>
      <c r="J128" s="58"/>
      <c r="K128" s="32"/>
      <c r="L128" s="58"/>
      <c r="M128" s="41"/>
      <c r="N128" s="58"/>
      <c r="O128" s="58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32"/>
      <c r="F129" s="58"/>
      <c r="G129" s="32"/>
      <c r="H129" s="58"/>
      <c r="I129" s="32"/>
      <c r="J129" s="58"/>
      <c r="K129" s="32"/>
      <c r="L129" s="58"/>
      <c r="M129" s="41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32"/>
      <c r="F130" s="58"/>
      <c r="G130" s="32"/>
      <c r="H130" s="58"/>
      <c r="I130" s="32"/>
      <c r="J130" s="58"/>
      <c r="K130" s="32"/>
      <c r="L130" s="58"/>
      <c r="M130" s="41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32"/>
      <c r="F131" s="58"/>
      <c r="G131" s="32"/>
      <c r="H131" s="58"/>
      <c r="I131" s="32"/>
      <c r="J131" s="58"/>
      <c r="K131" s="32"/>
      <c r="L131" s="58"/>
      <c r="M131" s="41"/>
      <c r="N131" s="58"/>
      <c r="O131" s="58">
        <v>55</v>
      </c>
      <c r="P131" s="58">
        <v>2174</v>
      </c>
      <c r="Q131" s="58">
        <f t="shared" si="6"/>
        <v>55</v>
      </c>
      <c r="R131" s="13">
        <f t="shared" si="7"/>
        <v>8690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32"/>
      <c r="F132" s="58"/>
      <c r="G132" s="32">
        <v>59</v>
      </c>
      <c r="H132" s="58">
        <v>884</v>
      </c>
      <c r="I132" s="32"/>
      <c r="J132" s="58"/>
      <c r="K132" s="32"/>
      <c r="L132" s="58"/>
      <c r="M132" s="41"/>
      <c r="N132" s="58"/>
      <c r="O132" s="58"/>
      <c r="P132" s="58"/>
      <c r="Q132" s="58">
        <f t="shared" si="6"/>
        <v>59</v>
      </c>
      <c r="R132" s="13">
        <f t="shared" si="7"/>
        <v>9322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32"/>
      <c r="F133" s="58"/>
      <c r="G133" s="32"/>
      <c r="H133" s="58"/>
      <c r="I133" s="32"/>
      <c r="J133" s="58"/>
      <c r="K133" s="32"/>
      <c r="L133" s="58"/>
      <c r="M133" s="41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4.25" customHeight="1" x14ac:dyDescent="0.25">
      <c r="A134" s="59">
        <v>124</v>
      </c>
      <c r="B134" s="58">
        <v>1509</v>
      </c>
      <c r="C134" s="58"/>
      <c r="D134" s="58"/>
      <c r="E134" s="32"/>
      <c r="F134" s="58"/>
      <c r="G134" s="32"/>
      <c r="H134" s="58"/>
      <c r="I134" s="32"/>
      <c r="J134" s="58"/>
      <c r="K134" s="32"/>
      <c r="L134" s="58"/>
      <c r="M134" s="41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/>
      <c r="D135" s="58"/>
      <c r="E135" s="32">
        <v>70</v>
      </c>
      <c r="F135" s="58">
        <v>1839</v>
      </c>
      <c r="G135" s="32"/>
      <c r="H135" s="58"/>
      <c r="I135" s="32"/>
      <c r="J135" s="58"/>
      <c r="K135" s="32">
        <v>67</v>
      </c>
      <c r="L135" s="58">
        <v>1851</v>
      </c>
      <c r="M135" s="41"/>
      <c r="N135" s="58"/>
      <c r="O135" s="58"/>
      <c r="P135" s="58"/>
      <c r="Q135" s="58">
        <f t="shared" si="6"/>
        <v>137</v>
      </c>
      <c r="R135" s="13">
        <f t="shared" si="7"/>
        <v>21646</v>
      </c>
    </row>
    <row r="136" spans="1:18" ht="15" customHeight="1" x14ac:dyDescent="0.25">
      <c r="A136" s="59">
        <v>126</v>
      </c>
      <c r="B136" s="58">
        <v>1511</v>
      </c>
      <c r="C136" s="58"/>
      <c r="D136" s="58"/>
      <c r="E136" s="32"/>
      <c r="F136" s="58"/>
      <c r="G136" s="32"/>
      <c r="H136" s="58"/>
      <c r="I136" s="32">
        <v>69</v>
      </c>
      <c r="J136" s="58">
        <v>3271</v>
      </c>
      <c r="K136" s="32"/>
      <c r="L136" s="58"/>
      <c r="M136" s="41"/>
      <c r="N136" s="58"/>
      <c r="O136" s="58">
        <v>46</v>
      </c>
      <c r="P136" s="58">
        <v>3289</v>
      </c>
      <c r="Q136" s="58">
        <f t="shared" si="6"/>
        <v>115</v>
      </c>
      <c r="R136" s="13">
        <f t="shared" si="7"/>
        <v>18170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32"/>
      <c r="F137" s="58"/>
      <c r="G137" s="32"/>
      <c r="H137" s="58"/>
      <c r="I137" s="32"/>
      <c r="J137" s="58"/>
      <c r="K137" s="32"/>
      <c r="L137" s="58"/>
      <c r="M137" s="41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32"/>
      <c r="F138" s="58"/>
      <c r="G138" s="32"/>
      <c r="H138" s="58"/>
      <c r="I138" s="32"/>
      <c r="J138" s="58"/>
      <c r="K138" s="32"/>
      <c r="L138" s="58"/>
      <c r="M138" s="41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32"/>
      <c r="F139" s="58"/>
      <c r="G139" s="32"/>
      <c r="H139" s="58"/>
      <c r="I139" s="32"/>
      <c r="J139" s="58"/>
      <c r="K139" s="32"/>
      <c r="L139" s="58"/>
      <c r="M139" s="41"/>
      <c r="N139" s="58"/>
      <c r="O139" s="58"/>
      <c r="P139" s="58"/>
      <c r="Q139" s="58">
        <f t="shared" ref="Q139:Q167" si="8">C139+E139+G139+I139+K139+M139+O139</f>
        <v>0</v>
      </c>
      <c r="R139" s="13">
        <f t="shared" ref="R139:R167" si="9">SUM(C139*C$9,E139*E$9,G139*G$9,I139*I$9,K139*K$9,M139*M$9,O139*O$9)</f>
        <v>0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32"/>
      <c r="F140" s="58"/>
      <c r="G140" s="32"/>
      <c r="H140" s="58"/>
      <c r="I140" s="32"/>
      <c r="J140" s="58"/>
      <c r="K140" s="32"/>
      <c r="L140" s="58"/>
      <c r="M140" s="41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32"/>
      <c r="F141" s="58"/>
      <c r="G141" s="32"/>
      <c r="H141" s="58"/>
      <c r="I141" s="32"/>
      <c r="J141" s="58"/>
      <c r="K141" s="32"/>
      <c r="L141" s="58"/>
      <c r="M141" s="41"/>
      <c r="N141" s="58"/>
      <c r="O141" s="58"/>
      <c r="P141" s="58"/>
      <c r="Q141" s="58">
        <f t="shared" si="8"/>
        <v>0</v>
      </c>
      <c r="R141" s="13">
        <f t="shared" si="9"/>
        <v>0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32">
        <v>34</v>
      </c>
      <c r="F142" s="58">
        <v>8093</v>
      </c>
      <c r="G142" s="32"/>
      <c r="H142" s="58"/>
      <c r="I142" s="32"/>
      <c r="J142" s="58"/>
      <c r="K142" s="32"/>
      <c r="L142" s="58"/>
      <c r="M142" s="41"/>
      <c r="N142" s="58"/>
      <c r="O142" s="58"/>
      <c r="P142" s="58"/>
      <c r="Q142" s="58">
        <f t="shared" si="8"/>
        <v>34</v>
      </c>
      <c r="R142" s="13">
        <f t="shared" si="9"/>
        <v>5372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32"/>
      <c r="F143" s="58"/>
      <c r="G143" s="32"/>
      <c r="H143" s="58"/>
      <c r="I143" s="32">
        <v>35</v>
      </c>
      <c r="J143" s="58">
        <v>7318</v>
      </c>
      <c r="K143" s="32"/>
      <c r="L143" s="58"/>
      <c r="M143" s="41"/>
      <c r="N143" s="58"/>
      <c r="O143" s="58"/>
      <c r="P143" s="58"/>
      <c r="Q143" s="58">
        <f t="shared" si="8"/>
        <v>35</v>
      </c>
      <c r="R143" s="13">
        <f t="shared" si="9"/>
        <v>5530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32"/>
      <c r="F144" s="58"/>
      <c r="G144" s="32"/>
      <c r="H144" s="58"/>
      <c r="I144" s="32"/>
      <c r="J144" s="58"/>
      <c r="K144" s="32"/>
      <c r="L144" s="58"/>
      <c r="M144" s="41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32"/>
      <c r="F145" s="58"/>
      <c r="G145" s="32"/>
      <c r="H145" s="58"/>
      <c r="I145" s="32">
        <v>35</v>
      </c>
      <c r="J145" s="58">
        <v>5223</v>
      </c>
      <c r="K145" s="32"/>
      <c r="L145" s="58"/>
      <c r="M145" s="41"/>
      <c r="N145" s="58"/>
      <c r="O145" s="58"/>
      <c r="P145" s="58"/>
      <c r="Q145" s="58">
        <f t="shared" si="8"/>
        <v>35</v>
      </c>
      <c r="R145" s="13">
        <f t="shared" si="9"/>
        <v>5530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32"/>
      <c r="F146" s="58"/>
      <c r="G146" s="32"/>
      <c r="H146" s="58"/>
      <c r="I146" s="32"/>
      <c r="J146" s="58"/>
      <c r="K146" s="32"/>
      <c r="L146" s="58"/>
      <c r="M146" s="41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32"/>
      <c r="F147" s="58"/>
      <c r="G147" s="32"/>
      <c r="H147" s="58"/>
      <c r="I147" s="32">
        <v>28</v>
      </c>
      <c r="J147" s="58">
        <v>6451</v>
      </c>
      <c r="K147" s="32"/>
      <c r="L147" s="58"/>
      <c r="M147" s="41"/>
      <c r="N147" s="58"/>
      <c r="O147" s="58"/>
      <c r="P147" s="58"/>
      <c r="Q147" s="58">
        <f t="shared" si="8"/>
        <v>28</v>
      </c>
      <c r="R147" s="13">
        <f t="shared" si="9"/>
        <v>4424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32"/>
      <c r="F148" s="58"/>
      <c r="G148" s="32"/>
      <c r="H148" s="58"/>
      <c r="I148" s="32"/>
      <c r="J148" s="58"/>
      <c r="K148" s="32"/>
      <c r="L148" s="58"/>
      <c r="M148" s="41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32"/>
      <c r="F149" s="58"/>
      <c r="G149" s="32"/>
      <c r="H149" s="58"/>
      <c r="I149" s="32"/>
      <c r="J149" s="58"/>
      <c r="K149" s="32"/>
      <c r="L149" s="58"/>
      <c r="M149" s="41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32"/>
      <c r="F150" s="58"/>
      <c r="G150" s="32"/>
      <c r="H150" s="58"/>
      <c r="I150" s="32"/>
      <c r="J150" s="58"/>
      <c r="K150" s="32"/>
      <c r="L150" s="58"/>
      <c r="M150" s="41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32"/>
      <c r="F151" s="58"/>
      <c r="G151" s="32"/>
      <c r="H151" s="58"/>
      <c r="I151" s="32"/>
      <c r="J151" s="58"/>
      <c r="K151" s="32"/>
      <c r="L151" s="58"/>
      <c r="M151" s="41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5" customHeight="1" x14ac:dyDescent="0.25">
      <c r="A152" s="59">
        <v>142</v>
      </c>
      <c r="B152" s="58">
        <v>2108</v>
      </c>
      <c r="C152" s="58">
        <v>86</v>
      </c>
      <c r="D152" s="58">
        <v>20704</v>
      </c>
      <c r="E152" s="32"/>
      <c r="F152" s="58"/>
      <c r="G152" s="32">
        <v>88</v>
      </c>
      <c r="H152" s="58">
        <v>20725</v>
      </c>
      <c r="I152" s="32"/>
      <c r="J152" s="58"/>
      <c r="K152" s="32">
        <v>84</v>
      </c>
      <c r="L152" s="58">
        <v>20755</v>
      </c>
      <c r="M152" s="41"/>
      <c r="N152" s="58"/>
      <c r="O152" s="58"/>
      <c r="P152" s="58"/>
      <c r="Q152" s="58">
        <f t="shared" si="8"/>
        <v>258</v>
      </c>
      <c r="R152" s="13">
        <f t="shared" si="9"/>
        <v>40764</v>
      </c>
    </row>
    <row r="153" spans="1:18" ht="15" customHeight="1" x14ac:dyDescent="0.25">
      <c r="A153" s="59">
        <v>143</v>
      </c>
      <c r="B153" s="58">
        <v>2109</v>
      </c>
      <c r="C153" s="58">
        <v>115</v>
      </c>
      <c r="D153" s="58">
        <v>20361</v>
      </c>
      <c r="E153" s="32"/>
      <c r="F153" s="58"/>
      <c r="G153" s="32">
        <v>110</v>
      </c>
      <c r="H153" s="58">
        <v>20396</v>
      </c>
      <c r="I153" s="32"/>
      <c r="J153" s="58"/>
      <c r="K153" s="32"/>
      <c r="L153" s="58"/>
      <c r="M153" s="41">
        <v>94</v>
      </c>
      <c r="N153" s="58">
        <v>20426</v>
      </c>
      <c r="O153" s="58"/>
      <c r="P153" s="58"/>
      <c r="Q153" s="58">
        <f t="shared" si="8"/>
        <v>319</v>
      </c>
      <c r="R153" s="13">
        <f t="shared" si="9"/>
        <v>50402</v>
      </c>
    </row>
    <row r="154" spans="1:18" ht="15" customHeight="1" x14ac:dyDescent="0.25">
      <c r="A154" s="59">
        <v>144</v>
      </c>
      <c r="B154" s="58">
        <v>2110</v>
      </c>
      <c r="C154" s="58"/>
      <c r="D154" s="58"/>
      <c r="E154" s="32"/>
      <c r="F154" s="58"/>
      <c r="G154" s="32">
        <v>126</v>
      </c>
      <c r="H154" s="58">
        <v>13804</v>
      </c>
      <c r="I154" s="32"/>
      <c r="J154" s="58"/>
      <c r="K154" s="32"/>
      <c r="L154" s="58"/>
      <c r="M154" s="41">
        <v>125</v>
      </c>
      <c r="N154" s="58">
        <v>13847</v>
      </c>
      <c r="O154" s="58"/>
      <c r="P154" s="58"/>
      <c r="Q154" s="58">
        <f t="shared" si="8"/>
        <v>251</v>
      </c>
      <c r="R154" s="13">
        <f t="shared" si="9"/>
        <v>39658</v>
      </c>
    </row>
    <row r="155" spans="1:18" ht="15" customHeight="1" x14ac:dyDescent="0.25">
      <c r="A155" s="59">
        <v>145</v>
      </c>
      <c r="B155" s="58">
        <v>2111</v>
      </c>
      <c r="C155" s="58"/>
      <c r="D155" s="58"/>
      <c r="E155" s="32"/>
      <c r="F155" s="58"/>
      <c r="G155" s="32"/>
      <c r="H155" s="58"/>
      <c r="I155" s="32"/>
      <c r="J155" s="58"/>
      <c r="K155" s="32"/>
      <c r="L155" s="58"/>
      <c r="M155" s="41"/>
      <c r="N155" s="58"/>
      <c r="O155" s="58"/>
      <c r="P155" s="58"/>
      <c r="Q155" s="58">
        <f t="shared" si="8"/>
        <v>0</v>
      </c>
      <c r="R155" s="13">
        <f t="shared" si="9"/>
        <v>0</v>
      </c>
    </row>
    <row r="156" spans="1:18" ht="15" customHeight="1" x14ac:dyDescent="0.25">
      <c r="A156" s="59">
        <v>146</v>
      </c>
      <c r="B156" s="58">
        <v>2112</v>
      </c>
      <c r="C156" s="58"/>
      <c r="D156" s="58"/>
      <c r="E156" s="32">
        <v>114</v>
      </c>
      <c r="F156" s="58">
        <v>13115</v>
      </c>
      <c r="G156" s="32"/>
      <c r="H156" s="58"/>
      <c r="I156" s="32"/>
      <c r="J156" s="58"/>
      <c r="K156" s="32">
        <v>80</v>
      </c>
      <c r="L156" s="58">
        <v>13148</v>
      </c>
      <c r="M156" s="41"/>
      <c r="N156" s="58"/>
      <c r="O156" s="58"/>
      <c r="P156" s="58"/>
      <c r="Q156" s="58">
        <f t="shared" si="8"/>
        <v>194</v>
      </c>
      <c r="R156" s="13">
        <f t="shared" si="9"/>
        <v>30652</v>
      </c>
    </row>
    <row r="157" spans="1:18" s="43" customFormat="1" ht="15" customHeight="1" x14ac:dyDescent="0.2">
      <c r="A157" s="39">
        <v>147</v>
      </c>
      <c r="B157" s="40">
        <v>2113</v>
      </c>
      <c r="C157" s="40"/>
      <c r="D157" s="40"/>
      <c r="E157" s="41">
        <v>100</v>
      </c>
      <c r="F157" s="40">
        <v>14211</v>
      </c>
      <c r="G157" s="41"/>
      <c r="H157" s="40"/>
      <c r="I157" s="41">
        <v>108</v>
      </c>
      <c r="J157" s="40">
        <v>14246</v>
      </c>
      <c r="K157" s="41"/>
      <c r="L157" s="40"/>
      <c r="M157" s="41">
        <v>85</v>
      </c>
      <c r="N157" s="40">
        <v>14278</v>
      </c>
      <c r="O157" s="40"/>
      <c r="P157" s="40"/>
      <c r="Q157" s="40">
        <f t="shared" si="8"/>
        <v>293</v>
      </c>
      <c r="R157" s="42">
        <f t="shared" si="9"/>
        <v>46294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32"/>
      <c r="F158" s="58"/>
      <c r="G158" s="32"/>
      <c r="H158" s="58"/>
      <c r="I158" s="32"/>
      <c r="J158" s="58"/>
      <c r="K158" s="32"/>
      <c r="L158" s="58"/>
      <c r="M158" s="41"/>
      <c r="N158" s="58"/>
      <c r="O158" s="58"/>
      <c r="P158" s="58"/>
      <c r="Q158" s="58">
        <f t="shared" si="8"/>
        <v>0</v>
      </c>
      <c r="R158" s="13">
        <f t="shared" si="9"/>
        <v>0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32">
        <v>36</v>
      </c>
      <c r="F159" s="58">
        <v>34448</v>
      </c>
      <c r="G159" s="32"/>
      <c r="H159" s="58"/>
      <c r="I159" s="32"/>
      <c r="J159" s="58"/>
      <c r="K159" s="32"/>
      <c r="L159" s="58"/>
      <c r="M159" s="41"/>
      <c r="N159" s="58"/>
      <c r="O159" s="58"/>
      <c r="P159" s="58"/>
      <c r="Q159" s="58">
        <f t="shared" si="8"/>
        <v>36</v>
      </c>
      <c r="R159" s="13">
        <f t="shared" si="9"/>
        <v>5688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32"/>
      <c r="F160" s="58"/>
      <c r="G160" s="32"/>
      <c r="H160" s="58"/>
      <c r="I160" s="32"/>
      <c r="J160" s="58"/>
      <c r="K160" s="32"/>
      <c r="L160" s="58"/>
      <c r="M160" s="41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32"/>
      <c r="F161" s="58"/>
      <c r="G161" s="32"/>
      <c r="H161" s="58"/>
      <c r="I161" s="32"/>
      <c r="J161" s="58"/>
      <c r="K161" s="32"/>
      <c r="L161" s="58"/>
      <c r="M161" s="41"/>
      <c r="N161" s="58"/>
      <c r="O161" s="58"/>
      <c r="P161" s="58"/>
      <c r="Q161" s="58">
        <f t="shared" si="8"/>
        <v>0</v>
      </c>
      <c r="R161" s="13">
        <f t="shared" si="9"/>
        <v>0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32"/>
      <c r="F162" s="58"/>
      <c r="G162" s="32"/>
      <c r="H162" s="58"/>
      <c r="I162" s="32"/>
      <c r="J162" s="58"/>
      <c r="K162" s="32"/>
      <c r="L162" s="58"/>
      <c r="M162" s="41"/>
      <c r="N162" s="58"/>
      <c r="O162" s="58"/>
      <c r="P162" s="58"/>
      <c r="Q162" s="58">
        <f t="shared" si="8"/>
        <v>0</v>
      </c>
      <c r="R162" s="13">
        <f t="shared" si="9"/>
        <v>0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32"/>
      <c r="F163" s="58"/>
      <c r="G163" s="32"/>
      <c r="H163" s="58"/>
      <c r="I163" s="32"/>
      <c r="J163" s="58"/>
      <c r="K163" s="32"/>
      <c r="L163" s="58"/>
      <c r="M163" s="41"/>
      <c r="N163" s="58"/>
      <c r="O163" s="58"/>
      <c r="P163" s="58"/>
      <c r="Q163" s="58">
        <f t="shared" si="8"/>
        <v>0</v>
      </c>
      <c r="R163" s="13">
        <f t="shared" si="9"/>
        <v>0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32"/>
      <c r="F164" s="58"/>
      <c r="G164" s="32"/>
      <c r="H164" s="58"/>
      <c r="I164" s="32"/>
      <c r="J164" s="58"/>
      <c r="K164" s="32"/>
      <c r="L164" s="58"/>
      <c r="M164" s="41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32"/>
      <c r="F165" s="58"/>
      <c r="G165" s="32"/>
      <c r="H165" s="58"/>
      <c r="I165" s="32"/>
      <c r="J165" s="58"/>
      <c r="K165" s="32"/>
      <c r="L165" s="58"/>
      <c r="M165" s="41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>
        <v>1</v>
      </c>
      <c r="D166" s="58"/>
      <c r="E166" s="32"/>
      <c r="F166" s="58"/>
      <c r="G166" s="32"/>
      <c r="H166" s="58"/>
      <c r="I166" s="32"/>
      <c r="J166" s="58"/>
      <c r="K166" s="32"/>
      <c r="L166" s="58"/>
      <c r="M166" s="41"/>
      <c r="N166" s="58"/>
      <c r="O166" s="58"/>
      <c r="P166" s="58"/>
      <c r="Q166" s="58">
        <f t="shared" si="8"/>
        <v>1</v>
      </c>
      <c r="R166" s="13">
        <f t="shared" si="9"/>
        <v>158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32"/>
      <c r="F167" s="58"/>
      <c r="G167" s="32"/>
      <c r="H167" s="58"/>
      <c r="I167" s="32"/>
      <c r="J167" s="58"/>
      <c r="K167" s="32"/>
      <c r="L167" s="58"/>
      <c r="M167" s="41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5687</v>
      </c>
      <c r="R168" s="13">
        <f>SUM(R11:R167)</f>
        <v>898546</v>
      </c>
    </row>
    <row r="169" spans="1:18" ht="25.5" customHeight="1" x14ac:dyDescent="0.25">
      <c r="A169" s="87" t="s">
        <v>28</v>
      </c>
      <c r="B169" s="85"/>
      <c r="C169" s="59">
        <f>SUM(C11:C167)</f>
        <v>572</v>
      </c>
      <c r="D169" s="59"/>
      <c r="E169" s="29">
        <f>SUM(E11:E167)</f>
        <v>1264</v>
      </c>
      <c r="F169" s="59"/>
      <c r="G169" s="29">
        <f>SUM(G11:G167)</f>
        <v>694</v>
      </c>
      <c r="H169" s="59"/>
      <c r="I169" s="29">
        <f>SUM(I11:I167)</f>
        <v>954</v>
      </c>
      <c r="J169" s="59"/>
      <c r="K169" s="29">
        <f>SUM(K11:K167)</f>
        <v>956</v>
      </c>
      <c r="L169" s="59"/>
      <c r="M169" s="47">
        <f>SUM(M11:M167)</f>
        <v>626</v>
      </c>
      <c r="N169" s="59"/>
      <c r="O169" s="59">
        <f>SUM(O11:O167)</f>
        <v>621</v>
      </c>
      <c r="P169" s="59"/>
      <c r="Q169" s="21">
        <f>SUM(C169:P169)</f>
        <v>5687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90376</v>
      </c>
      <c r="D170" s="59"/>
      <c r="E170" s="29">
        <f>E169*E9</f>
        <v>199712</v>
      </c>
      <c r="F170" s="59"/>
      <c r="G170" s="29">
        <f>G169*G9</f>
        <v>109652</v>
      </c>
      <c r="H170" s="59"/>
      <c r="I170" s="29">
        <f>I169*I9</f>
        <v>150732</v>
      </c>
      <c r="J170" s="59"/>
      <c r="K170" s="29">
        <f>K169*K9</f>
        <v>151048</v>
      </c>
      <c r="L170" s="59"/>
      <c r="M170" s="47">
        <f>M169*M9</f>
        <v>98908</v>
      </c>
      <c r="N170" s="59"/>
      <c r="O170" s="59">
        <f>O169*O9</f>
        <v>98118</v>
      </c>
      <c r="P170" s="59"/>
      <c r="Q170" s="59" t="s">
        <v>30</v>
      </c>
      <c r="R170" s="23">
        <f>SUM(C170:P170)</f>
        <v>898546</v>
      </c>
    </row>
    <row r="171" spans="1:18" ht="15" customHeight="1" x14ac:dyDescent="0.25">
      <c r="A171" s="1"/>
      <c r="B171" s="103"/>
      <c r="C171" s="104"/>
      <c r="D171" s="1"/>
      <c r="E171" s="27"/>
      <c r="F171" s="1"/>
      <c r="G171" s="27"/>
      <c r="H171" s="1"/>
      <c r="I171" s="27"/>
      <c r="J171" s="1"/>
      <c r="K171" s="27"/>
      <c r="L171" s="1"/>
      <c r="N171" s="1"/>
      <c r="O171" s="1"/>
      <c r="P171" s="1"/>
      <c r="Q171" s="1"/>
      <c r="R171" s="1"/>
    </row>
    <row r="172" spans="1:18" ht="15" customHeight="1" x14ac:dyDescent="0.25">
      <c r="A172" s="1"/>
      <c r="C172" s="1"/>
      <c r="D172" s="1"/>
      <c r="E172" s="27"/>
      <c r="F172" s="1"/>
      <c r="G172" s="27"/>
      <c r="H172" s="1"/>
      <c r="I172" s="27"/>
      <c r="J172" s="1"/>
      <c r="K172" s="27"/>
      <c r="L172" s="1"/>
      <c r="N172" s="1"/>
      <c r="O172" s="1"/>
      <c r="P172" s="1"/>
      <c r="Q172" s="1"/>
      <c r="R172" s="1"/>
    </row>
    <row r="173" spans="1:18" ht="15" customHeight="1" x14ac:dyDescent="0.25">
      <c r="A173" s="1" t="s">
        <v>48</v>
      </c>
      <c r="C173" s="1"/>
      <c r="D173" s="1"/>
      <c r="E173" s="27"/>
      <c r="F173" s="1"/>
      <c r="G173" s="27"/>
      <c r="H173" s="1"/>
      <c r="I173" s="27"/>
      <c r="J173" s="1"/>
      <c r="K173" s="27"/>
      <c r="L173" s="1"/>
      <c r="N173" s="1"/>
      <c r="O173" s="1"/>
      <c r="P173" s="26" t="s">
        <v>81</v>
      </c>
      <c r="Q173" s="26"/>
    </row>
    <row r="174" spans="1:18" ht="15" customHeight="1" x14ac:dyDescent="0.25">
      <c r="A174" s="57" t="s">
        <v>82</v>
      </c>
      <c r="P174" s="26" t="s">
        <v>53</v>
      </c>
      <c r="Q174" s="26"/>
    </row>
    <row r="175" spans="1:18" ht="15" customHeight="1" x14ac:dyDescent="0.25">
      <c r="A175" s="57" t="s">
        <v>83</v>
      </c>
      <c r="P175" s="57" t="s">
        <v>56</v>
      </c>
    </row>
    <row r="176" spans="1:18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76"/>
  <sheetViews>
    <sheetView workbookViewId="0">
      <pane xSplit="2" ySplit="10" topLeftCell="C80" activePane="bottomRight" state="frozen"/>
      <selection activeCell="U150" sqref="T150:U150"/>
      <selection pane="topRight" activeCell="U150" sqref="T150:U150"/>
      <selection pane="bottomLeft" activeCell="U150" sqref="T150:U150"/>
      <selection pane="bottomRight" activeCell="U150" sqref="T150:U150"/>
    </sheetView>
  </sheetViews>
  <sheetFormatPr defaultRowHeight="15" x14ac:dyDescent="0.25"/>
  <cols>
    <col min="1" max="1" width="5" style="57" customWidth="1"/>
    <col min="2" max="2" width="13.140625" style="56" customWidth="1"/>
    <col min="3" max="4" width="7.28515625" style="57" customWidth="1"/>
    <col min="5" max="5" width="7.28515625" style="60" customWidth="1"/>
    <col min="6" max="6" width="7.28515625" style="57" customWidth="1"/>
    <col min="7" max="7" width="7.28515625" style="60" customWidth="1"/>
    <col min="8" max="8" width="7.28515625" style="57" customWidth="1"/>
    <col min="9" max="9" width="7.28515625" style="60" customWidth="1"/>
    <col min="10" max="10" width="7.28515625" style="57" customWidth="1"/>
    <col min="11" max="11" width="7.28515625" style="60" customWidth="1"/>
    <col min="12" max="12" width="7.28515625" style="57" customWidth="1"/>
    <col min="13" max="13" width="7.28515625" style="61" customWidth="1"/>
    <col min="14" max="16" width="7.28515625" style="57" customWidth="1"/>
    <col min="17" max="17" width="9.140625" style="57" customWidth="1"/>
    <col min="18" max="18" width="14.140625" style="57" customWidth="1"/>
    <col min="19" max="77" width="9.140625" style="57" customWidth="1"/>
    <col min="78" max="16384" width="9.140625" style="57"/>
  </cols>
  <sheetData>
    <row r="1" spans="1:18" ht="15" customHeight="1" x14ac:dyDescent="0.25">
      <c r="A1" s="81" t="s">
        <v>0</v>
      </c>
      <c r="B1" s="81"/>
      <c r="C1" s="82"/>
      <c r="D1" s="82"/>
      <c r="E1" s="107"/>
      <c r="F1" s="82"/>
      <c r="G1" s="107"/>
      <c r="H1" s="82"/>
      <c r="I1" s="107"/>
      <c r="J1" s="82"/>
      <c r="K1" s="107"/>
      <c r="L1" s="82"/>
      <c r="M1" s="108"/>
      <c r="N1" s="82"/>
      <c r="O1" s="82"/>
      <c r="P1" s="82"/>
      <c r="Q1" s="82"/>
      <c r="R1" s="82"/>
    </row>
    <row r="2" spans="1:18" ht="15" customHeight="1" x14ac:dyDescent="0.25">
      <c r="A2" s="81" t="s">
        <v>70</v>
      </c>
      <c r="B2" s="81"/>
      <c r="C2" s="82"/>
      <c r="D2" s="82"/>
      <c r="E2" s="107"/>
      <c r="F2" s="82"/>
      <c r="G2" s="107"/>
      <c r="H2" s="82"/>
      <c r="I2" s="107"/>
      <c r="J2" s="82"/>
      <c r="K2" s="107"/>
      <c r="L2" s="82"/>
      <c r="M2" s="108"/>
      <c r="N2" s="82"/>
      <c r="O2" s="82"/>
      <c r="P2" s="82"/>
      <c r="Q2" s="82"/>
      <c r="R2" s="82"/>
    </row>
    <row r="3" spans="1:18" ht="15" customHeight="1" x14ac:dyDescent="0.25">
      <c r="A3" s="96" t="s">
        <v>2</v>
      </c>
      <c r="B3" s="81"/>
      <c r="C3" s="82"/>
      <c r="D3" s="82"/>
      <c r="E3" s="107"/>
      <c r="F3" s="82"/>
      <c r="G3" s="107"/>
      <c r="H3" s="82"/>
      <c r="I3" s="107"/>
      <c r="J3" s="82"/>
      <c r="K3" s="107"/>
      <c r="L3" s="82"/>
      <c r="M3" s="108"/>
      <c r="N3" s="82"/>
      <c r="O3" s="82"/>
      <c r="P3" s="82"/>
      <c r="Q3" s="82"/>
      <c r="R3" s="82"/>
    </row>
    <row r="4" spans="1:18" ht="15" customHeight="1" x14ac:dyDescent="0.25">
      <c r="A4" s="1" t="s">
        <v>3</v>
      </c>
      <c r="C4" s="1"/>
      <c r="D4" s="1"/>
      <c r="E4" s="27"/>
      <c r="F4" s="1"/>
      <c r="G4" s="27"/>
      <c r="H4" s="2"/>
      <c r="I4" s="27"/>
      <c r="J4" s="1"/>
      <c r="K4" s="27"/>
      <c r="L4" s="1"/>
      <c r="M4" s="61" t="s">
        <v>4</v>
      </c>
      <c r="N4" s="3" t="s">
        <v>114</v>
      </c>
      <c r="O4" s="1"/>
      <c r="P4" s="1"/>
      <c r="Q4" s="1"/>
      <c r="R4" s="1"/>
    </row>
    <row r="5" spans="1:18" ht="15" customHeight="1" x14ac:dyDescent="0.25">
      <c r="A5" s="1" t="s">
        <v>5</v>
      </c>
      <c r="B5" s="4"/>
      <c r="C5" s="1"/>
      <c r="D5" s="1"/>
      <c r="E5" s="27"/>
      <c r="F5" s="1"/>
      <c r="G5" s="27"/>
      <c r="H5" s="2"/>
      <c r="I5" s="27"/>
      <c r="J5" s="1"/>
      <c r="K5" s="27"/>
      <c r="L5" s="1"/>
      <c r="M5" s="44" t="s">
        <v>6</v>
      </c>
      <c r="N5" s="5"/>
      <c r="O5" s="1" t="s">
        <v>115</v>
      </c>
      <c r="P5" s="1"/>
      <c r="Q5" s="1"/>
      <c r="R5" s="1"/>
    </row>
    <row r="6" spans="1:18" ht="15" customHeight="1" x14ac:dyDescent="0.25">
      <c r="A6" s="1"/>
      <c r="C6" s="1"/>
      <c r="D6" s="1"/>
      <c r="E6" s="27"/>
      <c r="F6" s="1"/>
      <c r="G6" s="27"/>
      <c r="H6" s="2"/>
      <c r="I6" s="27"/>
      <c r="J6" s="1"/>
      <c r="K6" s="27"/>
      <c r="L6" s="1"/>
      <c r="M6" s="61" t="s">
        <v>7</v>
      </c>
      <c r="N6" s="1"/>
      <c r="O6" s="6" t="s">
        <v>116</v>
      </c>
      <c r="P6" s="1"/>
      <c r="Q6" s="1"/>
      <c r="R6" s="1"/>
    </row>
    <row r="7" spans="1:18" ht="15" customHeight="1" x14ac:dyDescent="0.25">
      <c r="A7" s="86" t="s">
        <v>8</v>
      </c>
      <c r="B7" s="91"/>
      <c r="C7" s="87" t="s">
        <v>117</v>
      </c>
      <c r="D7" s="91"/>
      <c r="E7" s="87" t="s">
        <v>118</v>
      </c>
      <c r="F7" s="91"/>
      <c r="G7" s="87" t="s">
        <v>119</v>
      </c>
      <c r="H7" s="91"/>
      <c r="I7" s="87" t="s">
        <v>120</v>
      </c>
      <c r="J7" s="91"/>
      <c r="K7" s="87" t="s">
        <v>121</v>
      </c>
      <c r="L7" s="91"/>
      <c r="M7" s="87" t="s">
        <v>122</v>
      </c>
      <c r="N7" s="91"/>
      <c r="O7" s="87" t="s">
        <v>123</v>
      </c>
      <c r="P7" s="91"/>
      <c r="Q7" s="87" t="s">
        <v>9</v>
      </c>
      <c r="R7" s="87" t="s">
        <v>10</v>
      </c>
    </row>
    <row r="8" spans="1:18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ht="15" customHeight="1" x14ac:dyDescent="0.25">
      <c r="A9" s="86" t="s">
        <v>11</v>
      </c>
      <c r="B9" s="85"/>
      <c r="C9" s="87">
        <v>158</v>
      </c>
      <c r="D9" s="85"/>
      <c r="E9" s="87">
        <v>158</v>
      </c>
      <c r="F9" s="85"/>
      <c r="G9" s="87">
        <v>158</v>
      </c>
      <c r="H9" s="85"/>
      <c r="I9" s="87">
        <v>158</v>
      </c>
      <c r="J9" s="85"/>
      <c r="K9" s="87">
        <v>158</v>
      </c>
      <c r="L9" s="85"/>
      <c r="M9" s="87">
        <v>155</v>
      </c>
      <c r="N9" s="85"/>
      <c r="O9" s="87">
        <v>155</v>
      </c>
      <c r="P9" s="85"/>
      <c r="Q9" s="100"/>
      <c r="R9" s="100"/>
    </row>
    <row r="10" spans="1:18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28" t="s">
        <v>14</v>
      </c>
      <c r="F10" s="9" t="s">
        <v>15</v>
      </c>
      <c r="G10" s="28" t="s">
        <v>14</v>
      </c>
      <c r="H10" s="10" t="s">
        <v>15</v>
      </c>
      <c r="I10" s="28" t="s">
        <v>14</v>
      </c>
      <c r="J10" s="9" t="s">
        <v>15</v>
      </c>
      <c r="K10" s="28" t="s">
        <v>14</v>
      </c>
      <c r="L10" s="9" t="s">
        <v>15</v>
      </c>
      <c r="M10" s="28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8" ht="15" customHeight="1" x14ac:dyDescent="0.25">
      <c r="A11" s="59">
        <v>1</v>
      </c>
      <c r="B11" s="11">
        <v>109</v>
      </c>
      <c r="C11" s="59"/>
      <c r="D11" s="59"/>
      <c r="E11" s="29"/>
      <c r="F11" s="59"/>
      <c r="G11" s="30"/>
      <c r="H11" s="59"/>
      <c r="I11" s="29"/>
      <c r="K11" s="32"/>
      <c r="L11" s="58"/>
      <c r="M11" s="41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5" customHeight="1" x14ac:dyDescent="0.25">
      <c r="A12" s="59">
        <v>2</v>
      </c>
      <c r="B12" s="14">
        <v>110</v>
      </c>
      <c r="C12" s="58"/>
      <c r="D12" s="59"/>
      <c r="E12" s="29"/>
      <c r="F12" s="59"/>
      <c r="G12" s="30"/>
      <c r="H12" s="59"/>
      <c r="I12" s="29"/>
      <c r="J12" s="12"/>
      <c r="K12" s="32"/>
      <c r="L12" s="58"/>
      <c r="M12" s="41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8" ht="15" customHeight="1" x14ac:dyDescent="0.25">
      <c r="A13" s="59">
        <v>3</v>
      </c>
      <c r="B13" s="14">
        <v>112</v>
      </c>
      <c r="C13" s="59"/>
      <c r="D13" s="59"/>
      <c r="E13" s="29"/>
      <c r="F13" s="59"/>
      <c r="G13" s="30"/>
      <c r="H13" s="12"/>
      <c r="I13" s="30"/>
      <c r="J13" s="59"/>
      <c r="K13" s="32"/>
      <c r="L13" s="58"/>
      <c r="M13" s="41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8" ht="15" customHeight="1" x14ac:dyDescent="0.25">
      <c r="A14" s="59">
        <v>4</v>
      </c>
      <c r="B14" s="14">
        <v>113</v>
      </c>
      <c r="C14" s="59"/>
      <c r="D14" s="59"/>
      <c r="E14" s="29"/>
      <c r="F14" s="59"/>
      <c r="G14" s="30"/>
      <c r="H14" s="52"/>
      <c r="I14" s="34"/>
      <c r="J14" s="59"/>
      <c r="K14" s="32"/>
      <c r="L14" s="58"/>
      <c r="M14" s="41"/>
      <c r="N14" s="58"/>
      <c r="O14" s="58">
        <v>84</v>
      </c>
      <c r="P14" s="58">
        <v>79684</v>
      </c>
      <c r="Q14" s="58">
        <f t="shared" si="0"/>
        <v>84</v>
      </c>
      <c r="R14" s="13">
        <f t="shared" si="1"/>
        <v>13020</v>
      </c>
    </row>
    <row r="15" spans="1:18" ht="15" customHeight="1" x14ac:dyDescent="0.25">
      <c r="A15" s="59">
        <v>5</v>
      </c>
      <c r="B15" s="14">
        <v>114</v>
      </c>
      <c r="C15" s="59"/>
      <c r="D15" s="59"/>
      <c r="E15" s="29"/>
      <c r="F15" s="59"/>
      <c r="G15" s="30"/>
      <c r="H15" s="59"/>
      <c r="I15" s="29"/>
      <c r="J15" s="59"/>
      <c r="K15" s="32"/>
      <c r="L15" s="58"/>
      <c r="M15" s="41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8" ht="15" customHeight="1" x14ac:dyDescent="0.25">
      <c r="A16" s="59">
        <v>6</v>
      </c>
      <c r="B16" s="14">
        <v>115</v>
      </c>
      <c r="C16" s="59"/>
      <c r="D16" s="59"/>
      <c r="E16" s="29">
        <v>115</v>
      </c>
      <c r="F16" s="59">
        <v>4100</v>
      </c>
      <c r="G16" s="30"/>
      <c r="H16" s="59"/>
      <c r="I16" s="29"/>
      <c r="J16" s="59"/>
      <c r="K16" s="32"/>
      <c r="L16" s="58"/>
      <c r="M16" s="41"/>
      <c r="N16" s="58"/>
      <c r="O16" s="58">
        <v>110</v>
      </c>
      <c r="P16" s="58">
        <v>4117</v>
      </c>
      <c r="Q16" s="58">
        <f t="shared" si="0"/>
        <v>225</v>
      </c>
      <c r="R16" s="13">
        <f t="shared" si="1"/>
        <v>35220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29">
        <v>121</v>
      </c>
      <c r="F17" s="59">
        <v>3011</v>
      </c>
      <c r="G17" s="29"/>
      <c r="H17" s="59"/>
      <c r="I17" s="29"/>
      <c r="J17" s="59"/>
      <c r="K17" s="32"/>
      <c r="L17" s="58"/>
      <c r="M17" s="41"/>
      <c r="N17" s="58"/>
      <c r="O17" s="58">
        <v>139</v>
      </c>
      <c r="P17" s="58">
        <v>3031</v>
      </c>
      <c r="Q17" s="58">
        <f t="shared" si="0"/>
        <v>260</v>
      </c>
      <c r="R17" s="13">
        <f t="shared" si="1"/>
        <v>40663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29"/>
      <c r="F18" s="59"/>
      <c r="G18" s="30"/>
      <c r="H18" s="59"/>
      <c r="I18" s="38"/>
      <c r="J18" s="59"/>
      <c r="K18" s="32"/>
      <c r="L18" s="58"/>
      <c r="M18" s="41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29">
        <v>139</v>
      </c>
      <c r="F19" s="59">
        <v>2467</v>
      </c>
      <c r="G19" s="30"/>
      <c r="H19" s="59"/>
      <c r="I19" s="29"/>
      <c r="J19" s="59"/>
      <c r="K19" s="32"/>
      <c r="L19" s="58"/>
      <c r="M19" s="41"/>
      <c r="N19" s="58"/>
      <c r="O19" s="58"/>
      <c r="P19" s="58"/>
      <c r="Q19" s="58">
        <f t="shared" si="0"/>
        <v>139</v>
      </c>
      <c r="R19" s="13">
        <f t="shared" si="1"/>
        <v>21962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29"/>
      <c r="F20" s="59"/>
      <c r="G20" s="29"/>
      <c r="H20" s="59"/>
      <c r="I20" s="29"/>
      <c r="J20" s="59"/>
      <c r="K20" s="32"/>
      <c r="L20" s="58"/>
      <c r="M20" s="41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29"/>
      <c r="F21" s="59"/>
      <c r="G21" s="34"/>
      <c r="H21" s="59"/>
      <c r="I21" s="29"/>
      <c r="J21" s="59"/>
      <c r="K21" s="32"/>
      <c r="L21" s="58"/>
      <c r="M21" s="41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29"/>
      <c r="F22" s="59"/>
      <c r="G22" s="34"/>
      <c r="H22" s="59"/>
      <c r="I22" s="29"/>
      <c r="J22" s="59"/>
      <c r="K22" s="32"/>
      <c r="L22" s="58"/>
      <c r="M22" s="41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30"/>
      <c r="F23" s="12"/>
      <c r="G23" s="34"/>
      <c r="H23" s="59"/>
      <c r="I23" s="29"/>
      <c r="J23" s="59"/>
      <c r="K23" s="32"/>
      <c r="L23" s="58"/>
      <c r="M23" s="41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/>
      <c r="D24" s="59"/>
      <c r="E24" s="29"/>
      <c r="F24" s="59"/>
      <c r="G24" s="34">
        <v>26</v>
      </c>
      <c r="H24" s="59">
        <v>1523</v>
      </c>
      <c r="I24" s="29"/>
      <c r="J24" s="59"/>
      <c r="K24" s="32"/>
      <c r="L24" s="58"/>
      <c r="M24" s="41">
        <v>33</v>
      </c>
      <c r="N24" s="58">
        <v>1548</v>
      </c>
      <c r="O24" s="58"/>
      <c r="P24" s="58"/>
      <c r="Q24" s="58">
        <f t="shared" si="0"/>
        <v>59</v>
      </c>
      <c r="R24" s="13">
        <f t="shared" si="1"/>
        <v>9223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29"/>
      <c r="F25" s="59"/>
      <c r="G25" s="34">
        <v>30</v>
      </c>
      <c r="H25" s="59">
        <v>3462</v>
      </c>
      <c r="I25" s="29"/>
      <c r="J25" s="59"/>
      <c r="K25" s="32"/>
      <c r="L25" s="58"/>
      <c r="M25" s="41"/>
      <c r="N25" s="58"/>
      <c r="O25" s="58">
        <v>30</v>
      </c>
      <c r="P25" s="58">
        <v>3482</v>
      </c>
      <c r="Q25" s="58">
        <f t="shared" si="0"/>
        <v>60</v>
      </c>
      <c r="R25" s="13">
        <f t="shared" si="1"/>
        <v>9390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29"/>
      <c r="F26" s="59"/>
      <c r="G26" s="34"/>
      <c r="H26" s="59"/>
      <c r="I26" s="29"/>
      <c r="J26" s="59"/>
      <c r="K26" s="32"/>
      <c r="L26" s="58"/>
      <c r="M26" s="41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29"/>
      <c r="F27" s="59"/>
      <c r="G27" s="29"/>
      <c r="H27" s="59"/>
      <c r="I27" s="29"/>
      <c r="J27" s="59"/>
      <c r="K27" s="32"/>
      <c r="L27" s="58"/>
      <c r="M27" s="41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29"/>
      <c r="F28" s="59"/>
      <c r="G28" s="34"/>
      <c r="H28" s="59"/>
      <c r="I28" s="29"/>
      <c r="J28" s="59"/>
      <c r="K28" s="30"/>
      <c r="L28" s="12"/>
      <c r="M28" s="45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/>
      <c r="D29" s="59"/>
      <c r="E29" s="29"/>
      <c r="F29" s="59"/>
      <c r="G29" s="34"/>
      <c r="H29" s="59"/>
      <c r="I29" s="29"/>
      <c r="J29" s="59"/>
      <c r="K29" s="32">
        <v>32</v>
      </c>
      <c r="L29" s="58">
        <v>627</v>
      </c>
      <c r="M29" s="41"/>
      <c r="N29" s="58"/>
      <c r="O29" s="58">
        <v>32</v>
      </c>
      <c r="P29" s="58">
        <v>648</v>
      </c>
      <c r="Q29" s="58">
        <f t="shared" si="0"/>
        <v>64</v>
      </c>
      <c r="R29" s="13">
        <f t="shared" si="1"/>
        <v>10016</v>
      </c>
    </row>
    <row r="30" spans="1:18" ht="15" customHeight="1" x14ac:dyDescent="0.25">
      <c r="A30" s="59">
        <v>20</v>
      </c>
      <c r="B30" s="14">
        <v>334</v>
      </c>
      <c r="C30" s="59"/>
      <c r="D30" s="59"/>
      <c r="E30" s="29">
        <v>28</v>
      </c>
      <c r="F30" s="59">
        <v>880</v>
      </c>
      <c r="G30" s="34"/>
      <c r="H30" s="59"/>
      <c r="I30" s="29">
        <v>32</v>
      </c>
      <c r="J30" s="59">
        <v>900</v>
      </c>
      <c r="K30" s="32"/>
      <c r="L30" s="58"/>
      <c r="M30" s="41">
        <v>28</v>
      </c>
      <c r="N30" s="58">
        <v>917</v>
      </c>
      <c r="O30" s="58"/>
      <c r="P30" s="58"/>
      <c r="Q30" s="58">
        <f t="shared" si="0"/>
        <v>88</v>
      </c>
      <c r="R30" s="13">
        <f t="shared" si="1"/>
        <v>13820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29"/>
      <c r="F31" s="59"/>
      <c r="G31" s="34"/>
      <c r="H31" s="59"/>
      <c r="I31" s="29"/>
      <c r="J31" s="59"/>
      <c r="K31" s="32"/>
      <c r="L31" s="58"/>
      <c r="M31" s="41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29"/>
      <c r="F32" s="59"/>
      <c r="G32" s="34"/>
      <c r="H32" s="59"/>
      <c r="I32" s="29">
        <v>37</v>
      </c>
      <c r="J32" s="59">
        <v>1880</v>
      </c>
      <c r="K32" s="32"/>
      <c r="L32" s="58"/>
      <c r="M32" s="41"/>
      <c r="N32" s="58"/>
      <c r="O32" s="58"/>
      <c r="P32" s="58"/>
      <c r="Q32" s="58">
        <f t="shared" si="0"/>
        <v>37</v>
      </c>
      <c r="R32" s="13">
        <f t="shared" si="1"/>
        <v>5846</v>
      </c>
    </row>
    <row r="33" spans="1:18" ht="15" customHeight="1" x14ac:dyDescent="0.25">
      <c r="A33" s="59">
        <v>23</v>
      </c>
      <c r="B33" s="14">
        <v>337</v>
      </c>
      <c r="C33" s="59"/>
      <c r="D33" s="59"/>
      <c r="E33" s="29">
        <v>36</v>
      </c>
      <c r="F33" s="59">
        <v>5598</v>
      </c>
      <c r="G33" s="34"/>
      <c r="H33" s="59"/>
      <c r="I33" s="29">
        <v>25</v>
      </c>
      <c r="J33" s="59">
        <v>5609</v>
      </c>
      <c r="K33" s="32"/>
      <c r="L33" s="58"/>
      <c r="M33" s="41">
        <v>25</v>
      </c>
      <c r="N33" s="58">
        <v>5614</v>
      </c>
      <c r="O33" s="58"/>
      <c r="P33" s="58"/>
      <c r="Q33" s="58">
        <f t="shared" si="0"/>
        <v>86</v>
      </c>
      <c r="R33" s="13">
        <f t="shared" si="1"/>
        <v>13513</v>
      </c>
    </row>
    <row r="34" spans="1:18" ht="15" customHeight="1" x14ac:dyDescent="0.25">
      <c r="A34" s="59">
        <v>24</v>
      </c>
      <c r="B34" s="14">
        <v>338</v>
      </c>
      <c r="C34" s="59"/>
      <c r="D34" s="59"/>
      <c r="E34" s="29">
        <v>39</v>
      </c>
      <c r="F34" s="59">
        <v>1831</v>
      </c>
      <c r="G34" s="34"/>
      <c r="H34" s="59"/>
      <c r="I34" s="29"/>
      <c r="J34" s="59"/>
      <c r="K34" s="32">
        <v>17</v>
      </c>
      <c r="L34" s="58">
        <v>1881</v>
      </c>
      <c r="M34" s="41"/>
      <c r="N34" s="58"/>
      <c r="O34" s="58">
        <v>34</v>
      </c>
      <c r="P34" s="58">
        <v>1906</v>
      </c>
      <c r="Q34" s="58">
        <f t="shared" si="0"/>
        <v>90</v>
      </c>
      <c r="R34" s="13">
        <f t="shared" si="1"/>
        <v>14118</v>
      </c>
    </row>
    <row r="35" spans="1:18" ht="15" customHeight="1" x14ac:dyDescent="0.25">
      <c r="A35" s="59">
        <v>25</v>
      </c>
      <c r="B35" s="14">
        <v>339</v>
      </c>
      <c r="C35" s="14"/>
      <c r="D35" s="14"/>
      <c r="E35" s="31"/>
      <c r="F35" s="14"/>
      <c r="G35" s="35">
        <v>34</v>
      </c>
      <c r="H35" s="12">
        <v>9409</v>
      </c>
      <c r="I35" s="29"/>
      <c r="J35" s="14"/>
      <c r="L35" s="16"/>
      <c r="M35" s="41">
        <v>39</v>
      </c>
      <c r="N35" s="16">
        <v>9432</v>
      </c>
      <c r="O35" s="16"/>
      <c r="P35" s="16"/>
      <c r="Q35" s="58">
        <f t="shared" si="0"/>
        <v>73</v>
      </c>
      <c r="R35" s="13">
        <f t="shared" si="1"/>
        <v>11417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29"/>
      <c r="F36" s="59"/>
      <c r="G36" s="36"/>
      <c r="H36" s="12"/>
      <c r="I36" s="29"/>
      <c r="J36" s="59"/>
      <c r="K36" s="32"/>
      <c r="L36" s="58"/>
      <c r="M36" s="41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/>
      <c r="D37" s="59"/>
      <c r="E37" s="29">
        <v>33</v>
      </c>
      <c r="F37" s="59">
        <v>10939</v>
      </c>
      <c r="G37" s="36"/>
      <c r="H37" s="12"/>
      <c r="I37" s="29">
        <v>38</v>
      </c>
      <c r="J37" s="59">
        <v>10962</v>
      </c>
      <c r="K37" s="32">
        <v>24</v>
      </c>
      <c r="L37" s="58">
        <v>10973</v>
      </c>
      <c r="M37" s="41"/>
      <c r="N37" s="58"/>
      <c r="O37" s="58">
        <v>32</v>
      </c>
      <c r="P37" s="58">
        <v>10990</v>
      </c>
      <c r="Q37" s="58">
        <f t="shared" si="0"/>
        <v>127</v>
      </c>
      <c r="R37" s="13">
        <f t="shared" si="1"/>
        <v>19970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29"/>
      <c r="F38" s="59"/>
      <c r="G38" s="36"/>
      <c r="H38" s="12"/>
      <c r="I38" s="29"/>
      <c r="J38" s="59"/>
      <c r="K38" s="32"/>
      <c r="L38" s="58"/>
      <c r="M38" s="41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>
        <v>23</v>
      </c>
      <c r="D39" s="59">
        <v>13514</v>
      </c>
      <c r="E39" s="30">
        <v>22</v>
      </c>
      <c r="F39" s="59">
        <v>13522</v>
      </c>
      <c r="G39" s="36"/>
      <c r="H39" s="12"/>
      <c r="I39" s="29"/>
      <c r="J39" s="59"/>
      <c r="K39" s="32"/>
      <c r="L39" s="58"/>
      <c r="M39" s="41"/>
      <c r="N39" s="58"/>
      <c r="O39" s="58"/>
      <c r="P39" s="58"/>
      <c r="Q39" s="58">
        <f t="shared" si="0"/>
        <v>45</v>
      </c>
      <c r="R39" s="13">
        <f t="shared" si="1"/>
        <v>7110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30"/>
      <c r="F40" s="59"/>
      <c r="G40" s="34"/>
      <c r="H40" s="12"/>
      <c r="I40" s="29"/>
      <c r="J40" s="59"/>
      <c r="K40" s="32"/>
      <c r="L40" s="58"/>
      <c r="M40" s="41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30"/>
      <c r="F41" s="59"/>
      <c r="G41" s="34"/>
      <c r="H41" s="12"/>
      <c r="I41" s="29"/>
      <c r="J41" s="59"/>
      <c r="K41" s="32"/>
      <c r="L41" s="58"/>
      <c r="M41" s="41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30"/>
      <c r="F42" s="59"/>
      <c r="G42" s="34"/>
      <c r="H42" s="12"/>
      <c r="I42" s="29"/>
      <c r="J42" s="59"/>
      <c r="K42" s="32"/>
      <c r="L42" s="58"/>
      <c r="M42" s="41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29"/>
      <c r="F43" s="59"/>
      <c r="G43" s="34"/>
      <c r="H43" s="12"/>
      <c r="I43" s="29"/>
      <c r="J43" s="59"/>
      <c r="K43" s="32"/>
      <c r="L43" s="58"/>
      <c r="M43" s="41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29"/>
      <c r="F44" s="59"/>
      <c r="G44" s="29"/>
      <c r="H44" s="12"/>
      <c r="I44" s="29"/>
      <c r="J44" s="59"/>
      <c r="K44" s="32"/>
      <c r="L44" s="58"/>
      <c r="M44" s="41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29"/>
      <c r="F45" s="59"/>
      <c r="G45" s="29"/>
      <c r="H45" s="59"/>
      <c r="I45" s="29"/>
      <c r="J45" s="59"/>
      <c r="K45" s="30"/>
      <c r="L45" s="58"/>
      <c r="M45" s="41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29"/>
      <c r="F46" s="59"/>
      <c r="G46" s="34"/>
      <c r="H46" s="59"/>
      <c r="I46" s="29"/>
      <c r="J46" s="59"/>
      <c r="K46" s="32"/>
      <c r="L46" s="58"/>
      <c r="M46" s="41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29"/>
      <c r="F47" s="59"/>
      <c r="G47" s="34"/>
      <c r="H47" s="59"/>
      <c r="I47" s="29"/>
      <c r="J47" s="59"/>
      <c r="K47" s="32"/>
      <c r="L47" s="58"/>
      <c r="M47" s="41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29"/>
      <c r="F48" s="59"/>
      <c r="G48" s="29"/>
      <c r="H48" s="14"/>
      <c r="I48" s="31"/>
      <c r="J48" s="59"/>
      <c r="K48" s="32"/>
      <c r="L48" s="58"/>
      <c r="M48" s="41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32"/>
      <c r="F49" s="58"/>
      <c r="G49" s="32"/>
      <c r="H49" s="59"/>
      <c r="I49" s="29"/>
      <c r="J49" s="58"/>
      <c r="K49" s="32"/>
      <c r="L49" s="58"/>
      <c r="M49" s="41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32"/>
      <c r="F50" s="58"/>
      <c r="G50" s="32"/>
      <c r="H50" s="59"/>
      <c r="I50" s="29"/>
      <c r="J50" s="58"/>
      <c r="K50" s="32"/>
      <c r="L50" s="58"/>
      <c r="M50" s="41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32"/>
      <c r="F51" s="58"/>
      <c r="G51" s="32"/>
      <c r="H51" s="59"/>
      <c r="I51" s="29"/>
      <c r="J51" s="58"/>
      <c r="K51" s="32"/>
      <c r="L51" s="58"/>
      <c r="M51" s="41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32"/>
      <c r="F52" s="58"/>
      <c r="G52" s="32"/>
      <c r="H52" s="59"/>
      <c r="I52" s="29"/>
      <c r="J52" s="58"/>
      <c r="K52" s="32"/>
      <c r="L52" s="58"/>
      <c r="M52" s="41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32"/>
      <c r="F53" s="58"/>
      <c r="G53" s="32"/>
      <c r="H53" s="59"/>
      <c r="I53" s="29"/>
      <c r="J53" s="58"/>
      <c r="K53" s="32"/>
      <c r="L53" s="58"/>
      <c r="M53" s="41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32"/>
      <c r="F54" s="58"/>
      <c r="G54" s="32"/>
      <c r="H54" s="59"/>
      <c r="I54" s="29"/>
      <c r="J54" s="58"/>
      <c r="K54" s="32"/>
      <c r="L54" s="58"/>
      <c r="M54" s="41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32"/>
      <c r="F55" s="58"/>
      <c r="G55" s="32"/>
      <c r="H55" s="58"/>
      <c r="I55" s="32"/>
      <c r="J55" s="58"/>
      <c r="K55" s="32"/>
      <c r="L55" s="58"/>
      <c r="M55" s="41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32"/>
      <c r="F56" s="58"/>
      <c r="G56" s="32"/>
      <c r="H56" s="58"/>
      <c r="I56" s="32"/>
      <c r="J56" s="58"/>
      <c r="K56" s="32"/>
      <c r="L56" s="58"/>
      <c r="M56" s="41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32"/>
      <c r="F57" s="58"/>
      <c r="G57" s="32">
        <v>39</v>
      </c>
      <c r="H57" s="58">
        <v>573</v>
      </c>
      <c r="I57" s="32"/>
      <c r="J57" s="58"/>
      <c r="K57" s="32"/>
      <c r="L57" s="58"/>
      <c r="M57" s="41"/>
      <c r="N57" s="58"/>
      <c r="O57" s="58"/>
      <c r="P57" s="58"/>
      <c r="Q57" s="58">
        <f t="shared" si="2"/>
        <v>39</v>
      </c>
      <c r="R57" s="13">
        <f t="shared" si="3"/>
        <v>6162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32"/>
      <c r="F58" s="58"/>
      <c r="G58" s="32"/>
      <c r="H58" s="58"/>
      <c r="I58" s="32"/>
      <c r="J58" s="58"/>
      <c r="K58" s="32"/>
      <c r="L58" s="58"/>
      <c r="M58" s="41"/>
      <c r="N58" s="58"/>
      <c r="O58" s="58"/>
      <c r="P58" s="58"/>
      <c r="Q58" s="58">
        <f t="shared" si="2"/>
        <v>0</v>
      </c>
      <c r="R58" s="13">
        <f t="shared" si="3"/>
        <v>0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32"/>
      <c r="F59" s="58"/>
      <c r="G59" s="32"/>
      <c r="H59" s="58"/>
      <c r="I59" s="32"/>
      <c r="J59" s="58"/>
      <c r="K59" s="32"/>
      <c r="L59" s="58"/>
      <c r="M59" s="41"/>
      <c r="N59" s="58"/>
      <c r="O59" s="58"/>
      <c r="P59" s="58"/>
      <c r="Q59" s="58">
        <f t="shared" si="2"/>
        <v>0</v>
      </c>
      <c r="R59" s="13">
        <f t="shared" si="3"/>
        <v>0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32"/>
      <c r="F60" s="58"/>
      <c r="G60" s="32"/>
      <c r="H60" s="58"/>
      <c r="I60" s="32"/>
      <c r="J60" s="58"/>
      <c r="K60" s="32"/>
      <c r="L60" s="58"/>
      <c r="M60" s="41"/>
      <c r="N60" s="58"/>
      <c r="O60" s="58"/>
      <c r="P60" s="58"/>
      <c r="Q60" s="58">
        <f t="shared" si="2"/>
        <v>0</v>
      </c>
      <c r="R60" s="13">
        <f t="shared" si="3"/>
        <v>0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32"/>
      <c r="F61" s="58"/>
      <c r="G61" s="32"/>
      <c r="H61" s="58"/>
      <c r="I61" s="32"/>
      <c r="J61" s="58"/>
      <c r="K61" s="32"/>
      <c r="L61" s="58"/>
      <c r="M61" s="41"/>
      <c r="N61" s="58"/>
      <c r="O61" s="58"/>
      <c r="P61" s="58"/>
      <c r="Q61" s="58">
        <f t="shared" si="2"/>
        <v>0</v>
      </c>
      <c r="R61" s="13">
        <f t="shared" si="3"/>
        <v>0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32"/>
      <c r="F62" s="58"/>
      <c r="G62" s="32"/>
      <c r="H62" s="58"/>
      <c r="I62" s="32"/>
      <c r="J62" s="58"/>
      <c r="K62" s="32"/>
      <c r="L62" s="58"/>
      <c r="M62" s="41"/>
      <c r="N62" s="58"/>
      <c r="O62" s="58">
        <v>43</v>
      </c>
      <c r="P62" s="58">
        <v>702</v>
      </c>
      <c r="Q62" s="58">
        <f t="shared" si="2"/>
        <v>43</v>
      </c>
      <c r="R62" s="13">
        <f t="shared" si="3"/>
        <v>6665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32">
        <v>37</v>
      </c>
      <c r="F63" s="58">
        <v>604</v>
      </c>
      <c r="G63" s="32"/>
      <c r="H63" s="58"/>
      <c r="I63" s="32"/>
      <c r="J63" s="58"/>
      <c r="K63" s="32"/>
      <c r="L63" s="58"/>
      <c r="M63" s="41"/>
      <c r="N63" s="58"/>
      <c r="O63" s="58"/>
      <c r="P63" s="58"/>
      <c r="Q63" s="58">
        <f t="shared" si="2"/>
        <v>37</v>
      </c>
      <c r="R63" s="13">
        <f t="shared" si="3"/>
        <v>5846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32"/>
      <c r="F64" s="58"/>
      <c r="G64" s="32"/>
      <c r="H64" s="58"/>
      <c r="I64" s="32"/>
      <c r="J64" s="58"/>
      <c r="K64" s="32"/>
      <c r="L64" s="58"/>
      <c r="M64" s="41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32"/>
      <c r="F65" s="58"/>
      <c r="G65" s="32"/>
      <c r="H65" s="58"/>
      <c r="I65" s="32"/>
      <c r="J65" s="58"/>
      <c r="K65" s="32"/>
      <c r="L65" s="58"/>
      <c r="M65" s="41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32"/>
      <c r="F66" s="58"/>
      <c r="G66" s="32"/>
      <c r="H66" s="58"/>
      <c r="I66" s="32"/>
      <c r="J66" s="58"/>
      <c r="K66" s="32"/>
      <c r="L66" s="58"/>
      <c r="M66" s="41">
        <v>33</v>
      </c>
      <c r="N66" s="58">
        <v>546</v>
      </c>
      <c r="O66" s="58"/>
      <c r="P66" s="58"/>
      <c r="Q66" s="58">
        <f t="shared" si="2"/>
        <v>33</v>
      </c>
      <c r="R66" s="13">
        <f t="shared" si="3"/>
        <v>5115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32"/>
      <c r="F67" s="58"/>
      <c r="G67" s="32"/>
      <c r="H67" s="58"/>
      <c r="I67" s="32"/>
      <c r="J67" s="58"/>
      <c r="K67" s="32"/>
      <c r="L67" s="58"/>
      <c r="M67" s="41"/>
      <c r="N67" s="58"/>
      <c r="O67" s="58"/>
      <c r="P67" s="58"/>
      <c r="Q67" s="58">
        <f t="shared" si="2"/>
        <v>0</v>
      </c>
      <c r="R67" s="13">
        <f t="shared" si="3"/>
        <v>0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32">
        <v>38</v>
      </c>
      <c r="F68" s="58">
        <v>580</v>
      </c>
      <c r="G68" s="32"/>
      <c r="H68" s="58"/>
      <c r="I68" s="32"/>
      <c r="J68" s="58"/>
      <c r="K68" s="32"/>
      <c r="L68" s="58"/>
      <c r="M68" s="41"/>
      <c r="N68" s="58"/>
      <c r="O68" s="58"/>
      <c r="P68" s="58"/>
      <c r="Q68" s="58">
        <f t="shared" si="2"/>
        <v>38</v>
      </c>
      <c r="R68" s="13">
        <f t="shared" si="3"/>
        <v>6004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32"/>
      <c r="F69" s="58"/>
      <c r="G69" s="32"/>
      <c r="H69" s="58"/>
      <c r="I69" s="32"/>
      <c r="J69" s="58"/>
      <c r="K69" s="32">
        <v>47</v>
      </c>
      <c r="L69" s="58">
        <v>6648</v>
      </c>
      <c r="M69" s="41"/>
      <c r="N69" s="58"/>
      <c r="O69" s="58"/>
      <c r="P69" s="58"/>
      <c r="Q69" s="58">
        <f t="shared" si="2"/>
        <v>47</v>
      </c>
      <c r="R69" s="13">
        <f t="shared" si="3"/>
        <v>7426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32"/>
      <c r="F70" s="58"/>
      <c r="G70" s="32"/>
      <c r="H70" s="58"/>
      <c r="I70" s="32"/>
      <c r="J70" s="58"/>
      <c r="K70" s="32"/>
      <c r="L70" s="58"/>
      <c r="M70" s="41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32"/>
      <c r="F71" s="58"/>
      <c r="G71" s="32"/>
      <c r="H71" s="58"/>
      <c r="I71" s="32"/>
      <c r="J71" s="58"/>
      <c r="K71" s="32"/>
      <c r="L71" s="58"/>
      <c r="M71" s="41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32"/>
      <c r="F72" s="58"/>
      <c r="G72" s="32"/>
      <c r="H72" s="58"/>
      <c r="I72" s="32"/>
      <c r="J72" s="58"/>
      <c r="K72" s="32"/>
      <c r="L72" s="58"/>
      <c r="M72" s="41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32"/>
      <c r="F73" s="58"/>
      <c r="G73" s="32">
        <v>220</v>
      </c>
      <c r="H73" s="58">
        <v>1063</v>
      </c>
      <c r="I73" s="32"/>
      <c r="J73" s="58"/>
      <c r="K73" s="32"/>
      <c r="L73" s="58"/>
      <c r="M73" s="41"/>
      <c r="N73" s="58"/>
      <c r="O73" s="58"/>
      <c r="P73" s="58"/>
      <c r="Q73" s="58">
        <f t="shared" si="2"/>
        <v>220</v>
      </c>
      <c r="R73" s="13">
        <f t="shared" si="3"/>
        <v>34760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32"/>
      <c r="F74" s="58"/>
      <c r="G74" s="32"/>
      <c r="H74" s="58"/>
      <c r="I74" s="32"/>
      <c r="J74" s="58"/>
      <c r="K74" s="32"/>
      <c r="L74" s="58"/>
      <c r="M74" s="41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32"/>
      <c r="F75" s="58"/>
      <c r="G75" s="32"/>
      <c r="H75" s="58"/>
      <c r="I75" s="32"/>
      <c r="J75" s="58"/>
      <c r="K75" s="32"/>
      <c r="L75" s="58"/>
      <c r="M75" s="41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32"/>
      <c r="F76" s="58"/>
      <c r="G76" s="32"/>
      <c r="H76" s="58"/>
      <c r="I76" s="32"/>
      <c r="J76" s="58"/>
      <c r="K76" s="32"/>
      <c r="L76" s="58"/>
      <c r="M76" s="41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32"/>
      <c r="F77" s="58"/>
      <c r="G77" s="32"/>
      <c r="H77" s="58"/>
      <c r="I77" s="32"/>
      <c r="J77" s="58"/>
      <c r="K77" s="32"/>
      <c r="L77" s="58"/>
      <c r="M77" s="41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32"/>
      <c r="F78" s="58"/>
      <c r="G78" s="32"/>
      <c r="H78" s="58"/>
      <c r="I78" s="32"/>
      <c r="J78" s="58"/>
      <c r="K78" s="32"/>
      <c r="L78" s="58"/>
      <c r="M78" s="41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32"/>
      <c r="F79" s="58"/>
      <c r="G79" s="32"/>
      <c r="H79" s="58"/>
      <c r="I79" s="32"/>
      <c r="J79" s="58"/>
      <c r="K79" s="32"/>
      <c r="L79" s="58"/>
      <c r="M79" s="41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32"/>
      <c r="F80" s="58"/>
      <c r="G80" s="32"/>
      <c r="H80" s="58"/>
      <c r="I80" s="32"/>
      <c r="J80" s="58"/>
      <c r="K80" s="32"/>
      <c r="L80" s="58"/>
      <c r="M80" s="41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32"/>
      <c r="F81" s="58"/>
      <c r="G81" s="32"/>
      <c r="H81" s="58"/>
      <c r="I81" s="32"/>
      <c r="J81" s="58"/>
      <c r="K81" s="32"/>
      <c r="L81" s="58"/>
      <c r="M81" s="41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32"/>
      <c r="F82" s="58"/>
      <c r="G82" s="32"/>
      <c r="H82" s="58"/>
      <c r="I82" s="32"/>
      <c r="J82" s="58"/>
      <c r="K82" s="32"/>
      <c r="L82" s="58"/>
      <c r="M82" s="41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32"/>
      <c r="F83" s="58"/>
      <c r="G83" s="32"/>
      <c r="H83" s="58"/>
      <c r="I83" s="32"/>
      <c r="J83" s="58"/>
      <c r="K83" s="32"/>
      <c r="L83" s="58"/>
      <c r="M83" s="41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>
        <v>20</v>
      </c>
      <c r="D84" s="18">
        <v>4056</v>
      </c>
      <c r="E84" s="33"/>
      <c r="F84" s="18"/>
      <c r="G84" s="33"/>
      <c r="H84" s="18"/>
      <c r="I84" s="33"/>
      <c r="J84" s="18"/>
      <c r="K84" s="33">
        <v>22</v>
      </c>
      <c r="L84" s="18">
        <v>4080</v>
      </c>
      <c r="M84" s="46"/>
      <c r="N84" s="18"/>
      <c r="O84" s="18"/>
      <c r="P84" s="18"/>
      <c r="Q84" s="58">
        <f t="shared" si="4"/>
        <v>42</v>
      </c>
      <c r="R84" s="13">
        <f t="shared" si="5"/>
        <v>6636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32"/>
      <c r="F85" s="58"/>
      <c r="G85" s="32"/>
      <c r="H85" s="58"/>
      <c r="I85" s="32"/>
      <c r="J85" s="58"/>
      <c r="K85" s="32">
        <v>24</v>
      </c>
      <c r="L85" s="58">
        <v>4821</v>
      </c>
      <c r="M85" s="41"/>
      <c r="N85" s="58"/>
      <c r="O85" s="58"/>
      <c r="P85" s="58"/>
      <c r="Q85" s="58">
        <f t="shared" si="4"/>
        <v>24</v>
      </c>
      <c r="R85" s="13">
        <f t="shared" si="5"/>
        <v>3792</v>
      </c>
    </row>
    <row r="86" spans="1:18" ht="15" customHeight="1" x14ac:dyDescent="0.25">
      <c r="A86" s="59">
        <v>76</v>
      </c>
      <c r="B86" s="58">
        <v>620</v>
      </c>
      <c r="C86" s="58">
        <v>19</v>
      </c>
      <c r="D86" s="58">
        <v>5037</v>
      </c>
      <c r="E86" s="32"/>
      <c r="F86" s="58"/>
      <c r="G86" s="32"/>
      <c r="H86" s="58"/>
      <c r="I86" s="32">
        <v>20</v>
      </c>
      <c r="J86" s="58">
        <v>5058</v>
      </c>
      <c r="K86" s="32"/>
      <c r="L86" s="58"/>
      <c r="M86" s="41"/>
      <c r="N86" s="58"/>
      <c r="O86" s="58">
        <v>24</v>
      </c>
      <c r="P86" s="58">
        <v>5086</v>
      </c>
      <c r="Q86" s="58">
        <f t="shared" si="4"/>
        <v>63</v>
      </c>
      <c r="R86" s="13">
        <f t="shared" si="5"/>
        <v>9882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32"/>
      <c r="F87" s="58"/>
      <c r="G87" s="32"/>
      <c r="H87" s="58"/>
      <c r="I87" s="32"/>
      <c r="J87" s="58"/>
      <c r="K87" s="32"/>
      <c r="L87" s="58"/>
      <c r="M87" s="41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32"/>
      <c r="F88" s="58"/>
      <c r="G88" s="32"/>
      <c r="H88" s="58"/>
      <c r="I88" s="32"/>
      <c r="J88" s="58"/>
      <c r="K88" s="32"/>
      <c r="L88" s="58"/>
      <c r="M88" s="45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>
        <v>18</v>
      </c>
      <c r="D89" s="58">
        <v>4986</v>
      </c>
      <c r="E89" s="32"/>
      <c r="F89" s="58"/>
      <c r="G89" s="32"/>
      <c r="H89" s="58"/>
      <c r="I89" s="32"/>
      <c r="J89" s="58"/>
      <c r="K89" s="32">
        <v>18</v>
      </c>
      <c r="L89" s="58">
        <v>5000</v>
      </c>
      <c r="M89" s="41"/>
      <c r="N89" s="58"/>
      <c r="O89" s="58"/>
      <c r="P89" s="58"/>
      <c r="Q89" s="58">
        <f t="shared" si="4"/>
        <v>36</v>
      </c>
      <c r="R89" s="13">
        <f t="shared" si="5"/>
        <v>5688</v>
      </c>
    </row>
    <row r="90" spans="1:18" ht="15" customHeight="1" x14ac:dyDescent="0.25">
      <c r="A90" s="59">
        <v>80</v>
      </c>
      <c r="B90" s="58">
        <v>624</v>
      </c>
      <c r="C90" s="58"/>
      <c r="D90" s="58"/>
      <c r="E90" s="32">
        <v>17</v>
      </c>
      <c r="F90" s="58">
        <v>4902</v>
      </c>
      <c r="G90" s="32"/>
      <c r="H90" s="58"/>
      <c r="I90" s="32">
        <v>19</v>
      </c>
      <c r="J90" s="58">
        <v>4917</v>
      </c>
      <c r="K90" s="32"/>
      <c r="L90" s="58"/>
      <c r="M90" s="41"/>
      <c r="N90" s="58"/>
      <c r="O90" s="58"/>
      <c r="P90" s="58"/>
      <c r="Q90" s="58">
        <f t="shared" si="4"/>
        <v>36</v>
      </c>
      <c r="R90" s="13">
        <f t="shared" si="5"/>
        <v>5688</v>
      </c>
    </row>
    <row r="91" spans="1:18" ht="15" customHeight="1" x14ac:dyDescent="0.25">
      <c r="A91" s="59">
        <v>81</v>
      </c>
      <c r="B91" s="58">
        <v>625</v>
      </c>
      <c r="C91" s="58"/>
      <c r="D91" s="58"/>
      <c r="E91" s="32"/>
      <c r="F91" s="58"/>
      <c r="G91" s="32">
        <v>23</v>
      </c>
      <c r="H91" s="58">
        <v>5046</v>
      </c>
      <c r="I91" s="32"/>
      <c r="J91" s="58"/>
      <c r="K91" s="32">
        <v>18</v>
      </c>
      <c r="L91" s="58">
        <v>5060</v>
      </c>
      <c r="M91" s="41"/>
      <c r="N91" s="58"/>
      <c r="O91" s="58"/>
      <c r="P91" s="58"/>
      <c r="Q91" s="58">
        <f t="shared" si="4"/>
        <v>41</v>
      </c>
      <c r="R91" s="13">
        <f t="shared" si="5"/>
        <v>6478</v>
      </c>
    </row>
    <row r="92" spans="1:18" ht="15" customHeight="1" x14ac:dyDescent="0.25">
      <c r="A92" s="59">
        <v>82</v>
      </c>
      <c r="B92" s="58">
        <v>626</v>
      </c>
      <c r="C92" s="58"/>
      <c r="D92" s="58"/>
      <c r="E92" s="32">
        <v>24</v>
      </c>
      <c r="F92" s="58">
        <v>4202</v>
      </c>
      <c r="G92" s="32"/>
      <c r="H92" s="58"/>
      <c r="I92" s="32"/>
      <c r="J92" s="58"/>
      <c r="K92" s="37"/>
      <c r="L92" s="58"/>
      <c r="M92" s="41"/>
      <c r="N92" s="58"/>
      <c r="O92" s="58">
        <v>28</v>
      </c>
      <c r="P92" s="58">
        <v>4227</v>
      </c>
      <c r="Q92" s="58">
        <f t="shared" si="4"/>
        <v>52</v>
      </c>
      <c r="R92" s="13">
        <f t="shared" si="5"/>
        <v>8132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32">
        <v>18</v>
      </c>
      <c r="F93" s="58">
        <v>4773</v>
      </c>
      <c r="G93" s="32"/>
      <c r="H93" s="58"/>
      <c r="I93" s="32"/>
      <c r="J93" s="58"/>
      <c r="K93" s="30"/>
      <c r="L93" s="58"/>
      <c r="M93" s="41"/>
      <c r="N93" s="58"/>
      <c r="O93" s="58">
        <v>22</v>
      </c>
      <c r="P93" s="58">
        <v>4793</v>
      </c>
      <c r="Q93" s="58">
        <f t="shared" si="4"/>
        <v>40</v>
      </c>
      <c r="R93" s="13">
        <f t="shared" si="5"/>
        <v>6254</v>
      </c>
    </row>
    <row r="94" spans="1:18" ht="15" customHeight="1" x14ac:dyDescent="0.25">
      <c r="A94" s="59">
        <v>84</v>
      </c>
      <c r="B94" s="58">
        <v>628</v>
      </c>
      <c r="C94" s="58"/>
      <c r="D94" s="58"/>
      <c r="E94" s="32">
        <v>20</v>
      </c>
      <c r="F94" s="58">
        <v>4837</v>
      </c>
      <c r="G94" s="32"/>
      <c r="H94" s="58"/>
      <c r="I94" s="32"/>
      <c r="J94" s="58"/>
      <c r="K94" s="30"/>
      <c r="L94" s="58"/>
      <c r="M94" s="41"/>
      <c r="N94" s="58"/>
      <c r="O94" s="58">
        <v>20</v>
      </c>
      <c r="P94" s="58">
        <v>4853</v>
      </c>
      <c r="Q94" s="58">
        <f t="shared" si="4"/>
        <v>40</v>
      </c>
      <c r="R94" s="13">
        <f t="shared" si="5"/>
        <v>6260</v>
      </c>
    </row>
    <row r="95" spans="1:18" ht="15" customHeight="1" x14ac:dyDescent="0.25">
      <c r="A95" s="59">
        <v>85</v>
      </c>
      <c r="B95" s="58">
        <v>629</v>
      </c>
      <c r="C95" s="58">
        <v>18</v>
      </c>
      <c r="D95" s="58">
        <v>4876</v>
      </c>
      <c r="E95" s="32">
        <v>20</v>
      </c>
      <c r="F95" s="58">
        <v>4889</v>
      </c>
      <c r="G95" s="32"/>
      <c r="H95" s="58"/>
      <c r="I95" s="32"/>
      <c r="J95" s="58"/>
      <c r="K95" s="30"/>
      <c r="L95" s="58"/>
      <c r="M95" s="41"/>
      <c r="N95" s="58"/>
      <c r="O95" s="58">
        <v>26</v>
      </c>
      <c r="P95" s="58">
        <v>4912</v>
      </c>
      <c r="Q95" s="58">
        <f t="shared" si="4"/>
        <v>64</v>
      </c>
      <c r="R95" s="13">
        <f t="shared" si="5"/>
        <v>10034</v>
      </c>
    </row>
    <row r="96" spans="1:18" ht="15" customHeight="1" x14ac:dyDescent="0.25">
      <c r="A96" s="59">
        <v>86</v>
      </c>
      <c r="B96" s="58">
        <v>630</v>
      </c>
      <c r="C96" s="58">
        <v>30</v>
      </c>
      <c r="D96" s="58">
        <v>4970</v>
      </c>
      <c r="E96" s="32"/>
      <c r="F96" s="58"/>
      <c r="G96" s="32"/>
      <c r="H96" s="58"/>
      <c r="I96" s="32"/>
      <c r="J96" s="58"/>
      <c r="K96" s="32"/>
      <c r="L96" s="58"/>
      <c r="M96" s="41">
        <v>20</v>
      </c>
      <c r="N96" s="58">
        <v>4987</v>
      </c>
      <c r="O96" s="58"/>
      <c r="P96" s="58"/>
      <c r="Q96" s="58">
        <f t="shared" si="4"/>
        <v>50</v>
      </c>
      <c r="R96" s="13">
        <f t="shared" si="5"/>
        <v>7840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32">
        <v>19</v>
      </c>
      <c r="F97" s="58">
        <v>4291</v>
      </c>
      <c r="G97" s="32"/>
      <c r="H97" s="58"/>
      <c r="I97" s="32"/>
      <c r="J97" s="58"/>
      <c r="K97" s="32"/>
      <c r="L97" s="58"/>
      <c r="M97" s="41">
        <v>23</v>
      </c>
      <c r="N97" s="58">
        <v>4326</v>
      </c>
      <c r="O97" s="58"/>
      <c r="P97" s="58"/>
      <c r="Q97" s="58">
        <f t="shared" si="4"/>
        <v>42</v>
      </c>
      <c r="R97" s="13">
        <f t="shared" si="5"/>
        <v>6567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32">
        <v>19</v>
      </c>
      <c r="F98" s="58">
        <v>4628</v>
      </c>
      <c r="H98" s="58"/>
      <c r="I98" s="32"/>
      <c r="J98" s="58"/>
      <c r="K98" s="32">
        <v>20</v>
      </c>
      <c r="L98" s="58">
        <v>4646</v>
      </c>
      <c r="M98" s="41"/>
      <c r="N98" s="58"/>
      <c r="O98" s="58"/>
      <c r="P98" s="58"/>
      <c r="Q98" s="58">
        <f t="shared" si="4"/>
        <v>39</v>
      </c>
      <c r="R98" s="13">
        <f t="shared" si="5"/>
        <v>6162</v>
      </c>
    </row>
    <row r="99" spans="1:18" ht="15" customHeight="1" x14ac:dyDescent="0.25">
      <c r="A99" s="59">
        <v>89</v>
      </c>
      <c r="B99" s="58">
        <v>633</v>
      </c>
      <c r="C99" s="58">
        <v>27</v>
      </c>
      <c r="D99" s="58">
        <v>4339</v>
      </c>
      <c r="E99" s="32"/>
      <c r="F99" s="58"/>
      <c r="G99" s="30"/>
      <c r="H99" s="58"/>
      <c r="I99" s="32">
        <v>24</v>
      </c>
      <c r="J99" s="58">
        <v>4355</v>
      </c>
      <c r="K99" s="32"/>
      <c r="L99" s="58"/>
      <c r="M99" s="41"/>
      <c r="N99" s="58"/>
      <c r="O99" s="58"/>
      <c r="P99" s="58"/>
      <c r="Q99" s="58">
        <f t="shared" si="4"/>
        <v>51</v>
      </c>
      <c r="R99" s="13">
        <f t="shared" si="5"/>
        <v>8058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32"/>
      <c r="F100" s="58"/>
      <c r="G100" s="32"/>
      <c r="H100" s="58"/>
      <c r="I100" s="32"/>
      <c r="J100" s="58"/>
      <c r="K100" s="32"/>
      <c r="L100" s="58"/>
      <c r="M100" s="41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32"/>
      <c r="F101" s="58"/>
      <c r="G101" s="32"/>
      <c r="H101" s="58"/>
      <c r="I101" s="32"/>
      <c r="J101" s="58"/>
      <c r="K101" s="32"/>
      <c r="L101" s="58"/>
      <c r="M101" s="41"/>
      <c r="N101" s="58"/>
      <c r="O101" s="58"/>
      <c r="P101" s="58"/>
      <c r="Q101" s="58">
        <f t="shared" si="4"/>
        <v>0</v>
      </c>
      <c r="R101" s="13">
        <f t="shared" si="5"/>
        <v>0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32"/>
      <c r="F102" s="58"/>
      <c r="G102" s="32"/>
      <c r="H102" s="58"/>
      <c r="I102" s="32"/>
      <c r="J102" s="58"/>
      <c r="K102" s="32"/>
      <c r="L102" s="58"/>
      <c r="M102" s="41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32"/>
      <c r="F103" s="58"/>
      <c r="G103" s="32"/>
      <c r="H103" s="58"/>
      <c r="I103" s="32"/>
      <c r="J103" s="58"/>
      <c r="K103" s="32"/>
      <c r="L103" s="58"/>
      <c r="M103" s="41"/>
      <c r="N103" s="58"/>
      <c r="O103" s="58"/>
      <c r="P103" s="58"/>
      <c r="Q103" s="58">
        <f t="shared" si="4"/>
        <v>0</v>
      </c>
      <c r="R103" s="13">
        <f t="shared" si="5"/>
        <v>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32"/>
      <c r="F104" s="58"/>
      <c r="G104" s="32"/>
      <c r="H104" s="58"/>
      <c r="I104" s="32"/>
      <c r="J104" s="58"/>
      <c r="K104" s="32"/>
      <c r="L104" s="58"/>
      <c r="M104" s="41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32"/>
      <c r="F105" s="58"/>
      <c r="G105" s="32"/>
      <c r="H105" s="58"/>
      <c r="I105" s="32"/>
      <c r="J105" s="58"/>
      <c r="K105" s="32"/>
      <c r="L105" s="58"/>
      <c r="M105" s="41"/>
      <c r="N105" s="58"/>
      <c r="O105" s="58">
        <v>69</v>
      </c>
      <c r="P105" s="58">
        <v>7672</v>
      </c>
      <c r="Q105" s="58">
        <f t="shared" si="4"/>
        <v>69</v>
      </c>
      <c r="R105" s="13">
        <f t="shared" si="5"/>
        <v>10695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32"/>
      <c r="F106" s="58"/>
      <c r="G106" s="32"/>
      <c r="H106" s="58"/>
      <c r="I106" s="32"/>
      <c r="J106" s="58"/>
      <c r="K106" s="32"/>
      <c r="L106" s="58"/>
      <c r="M106" s="41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/>
      <c r="D107" s="58"/>
      <c r="E107" s="32"/>
      <c r="F107" s="58"/>
      <c r="G107" s="32">
        <v>68</v>
      </c>
      <c r="H107" s="58">
        <v>8638</v>
      </c>
      <c r="I107" s="32"/>
      <c r="J107" s="58"/>
      <c r="K107" s="32"/>
      <c r="L107" s="58"/>
      <c r="M107" s="41"/>
      <c r="N107" s="58"/>
      <c r="O107" s="58">
        <v>70</v>
      </c>
      <c r="P107" s="58">
        <v>8680</v>
      </c>
      <c r="Q107" s="58">
        <f t="shared" ref="Q107:Q138" si="6">C107+E107+G107+I107+K107+M107+O107</f>
        <v>138</v>
      </c>
      <c r="R107" s="13">
        <f t="shared" ref="R107:R138" si="7">SUM(C107*C$9,E107*E$9,G107*G$9,I107*I$9,K107*K$9,M107*M$9,O107*O$9)</f>
        <v>21594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32"/>
      <c r="F108" s="58"/>
      <c r="G108" s="32"/>
      <c r="H108" s="58"/>
      <c r="I108" s="32"/>
      <c r="J108" s="58"/>
      <c r="K108" s="32"/>
      <c r="L108" s="58"/>
      <c r="M108" s="41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>
        <v>12</v>
      </c>
      <c r="D109" s="58">
        <v>6145</v>
      </c>
      <c r="E109" s="32"/>
      <c r="F109" s="58"/>
      <c r="G109" s="32"/>
      <c r="H109" s="58"/>
      <c r="I109" s="32">
        <v>24</v>
      </c>
      <c r="J109" s="58">
        <v>6152</v>
      </c>
      <c r="K109" s="32"/>
      <c r="L109" s="58"/>
      <c r="M109" s="41"/>
      <c r="N109" s="58"/>
      <c r="O109" s="58"/>
      <c r="P109" s="58"/>
      <c r="Q109" s="58">
        <f t="shared" si="6"/>
        <v>36</v>
      </c>
      <c r="R109" s="13">
        <f t="shared" si="7"/>
        <v>5688</v>
      </c>
    </row>
    <row r="110" spans="1:18" ht="15" customHeight="1" x14ac:dyDescent="0.25">
      <c r="A110" s="59">
        <v>100</v>
      </c>
      <c r="B110" s="58">
        <v>1105</v>
      </c>
      <c r="C110" s="58">
        <v>29</v>
      </c>
      <c r="D110" s="58">
        <v>11732</v>
      </c>
      <c r="E110" s="32"/>
      <c r="F110" s="58"/>
      <c r="G110" s="32"/>
      <c r="H110" s="58"/>
      <c r="I110" s="32">
        <v>29</v>
      </c>
      <c r="J110" s="58">
        <v>11739</v>
      </c>
      <c r="K110" s="32"/>
      <c r="L110" s="58"/>
      <c r="M110" s="41"/>
      <c r="N110" s="58"/>
      <c r="O110" s="58"/>
      <c r="P110" s="58"/>
      <c r="Q110" s="58">
        <f t="shared" si="6"/>
        <v>58</v>
      </c>
      <c r="R110" s="13">
        <f t="shared" si="7"/>
        <v>9164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32"/>
      <c r="F111" s="58"/>
      <c r="G111" s="32"/>
      <c r="H111" s="58"/>
      <c r="I111" s="32"/>
      <c r="J111" s="58"/>
      <c r="K111" s="32"/>
      <c r="L111" s="58"/>
      <c r="M111" s="41">
        <v>44</v>
      </c>
      <c r="N111" s="58">
        <v>8117</v>
      </c>
      <c r="O111" s="58"/>
      <c r="P111" s="58"/>
      <c r="Q111" s="58">
        <f t="shared" si="6"/>
        <v>44</v>
      </c>
      <c r="R111" s="13">
        <f t="shared" si="7"/>
        <v>6820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32"/>
      <c r="F112" s="58"/>
      <c r="G112" s="32"/>
      <c r="H112" s="58"/>
      <c r="I112" s="32"/>
      <c r="J112" s="58"/>
      <c r="K112" s="32"/>
      <c r="L112" s="58"/>
      <c r="M112" s="41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5" customHeight="1" x14ac:dyDescent="0.25">
      <c r="A113" s="59">
        <v>103</v>
      </c>
      <c r="B113" s="58">
        <v>1111</v>
      </c>
      <c r="C113" s="58">
        <v>105</v>
      </c>
      <c r="D113" s="58">
        <v>3306</v>
      </c>
      <c r="E113" s="32"/>
      <c r="F113" s="58"/>
      <c r="G113" s="32"/>
      <c r="H113" s="58"/>
      <c r="I113" s="32"/>
      <c r="J113" s="58"/>
      <c r="K113" s="32"/>
      <c r="L113" s="58"/>
      <c r="M113" s="41"/>
      <c r="N113" s="58"/>
      <c r="O113" s="58">
        <v>150</v>
      </c>
      <c r="P113" s="58">
        <v>3346</v>
      </c>
      <c r="Q113" s="58">
        <f t="shared" si="6"/>
        <v>255</v>
      </c>
      <c r="R113" s="13">
        <f t="shared" si="7"/>
        <v>39840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32"/>
      <c r="F114" s="58"/>
      <c r="G114" s="32"/>
      <c r="H114" s="58"/>
      <c r="I114" s="32"/>
      <c r="J114" s="58"/>
      <c r="K114" s="32"/>
      <c r="L114" s="58"/>
      <c r="M114" s="41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32"/>
      <c r="F115" s="58"/>
      <c r="G115" s="32"/>
      <c r="H115" s="58"/>
      <c r="I115" s="32"/>
      <c r="J115" s="58"/>
      <c r="K115" s="32"/>
      <c r="L115" s="58"/>
      <c r="M115" s="41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32"/>
      <c r="F116" s="58"/>
      <c r="G116" s="32"/>
      <c r="H116" s="58"/>
      <c r="I116" s="32"/>
      <c r="J116" s="58"/>
      <c r="K116" s="32"/>
      <c r="L116" s="58"/>
      <c r="M116" s="41"/>
      <c r="N116" s="58"/>
      <c r="O116" s="58"/>
      <c r="P116" s="58"/>
      <c r="Q116" s="58">
        <f t="shared" si="6"/>
        <v>0</v>
      </c>
      <c r="R116" s="13">
        <f t="shared" si="7"/>
        <v>0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32"/>
      <c r="F117" s="58"/>
      <c r="G117" s="32"/>
      <c r="H117" s="58"/>
      <c r="I117" s="32"/>
      <c r="J117" s="58"/>
      <c r="K117" s="32"/>
      <c r="L117" s="58"/>
      <c r="M117" s="41"/>
      <c r="N117" s="58"/>
      <c r="O117" s="58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32"/>
      <c r="F118" s="58"/>
      <c r="G118" s="32"/>
      <c r="H118" s="58"/>
      <c r="I118" s="32"/>
      <c r="J118" s="58"/>
      <c r="K118" s="32"/>
      <c r="L118" s="58"/>
      <c r="M118" s="41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32"/>
      <c r="F119" s="58"/>
      <c r="G119" s="32"/>
      <c r="H119" s="58"/>
      <c r="I119" s="32"/>
      <c r="J119" s="58"/>
      <c r="K119" s="32"/>
      <c r="L119" s="58"/>
      <c r="M119" s="41"/>
      <c r="N119" s="58"/>
      <c r="O119" s="58"/>
      <c r="P119" s="58"/>
      <c r="Q119" s="58">
        <f t="shared" si="6"/>
        <v>0</v>
      </c>
      <c r="R119" s="13">
        <f t="shared" si="7"/>
        <v>0</v>
      </c>
    </row>
    <row r="120" spans="1:18" ht="15" customHeight="1" x14ac:dyDescent="0.25">
      <c r="A120" s="59">
        <v>110</v>
      </c>
      <c r="B120" s="58">
        <v>1233</v>
      </c>
      <c r="C120" s="58"/>
      <c r="D120" s="58"/>
      <c r="E120" s="32"/>
      <c r="F120" s="58"/>
      <c r="G120" s="32"/>
      <c r="H120" s="58"/>
      <c r="I120" s="32"/>
      <c r="J120" s="58"/>
      <c r="K120" s="32"/>
      <c r="L120" s="58"/>
      <c r="M120" s="41">
        <v>44</v>
      </c>
      <c r="N120" s="58">
        <v>143199</v>
      </c>
      <c r="O120" s="58"/>
      <c r="P120" s="58"/>
      <c r="Q120" s="58">
        <f t="shared" si="6"/>
        <v>44</v>
      </c>
      <c r="R120" s="13">
        <f t="shared" si="7"/>
        <v>6820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32"/>
      <c r="F121" s="58"/>
      <c r="G121" s="32"/>
      <c r="H121" s="58"/>
      <c r="I121" s="32"/>
      <c r="J121" s="58"/>
      <c r="K121" s="32"/>
      <c r="L121" s="58"/>
      <c r="M121" s="41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32"/>
      <c r="F122" s="58"/>
      <c r="G122" s="32"/>
      <c r="H122" s="58"/>
      <c r="I122" s="32"/>
      <c r="J122" s="58"/>
      <c r="K122" s="32"/>
      <c r="L122" s="58"/>
      <c r="M122" s="41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113</v>
      </c>
      <c r="B123" s="58">
        <v>1236</v>
      </c>
      <c r="C123" s="58"/>
      <c r="D123" s="58"/>
      <c r="E123" s="32"/>
      <c r="F123" s="58"/>
      <c r="G123" s="32"/>
      <c r="H123" s="58"/>
      <c r="I123" s="32">
        <v>67</v>
      </c>
      <c r="J123" s="58">
        <v>161120</v>
      </c>
      <c r="K123" s="32"/>
      <c r="L123" s="58"/>
      <c r="M123" s="41"/>
      <c r="N123" s="58"/>
      <c r="O123" s="58"/>
      <c r="P123" s="58"/>
      <c r="Q123" s="58">
        <f t="shared" si="6"/>
        <v>67</v>
      </c>
      <c r="R123" s="13">
        <f t="shared" si="7"/>
        <v>10586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32"/>
      <c r="F124" s="58"/>
      <c r="G124" s="32"/>
      <c r="H124" s="58"/>
      <c r="I124" s="32"/>
      <c r="J124" s="58"/>
      <c r="K124" s="32"/>
      <c r="L124" s="58"/>
      <c r="M124" s="41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32"/>
      <c r="F125" s="58"/>
      <c r="G125" s="32"/>
      <c r="H125" s="58"/>
      <c r="I125" s="32"/>
      <c r="J125" s="58"/>
      <c r="K125" s="32"/>
      <c r="L125" s="58"/>
      <c r="M125" s="41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32"/>
      <c r="F126" s="58"/>
      <c r="G126" s="32"/>
      <c r="H126" s="58"/>
      <c r="I126" s="32"/>
      <c r="J126" s="58"/>
      <c r="K126" s="32"/>
      <c r="L126" s="58"/>
      <c r="M126" s="41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32"/>
      <c r="F127" s="58"/>
      <c r="G127" s="32"/>
      <c r="H127" s="58"/>
      <c r="I127" s="32"/>
      <c r="J127" s="58"/>
      <c r="K127" s="32"/>
      <c r="L127" s="58"/>
      <c r="M127" s="41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32"/>
      <c r="F128" s="58"/>
      <c r="G128" s="32"/>
      <c r="H128" s="58"/>
      <c r="I128" s="32"/>
      <c r="J128" s="58"/>
      <c r="K128" s="32"/>
      <c r="L128" s="58"/>
      <c r="M128" s="41"/>
      <c r="N128" s="58"/>
      <c r="O128" s="58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32"/>
      <c r="F129" s="58"/>
      <c r="G129" s="32"/>
      <c r="H129" s="58"/>
      <c r="I129" s="32"/>
      <c r="J129" s="58"/>
      <c r="K129" s="32"/>
      <c r="L129" s="58"/>
      <c r="M129" s="41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32"/>
      <c r="F130" s="58"/>
      <c r="G130" s="32"/>
      <c r="H130" s="58"/>
      <c r="I130" s="32"/>
      <c r="J130" s="58"/>
      <c r="K130" s="32"/>
      <c r="L130" s="58"/>
      <c r="M130" s="41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32"/>
      <c r="F131" s="58"/>
      <c r="G131" s="32"/>
      <c r="H131" s="58"/>
      <c r="I131" s="32"/>
      <c r="J131" s="58"/>
      <c r="K131" s="32"/>
      <c r="L131" s="58"/>
      <c r="M131" s="41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32"/>
      <c r="F132" s="58"/>
      <c r="G132" s="32"/>
      <c r="H132" s="58"/>
      <c r="I132" s="32"/>
      <c r="J132" s="58"/>
      <c r="K132" s="32"/>
      <c r="L132" s="58"/>
      <c r="M132" s="41"/>
      <c r="N132" s="58"/>
      <c r="O132" s="58"/>
      <c r="P132" s="58"/>
      <c r="Q132" s="58">
        <f t="shared" si="6"/>
        <v>0</v>
      </c>
      <c r="R132" s="13">
        <f t="shared" si="7"/>
        <v>0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32"/>
      <c r="F133" s="58"/>
      <c r="G133" s="32"/>
      <c r="H133" s="58"/>
      <c r="I133" s="32"/>
      <c r="J133" s="58"/>
      <c r="K133" s="32"/>
      <c r="L133" s="58"/>
      <c r="M133" s="41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4.25" customHeight="1" x14ac:dyDescent="0.25">
      <c r="A134" s="59">
        <v>124</v>
      </c>
      <c r="B134" s="58">
        <v>1509</v>
      </c>
      <c r="C134" s="58"/>
      <c r="D134" s="58"/>
      <c r="E134" s="32"/>
      <c r="F134" s="58"/>
      <c r="G134" s="32"/>
      <c r="H134" s="58"/>
      <c r="I134" s="32"/>
      <c r="J134" s="58"/>
      <c r="K134" s="32"/>
      <c r="L134" s="58"/>
      <c r="M134" s="41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>
        <v>71</v>
      </c>
      <c r="D135" s="58">
        <v>1863</v>
      </c>
      <c r="E135" s="32"/>
      <c r="F135" s="58"/>
      <c r="G135" s="32">
        <v>47</v>
      </c>
      <c r="H135" s="58">
        <v>1874</v>
      </c>
      <c r="I135" s="32"/>
      <c r="J135" s="58"/>
      <c r="K135" s="32"/>
      <c r="L135" s="58"/>
      <c r="M135" s="41">
        <v>64</v>
      </c>
      <c r="N135" s="58">
        <v>1885</v>
      </c>
      <c r="O135" s="58"/>
      <c r="P135" s="58"/>
      <c r="Q135" s="58">
        <f t="shared" si="6"/>
        <v>182</v>
      </c>
      <c r="R135" s="13">
        <f t="shared" si="7"/>
        <v>28564</v>
      </c>
    </row>
    <row r="136" spans="1:18" ht="15" customHeight="1" x14ac:dyDescent="0.25">
      <c r="A136" s="59">
        <v>126</v>
      </c>
      <c r="B136" s="58">
        <v>1511</v>
      </c>
      <c r="C136" s="58"/>
      <c r="D136" s="58"/>
      <c r="E136" s="32">
        <v>57</v>
      </c>
      <c r="F136" s="58">
        <v>3290</v>
      </c>
      <c r="G136" s="32"/>
      <c r="H136" s="58"/>
      <c r="I136" s="32">
        <v>50</v>
      </c>
      <c r="J136" s="58">
        <v>3300</v>
      </c>
      <c r="K136" s="32"/>
      <c r="L136" s="58"/>
      <c r="M136" s="41"/>
      <c r="N136" s="58"/>
      <c r="O136" s="58"/>
      <c r="P136" s="58"/>
      <c r="Q136" s="58">
        <f t="shared" si="6"/>
        <v>107</v>
      </c>
      <c r="R136" s="13">
        <f t="shared" si="7"/>
        <v>16906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32"/>
      <c r="F137" s="58"/>
      <c r="G137" s="32"/>
      <c r="H137" s="58"/>
      <c r="I137" s="32"/>
      <c r="J137" s="58"/>
      <c r="K137" s="32"/>
      <c r="L137" s="58"/>
      <c r="M137" s="41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32"/>
      <c r="F138" s="58"/>
      <c r="G138" s="32"/>
      <c r="H138" s="58"/>
      <c r="I138" s="32"/>
      <c r="J138" s="58"/>
      <c r="K138" s="32"/>
      <c r="L138" s="58"/>
      <c r="M138" s="41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32">
        <v>56</v>
      </c>
      <c r="F139" s="58">
        <v>2470</v>
      </c>
      <c r="G139" s="32"/>
      <c r="H139" s="58"/>
      <c r="I139" s="32"/>
      <c r="J139" s="58"/>
      <c r="K139" s="32"/>
      <c r="L139" s="58"/>
      <c r="M139" s="41"/>
      <c r="N139" s="58"/>
      <c r="O139" s="58"/>
      <c r="P139" s="58"/>
      <c r="Q139" s="58">
        <f t="shared" ref="Q139:Q167" si="8">C139+E139+G139+I139+K139+M139+O139</f>
        <v>56</v>
      </c>
      <c r="R139" s="13">
        <f t="shared" ref="R139:R167" si="9">SUM(C139*C$9,E139*E$9,G139*G$9,I139*I$9,K139*K$9,M139*M$9,O139*O$9)</f>
        <v>8848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32"/>
      <c r="F140" s="58"/>
      <c r="G140" s="32"/>
      <c r="H140" s="58"/>
      <c r="I140" s="32"/>
      <c r="J140" s="58"/>
      <c r="K140" s="32"/>
      <c r="L140" s="58"/>
      <c r="M140" s="41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32"/>
      <c r="F141" s="58"/>
      <c r="G141" s="32"/>
      <c r="H141" s="58"/>
      <c r="I141" s="32"/>
      <c r="J141" s="58"/>
      <c r="K141" s="32"/>
      <c r="L141" s="58"/>
      <c r="M141" s="41"/>
      <c r="N141" s="58"/>
      <c r="O141" s="58"/>
      <c r="P141" s="58"/>
      <c r="Q141" s="58">
        <f t="shared" si="8"/>
        <v>0</v>
      </c>
      <c r="R141" s="13">
        <f t="shared" si="9"/>
        <v>0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32">
        <v>33</v>
      </c>
      <c r="F142" s="58">
        <v>8104</v>
      </c>
      <c r="G142" s="32"/>
      <c r="H142" s="58"/>
      <c r="I142" s="32"/>
      <c r="J142" s="58"/>
      <c r="K142" s="32"/>
      <c r="L142" s="58"/>
      <c r="M142" s="41"/>
      <c r="N142" s="58"/>
      <c r="O142" s="58">
        <v>35</v>
      </c>
      <c r="P142" s="58">
        <v>8122</v>
      </c>
      <c r="Q142" s="58">
        <f t="shared" si="8"/>
        <v>68</v>
      </c>
      <c r="R142" s="13">
        <f t="shared" si="9"/>
        <v>10639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32">
        <v>38</v>
      </c>
      <c r="F143" s="58">
        <v>7331</v>
      </c>
      <c r="G143" s="32"/>
      <c r="H143" s="58"/>
      <c r="I143" s="32"/>
      <c r="J143" s="58"/>
      <c r="K143" s="32"/>
      <c r="L143" s="58"/>
      <c r="M143" s="41"/>
      <c r="N143" s="58"/>
      <c r="O143" s="58"/>
      <c r="P143" s="58"/>
      <c r="Q143" s="58">
        <f t="shared" si="8"/>
        <v>38</v>
      </c>
      <c r="R143" s="13">
        <f t="shared" si="9"/>
        <v>6004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32"/>
      <c r="F144" s="58"/>
      <c r="G144" s="32"/>
      <c r="H144" s="58"/>
      <c r="I144" s="32"/>
      <c r="J144" s="58"/>
      <c r="K144" s="32"/>
      <c r="L144" s="58"/>
      <c r="M144" s="41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32">
        <v>30</v>
      </c>
      <c r="F145" s="58">
        <v>5234</v>
      </c>
      <c r="G145" s="32"/>
      <c r="H145" s="58"/>
      <c r="I145" s="32"/>
      <c r="J145" s="58"/>
      <c r="K145" s="32"/>
      <c r="L145" s="58"/>
      <c r="M145" s="41"/>
      <c r="N145" s="58"/>
      <c r="O145" s="58"/>
      <c r="P145" s="58"/>
      <c r="Q145" s="58">
        <f t="shared" si="8"/>
        <v>30</v>
      </c>
      <c r="R145" s="13">
        <f t="shared" si="9"/>
        <v>4740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32"/>
      <c r="F146" s="58"/>
      <c r="G146" s="32"/>
      <c r="H146" s="58"/>
      <c r="I146" s="32"/>
      <c r="J146" s="58"/>
      <c r="K146" s="32"/>
      <c r="L146" s="58"/>
      <c r="M146" s="41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32"/>
      <c r="F147" s="58"/>
      <c r="G147" s="32"/>
      <c r="H147" s="58"/>
      <c r="I147" s="32"/>
      <c r="J147" s="58"/>
      <c r="K147" s="32"/>
      <c r="L147" s="58"/>
      <c r="M147" s="41"/>
      <c r="N147" s="58"/>
      <c r="O147" s="58">
        <v>30</v>
      </c>
      <c r="P147" s="58">
        <v>6559</v>
      </c>
      <c r="Q147" s="58">
        <f t="shared" si="8"/>
        <v>30</v>
      </c>
      <c r="R147" s="13">
        <f t="shared" si="9"/>
        <v>4650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32"/>
      <c r="F148" s="58"/>
      <c r="G148" s="32"/>
      <c r="H148" s="58"/>
      <c r="I148" s="32"/>
      <c r="J148" s="58"/>
      <c r="K148" s="32"/>
      <c r="L148" s="58"/>
      <c r="M148" s="41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32"/>
      <c r="F149" s="58"/>
      <c r="G149" s="32"/>
      <c r="H149" s="58"/>
      <c r="I149" s="32"/>
      <c r="J149" s="58"/>
      <c r="K149" s="32"/>
      <c r="L149" s="58"/>
      <c r="M149" s="41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32"/>
      <c r="F150" s="58"/>
      <c r="G150" s="32"/>
      <c r="H150" s="58"/>
      <c r="I150" s="32"/>
      <c r="J150" s="58"/>
      <c r="K150" s="32"/>
      <c r="L150" s="58"/>
      <c r="M150" s="41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>
        <v>34</v>
      </c>
      <c r="D151" s="58">
        <v>8075</v>
      </c>
      <c r="E151" s="32"/>
      <c r="F151" s="58"/>
      <c r="G151" s="32"/>
      <c r="H151" s="58"/>
      <c r="I151" s="32"/>
      <c r="J151" s="58"/>
      <c r="K151" s="32"/>
      <c r="L151" s="58"/>
      <c r="M151" s="41"/>
      <c r="N151" s="58"/>
      <c r="O151" s="58"/>
      <c r="P151" s="58"/>
      <c r="Q151" s="58">
        <f t="shared" si="8"/>
        <v>34</v>
      </c>
      <c r="R151" s="13">
        <f t="shared" si="9"/>
        <v>5372</v>
      </c>
    </row>
    <row r="152" spans="1:18" ht="15" customHeight="1" x14ac:dyDescent="0.25">
      <c r="A152" s="59">
        <v>142</v>
      </c>
      <c r="B152" s="58">
        <v>2108</v>
      </c>
      <c r="C152" s="58">
        <v>104</v>
      </c>
      <c r="D152" s="58">
        <v>20826</v>
      </c>
      <c r="E152" s="32"/>
      <c r="F152" s="58"/>
      <c r="G152" s="32"/>
      <c r="H152" s="58"/>
      <c r="I152" s="32"/>
      <c r="J152" s="58"/>
      <c r="K152" s="32"/>
      <c r="L152" s="58"/>
      <c r="M152" s="41"/>
      <c r="N152" s="58"/>
      <c r="O152" s="58"/>
      <c r="P152" s="58"/>
      <c r="Q152" s="58">
        <f t="shared" si="8"/>
        <v>104</v>
      </c>
      <c r="R152" s="13">
        <f t="shared" si="9"/>
        <v>16432</v>
      </c>
    </row>
    <row r="153" spans="1:18" ht="15" customHeight="1" x14ac:dyDescent="0.25">
      <c r="A153" s="59">
        <v>143</v>
      </c>
      <c r="B153" s="58">
        <v>2109</v>
      </c>
      <c r="C153" s="58"/>
      <c r="D153" s="58"/>
      <c r="E153" s="32">
        <v>90</v>
      </c>
      <c r="F153" s="58">
        <v>20454</v>
      </c>
      <c r="G153" s="32"/>
      <c r="H153" s="58"/>
      <c r="I153" s="32">
        <v>126</v>
      </c>
      <c r="J153" s="58">
        <v>20493</v>
      </c>
      <c r="K153" s="32"/>
      <c r="L153" s="58"/>
      <c r="M153" s="41">
        <v>93</v>
      </c>
      <c r="N153" s="58">
        <v>20521</v>
      </c>
      <c r="O153" s="58"/>
      <c r="P153" s="58"/>
      <c r="Q153" s="58">
        <f t="shared" si="8"/>
        <v>309</v>
      </c>
      <c r="R153" s="13">
        <f t="shared" si="9"/>
        <v>48543</v>
      </c>
    </row>
    <row r="154" spans="1:18" ht="15" customHeight="1" x14ac:dyDescent="0.25">
      <c r="A154" s="59">
        <v>144</v>
      </c>
      <c r="B154" s="58">
        <v>2110</v>
      </c>
      <c r="C154" s="58">
        <v>111</v>
      </c>
      <c r="D154" s="58">
        <v>13882</v>
      </c>
      <c r="E154" s="32"/>
      <c r="F154" s="58"/>
      <c r="G154" s="32">
        <v>117</v>
      </c>
      <c r="H154" s="58">
        <v>13920</v>
      </c>
      <c r="I154" s="32"/>
      <c r="J154" s="58"/>
      <c r="K154" s="32">
        <v>105</v>
      </c>
      <c r="L154" s="58">
        <v>13959</v>
      </c>
      <c r="M154" s="41"/>
      <c r="N154" s="58"/>
      <c r="O154" s="58">
        <v>132</v>
      </c>
      <c r="P154" s="58">
        <v>14003</v>
      </c>
      <c r="Q154" s="58">
        <f t="shared" si="8"/>
        <v>465</v>
      </c>
      <c r="R154" s="13">
        <f t="shared" si="9"/>
        <v>73074</v>
      </c>
    </row>
    <row r="155" spans="1:18" ht="15" customHeight="1" x14ac:dyDescent="0.25">
      <c r="A155" s="59">
        <v>145</v>
      </c>
      <c r="B155" s="58">
        <v>2111</v>
      </c>
      <c r="C155" s="58"/>
      <c r="D155" s="58"/>
      <c r="E155" s="32"/>
      <c r="F155" s="58"/>
      <c r="G155" s="32"/>
      <c r="H155" s="58"/>
      <c r="I155" s="32"/>
      <c r="J155" s="58"/>
      <c r="K155" s="32"/>
      <c r="L155" s="58"/>
      <c r="M155" s="41"/>
      <c r="N155" s="58"/>
      <c r="O155" s="58"/>
      <c r="P155" s="58"/>
      <c r="Q155" s="58">
        <f t="shared" si="8"/>
        <v>0</v>
      </c>
      <c r="R155" s="13">
        <f t="shared" si="9"/>
        <v>0</v>
      </c>
    </row>
    <row r="156" spans="1:18" ht="15" customHeight="1" x14ac:dyDescent="0.25">
      <c r="A156" s="59">
        <v>146</v>
      </c>
      <c r="B156" s="58">
        <v>2112</v>
      </c>
      <c r="C156" s="58">
        <v>100</v>
      </c>
      <c r="D156" s="58">
        <v>13191</v>
      </c>
      <c r="E156" s="32"/>
      <c r="F156" s="58"/>
      <c r="G156" s="32"/>
      <c r="H156" s="58"/>
      <c r="I156" s="32">
        <v>108</v>
      </c>
      <c r="J156" s="58">
        <v>13218</v>
      </c>
      <c r="K156" s="32"/>
      <c r="L156" s="58"/>
      <c r="M156" s="41"/>
      <c r="N156" s="58"/>
      <c r="O156" s="58">
        <v>87</v>
      </c>
      <c r="P156" s="58">
        <v>13237</v>
      </c>
      <c r="Q156" s="58">
        <f t="shared" si="8"/>
        <v>295</v>
      </c>
      <c r="R156" s="13">
        <f t="shared" si="9"/>
        <v>46349</v>
      </c>
    </row>
    <row r="157" spans="1:18" s="43" customFormat="1" ht="15" customHeight="1" x14ac:dyDescent="0.2">
      <c r="A157" s="39">
        <v>147</v>
      </c>
      <c r="B157" s="40">
        <v>2113</v>
      </c>
      <c r="C157" s="40">
        <v>115</v>
      </c>
      <c r="D157" s="40">
        <v>14313</v>
      </c>
      <c r="E157" s="41"/>
      <c r="F157" s="40"/>
      <c r="G157" s="41">
        <v>122</v>
      </c>
      <c r="H157" s="40">
        <v>14352</v>
      </c>
      <c r="I157" s="41"/>
      <c r="J157" s="40"/>
      <c r="K157" s="41">
        <v>77</v>
      </c>
      <c r="L157" s="40">
        <v>14383</v>
      </c>
      <c r="M157" s="41"/>
      <c r="N157" s="40"/>
      <c r="O157" s="40">
        <v>94</v>
      </c>
      <c r="P157" s="40">
        <v>14415</v>
      </c>
      <c r="Q157" s="40">
        <f t="shared" si="8"/>
        <v>408</v>
      </c>
      <c r="R157" s="42">
        <f t="shared" si="9"/>
        <v>64182</v>
      </c>
    </row>
    <row r="158" spans="1:18" ht="15" customHeight="1" x14ac:dyDescent="0.25">
      <c r="A158" s="59">
        <v>148</v>
      </c>
      <c r="B158" s="58">
        <v>2114</v>
      </c>
      <c r="C158" s="58">
        <v>50</v>
      </c>
      <c r="D158" s="58">
        <v>4591</v>
      </c>
      <c r="E158" s="32"/>
      <c r="F158" s="58"/>
      <c r="G158" s="32"/>
      <c r="H158" s="58"/>
      <c r="I158" s="32"/>
      <c r="J158" s="58"/>
      <c r="K158" s="32"/>
      <c r="L158" s="58"/>
      <c r="M158" s="41"/>
      <c r="N158" s="58"/>
      <c r="O158" s="58"/>
      <c r="P158" s="58"/>
      <c r="Q158" s="58">
        <f t="shared" si="8"/>
        <v>50</v>
      </c>
      <c r="R158" s="13">
        <f t="shared" si="9"/>
        <v>7900</v>
      </c>
    </row>
    <row r="159" spans="1:18" ht="15" customHeight="1" x14ac:dyDescent="0.25">
      <c r="A159" s="59">
        <v>149</v>
      </c>
      <c r="B159" s="58">
        <v>2115</v>
      </c>
      <c r="C159" s="58">
        <v>39</v>
      </c>
      <c r="D159" s="58">
        <v>4102</v>
      </c>
      <c r="E159" s="32"/>
      <c r="F159" s="58"/>
      <c r="G159" s="32"/>
      <c r="H159" s="58"/>
      <c r="I159" s="32"/>
      <c r="J159" s="58"/>
      <c r="K159" s="32"/>
      <c r="L159" s="58"/>
      <c r="M159" s="41"/>
      <c r="N159" s="58"/>
      <c r="O159" s="58"/>
      <c r="P159" s="58"/>
      <c r="Q159" s="58">
        <f t="shared" si="8"/>
        <v>39</v>
      </c>
      <c r="R159" s="13">
        <f t="shared" si="9"/>
        <v>6162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32"/>
      <c r="F160" s="58"/>
      <c r="G160" s="32"/>
      <c r="H160" s="58"/>
      <c r="I160" s="32"/>
      <c r="J160" s="58"/>
      <c r="K160" s="32"/>
      <c r="L160" s="58"/>
      <c r="M160" s="41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32"/>
      <c r="F161" s="58"/>
      <c r="G161" s="32"/>
      <c r="H161" s="58"/>
      <c r="I161" s="32"/>
      <c r="J161" s="58"/>
      <c r="K161" s="32"/>
      <c r="L161" s="58"/>
      <c r="M161" s="41"/>
      <c r="N161" s="58"/>
      <c r="O161" s="58"/>
      <c r="P161" s="58"/>
      <c r="Q161" s="58">
        <f t="shared" si="8"/>
        <v>0</v>
      </c>
      <c r="R161" s="13">
        <f t="shared" si="9"/>
        <v>0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32"/>
      <c r="F162" s="58"/>
      <c r="G162" s="32"/>
      <c r="H162" s="58"/>
      <c r="I162" s="32"/>
      <c r="J162" s="58"/>
      <c r="K162" s="32"/>
      <c r="L162" s="58"/>
      <c r="M162" s="41"/>
      <c r="N162" s="58"/>
      <c r="O162" s="58"/>
      <c r="P162" s="58"/>
      <c r="Q162" s="58">
        <f t="shared" si="8"/>
        <v>0</v>
      </c>
      <c r="R162" s="13">
        <f t="shared" si="9"/>
        <v>0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32">
        <v>253</v>
      </c>
      <c r="F163" s="58">
        <v>29123</v>
      </c>
      <c r="G163" s="32"/>
      <c r="H163" s="58"/>
      <c r="I163" s="32"/>
      <c r="J163" s="58"/>
      <c r="K163" s="32"/>
      <c r="L163" s="58"/>
      <c r="M163" s="41"/>
      <c r="N163" s="58"/>
      <c r="O163" s="58"/>
      <c r="P163" s="58"/>
      <c r="Q163" s="58">
        <f t="shared" si="8"/>
        <v>253</v>
      </c>
      <c r="R163" s="13">
        <f t="shared" si="9"/>
        <v>39974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32"/>
      <c r="F164" s="58"/>
      <c r="G164" s="32"/>
      <c r="H164" s="58"/>
      <c r="I164" s="32"/>
      <c r="J164" s="58"/>
      <c r="K164" s="32"/>
      <c r="L164" s="58"/>
      <c r="M164" s="41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32"/>
      <c r="F165" s="58"/>
      <c r="G165" s="32"/>
      <c r="H165" s="58"/>
      <c r="I165" s="32"/>
      <c r="J165" s="58"/>
      <c r="K165" s="32"/>
      <c r="L165" s="58"/>
      <c r="M165" s="41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>
        <v>8</v>
      </c>
      <c r="D166" s="58"/>
      <c r="E166" s="32"/>
      <c r="F166" s="58"/>
      <c r="G166" s="32"/>
      <c r="H166" s="58"/>
      <c r="I166" s="32"/>
      <c r="J166" s="58"/>
      <c r="K166" s="32"/>
      <c r="L166" s="58"/>
      <c r="M166" s="41"/>
      <c r="N166" s="58"/>
      <c r="O166" s="58"/>
      <c r="P166" s="58"/>
      <c r="Q166" s="58">
        <f t="shared" si="8"/>
        <v>8</v>
      </c>
      <c r="R166" s="13">
        <f t="shared" si="9"/>
        <v>1264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32"/>
      <c r="F167" s="58"/>
      <c r="G167" s="32"/>
      <c r="H167" s="58"/>
      <c r="I167" s="32"/>
      <c r="J167" s="58"/>
      <c r="K167" s="32"/>
      <c r="L167" s="58"/>
      <c r="M167" s="41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5701</v>
      </c>
      <c r="R168" s="13">
        <f>SUM(R11:R167)</f>
        <v>895547</v>
      </c>
    </row>
    <row r="169" spans="1:18" ht="25.5" customHeight="1" x14ac:dyDescent="0.25">
      <c r="A169" s="87" t="s">
        <v>28</v>
      </c>
      <c r="B169" s="85"/>
      <c r="C169" s="59">
        <f>SUM(C11:C167)</f>
        <v>933</v>
      </c>
      <c r="D169" s="59"/>
      <c r="E169" s="29">
        <f>SUM(E11:E167)</f>
        <v>1302</v>
      </c>
      <c r="F169" s="59"/>
      <c r="G169" s="29">
        <f>SUM(G11:G167)</f>
        <v>726</v>
      </c>
      <c r="H169" s="59"/>
      <c r="I169" s="29">
        <f>SUM(I11:I167)</f>
        <v>599</v>
      </c>
      <c r="J169" s="59"/>
      <c r="K169" s="29">
        <f>SUM(K11:K167)</f>
        <v>404</v>
      </c>
      <c r="L169" s="59"/>
      <c r="M169" s="47">
        <f>SUM(M11:M167)</f>
        <v>446</v>
      </c>
      <c r="N169" s="59"/>
      <c r="O169" s="59">
        <f>SUM(O11:O167)</f>
        <v>1291</v>
      </c>
      <c r="P169" s="59"/>
      <c r="Q169" s="21">
        <f>SUM(C169:P169)</f>
        <v>5701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147414</v>
      </c>
      <c r="D170" s="59"/>
      <c r="E170" s="29">
        <f>E169*E9</f>
        <v>205716</v>
      </c>
      <c r="F170" s="59"/>
      <c r="G170" s="29">
        <f>G169*G9</f>
        <v>114708</v>
      </c>
      <c r="H170" s="59"/>
      <c r="I170" s="29">
        <f>I169*I9</f>
        <v>94642</v>
      </c>
      <c r="J170" s="59"/>
      <c r="K170" s="29">
        <f>K169*K9</f>
        <v>63832</v>
      </c>
      <c r="L170" s="59"/>
      <c r="M170" s="47">
        <f>M169*M9</f>
        <v>69130</v>
      </c>
      <c r="N170" s="59"/>
      <c r="O170" s="59">
        <f>O169*O9</f>
        <v>200105</v>
      </c>
      <c r="P170" s="59"/>
      <c r="Q170" s="59" t="s">
        <v>30</v>
      </c>
      <c r="R170" s="23">
        <f>SUM(C170:P170)</f>
        <v>895547</v>
      </c>
    </row>
    <row r="171" spans="1:18" ht="15" customHeight="1" x14ac:dyDescent="0.25">
      <c r="A171" s="1"/>
      <c r="B171" s="103"/>
      <c r="C171" s="104"/>
      <c r="D171" s="1"/>
      <c r="E171" s="27"/>
      <c r="F171" s="1"/>
      <c r="G171" s="27"/>
      <c r="H171" s="1"/>
      <c r="I171" s="27"/>
      <c r="J171" s="1"/>
      <c r="K171" s="27"/>
      <c r="L171" s="1"/>
      <c r="N171" s="1"/>
      <c r="O171" s="1"/>
      <c r="P171" s="1"/>
      <c r="Q171" s="1"/>
      <c r="R171" s="1"/>
    </row>
    <row r="172" spans="1:18" ht="15" customHeight="1" x14ac:dyDescent="0.25">
      <c r="A172" s="1"/>
      <c r="C172" s="1"/>
      <c r="D172" s="1"/>
      <c r="E172" s="27"/>
      <c r="F172" s="1"/>
      <c r="G172" s="27"/>
      <c r="H172" s="1"/>
      <c r="I172" s="27"/>
      <c r="J172" s="1"/>
      <c r="K172" s="27"/>
      <c r="L172" s="1"/>
      <c r="N172" s="1"/>
      <c r="O172" s="1"/>
      <c r="P172" s="1"/>
      <c r="Q172" s="1"/>
      <c r="R172" s="1"/>
    </row>
    <row r="173" spans="1:18" ht="15" customHeight="1" x14ac:dyDescent="0.25">
      <c r="A173" s="1" t="s">
        <v>48</v>
      </c>
      <c r="C173" s="1"/>
      <c r="D173" s="1"/>
      <c r="E173" s="27"/>
      <c r="F173" s="1"/>
      <c r="G173" s="27"/>
      <c r="H173" s="1"/>
      <c r="I173" s="27"/>
      <c r="J173" s="1"/>
      <c r="K173" s="27"/>
      <c r="L173" s="1"/>
      <c r="N173" s="1"/>
      <c r="O173" s="1"/>
      <c r="P173" s="26" t="s">
        <v>81</v>
      </c>
      <c r="Q173" s="26"/>
    </row>
    <row r="174" spans="1:18" ht="15" customHeight="1" x14ac:dyDescent="0.25">
      <c r="A174" s="57" t="s">
        <v>82</v>
      </c>
      <c r="P174" s="26" t="s">
        <v>53</v>
      </c>
      <c r="Q174" s="26"/>
    </row>
    <row r="175" spans="1:18" ht="15" customHeight="1" x14ac:dyDescent="0.25">
      <c r="A175" s="57" t="s">
        <v>83</v>
      </c>
      <c r="P175" s="57" t="s">
        <v>56</v>
      </c>
    </row>
    <row r="176" spans="1:18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M7:N8"/>
    <mergeCell ref="A170:B170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76"/>
  <sheetViews>
    <sheetView workbookViewId="0">
      <pane xSplit="2" ySplit="10" topLeftCell="C164" activePane="bottomRight" state="frozen"/>
      <selection activeCell="U150" sqref="T150:U150"/>
      <selection pane="topRight" activeCell="U150" sqref="T150:U150"/>
      <selection pane="bottomLeft" activeCell="U150" sqref="T150:U150"/>
      <selection pane="bottomRight" activeCell="U150" sqref="T150:U150"/>
    </sheetView>
  </sheetViews>
  <sheetFormatPr defaultRowHeight="15" x14ac:dyDescent="0.25"/>
  <cols>
    <col min="1" max="1" width="5" style="57" customWidth="1"/>
    <col min="2" max="2" width="13.140625" style="56" customWidth="1"/>
    <col min="3" max="4" width="7.28515625" style="57" customWidth="1"/>
    <col min="5" max="5" width="7.28515625" style="60" customWidth="1"/>
    <col min="6" max="6" width="7.28515625" style="57" customWidth="1"/>
    <col min="7" max="7" width="7.28515625" style="60" customWidth="1"/>
    <col min="8" max="8" width="7.28515625" style="57" customWidth="1"/>
    <col min="9" max="9" width="7.28515625" style="60" customWidth="1"/>
    <col min="10" max="10" width="7.28515625" style="57" customWidth="1"/>
    <col min="11" max="11" width="7.28515625" style="60" customWidth="1"/>
    <col min="12" max="12" width="7.28515625" style="57" customWidth="1"/>
    <col min="13" max="13" width="7.28515625" style="61" customWidth="1"/>
    <col min="14" max="16" width="7.28515625" style="57" customWidth="1"/>
    <col min="17" max="17" width="9.140625" style="57" customWidth="1"/>
    <col min="18" max="18" width="14.140625" style="57" customWidth="1"/>
    <col min="19" max="77" width="9.140625" style="57" customWidth="1"/>
    <col min="78" max="16384" width="9.140625" style="57"/>
  </cols>
  <sheetData>
    <row r="1" spans="1:18" ht="15" customHeight="1" x14ac:dyDescent="0.25">
      <c r="A1" s="81" t="s">
        <v>0</v>
      </c>
      <c r="B1" s="81"/>
      <c r="C1" s="82"/>
      <c r="D1" s="82"/>
      <c r="E1" s="107"/>
      <c r="F1" s="82"/>
      <c r="G1" s="107"/>
      <c r="H1" s="82"/>
      <c r="I1" s="107"/>
      <c r="J1" s="82"/>
      <c r="K1" s="107"/>
      <c r="L1" s="82"/>
      <c r="M1" s="108"/>
      <c r="N1" s="82"/>
      <c r="O1" s="82"/>
      <c r="P1" s="82"/>
      <c r="Q1" s="82"/>
      <c r="R1" s="82"/>
    </row>
    <row r="2" spans="1:18" ht="15" customHeight="1" x14ac:dyDescent="0.25">
      <c r="A2" s="81" t="s">
        <v>70</v>
      </c>
      <c r="B2" s="81"/>
      <c r="C2" s="82"/>
      <c r="D2" s="82"/>
      <c r="E2" s="107"/>
      <c r="F2" s="82"/>
      <c r="G2" s="107"/>
      <c r="H2" s="82"/>
      <c r="I2" s="107"/>
      <c r="J2" s="82"/>
      <c r="K2" s="107"/>
      <c r="L2" s="82"/>
      <c r="M2" s="108"/>
      <c r="N2" s="82"/>
      <c r="O2" s="82"/>
      <c r="P2" s="82"/>
      <c r="Q2" s="82"/>
      <c r="R2" s="82"/>
    </row>
    <row r="3" spans="1:18" ht="15" customHeight="1" x14ac:dyDescent="0.25">
      <c r="A3" s="96" t="s">
        <v>2</v>
      </c>
      <c r="B3" s="81"/>
      <c r="C3" s="82"/>
      <c r="D3" s="82"/>
      <c r="E3" s="107"/>
      <c r="F3" s="82"/>
      <c r="G3" s="107"/>
      <c r="H3" s="82"/>
      <c r="I3" s="107"/>
      <c r="J3" s="82"/>
      <c r="K3" s="107"/>
      <c r="L3" s="82"/>
      <c r="M3" s="108"/>
      <c r="N3" s="82"/>
      <c r="O3" s="82"/>
      <c r="P3" s="82"/>
      <c r="Q3" s="82"/>
      <c r="R3" s="82"/>
    </row>
    <row r="4" spans="1:18" ht="15" customHeight="1" x14ac:dyDescent="0.25">
      <c r="A4" s="1" t="s">
        <v>3</v>
      </c>
      <c r="C4" s="1"/>
      <c r="D4" s="1"/>
      <c r="E4" s="27"/>
      <c r="F4" s="1"/>
      <c r="G4" s="27"/>
      <c r="H4" s="2"/>
      <c r="I4" s="27"/>
      <c r="J4" s="1"/>
      <c r="K4" s="27"/>
      <c r="L4" s="1"/>
      <c r="M4" s="61" t="s">
        <v>4</v>
      </c>
      <c r="N4" s="3" t="s">
        <v>124</v>
      </c>
      <c r="O4" s="1"/>
      <c r="P4" s="1"/>
      <c r="Q4" s="1"/>
      <c r="R4" s="1"/>
    </row>
    <row r="5" spans="1:18" ht="15" customHeight="1" x14ac:dyDescent="0.25">
      <c r="A5" s="1" t="s">
        <v>5</v>
      </c>
      <c r="B5" s="4"/>
      <c r="C5" s="1"/>
      <c r="D5" s="1"/>
      <c r="E5" s="27"/>
      <c r="F5" s="1"/>
      <c r="G5" s="27"/>
      <c r="H5" s="2"/>
      <c r="I5" s="27"/>
      <c r="J5" s="1"/>
      <c r="K5" s="27"/>
      <c r="L5" s="1"/>
      <c r="M5" s="44" t="s">
        <v>6</v>
      </c>
      <c r="N5" s="5"/>
      <c r="O5" s="1" t="s">
        <v>125</v>
      </c>
      <c r="P5" s="1"/>
      <c r="Q5" s="1"/>
      <c r="R5" s="1"/>
    </row>
    <row r="6" spans="1:18" ht="15" customHeight="1" x14ac:dyDescent="0.25">
      <c r="A6" s="1"/>
      <c r="C6" s="1"/>
      <c r="D6" s="1"/>
      <c r="E6" s="27"/>
      <c r="F6" s="1"/>
      <c r="G6" s="27"/>
      <c r="H6" s="2"/>
      <c r="I6" s="27"/>
      <c r="J6" s="1"/>
      <c r="K6" s="27"/>
      <c r="L6" s="1"/>
      <c r="M6" s="61" t="s">
        <v>7</v>
      </c>
      <c r="N6" s="1"/>
      <c r="O6" s="6" t="s">
        <v>126</v>
      </c>
      <c r="P6" s="1"/>
      <c r="Q6" s="1"/>
      <c r="R6" s="1"/>
    </row>
    <row r="7" spans="1:18" ht="15" customHeight="1" x14ac:dyDescent="0.25">
      <c r="A7" s="86" t="s">
        <v>8</v>
      </c>
      <c r="B7" s="91"/>
      <c r="C7" s="87" t="s">
        <v>127</v>
      </c>
      <c r="D7" s="91"/>
      <c r="E7" s="87" t="s">
        <v>128</v>
      </c>
      <c r="F7" s="91"/>
      <c r="G7" s="87" t="s">
        <v>129</v>
      </c>
      <c r="H7" s="91"/>
      <c r="I7" s="87" t="s">
        <v>130</v>
      </c>
      <c r="J7" s="91"/>
      <c r="K7" s="87" t="s">
        <v>131</v>
      </c>
      <c r="L7" s="91"/>
      <c r="M7" s="87" t="s">
        <v>132</v>
      </c>
      <c r="N7" s="91"/>
      <c r="O7" s="87" t="s">
        <v>133</v>
      </c>
      <c r="P7" s="91"/>
      <c r="Q7" s="87" t="s">
        <v>9</v>
      </c>
      <c r="R7" s="87" t="s">
        <v>10</v>
      </c>
    </row>
    <row r="8" spans="1:18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ht="15" customHeight="1" x14ac:dyDescent="0.25">
      <c r="A9" s="86" t="s">
        <v>11</v>
      </c>
      <c r="B9" s="85"/>
      <c r="C9" s="87">
        <v>155</v>
      </c>
      <c r="D9" s="85"/>
      <c r="E9" s="87">
        <v>155</v>
      </c>
      <c r="F9" s="85"/>
      <c r="G9" s="87">
        <v>155</v>
      </c>
      <c r="H9" s="85"/>
      <c r="I9" s="87">
        <v>155</v>
      </c>
      <c r="J9" s="85"/>
      <c r="K9" s="87">
        <v>155</v>
      </c>
      <c r="L9" s="85"/>
      <c r="M9" s="87">
        <v>155</v>
      </c>
      <c r="N9" s="85"/>
      <c r="O9" s="87">
        <v>155</v>
      </c>
      <c r="P9" s="85"/>
      <c r="Q9" s="100"/>
      <c r="R9" s="100"/>
    </row>
    <row r="10" spans="1:18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28" t="s">
        <v>14</v>
      </c>
      <c r="F10" s="9" t="s">
        <v>15</v>
      </c>
      <c r="G10" s="28" t="s">
        <v>14</v>
      </c>
      <c r="H10" s="10" t="s">
        <v>15</v>
      </c>
      <c r="I10" s="28" t="s">
        <v>14</v>
      </c>
      <c r="J10" s="9" t="s">
        <v>15</v>
      </c>
      <c r="K10" s="28" t="s">
        <v>14</v>
      </c>
      <c r="L10" s="9" t="s">
        <v>15</v>
      </c>
      <c r="M10" s="28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8" ht="15" customHeight="1" x14ac:dyDescent="0.25">
      <c r="A11" s="59">
        <v>1</v>
      </c>
      <c r="B11" s="11">
        <v>109</v>
      </c>
      <c r="C11" s="59"/>
      <c r="D11" s="59"/>
      <c r="E11" s="29"/>
      <c r="F11" s="59"/>
      <c r="G11" s="30"/>
      <c r="H11" s="59"/>
      <c r="I11" s="29"/>
      <c r="K11" s="32"/>
      <c r="L11" s="58"/>
      <c r="M11" s="41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5" customHeight="1" x14ac:dyDescent="0.25">
      <c r="A12" s="59">
        <v>2</v>
      </c>
      <c r="B12" s="14">
        <v>110</v>
      </c>
      <c r="C12" s="58"/>
      <c r="D12" s="59"/>
      <c r="E12" s="29"/>
      <c r="F12" s="59"/>
      <c r="G12" s="30"/>
      <c r="H12" s="59"/>
      <c r="I12" s="29"/>
      <c r="J12" s="12"/>
      <c r="K12" s="32"/>
      <c r="L12" s="58"/>
      <c r="M12" s="41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8" ht="15" customHeight="1" x14ac:dyDescent="0.25">
      <c r="A13" s="59">
        <v>3</v>
      </c>
      <c r="B13" s="14">
        <v>112</v>
      </c>
      <c r="C13" s="59"/>
      <c r="D13" s="59"/>
      <c r="E13" s="29"/>
      <c r="F13" s="59"/>
      <c r="G13" s="30"/>
      <c r="H13" s="12"/>
      <c r="I13" s="30"/>
      <c r="J13" s="59"/>
      <c r="K13" s="32"/>
      <c r="L13" s="58"/>
      <c r="M13" s="41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8" ht="15" customHeight="1" x14ac:dyDescent="0.25">
      <c r="A14" s="59">
        <v>4</v>
      </c>
      <c r="B14" s="14">
        <v>113</v>
      </c>
      <c r="C14" s="59"/>
      <c r="D14" s="59"/>
      <c r="E14" s="29"/>
      <c r="F14" s="59"/>
      <c r="G14" s="30"/>
      <c r="H14" s="52"/>
      <c r="I14" s="34"/>
      <c r="J14" s="59"/>
      <c r="K14" s="32"/>
      <c r="L14" s="58"/>
      <c r="M14" s="41"/>
      <c r="N14" s="58"/>
      <c r="O14" s="58"/>
      <c r="P14" s="58"/>
      <c r="Q14" s="58">
        <f t="shared" si="0"/>
        <v>0</v>
      </c>
      <c r="R14" s="13">
        <f t="shared" si="1"/>
        <v>0</v>
      </c>
    </row>
    <row r="15" spans="1:18" ht="15" customHeight="1" x14ac:dyDescent="0.25">
      <c r="A15" s="59">
        <v>5</v>
      </c>
      <c r="B15" s="14">
        <v>114</v>
      </c>
      <c r="C15" s="59"/>
      <c r="D15" s="59"/>
      <c r="E15" s="29"/>
      <c r="F15" s="59"/>
      <c r="G15" s="30"/>
      <c r="H15" s="59"/>
      <c r="I15" s="29"/>
      <c r="J15" s="59"/>
      <c r="K15" s="32"/>
      <c r="L15" s="58"/>
      <c r="M15" s="41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8" ht="15" customHeight="1" x14ac:dyDescent="0.25">
      <c r="A16" s="59">
        <v>6</v>
      </c>
      <c r="B16" s="14">
        <v>115</v>
      </c>
      <c r="C16" s="59"/>
      <c r="D16" s="59"/>
      <c r="E16" s="29"/>
      <c r="F16" s="59"/>
      <c r="G16" s="30"/>
      <c r="H16" s="59"/>
      <c r="I16" s="29"/>
      <c r="J16" s="59"/>
      <c r="K16" s="32">
        <v>113</v>
      </c>
      <c r="L16" s="58">
        <v>4135</v>
      </c>
      <c r="M16" s="41"/>
      <c r="N16" s="58"/>
      <c r="O16" s="58"/>
      <c r="P16" s="58"/>
      <c r="Q16" s="58">
        <f t="shared" si="0"/>
        <v>113</v>
      </c>
      <c r="R16" s="13">
        <f t="shared" si="1"/>
        <v>17515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29"/>
      <c r="F17" s="59"/>
      <c r="G17" s="29">
        <v>131</v>
      </c>
      <c r="H17" s="59">
        <v>3051</v>
      </c>
      <c r="I17" s="29"/>
      <c r="J17" s="59"/>
      <c r="K17" s="32"/>
      <c r="L17" s="58"/>
      <c r="M17" s="41"/>
      <c r="N17" s="58"/>
      <c r="O17" s="58"/>
      <c r="P17" s="58"/>
      <c r="Q17" s="58">
        <f t="shared" si="0"/>
        <v>131</v>
      </c>
      <c r="R17" s="13">
        <f t="shared" si="1"/>
        <v>20305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29"/>
      <c r="F18" s="59"/>
      <c r="G18" s="30"/>
      <c r="H18" s="59"/>
      <c r="I18" s="38"/>
      <c r="J18" s="59"/>
      <c r="K18" s="32"/>
      <c r="L18" s="58"/>
      <c r="M18" s="41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29"/>
      <c r="F19" s="59"/>
      <c r="G19" s="30"/>
      <c r="H19" s="59"/>
      <c r="I19" s="29"/>
      <c r="J19" s="59"/>
      <c r="K19" s="32"/>
      <c r="L19" s="58"/>
      <c r="M19" s="41"/>
      <c r="N19" s="58"/>
      <c r="O19" s="58"/>
      <c r="P19" s="58"/>
      <c r="Q19" s="58">
        <f t="shared" si="0"/>
        <v>0</v>
      </c>
      <c r="R19" s="13">
        <f t="shared" si="1"/>
        <v>0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29"/>
      <c r="F20" s="59"/>
      <c r="G20" s="29"/>
      <c r="H20" s="59"/>
      <c r="I20" s="29"/>
      <c r="J20" s="59"/>
      <c r="K20" s="32"/>
      <c r="L20" s="58"/>
      <c r="M20" s="41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29"/>
      <c r="F21" s="59"/>
      <c r="G21" s="34"/>
      <c r="H21" s="59"/>
      <c r="I21" s="29"/>
      <c r="J21" s="59"/>
      <c r="K21" s="32"/>
      <c r="L21" s="58"/>
      <c r="M21" s="41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29"/>
      <c r="F22" s="59"/>
      <c r="G22" s="34"/>
      <c r="H22" s="59"/>
      <c r="I22" s="29"/>
      <c r="J22" s="59"/>
      <c r="K22" s="32"/>
      <c r="L22" s="58"/>
      <c r="M22" s="41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30"/>
      <c r="F23" s="12"/>
      <c r="G23" s="34"/>
      <c r="H23" s="59"/>
      <c r="I23" s="29"/>
      <c r="J23" s="59"/>
      <c r="K23" s="32"/>
      <c r="L23" s="58"/>
      <c r="M23" s="41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>
        <v>17</v>
      </c>
      <c r="D24" s="59">
        <v>1561</v>
      </c>
      <c r="E24" s="29"/>
      <c r="F24" s="59"/>
      <c r="G24" s="34"/>
      <c r="H24" s="59"/>
      <c r="I24" s="29"/>
      <c r="J24" s="59"/>
      <c r="K24" s="32">
        <v>30</v>
      </c>
      <c r="L24" s="58">
        <v>1581</v>
      </c>
      <c r="M24" s="41"/>
      <c r="N24" s="58"/>
      <c r="O24" s="58">
        <v>29</v>
      </c>
      <c r="P24" s="58">
        <v>1598</v>
      </c>
      <c r="Q24" s="58">
        <f t="shared" si="0"/>
        <v>76</v>
      </c>
      <c r="R24" s="13">
        <f t="shared" si="1"/>
        <v>11780</v>
      </c>
    </row>
    <row r="25" spans="1:18" ht="15" customHeight="1" x14ac:dyDescent="0.25">
      <c r="A25" s="59">
        <v>15</v>
      </c>
      <c r="B25" s="14">
        <v>329</v>
      </c>
      <c r="C25" s="59">
        <v>19</v>
      </c>
      <c r="D25" s="59">
        <v>3494</v>
      </c>
      <c r="E25" s="29"/>
      <c r="F25" s="59"/>
      <c r="G25" s="34"/>
      <c r="H25" s="59"/>
      <c r="I25" s="29"/>
      <c r="J25" s="59"/>
      <c r="K25" s="32"/>
      <c r="L25" s="58"/>
      <c r="M25" s="41"/>
      <c r="N25" s="58"/>
      <c r="O25" s="58">
        <v>33</v>
      </c>
      <c r="P25" s="58">
        <v>3541</v>
      </c>
      <c r="Q25" s="58">
        <f t="shared" si="0"/>
        <v>52</v>
      </c>
      <c r="R25" s="13">
        <f t="shared" si="1"/>
        <v>8060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29"/>
      <c r="F26" s="59"/>
      <c r="G26" s="34"/>
      <c r="H26" s="59"/>
      <c r="I26" s="29"/>
      <c r="J26" s="59"/>
      <c r="K26" s="32"/>
      <c r="L26" s="58"/>
      <c r="M26" s="41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29"/>
      <c r="F27" s="59"/>
      <c r="G27" s="29"/>
      <c r="H27" s="59"/>
      <c r="I27" s="29"/>
      <c r="J27" s="59"/>
      <c r="K27" s="32"/>
      <c r="L27" s="58"/>
      <c r="M27" s="41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29"/>
      <c r="F28" s="59"/>
      <c r="G28" s="34"/>
      <c r="H28" s="59"/>
      <c r="I28" s="29"/>
      <c r="J28" s="59"/>
      <c r="K28" s="30"/>
      <c r="L28" s="12"/>
      <c r="M28" s="45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/>
      <c r="D29" s="59"/>
      <c r="E29" s="29">
        <v>32</v>
      </c>
      <c r="F29" s="59">
        <v>27</v>
      </c>
      <c r="G29" s="34"/>
      <c r="H29" s="59"/>
      <c r="I29" s="29">
        <v>31</v>
      </c>
      <c r="J29" s="59">
        <v>42</v>
      </c>
      <c r="K29" s="32"/>
      <c r="L29" s="58"/>
      <c r="M29" s="41">
        <v>24</v>
      </c>
      <c r="N29" s="58">
        <v>63</v>
      </c>
      <c r="O29" s="58"/>
      <c r="P29" s="58"/>
      <c r="Q29" s="58">
        <f t="shared" si="0"/>
        <v>87</v>
      </c>
      <c r="R29" s="13">
        <f t="shared" si="1"/>
        <v>13485</v>
      </c>
    </row>
    <row r="30" spans="1:18" ht="15" customHeight="1" x14ac:dyDescent="0.25">
      <c r="A30" s="59">
        <v>20</v>
      </c>
      <c r="B30" s="14">
        <v>334</v>
      </c>
      <c r="C30" s="59">
        <v>25</v>
      </c>
      <c r="D30" s="59">
        <v>935</v>
      </c>
      <c r="E30" s="29"/>
      <c r="F30" s="59"/>
      <c r="G30" s="34"/>
      <c r="H30" s="59"/>
      <c r="I30" s="29">
        <v>35</v>
      </c>
      <c r="J30" s="59">
        <v>956</v>
      </c>
      <c r="K30" s="32"/>
      <c r="L30" s="58"/>
      <c r="M30" s="41">
        <v>24</v>
      </c>
      <c r="N30" s="58">
        <v>972</v>
      </c>
      <c r="O30" s="58"/>
      <c r="P30" s="58"/>
      <c r="Q30" s="58">
        <f t="shared" si="0"/>
        <v>84</v>
      </c>
      <c r="R30" s="13">
        <f t="shared" si="1"/>
        <v>13020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29"/>
      <c r="F31" s="59"/>
      <c r="G31" s="34"/>
      <c r="H31" s="59"/>
      <c r="I31" s="29"/>
      <c r="J31" s="59"/>
      <c r="K31" s="32"/>
      <c r="L31" s="58"/>
      <c r="M31" s="41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29"/>
      <c r="F32" s="59"/>
      <c r="G32" s="34">
        <v>20</v>
      </c>
      <c r="H32" s="59">
        <v>5055</v>
      </c>
      <c r="I32" s="29"/>
      <c r="J32" s="59"/>
      <c r="K32" s="32"/>
      <c r="L32" s="58"/>
      <c r="M32" s="41"/>
      <c r="N32" s="58"/>
      <c r="O32" s="58"/>
      <c r="P32" s="58"/>
      <c r="Q32" s="58">
        <f t="shared" si="0"/>
        <v>20</v>
      </c>
      <c r="R32" s="13">
        <f t="shared" si="1"/>
        <v>3100</v>
      </c>
    </row>
    <row r="33" spans="1:18" ht="15" customHeight="1" x14ac:dyDescent="0.25">
      <c r="A33" s="59">
        <v>23</v>
      </c>
      <c r="B33" s="14">
        <v>337</v>
      </c>
      <c r="C33" s="59">
        <v>26</v>
      </c>
      <c r="D33" s="59">
        <v>5629</v>
      </c>
      <c r="E33" s="29"/>
      <c r="F33" s="59"/>
      <c r="G33" s="34">
        <v>27</v>
      </c>
      <c r="H33" s="59">
        <v>5637</v>
      </c>
      <c r="I33" s="29">
        <v>20</v>
      </c>
      <c r="J33" s="59">
        <v>5651</v>
      </c>
      <c r="K33" s="32"/>
      <c r="L33" s="58"/>
      <c r="M33" s="41">
        <v>39</v>
      </c>
      <c r="N33" s="58">
        <v>5665</v>
      </c>
      <c r="O33" s="58"/>
      <c r="P33" s="58"/>
      <c r="Q33" s="58">
        <f t="shared" si="0"/>
        <v>112</v>
      </c>
      <c r="R33" s="13">
        <f t="shared" si="1"/>
        <v>17360</v>
      </c>
    </row>
    <row r="34" spans="1:18" ht="15" customHeight="1" x14ac:dyDescent="0.25">
      <c r="A34" s="59">
        <v>24</v>
      </c>
      <c r="B34" s="14">
        <v>338</v>
      </c>
      <c r="C34" s="59"/>
      <c r="D34" s="59"/>
      <c r="E34" s="29">
        <v>35</v>
      </c>
      <c r="F34" s="59">
        <v>1918</v>
      </c>
      <c r="G34" s="34"/>
      <c r="H34" s="59"/>
      <c r="I34" s="29">
        <v>32</v>
      </c>
      <c r="J34" s="59">
        <v>1941</v>
      </c>
      <c r="K34" s="32"/>
      <c r="L34" s="58"/>
      <c r="M34" s="41">
        <v>30</v>
      </c>
      <c r="N34" s="58">
        <v>1957</v>
      </c>
      <c r="O34" s="58"/>
      <c r="P34" s="58"/>
      <c r="Q34" s="58">
        <f t="shared" si="0"/>
        <v>97</v>
      </c>
      <c r="R34" s="13">
        <f t="shared" si="1"/>
        <v>15035</v>
      </c>
    </row>
    <row r="35" spans="1:18" ht="15" customHeight="1" x14ac:dyDescent="0.25">
      <c r="A35" s="59">
        <v>25</v>
      </c>
      <c r="B35" s="14">
        <v>339</v>
      </c>
      <c r="C35" s="14">
        <v>38</v>
      </c>
      <c r="D35" s="14">
        <v>9447</v>
      </c>
      <c r="E35" s="31"/>
      <c r="F35" s="14"/>
      <c r="G35" s="35">
        <v>35</v>
      </c>
      <c r="H35" s="12">
        <v>9454</v>
      </c>
      <c r="I35" s="29">
        <v>25</v>
      </c>
      <c r="J35" s="14">
        <v>9475</v>
      </c>
      <c r="K35" s="60">
        <v>13</v>
      </c>
      <c r="L35" s="16">
        <v>9482</v>
      </c>
      <c r="M35" s="41"/>
      <c r="N35" s="16"/>
      <c r="O35" s="16">
        <v>26</v>
      </c>
      <c r="P35" s="16">
        <v>9510</v>
      </c>
      <c r="Q35" s="58">
        <f t="shared" si="0"/>
        <v>137</v>
      </c>
      <c r="R35" s="13">
        <f t="shared" si="1"/>
        <v>21235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29"/>
      <c r="F36" s="59"/>
      <c r="G36" s="36"/>
      <c r="H36" s="12"/>
      <c r="I36" s="29"/>
      <c r="J36" s="59"/>
      <c r="K36" s="32"/>
      <c r="L36" s="58"/>
      <c r="M36" s="41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/>
      <c r="D37" s="59"/>
      <c r="E37" s="29"/>
      <c r="F37" s="59"/>
      <c r="G37" s="36">
        <v>4</v>
      </c>
      <c r="H37" s="12">
        <v>11011</v>
      </c>
      <c r="I37" s="29">
        <v>4</v>
      </c>
      <c r="J37" s="59">
        <v>11031</v>
      </c>
      <c r="K37" s="32">
        <v>47</v>
      </c>
      <c r="L37" s="58">
        <v>11045</v>
      </c>
      <c r="M37" s="41"/>
      <c r="N37" s="58"/>
      <c r="O37" s="58"/>
      <c r="P37" s="58"/>
      <c r="Q37" s="58">
        <f t="shared" si="0"/>
        <v>55</v>
      </c>
      <c r="R37" s="13">
        <f t="shared" si="1"/>
        <v>8525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29"/>
      <c r="F38" s="59"/>
      <c r="G38" s="36"/>
      <c r="H38" s="12"/>
      <c r="I38" s="29"/>
      <c r="J38" s="59"/>
      <c r="K38" s="32"/>
      <c r="L38" s="58"/>
      <c r="M38" s="41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/>
      <c r="D39" s="59"/>
      <c r="E39" s="30"/>
      <c r="F39" s="59"/>
      <c r="G39" s="36"/>
      <c r="H39" s="12"/>
      <c r="I39" s="29"/>
      <c r="J39" s="59"/>
      <c r="K39" s="32"/>
      <c r="L39" s="58"/>
      <c r="M39" s="41"/>
      <c r="N39" s="58"/>
      <c r="O39" s="58"/>
      <c r="P39" s="58"/>
      <c r="Q39" s="58">
        <f t="shared" si="0"/>
        <v>0</v>
      </c>
      <c r="R39" s="13">
        <f t="shared" si="1"/>
        <v>0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30"/>
      <c r="F40" s="59"/>
      <c r="G40" s="34"/>
      <c r="H40" s="12"/>
      <c r="I40" s="29"/>
      <c r="J40" s="59"/>
      <c r="K40" s="32"/>
      <c r="L40" s="58"/>
      <c r="M40" s="41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30"/>
      <c r="F41" s="59"/>
      <c r="G41" s="34"/>
      <c r="H41" s="12"/>
      <c r="I41" s="29"/>
      <c r="J41" s="59"/>
      <c r="K41" s="32"/>
      <c r="L41" s="58"/>
      <c r="M41" s="41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30"/>
      <c r="F42" s="59"/>
      <c r="G42" s="34"/>
      <c r="H42" s="12"/>
      <c r="I42" s="29"/>
      <c r="J42" s="59"/>
      <c r="K42" s="32"/>
      <c r="L42" s="58"/>
      <c r="M42" s="41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29"/>
      <c r="F43" s="59"/>
      <c r="G43" s="34"/>
      <c r="H43" s="12"/>
      <c r="I43" s="29"/>
      <c r="J43" s="59"/>
      <c r="K43" s="32"/>
      <c r="L43" s="58"/>
      <c r="M43" s="41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29"/>
      <c r="F44" s="59"/>
      <c r="G44" s="29"/>
      <c r="H44" s="12"/>
      <c r="I44" s="29"/>
      <c r="J44" s="59"/>
      <c r="K44" s="32"/>
      <c r="L44" s="58"/>
      <c r="M44" s="41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29"/>
      <c r="F45" s="59"/>
      <c r="G45" s="29"/>
      <c r="H45" s="59"/>
      <c r="I45" s="29"/>
      <c r="J45" s="59"/>
      <c r="K45" s="30"/>
      <c r="L45" s="58"/>
      <c r="M45" s="41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29"/>
      <c r="F46" s="59"/>
      <c r="G46" s="34"/>
      <c r="H46" s="59"/>
      <c r="I46" s="29"/>
      <c r="J46" s="59"/>
      <c r="K46" s="32"/>
      <c r="L46" s="58"/>
      <c r="M46" s="41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29"/>
      <c r="F47" s="59"/>
      <c r="G47" s="34"/>
      <c r="H47" s="59"/>
      <c r="I47" s="29"/>
      <c r="J47" s="59"/>
      <c r="K47" s="32"/>
      <c r="L47" s="58"/>
      <c r="M47" s="41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29"/>
      <c r="F48" s="59"/>
      <c r="G48" s="29"/>
      <c r="H48" s="14"/>
      <c r="I48" s="31"/>
      <c r="J48" s="59"/>
      <c r="K48" s="32"/>
      <c r="L48" s="58"/>
      <c r="M48" s="41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32">
        <v>34</v>
      </c>
      <c r="F49" s="58">
        <v>2424</v>
      </c>
      <c r="G49" s="32"/>
      <c r="H49" s="59"/>
      <c r="I49" s="29"/>
      <c r="J49" s="58"/>
      <c r="K49" s="32"/>
      <c r="L49" s="58"/>
      <c r="M49" s="41"/>
      <c r="N49" s="58"/>
      <c r="O49" s="58"/>
      <c r="P49" s="58"/>
      <c r="Q49" s="58">
        <f t="shared" si="2"/>
        <v>34</v>
      </c>
      <c r="R49" s="13">
        <f t="shared" si="3"/>
        <v>5270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32"/>
      <c r="F50" s="58"/>
      <c r="G50" s="32"/>
      <c r="H50" s="59"/>
      <c r="I50" s="29"/>
      <c r="J50" s="58"/>
      <c r="K50" s="32"/>
      <c r="L50" s="58"/>
      <c r="M50" s="41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32"/>
      <c r="F51" s="58"/>
      <c r="G51" s="32"/>
      <c r="H51" s="59"/>
      <c r="I51" s="29"/>
      <c r="J51" s="58"/>
      <c r="K51" s="32"/>
      <c r="L51" s="58"/>
      <c r="M51" s="41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32"/>
      <c r="F52" s="58"/>
      <c r="G52" s="32"/>
      <c r="H52" s="59"/>
      <c r="I52" s="29"/>
      <c r="J52" s="58"/>
      <c r="K52" s="32"/>
      <c r="L52" s="58"/>
      <c r="M52" s="41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32"/>
      <c r="F53" s="58"/>
      <c r="G53" s="32"/>
      <c r="H53" s="59"/>
      <c r="I53" s="29"/>
      <c r="J53" s="58"/>
      <c r="K53" s="32"/>
      <c r="L53" s="58"/>
      <c r="M53" s="41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32"/>
      <c r="F54" s="58"/>
      <c r="G54" s="32"/>
      <c r="H54" s="59"/>
      <c r="I54" s="29"/>
      <c r="J54" s="58"/>
      <c r="K54" s="32"/>
      <c r="L54" s="58"/>
      <c r="M54" s="41"/>
      <c r="N54" s="58"/>
      <c r="O54" s="58"/>
      <c r="P54" s="58"/>
      <c r="Q54" s="58">
        <f t="shared" si="2"/>
        <v>0</v>
      </c>
      <c r="R54" s="13">
        <f t="shared" si="3"/>
        <v>0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32"/>
      <c r="F55" s="58"/>
      <c r="G55" s="32"/>
      <c r="H55" s="58"/>
      <c r="I55" s="32"/>
      <c r="J55" s="58"/>
      <c r="K55" s="32"/>
      <c r="L55" s="58"/>
      <c r="M55" s="41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32"/>
      <c r="F56" s="58"/>
      <c r="G56" s="32"/>
      <c r="H56" s="58"/>
      <c r="I56" s="32"/>
      <c r="J56" s="58"/>
      <c r="K56" s="32"/>
      <c r="L56" s="58"/>
      <c r="M56" s="41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32"/>
      <c r="F57" s="58"/>
      <c r="G57" s="32"/>
      <c r="H57" s="58"/>
      <c r="I57" s="32"/>
      <c r="J57" s="58"/>
      <c r="K57" s="32"/>
      <c r="L57" s="58"/>
      <c r="M57" s="41"/>
      <c r="N57" s="58"/>
      <c r="O57" s="58"/>
      <c r="P57" s="58"/>
      <c r="Q57" s="58">
        <f t="shared" si="2"/>
        <v>0</v>
      </c>
      <c r="R57" s="13">
        <f t="shared" si="3"/>
        <v>0</v>
      </c>
    </row>
    <row r="58" spans="1:18" ht="15" customHeight="1" x14ac:dyDescent="0.25">
      <c r="A58" s="59">
        <v>48</v>
      </c>
      <c r="B58" s="58">
        <v>432</v>
      </c>
      <c r="C58" s="58">
        <v>43</v>
      </c>
      <c r="D58" s="58">
        <v>569</v>
      </c>
      <c r="E58" s="32"/>
      <c r="F58" s="58"/>
      <c r="G58" s="32"/>
      <c r="H58" s="58"/>
      <c r="I58" s="32"/>
      <c r="J58" s="58"/>
      <c r="K58" s="32"/>
      <c r="L58" s="58"/>
      <c r="M58" s="41"/>
      <c r="N58" s="58"/>
      <c r="O58" s="58"/>
      <c r="P58" s="58"/>
      <c r="Q58" s="58">
        <f t="shared" si="2"/>
        <v>43</v>
      </c>
      <c r="R58" s="13">
        <f t="shared" si="3"/>
        <v>6665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32"/>
      <c r="F59" s="58"/>
      <c r="G59" s="32"/>
      <c r="H59" s="58"/>
      <c r="I59" s="32">
        <v>23</v>
      </c>
      <c r="J59" s="58">
        <v>644</v>
      </c>
      <c r="K59" s="32"/>
      <c r="L59" s="58"/>
      <c r="M59" s="41"/>
      <c r="N59" s="58"/>
      <c r="O59" s="58"/>
      <c r="P59" s="58"/>
      <c r="Q59" s="58">
        <f t="shared" si="2"/>
        <v>23</v>
      </c>
      <c r="R59" s="13">
        <f t="shared" si="3"/>
        <v>3565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32">
        <v>37</v>
      </c>
      <c r="F60" s="58">
        <v>674</v>
      </c>
      <c r="G60" s="32"/>
      <c r="H60" s="58"/>
      <c r="I60" s="32"/>
      <c r="J60" s="58"/>
      <c r="K60" s="32"/>
      <c r="L60" s="58"/>
      <c r="M60" s="41"/>
      <c r="N60" s="58"/>
      <c r="O60" s="58"/>
      <c r="P60" s="58"/>
      <c r="Q60" s="58">
        <f t="shared" si="2"/>
        <v>37</v>
      </c>
      <c r="R60" s="13">
        <f t="shared" si="3"/>
        <v>5735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32">
        <v>38</v>
      </c>
      <c r="F61" s="58">
        <v>592</v>
      </c>
      <c r="G61" s="32"/>
      <c r="H61" s="58"/>
      <c r="I61" s="32"/>
      <c r="J61" s="58"/>
      <c r="K61" s="32"/>
      <c r="L61" s="58"/>
      <c r="M61" s="41"/>
      <c r="N61" s="58"/>
      <c r="O61" s="58"/>
      <c r="P61" s="58"/>
      <c r="Q61" s="58">
        <f t="shared" si="2"/>
        <v>38</v>
      </c>
      <c r="R61" s="13">
        <f t="shared" si="3"/>
        <v>5890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32"/>
      <c r="F62" s="58"/>
      <c r="G62" s="32"/>
      <c r="H62" s="58"/>
      <c r="I62" s="32"/>
      <c r="J62" s="58"/>
      <c r="K62" s="32"/>
      <c r="L62" s="58"/>
      <c r="M62" s="41"/>
      <c r="N62" s="58"/>
      <c r="O62" s="58"/>
      <c r="P62" s="58"/>
      <c r="Q62" s="58">
        <f t="shared" si="2"/>
        <v>0</v>
      </c>
      <c r="R62" s="13">
        <f t="shared" si="3"/>
        <v>0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32"/>
      <c r="F63" s="58"/>
      <c r="G63" s="32">
        <v>30</v>
      </c>
      <c r="H63" s="58">
        <v>919</v>
      </c>
      <c r="I63" s="32"/>
      <c r="J63" s="58"/>
      <c r="K63" s="32"/>
      <c r="L63" s="58"/>
      <c r="M63" s="41"/>
      <c r="N63" s="58"/>
      <c r="O63" s="58"/>
      <c r="P63" s="58"/>
      <c r="Q63" s="58">
        <f t="shared" si="2"/>
        <v>30</v>
      </c>
      <c r="R63" s="13">
        <f t="shared" si="3"/>
        <v>4650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32"/>
      <c r="F64" s="58"/>
      <c r="G64" s="32"/>
      <c r="H64" s="58"/>
      <c r="I64" s="32">
        <v>35</v>
      </c>
      <c r="J64" s="58">
        <v>665</v>
      </c>
      <c r="K64" s="32"/>
      <c r="L64" s="58"/>
      <c r="M64" s="41"/>
      <c r="N64" s="58"/>
      <c r="O64" s="58"/>
      <c r="P64" s="58"/>
      <c r="Q64" s="58">
        <f t="shared" si="2"/>
        <v>35</v>
      </c>
      <c r="R64" s="13">
        <f t="shared" si="3"/>
        <v>5425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32"/>
      <c r="F65" s="58"/>
      <c r="G65" s="32">
        <v>49</v>
      </c>
      <c r="H65" s="58">
        <v>579</v>
      </c>
      <c r="I65" s="32"/>
      <c r="J65" s="58"/>
      <c r="K65" s="32"/>
      <c r="L65" s="58"/>
      <c r="M65" s="41"/>
      <c r="N65" s="58"/>
      <c r="O65" s="58"/>
      <c r="P65" s="58"/>
      <c r="Q65" s="58">
        <f t="shared" si="2"/>
        <v>49</v>
      </c>
      <c r="R65" s="13">
        <f t="shared" si="3"/>
        <v>7595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32"/>
      <c r="F66" s="58"/>
      <c r="G66" s="32"/>
      <c r="H66" s="58"/>
      <c r="I66" s="32"/>
      <c r="J66" s="58"/>
      <c r="K66" s="32"/>
      <c r="L66" s="58"/>
      <c r="M66" s="41"/>
      <c r="N66" s="58"/>
      <c r="O66" s="58"/>
      <c r="P66" s="58"/>
      <c r="Q66" s="58">
        <f t="shared" si="2"/>
        <v>0</v>
      </c>
      <c r="R66" s="13">
        <f t="shared" si="3"/>
        <v>0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32"/>
      <c r="F67" s="58"/>
      <c r="G67" s="32">
        <v>38</v>
      </c>
      <c r="H67" s="58">
        <v>576</v>
      </c>
      <c r="I67" s="32"/>
      <c r="J67" s="58"/>
      <c r="K67" s="32"/>
      <c r="L67" s="58"/>
      <c r="M67" s="41"/>
      <c r="N67" s="58"/>
      <c r="O67" s="58"/>
      <c r="P67" s="58"/>
      <c r="Q67" s="58">
        <f t="shared" si="2"/>
        <v>38</v>
      </c>
      <c r="R67" s="13">
        <f t="shared" si="3"/>
        <v>5890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32"/>
      <c r="F68" s="58"/>
      <c r="G68" s="32"/>
      <c r="H68" s="58"/>
      <c r="I68" s="32"/>
      <c r="J68" s="58"/>
      <c r="K68" s="32"/>
      <c r="L68" s="58"/>
      <c r="M68" s="41"/>
      <c r="N68" s="58"/>
      <c r="O68" s="58"/>
      <c r="P68" s="58"/>
      <c r="Q68" s="58">
        <f t="shared" si="2"/>
        <v>0</v>
      </c>
      <c r="R68" s="13">
        <f t="shared" si="3"/>
        <v>0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32"/>
      <c r="F69" s="58"/>
      <c r="G69" s="32"/>
      <c r="H69" s="58"/>
      <c r="I69" s="32"/>
      <c r="J69" s="58"/>
      <c r="K69" s="32"/>
      <c r="L69" s="58"/>
      <c r="M69" s="41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32"/>
      <c r="F70" s="58"/>
      <c r="G70" s="32"/>
      <c r="H70" s="58"/>
      <c r="I70" s="32"/>
      <c r="J70" s="58"/>
      <c r="K70" s="32"/>
      <c r="L70" s="58"/>
      <c r="M70" s="41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32"/>
      <c r="F71" s="58"/>
      <c r="G71" s="32"/>
      <c r="H71" s="58"/>
      <c r="I71" s="32"/>
      <c r="J71" s="58"/>
      <c r="K71" s="32"/>
      <c r="L71" s="58"/>
      <c r="M71" s="41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32"/>
      <c r="F72" s="58"/>
      <c r="G72" s="32"/>
      <c r="H72" s="58"/>
      <c r="I72" s="32"/>
      <c r="J72" s="58"/>
      <c r="K72" s="32"/>
      <c r="L72" s="58"/>
      <c r="M72" s="41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32"/>
      <c r="F73" s="58"/>
      <c r="G73" s="32"/>
      <c r="H73" s="58"/>
      <c r="I73" s="32"/>
      <c r="J73" s="58"/>
      <c r="K73" s="32"/>
      <c r="L73" s="58"/>
      <c r="M73" s="41"/>
      <c r="N73" s="58"/>
      <c r="O73" s="58"/>
      <c r="P73" s="58"/>
      <c r="Q73" s="58">
        <f t="shared" si="2"/>
        <v>0</v>
      </c>
      <c r="R73" s="13">
        <f t="shared" si="3"/>
        <v>0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32"/>
      <c r="F74" s="58"/>
      <c r="G74" s="32"/>
      <c r="H74" s="58"/>
      <c r="I74" s="32"/>
      <c r="J74" s="58"/>
      <c r="K74" s="32"/>
      <c r="L74" s="58"/>
      <c r="M74" s="41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32"/>
      <c r="F75" s="58"/>
      <c r="G75" s="32"/>
      <c r="H75" s="58"/>
      <c r="I75" s="32"/>
      <c r="J75" s="58"/>
      <c r="K75" s="32"/>
      <c r="L75" s="58"/>
      <c r="M75" s="41"/>
      <c r="N75" s="58"/>
      <c r="O75" s="58"/>
      <c r="P75" s="58"/>
      <c r="Q75" s="58">
        <f t="shared" ref="Q75:Q106" si="4">C75+E75+G75+I75+K75+M75+O75</f>
        <v>0</v>
      </c>
      <c r="R75" s="13">
        <f t="shared" ref="R75:R106" si="5">SUM(C75*C$9,E75*E$9,G75*G$9,I75*I$9,K75*K$9,M75*M$9,O75*O$9)</f>
        <v>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32"/>
      <c r="F76" s="58"/>
      <c r="G76" s="32"/>
      <c r="H76" s="58"/>
      <c r="I76" s="32"/>
      <c r="J76" s="58"/>
      <c r="K76" s="32"/>
      <c r="L76" s="58"/>
      <c r="M76" s="41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32"/>
      <c r="F77" s="58"/>
      <c r="G77" s="32"/>
      <c r="H77" s="58"/>
      <c r="I77" s="32"/>
      <c r="J77" s="58"/>
      <c r="K77" s="32"/>
      <c r="L77" s="58"/>
      <c r="M77" s="41"/>
      <c r="N77" s="58"/>
      <c r="O77" s="58"/>
      <c r="P77" s="58"/>
      <c r="Q77" s="58">
        <f t="shared" si="4"/>
        <v>0</v>
      </c>
      <c r="R77" s="13">
        <f t="shared" si="5"/>
        <v>0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32"/>
      <c r="F78" s="58"/>
      <c r="G78" s="32"/>
      <c r="H78" s="58"/>
      <c r="I78" s="32"/>
      <c r="J78" s="58"/>
      <c r="K78" s="32"/>
      <c r="L78" s="58"/>
      <c r="M78" s="41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32"/>
      <c r="F79" s="58"/>
      <c r="G79" s="32"/>
      <c r="H79" s="58"/>
      <c r="I79" s="32"/>
      <c r="J79" s="58"/>
      <c r="K79" s="32"/>
      <c r="L79" s="58"/>
      <c r="M79" s="41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32">
        <v>17</v>
      </c>
      <c r="F80" s="58">
        <v>2302</v>
      </c>
      <c r="G80" s="32"/>
      <c r="H80" s="58"/>
      <c r="I80" s="32"/>
      <c r="J80" s="58"/>
      <c r="K80" s="32"/>
      <c r="L80" s="58"/>
      <c r="M80" s="41"/>
      <c r="N80" s="58"/>
      <c r="O80" s="58"/>
      <c r="P80" s="58"/>
      <c r="Q80" s="58">
        <f t="shared" si="4"/>
        <v>17</v>
      </c>
      <c r="R80" s="13">
        <f t="shared" si="5"/>
        <v>2635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32"/>
      <c r="F81" s="58"/>
      <c r="G81" s="32"/>
      <c r="H81" s="58"/>
      <c r="I81" s="32"/>
      <c r="J81" s="58"/>
      <c r="K81" s="32"/>
      <c r="L81" s="58"/>
      <c r="M81" s="41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32"/>
      <c r="F82" s="58"/>
      <c r="G82" s="32"/>
      <c r="H82" s="58"/>
      <c r="I82" s="32"/>
      <c r="J82" s="58"/>
      <c r="K82" s="32"/>
      <c r="L82" s="58"/>
      <c r="M82" s="41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32"/>
      <c r="F83" s="58"/>
      <c r="G83" s="32"/>
      <c r="H83" s="58"/>
      <c r="I83" s="32"/>
      <c r="J83" s="58"/>
      <c r="K83" s="32"/>
      <c r="L83" s="58"/>
      <c r="M83" s="41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/>
      <c r="D84" s="18"/>
      <c r="E84" s="33"/>
      <c r="F84" s="18"/>
      <c r="G84" s="33"/>
      <c r="H84" s="18"/>
      <c r="I84" s="33">
        <v>24</v>
      </c>
      <c r="J84" s="18">
        <v>4075</v>
      </c>
      <c r="K84" s="33"/>
      <c r="L84" s="18"/>
      <c r="M84" s="46"/>
      <c r="N84" s="18"/>
      <c r="O84" s="18"/>
      <c r="P84" s="18"/>
      <c r="Q84" s="58">
        <f t="shared" si="4"/>
        <v>24</v>
      </c>
      <c r="R84" s="13">
        <f t="shared" si="5"/>
        <v>3720</v>
      </c>
    </row>
    <row r="85" spans="1:18" ht="15" customHeight="1" x14ac:dyDescent="0.25">
      <c r="A85" s="59">
        <v>75</v>
      </c>
      <c r="B85" s="58">
        <v>619</v>
      </c>
      <c r="C85" s="58">
        <v>28</v>
      </c>
      <c r="D85" s="58">
        <v>4842</v>
      </c>
      <c r="E85" s="32"/>
      <c r="F85" s="58"/>
      <c r="G85" s="32"/>
      <c r="H85" s="58"/>
      <c r="I85" s="32">
        <v>25</v>
      </c>
      <c r="J85" s="58">
        <v>4862</v>
      </c>
      <c r="K85" s="32"/>
      <c r="L85" s="58"/>
      <c r="M85" s="41"/>
      <c r="N85" s="58"/>
      <c r="O85" s="58">
        <v>24</v>
      </c>
      <c r="P85" s="58">
        <v>4881</v>
      </c>
      <c r="Q85" s="58">
        <f t="shared" si="4"/>
        <v>77</v>
      </c>
      <c r="R85" s="13">
        <f t="shared" si="5"/>
        <v>11935</v>
      </c>
    </row>
    <row r="86" spans="1:18" ht="15" customHeight="1" x14ac:dyDescent="0.25">
      <c r="A86" s="59">
        <v>76</v>
      </c>
      <c r="B86" s="58">
        <v>620</v>
      </c>
      <c r="C86" s="58"/>
      <c r="D86" s="58"/>
      <c r="E86" s="32">
        <v>17</v>
      </c>
      <c r="F86" s="58">
        <v>5067</v>
      </c>
      <c r="G86" s="32"/>
      <c r="H86" s="58"/>
      <c r="I86" s="32"/>
      <c r="J86" s="58"/>
      <c r="K86" s="32"/>
      <c r="L86" s="58"/>
      <c r="M86" s="41"/>
      <c r="N86" s="58"/>
      <c r="O86" s="58">
        <v>22</v>
      </c>
      <c r="P86" s="58">
        <v>5096</v>
      </c>
      <c r="Q86" s="58">
        <f t="shared" si="4"/>
        <v>39</v>
      </c>
      <c r="R86" s="13">
        <f t="shared" si="5"/>
        <v>6045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32"/>
      <c r="F87" s="58"/>
      <c r="G87" s="32"/>
      <c r="H87" s="58"/>
      <c r="I87" s="32"/>
      <c r="J87" s="58"/>
      <c r="K87" s="32"/>
      <c r="L87" s="58"/>
      <c r="M87" s="41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32"/>
      <c r="F88" s="58"/>
      <c r="G88" s="32"/>
      <c r="H88" s="58"/>
      <c r="I88" s="32"/>
      <c r="J88" s="58"/>
      <c r="K88" s="32"/>
      <c r="L88" s="58"/>
      <c r="M88" s="45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32">
        <v>21</v>
      </c>
      <c r="F89" s="58">
        <v>5019</v>
      </c>
      <c r="G89" s="32"/>
      <c r="H89" s="58"/>
      <c r="I89" s="32"/>
      <c r="J89" s="58"/>
      <c r="K89" s="32"/>
      <c r="L89" s="58"/>
      <c r="M89" s="41">
        <v>23</v>
      </c>
      <c r="N89" s="58">
        <v>5033</v>
      </c>
      <c r="O89" s="58"/>
      <c r="P89" s="58"/>
      <c r="Q89" s="58">
        <f t="shared" si="4"/>
        <v>44</v>
      </c>
      <c r="R89" s="13">
        <f t="shared" si="5"/>
        <v>6820</v>
      </c>
    </row>
    <row r="90" spans="1:18" ht="15" customHeight="1" x14ac:dyDescent="0.25">
      <c r="A90" s="59">
        <v>80</v>
      </c>
      <c r="B90" s="58">
        <v>624</v>
      </c>
      <c r="C90" s="58">
        <v>23</v>
      </c>
      <c r="D90" s="58">
        <v>4934</v>
      </c>
      <c r="E90" s="32"/>
      <c r="F90" s="58"/>
      <c r="G90" s="32"/>
      <c r="H90" s="58"/>
      <c r="I90" s="32"/>
      <c r="J90" s="58"/>
      <c r="K90" s="32">
        <v>18</v>
      </c>
      <c r="L90" s="58">
        <v>4951</v>
      </c>
      <c r="M90" s="41"/>
      <c r="N90" s="58"/>
      <c r="O90" s="58"/>
      <c r="P90" s="58"/>
      <c r="Q90" s="58">
        <f t="shared" si="4"/>
        <v>41</v>
      </c>
      <c r="R90" s="13">
        <f t="shared" si="5"/>
        <v>6355</v>
      </c>
    </row>
    <row r="91" spans="1:18" ht="15" customHeight="1" x14ac:dyDescent="0.25">
      <c r="A91" s="59">
        <v>81</v>
      </c>
      <c r="B91" s="58">
        <v>625</v>
      </c>
      <c r="C91" s="58">
        <v>17</v>
      </c>
      <c r="D91" s="58">
        <v>5055</v>
      </c>
      <c r="E91" s="32"/>
      <c r="F91" s="58"/>
      <c r="G91" s="32"/>
      <c r="H91" s="58"/>
      <c r="I91" s="32"/>
      <c r="J91" s="58"/>
      <c r="K91" s="32"/>
      <c r="L91" s="58"/>
      <c r="M91" s="41">
        <v>21</v>
      </c>
      <c r="N91" s="58">
        <v>5095</v>
      </c>
      <c r="O91" s="58"/>
      <c r="P91" s="58"/>
      <c r="Q91" s="58">
        <f t="shared" si="4"/>
        <v>38</v>
      </c>
      <c r="R91" s="13">
        <f t="shared" si="5"/>
        <v>5890</v>
      </c>
    </row>
    <row r="92" spans="1:18" ht="15" customHeight="1" x14ac:dyDescent="0.25">
      <c r="A92" s="59">
        <v>82</v>
      </c>
      <c r="B92" s="58">
        <v>626</v>
      </c>
      <c r="C92" s="58"/>
      <c r="D92" s="58"/>
      <c r="E92" s="32">
        <v>14</v>
      </c>
      <c r="F92" s="58">
        <v>4237</v>
      </c>
      <c r="G92" s="32"/>
      <c r="H92" s="58"/>
      <c r="I92" s="32"/>
      <c r="J92" s="58"/>
      <c r="K92" s="37">
        <v>20</v>
      </c>
      <c r="L92" s="58">
        <v>4251</v>
      </c>
      <c r="M92" s="41"/>
      <c r="N92" s="58"/>
      <c r="O92" s="58"/>
      <c r="P92" s="58"/>
      <c r="Q92" s="58">
        <f t="shared" si="4"/>
        <v>34</v>
      </c>
      <c r="R92" s="13">
        <f t="shared" si="5"/>
        <v>5270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32"/>
      <c r="F93" s="58"/>
      <c r="G93" s="32"/>
      <c r="H93" s="58"/>
      <c r="I93" s="32">
        <v>17</v>
      </c>
      <c r="J93" s="58">
        <v>4808</v>
      </c>
      <c r="K93" s="30"/>
      <c r="L93" s="58"/>
      <c r="M93" s="41"/>
      <c r="N93" s="58"/>
      <c r="O93" s="58">
        <v>21</v>
      </c>
      <c r="P93" s="58">
        <v>4826</v>
      </c>
      <c r="Q93" s="58">
        <f t="shared" si="4"/>
        <v>38</v>
      </c>
      <c r="R93" s="13">
        <f t="shared" si="5"/>
        <v>5890</v>
      </c>
    </row>
    <row r="94" spans="1:18" ht="15" customHeight="1" x14ac:dyDescent="0.25">
      <c r="A94" s="59">
        <v>84</v>
      </c>
      <c r="B94" s="58">
        <v>628</v>
      </c>
      <c r="C94" s="58"/>
      <c r="D94" s="58"/>
      <c r="E94" s="32"/>
      <c r="F94" s="58"/>
      <c r="G94" s="32">
        <v>18</v>
      </c>
      <c r="H94" s="58">
        <v>4869</v>
      </c>
      <c r="I94" s="32"/>
      <c r="J94" s="58"/>
      <c r="K94" s="30">
        <v>18</v>
      </c>
      <c r="L94" s="58">
        <v>4886</v>
      </c>
      <c r="M94" s="41"/>
      <c r="N94" s="58"/>
      <c r="O94" s="58"/>
      <c r="P94" s="58"/>
      <c r="Q94" s="58">
        <f t="shared" si="4"/>
        <v>36</v>
      </c>
      <c r="R94" s="13">
        <f t="shared" si="5"/>
        <v>5580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32"/>
      <c r="F95" s="58"/>
      <c r="G95" s="32"/>
      <c r="H95" s="58"/>
      <c r="I95" s="32"/>
      <c r="J95" s="58"/>
      <c r="K95" s="30">
        <v>28</v>
      </c>
      <c r="L95" s="58">
        <v>4837</v>
      </c>
      <c r="M95" s="41"/>
      <c r="N95" s="58"/>
      <c r="O95" s="58">
        <v>21</v>
      </c>
      <c r="P95" s="58">
        <v>4855</v>
      </c>
      <c r="Q95" s="58">
        <f t="shared" si="4"/>
        <v>49</v>
      </c>
      <c r="R95" s="13">
        <f t="shared" si="5"/>
        <v>7595</v>
      </c>
    </row>
    <row r="96" spans="1:18" ht="15" customHeight="1" x14ac:dyDescent="0.25">
      <c r="A96" s="59">
        <v>86</v>
      </c>
      <c r="B96" s="58">
        <v>630</v>
      </c>
      <c r="C96" s="58">
        <v>14</v>
      </c>
      <c r="D96" s="58">
        <v>5011</v>
      </c>
      <c r="E96" s="32"/>
      <c r="F96" s="58"/>
      <c r="G96" s="32"/>
      <c r="H96" s="58"/>
      <c r="I96" s="32">
        <v>26</v>
      </c>
      <c r="J96" s="58">
        <v>5020</v>
      </c>
      <c r="K96" s="32"/>
      <c r="L96" s="58"/>
      <c r="M96" s="41"/>
      <c r="N96" s="58"/>
      <c r="O96" s="58"/>
      <c r="P96" s="58"/>
      <c r="Q96" s="58">
        <f t="shared" si="4"/>
        <v>40</v>
      </c>
      <c r="R96" s="13">
        <f t="shared" si="5"/>
        <v>6200</v>
      </c>
    </row>
    <row r="97" spans="1:18" ht="15" customHeight="1" x14ac:dyDescent="0.25">
      <c r="A97" s="59">
        <v>87</v>
      </c>
      <c r="B97" s="58">
        <v>631</v>
      </c>
      <c r="C97" s="58">
        <v>17</v>
      </c>
      <c r="D97" s="58">
        <v>4341</v>
      </c>
      <c r="E97" s="32"/>
      <c r="F97" s="58"/>
      <c r="G97" s="32"/>
      <c r="H97" s="58"/>
      <c r="I97" s="32"/>
      <c r="J97" s="58"/>
      <c r="K97" s="32"/>
      <c r="L97" s="58"/>
      <c r="M97" s="41">
        <v>22</v>
      </c>
      <c r="N97" s="58">
        <v>4358</v>
      </c>
      <c r="O97" s="58"/>
      <c r="P97" s="58"/>
      <c r="Q97" s="58">
        <f t="shared" si="4"/>
        <v>39</v>
      </c>
      <c r="R97" s="13">
        <f t="shared" si="5"/>
        <v>6045</v>
      </c>
    </row>
    <row r="98" spans="1:18" ht="15" customHeight="1" x14ac:dyDescent="0.25">
      <c r="A98" s="59">
        <v>88</v>
      </c>
      <c r="B98" s="58">
        <v>632</v>
      </c>
      <c r="C98" s="58"/>
      <c r="D98" s="58"/>
      <c r="E98" s="32">
        <v>17</v>
      </c>
      <c r="F98" s="58">
        <v>4661</v>
      </c>
      <c r="H98" s="58"/>
      <c r="I98" s="32"/>
      <c r="J98" s="58"/>
      <c r="K98" s="32"/>
      <c r="L98" s="58"/>
      <c r="M98" s="41">
        <v>20</v>
      </c>
      <c r="N98" s="58">
        <v>4689</v>
      </c>
      <c r="O98" s="58"/>
      <c r="P98" s="58"/>
      <c r="Q98" s="58">
        <f t="shared" si="4"/>
        <v>37</v>
      </c>
      <c r="R98" s="13">
        <f t="shared" si="5"/>
        <v>5735</v>
      </c>
    </row>
    <row r="99" spans="1:18" ht="15" customHeight="1" x14ac:dyDescent="0.25">
      <c r="A99" s="59">
        <v>89</v>
      </c>
      <c r="B99" s="58">
        <v>633</v>
      </c>
      <c r="C99" s="58"/>
      <c r="D99" s="58"/>
      <c r="E99" s="32">
        <v>24</v>
      </c>
      <c r="F99" s="58">
        <v>4376</v>
      </c>
      <c r="G99" s="30"/>
      <c r="H99" s="58"/>
      <c r="I99" s="32"/>
      <c r="J99" s="58"/>
      <c r="K99" s="32"/>
      <c r="L99" s="58"/>
      <c r="M99" s="41"/>
      <c r="N99" s="58"/>
      <c r="O99" s="58"/>
      <c r="P99" s="58"/>
      <c r="Q99" s="58">
        <f t="shared" si="4"/>
        <v>24</v>
      </c>
      <c r="R99" s="13">
        <f t="shared" si="5"/>
        <v>3720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32"/>
      <c r="F100" s="58"/>
      <c r="G100" s="32"/>
      <c r="H100" s="58"/>
      <c r="I100" s="32"/>
      <c r="J100" s="58"/>
      <c r="K100" s="32"/>
      <c r="L100" s="58"/>
      <c r="M100" s="41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32"/>
      <c r="F101" s="58"/>
      <c r="G101" s="32"/>
      <c r="H101" s="58"/>
      <c r="I101" s="32">
        <v>235</v>
      </c>
      <c r="J101" s="58">
        <v>2516</v>
      </c>
      <c r="K101" s="32"/>
      <c r="L101" s="58"/>
      <c r="M101" s="41"/>
      <c r="N101" s="58"/>
      <c r="O101" s="58"/>
      <c r="P101" s="58"/>
      <c r="Q101" s="58">
        <f t="shared" si="4"/>
        <v>235</v>
      </c>
      <c r="R101" s="13">
        <f t="shared" si="5"/>
        <v>36425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32"/>
      <c r="F102" s="58"/>
      <c r="G102" s="32"/>
      <c r="H102" s="58"/>
      <c r="I102" s="32"/>
      <c r="J102" s="58"/>
      <c r="K102" s="32"/>
      <c r="L102" s="58"/>
      <c r="M102" s="41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32"/>
      <c r="F103" s="58"/>
      <c r="G103" s="32">
        <v>227</v>
      </c>
      <c r="H103" s="58">
        <v>389</v>
      </c>
      <c r="I103" s="32"/>
      <c r="J103" s="58"/>
      <c r="K103" s="32"/>
      <c r="L103" s="58"/>
      <c r="M103" s="41"/>
      <c r="N103" s="58"/>
      <c r="O103" s="58"/>
      <c r="P103" s="58"/>
      <c r="Q103" s="58">
        <f t="shared" si="4"/>
        <v>227</v>
      </c>
      <c r="R103" s="13">
        <f t="shared" si="5"/>
        <v>35185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32"/>
      <c r="F104" s="58"/>
      <c r="G104" s="32"/>
      <c r="H104" s="58"/>
      <c r="I104" s="32"/>
      <c r="J104" s="58"/>
      <c r="K104" s="32"/>
      <c r="L104" s="58"/>
      <c r="M104" s="41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32"/>
      <c r="F105" s="58"/>
      <c r="G105" s="32"/>
      <c r="H105" s="58"/>
      <c r="I105" s="32"/>
      <c r="J105" s="58"/>
      <c r="K105" s="32">
        <v>39</v>
      </c>
      <c r="L105" s="58">
        <v>7696</v>
      </c>
      <c r="M105" s="41"/>
      <c r="N105" s="58"/>
      <c r="O105" s="58"/>
      <c r="P105" s="58"/>
      <c r="Q105" s="58">
        <f t="shared" si="4"/>
        <v>39</v>
      </c>
      <c r="R105" s="13">
        <f t="shared" si="5"/>
        <v>6045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32"/>
      <c r="F106" s="58"/>
      <c r="G106" s="32"/>
      <c r="H106" s="58"/>
      <c r="I106" s="32"/>
      <c r="J106" s="58"/>
      <c r="K106" s="32"/>
      <c r="L106" s="58"/>
      <c r="M106" s="41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/>
      <c r="D107" s="58"/>
      <c r="E107" s="32"/>
      <c r="F107" s="58"/>
      <c r="G107" s="32">
        <v>54</v>
      </c>
      <c r="H107" s="58">
        <v>8676</v>
      </c>
      <c r="I107" s="32"/>
      <c r="J107" s="58"/>
      <c r="K107" s="32"/>
      <c r="L107" s="58"/>
      <c r="M107" s="41">
        <v>53</v>
      </c>
      <c r="N107" s="58">
        <v>8691</v>
      </c>
      <c r="O107" s="58"/>
      <c r="P107" s="58"/>
      <c r="Q107" s="58">
        <f t="shared" ref="Q107:Q138" si="6">C107+E107+G107+I107+K107+M107+O107</f>
        <v>107</v>
      </c>
      <c r="R107" s="13">
        <f t="shared" ref="R107:R138" si="7">SUM(C107*C$9,E107*E$9,G107*G$9,I107*I$9,K107*K$9,M107*M$9,O107*O$9)</f>
        <v>16585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32"/>
      <c r="F108" s="58"/>
      <c r="G108" s="32"/>
      <c r="H108" s="58"/>
      <c r="I108" s="32"/>
      <c r="J108" s="58"/>
      <c r="K108" s="32"/>
      <c r="L108" s="58"/>
      <c r="M108" s="41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32"/>
      <c r="F109" s="58"/>
      <c r="G109" s="32"/>
      <c r="H109" s="58"/>
      <c r="I109" s="32">
        <v>28</v>
      </c>
      <c r="J109" s="58">
        <v>616</v>
      </c>
      <c r="K109" s="32"/>
      <c r="L109" s="58"/>
      <c r="M109" s="41"/>
      <c r="N109" s="58"/>
      <c r="O109" s="58"/>
      <c r="P109" s="58"/>
      <c r="Q109" s="58">
        <f t="shared" si="6"/>
        <v>28</v>
      </c>
      <c r="R109" s="13">
        <f t="shared" si="7"/>
        <v>4340</v>
      </c>
    </row>
    <row r="110" spans="1:18" ht="15" customHeight="1" x14ac:dyDescent="0.25">
      <c r="A110" s="59">
        <v>100</v>
      </c>
      <c r="B110" s="58">
        <v>1105</v>
      </c>
      <c r="C110" s="58"/>
      <c r="D110" s="58"/>
      <c r="E110" s="32">
        <v>59</v>
      </c>
      <c r="F110" s="58">
        <v>11753</v>
      </c>
      <c r="G110" s="32"/>
      <c r="H110" s="58"/>
      <c r="I110" s="32"/>
      <c r="J110" s="58"/>
      <c r="K110" s="32">
        <v>44</v>
      </c>
      <c r="L110" s="58">
        <v>11765</v>
      </c>
      <c r="M110" s="41"/>
      <c r="N110" s="58"/>
      <c r="O110" s="58"/>
      <c r="P110" s="58"/>
      <c r="Q110" s="58">
        <f t="shared" si="6"/>
        <v>103</v>
      </c>
      <c r="R110" s="13">
        <f t="shared" si="7"/>
        <v>15965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32"/>
      <c r="F111" s="58"/>
      <c r="G111" s="32"/>
      <c r="H111" s="58"/>
      <c r="I111" s="32"/>
      <c r="J111" s="58"/>
      <c r="K111" s="32">
        <v>55</v>
      </c>
      <c r="L111" s="58">
        <v>8103</v>
      </c>
      <c r="M111" s="41"/>
      <c r="N111" s="58"/>
      <c r="O111" s="58"/>
      <c r="P111" s="58"/>
      <c r="Q111" s="58">
        <f t="shared" si="6"/>
        <v>55</v>
      </c>
      <c r="R111" s="13">
        <f t="shared" si="7"/>
        <v>8525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32"/>
      <c r="F112" s="58"/>
      <c r="G112" s="32"/>
      <c r="H112" s="58"/>
      <c r="I112" s="32"/>
      <c r="J112" s="58"/>
      <c r="K112" s="32"/>
      <c r="L112" s="58"/>
      <c r="M112" s="41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5" customHeight="1" x14ac:dyDescent="0.25">
      <c r="A113" s="59">
        <v>103</v>
      </c>
      <c r="B113" s="58">
        <v>1111</v>
      </c>
      <c r="C113" s="58"/>
      <c r="D113" s="58"/>
      <c r="E113" s="32"/>
      <c r="F113" s="58"/>
      <c r="G113" s="32"/>
      <c r="H113" s="58"/>
      <c r="I113" s="32"/>
      <c r="J113" s="58"/>
      <c r="K113" s="32"/>
      <c r="L113" s="58"/>
      <c r="M113" s="41"/>
      <c r="N113" s="58"/>
      <c r="O113" s="58"/>
      <c r="P113" s="58"/>
      <c r="Q113" s="58">
        <f t="shared" si="6"/>
        <v>0</v>
      </c>
      <c r="R113" s="13">
        <f t="shared" si="7"/>
        <v>0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32"/>
      <c r="F114" s="58"/>
      <c r="G114" s="32"/>
      <c r="H114" s="58"/>
      <c r="I114" s="32"/>
      <c r="J114" s="58"/>
      <c r="K114" s="32"/>
      <c r="L114" s="58"/>
      <c r="M114" s="41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32"/>
      <c r="F115" s="58"/>
      <c r="G115" s="32"/>
      <c r="H115" s="58"/>
      <c r="I115" s="32"/>
      <c r="J115" s="58"/>
      <c r="K115" s="32"/>
      <c r="L115" s="58"/>
      <c r="M115" s="41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58"/>
      <c r="D116" s="58"/>
      <c r="E116" s="32">
        <v>42</v>
      </c>
      <c r="F116" s="58">
        <v>158964</v>
      </c>
      <c r="G116" s="32"/>
      <c r="H116" s="58"/>
      <c r="I116" s="32"/>
      <c r="J116" s="58"/>
      <c r="K116" s="32"/>
      <c r="L116" s="58"/>
      <c r="M116" s="41"/>
      <c r="N116" s="58"/>
      <c r="O116" s="58"/>
      <c r="P116" s="58"/>
      <c r="Q116" s="58">
        <f t="shared" si="6"/>
        <v>42</v>
      </c>
      <c r="R116" s="13">
        <f t="shared" si="7"/>
        <v>6510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32"/>
      <c r="F117" s="58"/>
      <c r="G117" s="32"/>
      <c r="H117" s="58"/>
      <c r="I117" s="32">
        <v>70</v>
      </c>
      <c r="J117" s="58">
        <v>105342</v>
      </c>
      <c r="K117" s="32"/>
      <c r="L117" s="58"/>
      <c r="M117" s="41"/>
      <c r="N117" s="58"/>
      <c r="O117" s="58"/>
      <c r="P117" s="58"/>
      <c r="Q117" s="58">
        <f t="shared" si="6"/>
        <v>70</v>
      </c>
      <c r="R117" s="13">
        <f t="shared" si="7"/>
        <v>10850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32"/>
      <c r="F118" s="58"/>
      <c r="G118" s="32"/>
      <c r="H118" s="58"/>
      <c r="I118" s="32"/>
      <c r="J118" s="58"/>
      <c r="K118" s="32"/>
      <c r="L118" s="58"/>
      <c r="M118" s="41"/>
      <c r="N118" s="58"/>
      <c r="O118" s="58"/>
      <c r="P118" s="58"/>
      <c r="Q118" s="58">
        <f t="shared" si="6"/>
        <v>0</v>
      </c>
      <c r="R118" s="13">
        <f t="shared" si="7"/>
        <v>0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32"/>
      <c r="F119" s="58"/>
      <c r="G119" s="32"/>
      <c r="H119" s="58"/>
      <c r="I119" s="32"/>
      <c r="J119" s="58"/>
      <c r="K119" s="32">
        <v>76</v>
      </c>
      <c r="L119" s="58">
        <v>121933</v>
      </c>
      <c r="M119" s="41"/>
      <c r="N119" s="58"/>
      <c r="O119" s="58"/>
      <c r="P119" s="58"/>
      <c r="Q119" s="58">
        <f t="shared" si="6"/>
        <v>76</v>
      </c>
      <c r="R119" s="13">
        <f t="shared" si="7"/>
        <v>11780</v>
      </c>
    </row>
    <row r="120" spans="1:18" ht="15" customHeight="1" x14ac:dyDescent="0.25">
      <c r="A120" s="59">
        <v>110</v>
      </c>
      <c r="B120" s="58">
        <v>1233</v>
      </c>
      <c r="C120" s="58"/>
      <c r="D120" s="58"/>
      <c r="E120" s="32"/>
      <c r="F120" s="58"/>
      <c r="G120" s="32"/>
      <c r="H120" s="58"/>
      <c r="I120" s="32">
        <v>43</v>
      </c>
      <c r="J120" s="58">
        <v>143782</v>
      </c>
      <c r="K120" s="32"/>
      <c r="L120" s="58"/>
      <c r="M120" s="41"/>
      <c r="N120" s="58"/>
      <c r="O120" s="58"/>
      <c r="P120" s="58"/>
      <c r="Q120" s="58">
        <f t="shared" si="6"/>
        <v>43</v>
      </c>
      <c r="R120" s="13">
        <f t="shared" si="7"/>
        <v>6665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32"/>
      <c r="F121" s="58"/>
      <c r="G121" s="32"/>
      <c r="H121" s="58"/>
      <c r="I121" s="32"/>
      <c r="J121" s="58"/>
      <c r="K121" s="32"/>
      <c r="L121" s="58"/>
      <c r="M121" s="41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32"/>
      <c r="F122" s="58"/>
      <c r="G122" s="32"/>
      <c r="H122" s="58"/>
      <c r="I122" s="32"/>
      <c r="J122" s="58"/>
      <c r="K122" s="32">
        <v>60</v>
      </c>
      <c r="L122" s="58">
        <v>27025</v>
      </c>
      <c r="M122" s="41"/>
      <c r="N122" s="58"/>
      <c r="O122" s="58"/>
      <c r="P122" s="58"/>
      <c r="Q122" s="58">
        <f t="shared" si="6"/>
        <v>60</v>
      </c>
      <c r="R122" s="13">
        <f t="shared" si="7"/>
        <v>9300</v>
      </c>
    </row>
    <row r="123" spans="1:18" ht="15" customHeight="1" x14ac:dyDescent="0.25">
      <c r="A123" s="59">
        <v>113</v>
      </c>
      <c r="B123" s="58">
        <v>1236</v>
      </c>
      <c r="C123" s="58">
        <v>66</v>
      </c>
      <c r="D123" s="58">
        <v>161641</v>
      </c>
      <c r="E123" s="32"/>
      <c r="F123" s="58"/>
      <c r="G123" s="32"/>
      <c r="H123" s="58"/>
      <c r="I123" s="32"/>
      <c r="J123" s="58"/>
      <c r="K123" s="32"/>
      <c r="L123" s="58"/>
      <c r="M123" s="41">
        <v>62</v>
      </c>
      <c r="N123" s="58">
        <v>161676</v>
      </c>
      <c r="O123" s="58"/>
      <c r="P123" s="58"/>
      <c r="Q123" s="58">
        <f t="shared" si="6"/>
        <v>128</v>
      </c>
      <c r="R123" s="13">
        <f t="shared" si="7"/>
        <v>19840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32"/>
      <c r="F124" s="58"/>
      <c r="G124" s="32"/>
      <c r="H124" s="58"/>
      <c r="I124" s="32"/>
      <c r="J124" s="58"/>
      <c r="K124" s="32"/>
      <c r="L124" s="58"/>
      <c r="M124" s="41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32"/>
      <c r="F125" s="58"/>
      <c r="G125" s="32"/>
      <c r="H125" s="58"/>
      <c r="I125" s="32"/>
      <c r="J125" s="58"/>
      <c r="K125" s="32"/>
      <c r="L125" s="58"/>
      <c r="M125" s="41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32"/>
      <c r="F126" s="58"/>
      <c r="G126" s="32"/>
      <c r="H126" s="58"/>
      <c r="I126" s="32"/>
      <c r="J126" s="58"/>
      <c r="K126" s="32"/>
      <c r="L126" s="58"/>
      <c r="M126" s="41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32"/>
      <c r="F127" s="58"/>
      <c r="G127" s="32"/>
      <c r="H127" s="58"/>
      <c r="I127" s="32"/>
      <c r="J127" s="58"/>
      <c r="K127" s="32"/>
      <c r="L127" s="58"/>
      <c r="M127" s="41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32"/>
      <c r="F128" s="58"/>
      <c r="G128" s="32"/>
      <c r="H128" s="58"/>
      <c r="I128" s="32"/>
      <c r="J128" s="58"/>
      <c r="K128" s="32"/>
      <c r="L128" s="58"/>
      <c r="M128" s="41"/>
      <c r="N128" s="58"/>
      <c r="O128" s="58"/>
      <c r="P128" s="58"/>
      <c r="Q128" s="58">
        <f t="shared" si="6"/>
        <v>0</v>
      </c>
      <c r="R128" s="13">
        <f t="shared" si="7"/>
        <v>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32"/>
      <c r="F129" s="58"/>
      <c r="G129" s="32"/>
      <c r="H129" s="58"/>
      <c r="I129" s="32"/>
      <c r="J129" s="58"/>
      <c r="K129" s="32"/>
      <c r="L129" s="58"/>
      <c r="M129" s="41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32"/>
      <c r="F130" s="58"/>
      <c r="G130" s="32"/>
      <c r="H130" s="58"/>
      <c r="I130" s="32"/>
      <c r="J130" s="58"/>
      <c r="K130" s="32"/>
      <c r="L130" s="58"/>
      <c r="M130" s="41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32"/>
      <c r="F131" s="58"/>
      <c r="G131" s="32"/>
      <c r="H131" s="58"/>
      <c r="I131" s="32">
        <v>41</v>
      </c>
      <c r="J131" s="58">
        <v>2186</v>
      </c>
      <c r="K131" s="32"/>
      <c r="L131" s="58"/>
      <c r="M131" s="41"/>
      <c r="N131" s="58"/>
      <c r="O131" s="58"/>
      <c r="P131" s="58"/>
      <c r="Q131" s="58">
        <f t="shared" si="6"/>
        <v>41</v>
      </c>
      <c r="R131" s="13">
        <f t="shared" si="7"/>
        <v>6355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32"/>
      <c r="F132" s="58"/>
      <c r="G132" s="32">
        <v>43</v>
      </c>
      <c r="H132" s="58">
        <v>896</v>
      </c>
      <c r="I132" s="32"/>
      <c r="J132" s="58"/>
      <c r="K132" s="32"/>
      <c r="L132" s="58"/>
      <c r="M132" s="41"/>
      <c r="N132" s="58"/>
      <c r="O132" s="58"/>
      <c r="P132" s="58"/>
      <c r="Q132" s="58">
        <f t="shared" si="6"/>
        <v>43</v>
      </c>
      <c r="R132" s="13">
        <f t="shared" si="7"/>
        <v>6665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32"/>
      <c r="F133" s="58"/>
      <c r="G133" s="32"/>
      <c r="H133" s="58"/>
      <c r="I133" s="32"/>
      <c r="J133" s="58"/>
      <c r="K133" s="32"/>
      <c r="L133" s="58"/>
      <c r="M133" s="41"/>
      <c r="N133" s="58"/>
      <c r="O133" s="58"/>
      <c r="P133" s="58"/>
      <c r="Q133" s="58">
        <f t="shared" si="6"/>
        <v>0</v>
      </c>
      <c r="R133" s="13">
        <f t="shared" si="7"/>
        <v>0</v>
      </c>
    </row>
    <row r="134" spans="1:18" ht="14.25" customHeight="1" x14ac:dyDescent="0.25">
      <c r="A134" s="59">
        <v>124</v>
      </c>
      <c r="B134" s="58">
        <v>1509</v>
      </c>
      <c r="C134" s="58"/>
      <c r="D134" s="58"/>
      <c r="E134" s="32"/>
      <c r="F134" s="58"/>
      <c r="G134" s="32"/>
      <c r="H134" s="58"/>
      <c r="I134" s="32"/>
      <c r="J134" s="58"/>
      <c r="K134" s="32"/>
      <c r="L134" s="58"/>
      <c r="M134" s="41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/>
      <c r="D135" s="58"/>
      <c r="E135" s="32">
        <v>56</v>
      </c>
      <c r="F135" s="58">
        <v>1896</v>
      </c>
      <c r="G135" s="32"/>
      <c r="H135" s="58"/>
      <c r="I135" s="32"/>
      <c r="J135" s="58"/>
      <c r="K135" s="32">
        <v>66</v>
      </c>
      <c r="L135" s="58">
        <v>1908</v>
      </c>
      <c r="M135" s="41"/>
      <c r="N135" s="58"/>
      <c r="O135" s="58"/>
      <c r="P135" s="58"/>
      <c r="Q135" s="58">
        <f t="shared" si="6"/>
        <v>122</v>
      </c>
      <c r="R135" s="13">
        <f t="shared" si="7"/>
        <v>18910</v>
      </c>
    </row>
    <row r="136" spans="1:18" ht="15" customHeight="1" x14ac:dyDescent="0.25">
      <c r="A136" s="59">
        <v>126</v>
      </c>
      <c r="B136" s="58">
        <v>1511</v>
      </c>
      <c r="C136" s="58">
        <v>71</v>
      </c>
      <c r="D136" s="58">
        <v>3313</v>
      </c>
      <c r="E136" s="32"/>
      <c r="F136" s="58"/>
      <c r="G136" s="32"/>
      <c r="H136" s="58"/>
      <c r="I136" s="32">
        <v>57</v>
      </c>
      <c r="J136" s="58">
        <v>3324</v>
      </c>
      <c r="K136" s="32"/>
      <c r="L136" s="58"/>
      <c r="M136" s="41"/>
      <c r="N136" s="58"/>
      <c r="O136" s="58">
        <v>56</v>
      </c>
      <c r="P136" s="58">
        <v>3335</v>
      </c>
      <c r="Q136" s="58">
        <f t="shared" si="6"/>
        <v>184</v>
      </c>
      <c r="R136" s="13">
        <f t="shared" si="7"/>
        <v>28520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32"/>
      <c r="F137" s="58"/>
      <c r="G137" s="32"/>
      <c r="H137" s="58"/>
      <c r="I137" s="32"/>
      <c r="J137" s="58"/>
      <c r="K137" s="32"/>
      <c r="L137" s="58"/>
      <c r="M137" s="41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32"/>
      <c r="F138" s="58"/>
      <c r="G138" s="32"/>
      <c r="H138" s="58"/>
      <c r="I138" s="32"/>
      <c r="J138" s="58"/>
      <c r="K138" s="32"/>
      <c r="L138" s="58"/>
      <c r="M138" s="41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32"/>
      <c r="F139" s="58"/>
      <c r="G139" s="32"/>
      <c r="H139" s="58"/>
      <c r="I139" s="32"/>
      <c r="J139" s="58"/>
      <c r="K139" s="32">
        <v>49</v>
      </c>
      <c r="L139" s="58">
        <v>2496</v>
      </c>
      <c r="M139" s="41"/>
      <c r="N139" s="58"/>
      <c r="O139" s="58"/>
      <c r="P139" s="58"/>
      <c r="Q139" s="58">
        <f t="shared" ref="Q139:Q167" si="8">C139+E139+G139+I139+K139+M139+O139</f>
        <v>49</v>
      </c>
      <c r="R139" s="13">
        <f t="shared" ref="R139:R167" si="9">SUM(C139*C$9,E139*E$9,G139*G$9,I139*I$9,K139*K$9,M139*M$9,O139*O$9)</f>
        <v>7595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32"/>
      <c r="F140" s="58"/>
      <c r="G140" s="32"/>
      <c r="H140" s="58"/>
      <c r="I140" s="32"/>
      <c r="J140" s="58"/>
      <c r="K140" s="32">
        <v>44</v>
      </c>
      <c r="L140" s="58"/>
      <c r="M140" s="41"/>
      <c r="N140" s="58"/>
      <c r="O140" s="58"/>
      <c r="P140" s="58"/>
      <c r="Q140" s="58">
        <f t="shared" si="8"/>
        <v>44</v>
      </c>
      <c r="R140" s="13">
        <f t="shared" si="9"/>
        <v>6820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32"/>
      <c r="F141" s="58"/>
      <c r="G141" s="32"/>
      <c r="H141" s="58"/>
      <c r="I141" s="32"/>
      <c r="J141" s="58"/>
      <c r="K141" s="32"/>
      <c r="L141" s="58"/>
      <c r="M141" s="41"/>
      <c r="N141" s="58"/>
      <c r="O141" s="58"/>
      <c r="P141" s="58"/>
      <c r="Q141" s="58">
        <f t="shared" si="8"/>
        <v>0</v>
      </c>
      <c r="R141" s="13">
        <f t="shared" si="9"/>
        <v>0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32"/>
      <c r="F142" s="58"/>
      <c r="G142" s="32"/>
      <c r="H142" s="58"/>
      <c r="I142" s="32"/>
      <c r="J142" s="58"/>
      <c r="K142" s="32"/>
      <c r="L142" s="58"/>
      <c r="M142" s="41">
        <v>37</v>
      </c>
      <c r="N142" s="58">
        <v>827</v>
      </c>
      <c r="O142" s="58"/>
      <c r="P142" s="58"/>
      <c r="Q142" s="58">
        <f t="shared" si="8"/>
        <v>37</v>
      </c>
      <c r="R142" s="13">
        <f t="shared" si="9"/>
        <v>5735</v>
      </c>
    </row>
    <row r="143" spans="1:18" ht="15" customHeight="1" x14ac:dyDescent="0.25">
      <c r="A143" s="59">
        <v>133</v>
      </c>
      <c r="B143" s="58">
        <v>1706</v>
      </c>
      <c r="C143" s="58">
        <v>45</v>
      </c>
      <c r="D143" s="58">
        <v>7347</v>
      </c>
      <c r="E143" s="32"/>
      <c r="F143" s="58"/>
      <c r="G143" s="32"/>
      <c r="H143" s="58"/>
      <c r="I143" s="32"/>
      <c r="J143" s="58"/>
      <c r="K143" s="32"/>
      <c r="L143" s="58"/>
      <c r="M143" s="41">
        <v>27</v>
      </c>
      <c r="N143" s="58">
        <v>7356</v>
      </c>
      <c r="O143" s="58"/>
      <c r="P143" s="58"/>
      <c r="Q143" s="58">
        <f t="shared" si="8"/>
        <v>72</v>
      </c>
      <c r="R143" s="13">
        <f t="shared" si="9"/>
        <v>11160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32"/>
      <c r="F144" s="58"/>
      <c r="G144" s="32"/>
      <c r="H144" s="58"/>
      <c r="I144" s="32"/>
      <c r="J144" s="58"/>
      <c r="K144" s="32"/>
      <c r="L144" s="58"/>
      <c r="M144" s="41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/>
      <c r="D145" s="58"/>
      <c r="E145" s="32"/>
      <c r="F145" s="58"/>
      <c r="G145" s="32">
        <v>39</v>
      </c>
      <c r="H145" s="58">
        <v>5246</v>
      </c>
      <c r="I145" s="32"/>
      <c r="J145" s="58"/>
      <c r="K145" s="32"/>
      <c r="L145" s="58"/>
      <c r="M145" s="41"/>
      <c r="N145" s="58"/>
      <c r="O145" s="58"/>
      <c r="P145" s="58"/>
      <c r="Q145" s="58">
        <f t="shared" si="8"/>
        <v>39</v>
      </c>
      <c r="R145" s="13">
        <f t="shared" si="9"/>
        <v>6045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32"/>
      <c r="F146" s="58"/>
      <c r="G146" s="32"/>
      <c r="H146" s="58"/>
      <c r="I146" s="32"/>
      <c r="J146" s="58"/>
      <c r="K146" s="32"/>
      <c r="L146" s="58"/>
      <c r="M146" s="41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32"/>
      <c r="F147" s="58"/>
      <c r="G147" s="32"/>
      <c r="H147" s="58"/>
      <c r="I147" s="32"/>
      <c r="J147" s="58"/>
      <c r="K147" s="32"/>
      <c r="L147" s="58"/>
      <c r="M147" s="41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32"/>
      <c r="F148" s="58"/>
      <c r="G148" s="32"/>
      <c r="H148" s="58"/>
      <c r="I148" s="32"/>
      <c r="J148" s="58"/>
      <c r="K148" s="32"/>
      <c r="L148" s="58"/>
      <c r="M148" s="41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32"/>
      <c r="F149" s="58"/>
      <c r="G149" s="32"/>
      <c r="H149" s="58"/>
      <c r="I149" s="32"/>
      <c r="J149" s="58"/>
      <c r="K149" s="32"/>
      <c r="L149" s="58"/>
      <c r="M149" s="41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32"/>
      <c r="F150" s="58"/>
      <c r="G150" s="32"/>
      <c r="H150" s="58"/>
      <c r="I150" s="32"/>
      <c r="J150" s="58"/>
      <c r="K150" s="32"/>
      <c r="L150" s="58"/>
      <c r="M150" s="41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32">
        <v>12</v>
      </c>
      <c r="F151" s="58">
        <v>8083</v>
      </c>
      <c r="G151" s="32"/>
      <c r="H151" s="58"/>
      <c r="I151" s="32"/>
      <c r="J151" s="58"/>
      <c r="K151" s="32"/>
      <c r="L151" s="58"/>
      <c r="M151" s="41"/>
      <c r="N151" s="58"/>
      <c r="O151" s="58"/>
      <c r="P151" s="58"/>
      <c r="Q151" s="58">
        <f t="shared" si="8"/>
        <v>12</v>
      </c>
      <c r="R151" s="13">
        <f t="shared" si="9"/>
        <v>1860</v>
      </c>
    </row>
    <row r="152" spans="1:18" ht="15" customHeight="1" x14ac:dyDescent="0.25">
      <c r="A152" s="59">
        <v>142</v>
      </c>
      <c r="B152" s="58">
        <v>2108</v>
      </c>
      <c r="C152" s="58"/>
      <c r="D152" s="58"/>
      <c r="E152" s="32">
        <v>116</v>
      </c>
      <c r="F152" s="58">
        <v>20872</v>
      </c>
      <c r="G152" s="32"/>
      <c r="H152" s="58"/>
      <c r="I152" s="32"/>
      <c r="J152" s="58"/>
      <c r="K152" s="32"/>
      <c r="L152" s="58"/>
      <c r="M152" s="41"/>
      <c r="N152" s="58"/>
      <c r="O152" s="58"/>
      <c r="P152" s="58"/>
      <c r="Q152" s="58">
        <f t="shared" si="8"/>
        <v>116</v>
      </c>
      <c r="R152" s="13">
        <f t="shared" si="9"/>
        <v>17980</v>
      </c>
    </row>
    <row r="153" spans="1:18" ht="15" customHeight="1" x14ac:dyDescent="0.25">
      <c r="A153" s="59">
        <v>143</v>
      </c>
      <c r="B153" s="58">
        <v>2109</v>
      </c>
      <c r="C153" s="58">
        <v>131</v>
      </c>
      <c r="D153" s="58">
        <v>20553</v>
      </c>
      <c r="E153" s="32"/>
      <c r="F153" s="58"/>
      <c r="G153" s="32">
        <v>103</v>
      </c>
      <c r="H153" s="58">
        <v>20582</v>
      </c>
      <c r="I153" s="32"/>
      <c r="J153" s="58"/>
      <c r="K153" s="32">
        <v>111</v>
      </c>
      <c r="L153" s="58">
        <v>20606</v>
      </c>
      <c r="M153" s="41"/>
      <c r="N153" s="58"/>
      <c r="O153" s="58">
        <v>139</v>
      </c>
      <c r="P153" s="58">
        <v>20640</v>
      </c>
      <c r="Q153" s="58">
        <f t="shared" si="8"/>
        <v>484</v>
      </c>
      <c r="R153" s="13">
        <f t="shared" si="9"/>
        <v>75020</v>
      </c>
    </row>
    <row r="154" spans="1:18" ht="15" customHeight="1" x14ac:dyDescent="0.25">
      <c r="A154" s="59">
        <v>144</v>
      </c>
      <c r="B154" s="58">
        <v>2110</v>
      </c>
      <c r="C154" s="58"/>
      <c r="D154" s="58"/>
      <c r="E154" s="32">
        <v>77</v>
      </c>
      <c r="F154" s="58">
        <v>14028</v>
      </c>
      <c r="G154" s="32"/>
      <c r="H154" s="58"/>
      <c r="I154" s="32">
        <v>102</v>
      </c>
      <c r="J154" s="58">
        <v>14064</v>
      </c>
      <c r="K154" s="32"/>
      <c r="L154" s="58"/>
      <c r="M154" s="41">
        <v>99</v>
      </c>
      <c r="N154" s="58">
        <v>14096</v>
      </c>
      <c r="O154" s="58"/>
      <c r="P154" s="58"/>
      <c r="Q154" s="58">
        <f t="shared" si="8"/>
        <v>278</v>
      </c>
      <c r="R154" s="13">
        <f t="shared" si="9"/>
        <v>43090</v>
      </c>
    </row>
    <row r="155" spans="1:18" ht="15" customHeight="1" x14ac:dyDescent="0.25">
      <c r="A155" s="59">
        <v>145</v>
      </c>
      <c r="B155" s="58">
        <v>2111</v>
      </c>
      <c r="C155" s="58">
        <v>105</v>
      </c>
      <c r="D155" s="58">
        <v>13853</v>
      </c>
      <c r="E155" s="32"/>
      <c r="F155" s="58"/>
      <c r="G155" s="32"/>
      <c r="H155" s="58"/>
      <c r="I155" s="32">
        <v>84</v>
      </c>
      <c r="J155" s="58">
        <v>13897</v>
      </c>
      <c r="K155" s="32"/>
      <c r="L155" s="58"/>
      <c r="M155" s="41"/>
      <c r="N155" s="58"/>
      <c r="O155" s="58"/>
      <c r="P155" s="58"/>
      <c r="Q155" s="58">
        <f t="shared" si="8"/>
        <v>189</v>
      </c>
      <c r="R155" s="13">
        <f t="shared" si="9"/>
        <v>29295</v>
      </c>
    </row>
    <row r="156" spans="1:18" ht="15" customHeight="1" x14ac:dyDescent="0.25">
      <c r="A156" s="59">
        <v>146</v>
      </c>
      <c r="B156" s="58">
        <v>2112</v>
      </c>
      <c r="C156" s="58"/>
      <c r="D156" s="58"/>
      <c r="E156" s="32"/>
      <c r="F156" s="58"/>
      <c r="G156" s="32">
        <v>90</v>
      </c>
      <c r="H156" s="58">
        <v>13313</v>
      </c>
      <c r="I156" s="32"/>
      <c r="J156" s="58"/>
      <c r="K156" s="32">
        <v>78</v>
      </c>
      <c r="L156" s="58">
        <v>13344</v>
      </c>
      <c r="M156" s="41"/>
      <c r="N156" s="58"/>
      <c r="O156" s="58"/>
      <c r="P156" s="58"/>
      <c r="Q156" s="58">
        <f t="shared" si="8"/>
        <v>168</v>
      </c>
      <c r="R156" s="13">
        <f t="shared" si="9"/>
        <v>26040</v>
      </c>
    </row>
    <row r="157" spans="1:18" s="43" customFormat="1" ht="15" customHeight="1" x14ac:dyDescent="0.2">
      <c r="A157" s="39">
        <v>147</v>
      </c>
      <c r="B157" s="40">
        <v>2113</v>
      </c>
      <c r="C157" s="40"/>
      <c r="D157" s="40"/>
      <c r="E157" s="41">
        <v>101</v>
      </c>
      <c r="F157" s="40">
        <v>14448</v>
      </c>
      <c r="G157" s="41"/>
      <c r="H157" s="40"/>
      <c r="I157" s="41">
        <v>90</v>
      </c>
      <c r="J157" s="40">
        <v>14479</v>
      </c>
      <c r="K157" s="41"/>
      <c r="L157" s="40"/>
      <c r="M157" s="41">
        <v>85</v>
      </c>
      <c r="N157" s="40">
        <v>14510</v>
      </c>
      <c r="O157" s="40"/>
      <c r="P157" s="40"/>
      <c r="Q157" s="40">
        <f t="shared" si="8"/>
        <v>276</v>
      </c>
      <c r="R157" s="42">
        <f t="shared" si="9"/>
        <v>42780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32"/>
      <c r="F158" s="58"/>
      <c r="G158" s="32">
        <v>44</v>
      </c>
      <c r="H158" s="58">
        <v>4629</v>
      </c>
      <c r="I158" s="32"/>
      <c r="J158" s="58"/>
      <c r="K158" s="32"/>
      <c r="L158" s="58"/>
      <c r="M158" s="41"/>
      <c r="N158" s="58"/>
      <c r="O158" s="58"/>
      <c r="P158" s="58"/>
      <c r="Q158" s="58">
        <f t="shared" si="8"/>
        <v>44</v>
      </c>
      <c r="R158" s="13">
        <f t="shared" si="9"/>
        <v>6820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32">
        <v>39</v>
      </c>
      <c r="F159" s="58">
        <v>4136</v>
      </c>
      <c r="G159" s="32"/>
      <c r="H159" s="58"/>
      <c r="I159" s="32"/>
      <c r="J159" s="58"/>
      <c r="K159" s="32"/>
      <c r="L159" s="58"/>
      <c r="M159" s="41"/>
      <c r="N159" s="58"/>
      <c r="O159" s="58"/>
      <c r="P159" s="58"/>
      <c r="Q159" s="58">
        <f t="shared" si="8"/>
        <v>39</v>
      </c>
      <c r="R159" s="13">
        <f t="shared" si="9"/>
        <v>6045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32"/>
      <c r="F160" s="58"/>
      <c r="G160" s="32"/>
      <c r="H160" s="58"/>
      <c r="I160" s="32"/>
      <c r="J160" s="58"/>
      <c r="K160" s="32"/>
      <c r="L160" s="58"/>
      <c r="M160" s="41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/>
      <c r="D161" s="58"/>
      <c r="E161" s="32"/>
      <c r="F161" s="58"/>
      <c r="G161" s="32"/>
      <c r="H161" s="58"/>
      <c r="I161" s="32">
        <v>159</v>
      </c>
      <c r="J161" s="58">
        <v>1945</v>
      </c>
      <c r="K161" s="32"/>
      <c r="L161" s="58"/>
      <c r="M161" s="41"/>
      <c r="N161" s="58"/>
      <c r="O161" s="58"/>
      <c r="P161" s="58"/>
      <c r="Q161" s="58">
        <f t="shared" si="8"/>
        <v>159</v>
      </c>
      <c r="R161" s="13">
        <f t="shared" si="9"/>
        <v>24645</v>
      </c>
    </row>
    <row r="162" spans="1:18" ht="15" customHeight="1" x14ac:dyDescent="0.25">
      <c r="A162" s="59">
        <v>152</v>
      </c>
      <c r="B162" s="58">
        <v>2401</v>
      </c>
      <c r="C162" s="58">
        <v>36</v>
      </c>
      <c r="D162" s="58">
        <v>7015</v>
      </c>
      <c r="E162" s="32"/>
      <c r="F162" s="58"/>
      <c r="G162" s="32"/>
      <c r="H162" s="58"/>
      <c r="I162" s="32"/>
      <c r="J162" s="58"/>
      <c r="K162" s="32"/>
      <c r="L162" s="58"/>
      <c r="M162" s="41"/>
      <c r="N162" s="58"/>
      <c r="O162" s="58"/>
      <c r="P162" s="58"/>
      <c r="Q162" s="58">
        <f t="shared" si="8"/>
        <v>36</v>
      </c>
      <c r="R162" s="13">
        <f t="shared" si="9"/>
        <v>5580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32"/>
      <c r="F163" s="58"/>
      <c r="G163" s="32"/>
      <c r="H163" s="58"/>
      <c r="I163" s="32"/>
      <c r="J163" s="58"/>
      <c r="K163" s="32"/>
      <c r="L163" s="58"/>
      <c r="M163" s="41"/>
      <c r="N163" s="58"/>
      <c r="O163" s="58">
        <v>206</v>
      </c>
      <c r="P163" s="58">
        <v>3030</v>
      </c>
      <c r="Q163" s="58">
        <f t="shared" si="8"/>
        <v>206</v>
      </c>
      <c r="R163" s="13">
        <f t="shared" si="9"/>
        <v>31930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32"/>
      <c r="F164" s="58"/>
      <c r="G164" s="32"/>
      <c r="H164" s="58"/>
      <c r="I164" s="32"/>
      <c r="J164" s="58"/>
      <c r="K164" s="32"/>
      <c r="L164" s="58"/>
      <c r="M164" s="41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32"/>
      <c r="F165" s="58"/>
      <c r="G165" s="32"/>
      <c r="H165" s="58"/>
      <c r="I165" s="32"/>
      <c r="J165" s="58"/>
      <c r="K165" s="32"/>
      <c r="L165" s="58"/>
      <c r="M165" s="41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>
        <v>5</v>
      </c>
      <c r="D166" s="58"/>
      <c r="E166" s="32"/>
      <c r="F166" s="58"/>
      <c r="G166" s="32"/>
      <c r="H166" s="58"/>
      <c r="I166" s="32"/>
      <c r="J166" s="58"/>
      <c r="K166" s="32"/>
      <c r="L166" s="58"/>
      <c r="M166" s="41"/>
      <c r="N166" s="58"/>
      <c r="O166" s="58">
        <v>5</v>
      </c>
      <c r="P166" s="58"/>
      <c r="Q166" s="58">
        <f t="shared" si="8"/>
        <v>10</v>
      </c>
      <c r="R166" s="13">
        <f t="shared" si="9"/>
        <v>1550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32"/>
      <c r="F167" s="58"/>
      <c r="G167" s="32"/>
      <c r="H167" s="58"/>
      <c r="I167" s="32"/>
      <c r="J167" s="58"/>
      <c r="K167" s="32"/>
      <c r="L167" s="58"/>
      <c r="M167" s="41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5729</v>
      </c>
      <c r="R168" s="13">
        <f>SUM(R11:R167)</f>
        <v>887995</v>
      </c>
    </row>
    <row r="169" spans="1:18" ht="25.5" customHeight="1" x14ac:dyDescent="0.25">
      <c r="A169" s="87" t="s">
        <v>28</v>
      </c>
      <c r="B169" s="85"/>
      <c r="C169" s="59">
        <f>SUM(C11:C167)</f>
        <v>726</v>
      </c>
      <c r="D169" s="59"/>
      <c r="E169" s="29">
        <f>SUM(E11:E167)</f>
        <v>788</v>
      </c>
      <c r="F169" s="59"/>
      <c r="G169" s="29">
        <f>SUM(G11:G167)</f>
        <v>952</v>
      </c>
      <c r="H169" s="59"/>
      <c r="I169" s="29">
        <f>SUM(I11:I167)</f>
        <v>1206</v>
      </c>
      <c r="J169" s="59"/>
      <c r="K169" s="29">
        <f>SUM(K11:K167)</f>
        <v>909</v>
      </c>
      <c r="L169" s="59"/>
      <c r="M169" s="47">
        <f>SUM(M11:M167)</f>
        <v>566</v>
      </c>
      <c r="N169" s="59"/>
      <c r="O169" s="59">
        <f>SUM(O11:O167)</f>
        <v>582</v>
      </c>
      <c r="P169" s="59"/>
      <c r="Q169" s="21">
        <f>SUM(C169:P169)</f>
        <v>5729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112530</v>
      </c>
      <c r="D170" s="59"/>
      <c r="E170" s="29">
        <f>E169*E9</f>
        <v>122140</v>
      </c>
      <c r="F170" s="59"/>
      <c r="G170" s="29">
        <f>G169*G9</f>
        <v>147560</v>
      </c>
      <c r="H170" s="59"/>
      <c r="I170" s="29">
        <f>I169*I9</f>
        <v>186930</v>
      </c>
      <c r="J170" s="59"/>
      <c r="K170" s="29">
        <f>K169*K9</f>
        <v>140895</v>
      </c>
      <c r="L170" s="59"/>
      <c r="M170" s="47">
        <f>M169*M9</f>
        <v>87730</v>
      </c>
      <c r="N170" s="59"/>
      <c r="O170" s="59">
        <f>O169*O9</f>
        <v>90210</v>
      </c>
      <c r="P170" s="59"/>
      <c r="Q170" s="59" t="s">
        <v>30</v>
      </c>
      <c r="R170" s="23">
        <f>SUM(C170:P170)</f>
        <v>887995</v>
      </c>
    </row>
    <row r="171" spans="1:18" ht="15" customHeight="1" x14ac:dyDescent="0.25">
      <c r="A171" s="1"/>
      <c r="B171" s="103"/>
      <c r="C171" s="104"/>
      <c r="D171" s="1"/>
      <c r="E171" s="27"/>
      <c r="F171" s="1"/>
      <c r="G171" s="27"/>
      <c r="H171" s="1"/>
      <c r="I171" s="27"/>
      <c r="J171" s="1"/>
      <c r="K171" s="27"/>
      <c r="L171" s="1"/>
      <c r="N171" s="1"/>
      <c r="O171" s="1"/>
      <c r="P171" s="1"/>
      <c r="Q171" s="1"/>
      <c r="R171" s="1"/>
    </row>
    <row r="172" spans="1:18" ht="15" customHeight="1" x14ac:dyDescent="0.25">
      <c r="A172" s="1"/>
      <c r="C172" s="1"/>
      <c r="D172" s="1"/>
      <c r="E172" s="27"/>
      <c r="F172" s="1"/>
      <c r="G172" s="27"/>
      <c r="H172" s="1"/>
      <c r="I172" s="27"/>
      <c r="J172" s="1"/>
      <c r="K172" s="27"/>
      <c r="L172" s="1"/>
      <c r="N172" s="1"/>
      <c r="O172" s="1"/>
      <c r="P172" s="1"/>
      <c r="Q172" s="1"/>
      <c r="R172" s="1"/>
    </row>
    <row r="173" spans="1:18" ht="15" customHeight="1" x14ac:dyDescent="0.25">
      <c r="A173" s="1" t="s">
        <v>48</v>
      </c>
      <c r="C173" s="1"/>
      <c r="D173" s="1"/>
      <c r="E173" s="27"/>
      <c r="F173" s="1"/>
      <c r="G173" s="27"/>
      <c r="H173" s="1"/>
      <c r="I173" s="27"/>
      <c r="J173" s="1"/>
      <c r="K173" s="27"/>
      <c r="L173" s="1"/>
      <c r="N173" s="1"/>
      <c r="O173" s="1"/>
      <c r="P173" s="26" t="s">
        <v>81</v>
      </c>
      <c r="Q173" s="26"/>
    </row>
    <row r="174" spans="1:18" ht="15" customHeight="1" x14ac:dyDescent="0.25">
      <c r="A174" s="57" t="s">
        <v>82</v>
      </c>
      <c r="P174" s="26" t="s">
        <v>53</v>
      </c>
      <c r="Q174" s="26"/>
    </row>
    <row r="175" spans="1:18" ht="15" customHeight="1" x14ac:dyDescent="0.25">
      <c r="A175" s="57" t="s">
        <v>83</v>
      </c>
      <c r="P175" s="57" t="s">
        <v>56</v>
      </c>
    </row>
    <row r="176" spans="1:18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A170:B170"/>
    <mergeCell ref="M7:N8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76"/>
  <sheetViews>
    <sheetView workbookViewId="0">
      <pane xSplit="2" ySplit="10" topLeftCell="C168" activePane="bottomRight" state="frozen"/>
      <selection activeCell="U150" sqref="T150:U150"/>
      <selection pane="topRight" activeCell="U150" sqref="T150:U150"/>
      <selection pane="bottomLeft" activeCell="U150" sqref="T150:U150"/>
      <selection pane="bottomRight" activeCell="U150" sqref="T150:U150"/>
    </sheetView>
  </sheetViews>
  <sheetFormatPr defaultRowHeight="15" x14ac:dyDescent="0.25"/>
  <cols>
    <col min="1" max="1" width="5" style="57" customWidth="1"/>
    <col min="2" max="2" width="13.140625" style="56" customWidth="1"/>
    <col min="3" max="4" width="7.28515625" style="57" customWidth="1"/>
    <col min="5" max="5" width="7.28515625" style="60" customWidth="1"/>
    <col min="6" max="6" width="7.28515625" style="57" customWidth="1"/>
    <col min="7" max="7" width="7.28515625" style="60" customWidth="1"/>
    <col min="8" max="8" width="7.28515625" style="57" customWidth="1"/>
    <col min="9" max="9" width="7.28515625" style="60" customWidth="1"/>
    <col min="10" max="10" width="7.28515625" style="57" customWidth="1"/>
    <col min="11" max="11" width="7.28515625" style="60" customWidth="1"/>
    <col min="12" max="12" width="7.28515625" style="57" customWidth="1"/>
    <col min="13" max="13" width="7.28515625" style="61" customWidth="1"/>
    <col min="14" max="16" width="7.28515625" style="57" customWidth="1"/>
    <col min="17" max="17" width="9.140625" style="57" customWidth="1"/>
    <col min="18" max="18" width="14.140625" style="57" customWidth="1"/>
    <col min="19" max="77" width="9.140625" style="57" customWidth="1"/>
    <col min="78" max="16384" width="9.140625" style="57"/>
  </cols>
  <sheetData>
    <row r="1" spans="1:18" ht="15" customHeight="1" x14ac:dyDescent="0.25">
      <c r="A1" s="81" t="s">
        <v>0</v>
      </c>
      <c r="B1" s="81"/>
      <c r="C1" s="82"/>
      <c r="D1" s="82"/>
      <c r="E1" s="107"/>
      <c r="F1" s="82"/>
      <c r="G1" s="107"/>
      <c r="H1" s="82"/>
      <c r="I1" s="107"/>
      <c r="J1" s="82"/>
      <c r="K1" s="107"/>
      <c r="L1" s="82"/>
      <c r="M1" s="108"/>
      <c r="N1" s="82"/>
      <c r="O1" s="82"/>
      <c r="P1" s="82"/>
      <c r="Q1" s="82"/>
      <c r="R1" s="82"/>
    </row>
    <row r="2" spans="1:18" ht="15" customHeight="1" x14ac:dyDescent="0.25">
      <c r="A2" s="81" t="s">
        <v>70</v>
      </c>
      <c r="B2" s="81"/>
      <c r="C2" s="82"/>
      <c r="D2" s="82"/>
      <c r="E2" s="107"/>
      <c r="F2" s="82"/>
      <c r="G2" s="107"/>
      <c r="H2" s="82"/>
      <c r="I2" s="107"/>
      <c r="J2" s="82"/>
      <c r="K2" s="107"/>
      <c r="L2" s="82"/>
      <c r="M2" s="108"/>
      <c r="N2" s="82"/>
      <c r="O2" s="82"/>
      <c r="P2" s="82"/>
      <c r="Q2" s="82"/>
      <c r="R2" s="82"/>
    </row>
    <row r="3" spans="1:18" ht="15" customHeight="1" x14ac:dyDescent="0.25">
      <c r="A3" s="96" t="s">
        <v>2</v>
      </c>
      <c r="B3" s="81"/>
      <c r="C3" s="82"/>
      <c r="D3" s="82"/>
      <c r="E3" s="107"/>
      <c r="F3" s="82"/>
      <c r="G3" s="107"/>
      <c r="H3" s="82"/>
      <c r="I3" s="107"/>
      <c r="J3" s="82"/>
      <c r="K3" s="107"/>
      <c r="L3" s="82"/>
      <c r="M3" s="108"/>
      <c r="N3" s="82"/>
      <c r="O3" s="82"/>
      <c r="P3" s="82"/>
      <c r="Q3" s="82"/>
      <c r="R3" s="82"/>
    </row>
    <row r="4" spans="1:18" ht="15" customHeight="1" x14ac:dyDescent="0.25">
      <c r="A4" s="1" t="s">
        <v>3</v>
      </c>
      <c r="C4" s="1"/>
      <c r="D4" s="1"/>
      <c r="E4" s="27"/>
      <c r="F4" s="1"/>
      <c r="G4" s="27"/>
      <c r="H4" s="2"/>
      <c r="I4" s="27"/>
      <c r="J4" s="1"/>
      <c r="K4" s="27"/>
      <c r="L4" s="1"/>
      <c r="M4" s="61" t="s">
        <v>4</v>
      </c>
      <c r="N4" s="3" t="s">
        <v>134</v>
      </c>
      <c r="O4" s="1"/>
      <c r="P4" s="1"/>
      <c r="Q4" s="1"/>
      <c r="R4" s="1"/>
    </row>
    <row r="5" spans="1:18" ht="15" customHeight="1" x14ac:dyDescent="0.25">
      <c r="A5" s="1" t="s">
        <v>5</v>
      </c>
      <c r="B5" s="4"/>
      <c r="C5" s="1"/>
      <c r="D5" s="1"/>
      <c r="E5" s="27"/>
      <c r="F5" s="1"/>
      <c r="G5" s="27"/>
      <c r="H5" s="2"/>
      <c r="I5" s="27"/>
      <c r="J5" s="1"/>
      <c r="K5" s="27"/>
      <c r="L5" s="1"/>
      <c r="M5" s="44" t="s">
        <v>6</v>
      </c>
      <c r="N5" s="5"/>
      <c r="O5" s="1" t="s">
        <v>135</v>
      </c>
      <c r="P5" s="1"/>
      <c r="Q5" s="1"/>
      <c r="R5" s="1"/>
    </row>
    <row r="6" spans="1:18" ht="15" customHeight="1" x14ac:dyDescent="0.25">
      <c r="A6" s="1"/>
      <c r="C6" s="1"/>
      <c r="D6" s="1"/>
      <c r="E6" s="27"/>
      <c r="F6" s="1"/>
      <c r="G6" s="27"/>
      <c r="H6" s="2"/>
      <c r="I6" s="27"/>
      <c r="J6" s="1"/>
      <c r="K6" s="27"/>
      <c r="L6" s="1"/>
      <c r="M6" s="61" t="s">
        <v>7</v>
      </c>
      <c r="N6" s="1"/>
      <c r="O6" s="6" t="s">
        <v>136</v>
      </c>
      <c r="P6" s="1"/>
      <c r="Q6" s="1"/>
      <c r="R6" s="1"/>
    </row>
    <row r="7" spans="1:18" ht="15" customHeight="1" x14ac:dyDescent="0.25">
      <c r="A7" s="86" t="s">
        <v>8</v>
      </c>
      <c r="B7" s="91"/>
      <c r="C7" s="87" t="s">
        <v>137</v>
      </c>
      <c r="D7" s="91"/>
      <c r="E7" s="87" t="s">
        <v>138</v>
      </c>
      <c r="F7" s="91"/>
      <c r="G7" s="87" t="s">
        <v>139</v>
      </c>
      <c r="H7" s="91"/>
      <c r="I7" s="87" t="s">
        <v>140</v>
      </c>
      <c r="J7" s="91"/>
      <c r="K7" s="87" t="s">
        <v>141</v>
      </c>
      <c r="L7" s="91"/>
      <c r="M7" s="87" t="s">
        <v>142</v>
      </c>
      <c r="N7" s="91"/>
      <c r="O7" s="87" t="s">
        <v>143</v>
      </c>
      <c r="P7" s="91"/>
      <c r="Q7" s="87" t="s">
        <v>9</v>
      </c>
      <c r="R7" s="87" t="s">
        <v>10</v>
      </c>
    </row>
    <row r="8" spans="1:18" ht="15" customHeight="1" x14ac:dyDescent="0.25">
      <c r="A8" s="92"/>
      <c r="B8" s="90"/>
      <c r="C8" s="92"/>
      <c r="D8" s="90"/>
      <c r="E8" s="92"/>
      <c r="F8" s="90"/>
      <c r="G8" s="92"/>
      <c r="H8" s="90"/>
      <c r="I8" s="92"/>
      <c r="J8" s="90"/>
      <c r="K8" s="92"/>
      <c r="L8" s="90"/>
      <c r="M8" s="92"/>
      <c r="N8" s="90"/>
      <c r="O8" s="92"/>
      <c r="P8" s="90"/>
      <c r="Q8" s="100"/>
      <c r="R8" s="100"/>
    </row>
    <row r="9" spans="1:18" ht="15" customHeight="1" x14ac:dyDescent="0.25">
      <c r="A9" s="86" t="s">
        <v>11</v>
      </c>
      <c r="B9" s="85"/>
      <c r="C9" s="87">
        <v>155</v>
      </c>
      <c r="D9" s="85"/>
      <c r="E9" s="87">
        <v>154</v>
      </c>
      <c r="F9" s="85"/>
      <c r="G9" s="87">
        <v>154</v>
      </c>
      <c r="H9" s="85"/>
      <c r="I9" s="87">
        <v>154</v>
      </c>
      <c r="J9" s="85"/>
      <c r="K9" s="87">
        <v>154</v>
      </c>
      <c r="L9" s="85"/>
      <c r="M9" s="87">
        <v>154</v>
      </c>
      <c r="N9" s="85"/>
      <c r="O9" s="87">
        <v>154</v>
      </c>
      <c r="P9" s="85"/>
      <c r="Q9" s="100"/>
      <c r="R9" s="100"/>
    </row>
    <row r="10" spans="1:18" ht="15" customHeight="1" x14ac:dyDescent="0.25">
      <c r="A10" s="8" t="s">
        <v>12</v>
      </c>
      <c r="B10" s="55" t="s">
        <v>13</v>
      </c>
      <c r="C10" s="53" t="s">
        <v>14</v>
      </c>
      <c r="D10" s="9" t="s">
        <v>15</v>
      </c>
      <c r="E10" s="28" t="s">
        <v>14</v>
      </c>
      <c r="F10" s="9" t="s">
        <v>15</v>
      </c>
      <c r="G10" s="28" t="s">
        <v>14</v>
      </c>
      <c r="H10" s="10" t="s">
        <v>15</v>
      </c>
      <c r="I10" s="28" t="s">
        <v>14</v>
      </c>
      <c r="J10" s="9" t="s">
        <v>15</v>
      </c>
      <c r="K10" s="28" t="s">
        <v>14</v>
      </c>
      <c r="L10" s="9" t="s">
        <v>15</v>
      </c>
      <c r="M10" s="28" t="s">
        <v>14</v>
      </c>
      <c r="N10" s="9" t="s">
        <v>15</v>
      </c>
      <c r="O10" s="9" t="s">
        <v>14</v>
      </c>
      <c r="P10" s="9" t="s">
        <v>15</v>
      </c>
      <c r="Q10" s="101"/>
      <c r="R10" s="101"/>
    </row>
    <row r="11" spans="1:18" ht="15" customHeight="1" x14ac:dyDescent="0.25">
      <c r="A11" s="59">
        <v>1</v>
      </c>
      <c r="B11" s="11">
        <v>109</v>
      </c>
      <c r="C11" s="59"/>
      <c r="D11" s="59"/>
      <c r="E11" s="29"/>
      <c r="F11" s="59"/>
      <c r="G11" s="30"/>
      <c r="H11" s="59"/>
      <c r="I11" s="29"/>
      <c r="K11" s="32"/>
      <c r="L11" s="58"/>
      <c r="M11" s="41"/>
      <c r="N11" s="58"/>
      <c r="O11" s="58"/>
      <c r="P11" s="58"/>
      <c r="Q11" s="58">
        <f t="shared" ref="Q11:Q42" si="0">C11+E11+G11+I11+K11+M11+O11</f>
        <v>0</v>
      </c>
      <c r="R11" s="13">
        <f t="shared" ref="R11:R42" si="1">SUM(C11*C$9,E11*E$9,G11*G$9,I11*I$9,K11*K$9,M11*M$9,O11*O$9)</f>
        <v>0</v>
      </c>
    </row>
    <row r="12" spans="1:18" ht="15" customHeight="1" x14ac:dyDescent="0.25">
      <c r="A12" s="59">
        <v>2</v>
      </c>
      <c r="B12" s="14">
        <v>110</v>
      </c>
      <c r="C12" s="58"/>
      <c r="D12" s="59"/>
      <c r="E12" s="29"/>
      <c r="F12" s="59"/>
      <c r="G12" s="30"/>
      <c r="H12" s="59"/>
      <c r="I12" s="29"/>
      <c r="J12" s="12"/>
      <c r="K12" s="32"/>
      <c r="L12" s="58"/>
      <c r="M12" s="41"/>
      <c r="N12" s="58"/>
      <c r="O12" s="58"/>
      <c r="P12" s="58"/>
      <c r="Q12" s="58">
        <f t="shared" si="0"/>
        <v>0</v>
      </c>
      <c r="R12" s="13">
        <f t="shared" si="1"/>
        <v>0</v>
      </c>
    </row>
    <row r="13" spans="1:18" ht="15" customHeight="1" x14ac:dyDescent="0.25">
      <c r="A13" s="59">
        <v>3</v>
      </c>
      <c r="B13" s="14">
        <v>112</v>
      </c>
      <c r="C13" s="59"/>
      <c r="D13" s="59"/>
      <c r="E13" s="29"/>
      <c r="F13" s="59"/>
      <c r="G13" s="30"/>
      <c r="H13" s="12"/>
      <c r="I13" s="30"/>
      <c r="J13" s="59"/>
      <c r="K13" s="32"/>
      <c r="L13" s="58"/>
      <c r="M13" s="41"/>
      <c r="N13" s="58"/>
      <c r="O13" s="58"/>
      <c r="P13" s="58"/>
      <c r="Q13" s="58">
        <f t="shared" si="0"/>
        <v>0</v>
      </c>
      <c r="R13" s="13">
        <f t="shared" si="1"/>
        <v>0</v>
      </c>
    </row>
    <row r="14" spans="1:18" ht="15" customHeight="1" x14ac:dyDescent="0.25">
      <c r="A14" s="59">
        <v>4</v>
      </c>
      <c r="B14" s="14">
        <v>113</v>
      </c>
      <c r="C14" s="59"/>
      <c r="D14" s="59"/>
      <c r="E14" s="29"/>
      <c r="F14" s="59"/>
      <c r="G14" s="30"/>
      <c r="H14" s="52"/>
      <c r="I14" s="34"/>
      <c r="J14" s="59"/>
      <c r="K14" s="32"/>
      <c r="L14" s="58"/>
      <c r="M14" s="41"/>
      <c r="N14" s="58"/>
      <c r="O14" s="58"/>
      <c r="P14" s="58"/>
      <c r="Q14" s="58">
        <f t="shared" si="0"/>
        <v>0</v>
      </c>
      <c r="R14" s="13">
        <f t="shared" si="1"/>
        <v>0</v>
      </c>
    </row>
    <row r="15" spans="1:18" ht="15" customHeight="1" x14ac:dyDescent="0.25">
      <c r="A15" s="59">
        <v>5</v>
      </c>
      <c r="B15" s="14">
        <v>114</v>
      </c>
      <c r="C15" s="59"/>
      <c r="D15" s="59"/>
      <c r="E15" s="29"/>
      <c r="F15" s="59"/>
      <c r="G15" s="30"/>
      <c r="H15" s="59"/>
      <c r="I15" s="29"/>
      <c r="J15" s="59"/>
      <c r="K15" s="32"/>
      <c r="L15" s="58"/>
      <c r="M15" s="41"/>
      <c r="N15" s="58"/>
      <c r="O15" s="58"/>
      <c r="P15" s="58"/>
      <c r="Q15" s="58">
        <f t="shared" si="0"/>
        <v>0</v>
      </c>
      <c r="R15" s="13">
        <f t="shared" si="1"/>
        <v>0</v>
      </c>
    </row>
    <row r="16" spans="1:18" ht="15" customHeight="1" x14ac:dyDescent="0.25">
      <c r="A16" s="59">
        <v>6</v>
      </c>
      <c r="B16" s="14">
        <v>115</v>
      </c>
      <c r="C16" s="59"/>
      <c r="D16" s="59"/>
      <c r="E16" s="29"/>
      <c r="F16" s="59"/>
      <c r="G16" s="30"/>
      <c r="H16" s="59"/>
      <c r="I16" s="29">
        <v>116</v>
      </c>
      <c r="J16" s="59">
        <v>4151</v>
      </c>
      <c r="K16" s="32"/>
      <c r="L16" s="58"/>
      <c r="M16" s="41"/>
      <c r="N16" s="58"/>
      <c r="O16" s="58"/>
      <c r="P16" s="58"/>
      <c r="Q16" s="58">
        <f t="shared" si="0"/>
        <v>116</v>
      </c>
      <c r="R16" s="13">
        <f t="shared" si="1"/>
        <v>17864</v>
      </c>
    </row>
    <row r="17" spans="1:18" ht="15" customHeight="1" x14ac:dyDescent="0.25">
      <c r="A17" s="59">
        <v>7</v>
      </c>
      <c r="B17" s="14">
        <v>116</v>
      </c>
      <c r="C17" s="59"/>
      <c r="D17" s="59"/>
      <c r="E17" s="29"/>
      <c r="F17" s="59"/>
      <c r="G17" s="29">
        <v>121</v>
      </c>
      <c r="H17" s="59">
        <v>3068</v>
      </c>
      <c r="I17" s="29"/>
      <c r="J17" s="59"/>
      <c r="K17" s="32"/>
      <c r="L17" s="58"/>
      <c r="M17" s="41"/>
      <c r="N17" s="58"/>
      <c r="O17" s="58"/>
      <c r="P17" s="58"/>
      <c r="Q17" s="58">
        <f t="shared" si="0"/>
        <v>121</v>
      </c>
      <c r="R17" s="13">
        <f t="shared" si="1"/>
        <v>18634</v>
      </c>
    </row>
    <row r="18" spans="1:18" ht="15" customHeight="1" x14ac:dyDescent="0.25">
      <c r="A18" s="59">
        <v>8</v>
      </c>
      <c r="B18" s="14">
        <v>117</v>
      </c>
      <c r="C18" s="59"/>
      <c r="D18" s="59"/>
      <c r="E18" s="29"/>
      <c r="F18" s="59"/>
      <c r="G18" s="30"/>
      <c r="H18" s="59"/>
      <c r="I18" s="38"/>
      <c r="J18" s="59"/>
      <c r="K18" s="32"/>
      <c r="L18" s="58"/>
      <c r="M18" s="41"/>
      <c r="N18" s="58"/>
      <c r="O18" s="58"/>
      <c r="P18" s="58"/>
      <c r="Q18" s="58">
        <f t="shared" si="0"/>
        <v>0</v>
      </c>
      <c r="R18" s="13">
        <f t="shared" si="1"/>
        <v>0</v>
      </c>
    </row>
    <row r="19" spans="1:18" ht="15" customHeight="1" x14ac:dyDescent="0.25">
      <c r="A19" s="59">
        <v>9</v>
      </c>
      <c r="B19" s="14">
        <v>118</v>
      </c>
      <c r="C19" s="59"/>
      <c r="D19" s="59"/>
      <c r="E19" s="29"/>
      <c r="F19" s="59"/>
      <c r="G19" s="30"/>
      <c r="H19" s="59"/>
      <c r="I19" s="29"/>
      <c r="J19" s="59"/>
      <c r="K19" s="32"/>
      <c r="L19" s="58"/>
      <c r="M19" s="41">
        <v>124</v>
      </c>
      <c r="N19" s="58">
        <v>3488</v>
      </c>
      <c r="O19" s="58"/>
      <c r="P19" s="58"/>
      <c r="Q19" s="58">
        <f t="shared" si="0"/>
        <v>124</v>
      </c>
      <c r="R19" s="13">
        <f t="shared" si="1"/>
        <v>19096</v>
      </c>
    </row>
    <row r="20" spans="1:18" ht="15" customHeight="1" x14ac:dyDescent="0.25">
      <c r="A20" s="59">
        <v>10</v>
      </c>
      <c r="B20" s="14">
        <v>201</v>
      </c>
      <c r="C20" s="59"/>
      <c r="D20" s="59"/>
      <c r="E20" s="29"/>
      <c r="F20" s="59"/>
      <c r="G20" s="29"/>
      <c r="H20" s="59"/>
      <c r="I20" s="29"/>
      <c r="J20" s="59"/>
      <c r="K20" s="32"/>
      <c r="L20" s="58"/>
      <c r="M20" s="41"/>
      <c r="N20" s="58"/>
      <c r="O20" s="58"/>
      <c r="P20" s="58"/>
      <c r="Q20" s="58">
        <f t="shared" si="0"/>
        <v>0</v>
      </c>
      <c r="R20" s="13">
        <f t="shared" si="1"/>
        <v>0</v>
      </c>
    </row>
    <row r="21" spans="1:18" ht="15" customHeight="1" x14ac:dyDescent="0.25">
      <c r="A21" s="59">
        <v>11</v>
      </c>
      <c r="B21" s="14">
        <v>204</v>
      </c>
      <c r="C21" s="59"/>
      <c r="D21" s="59"/>
      <c r="E21" s="29"/>
      <c r="F21" s="59"/>
      <c r="G21" s="34"/>
      <c r="H21" s="59"/>
      <c r="I21" s="29"/>
      <c r="J21" s="59"/>
      <c r="K21" s="32"/>
      <c r="L21" s="58"/>
      <c r="M21" s="41"/>
      <c r="N21" s="58"/>
      <c r="O21" s="58"/>
      <c r="P21" s="58"/>
      <c r="Q21" s="58">
        <f t="shared" si="0"/>
        <v>0</v>
      </c>
      <c r="R21" s="13">
        <f t="shared" si="1"/>
        <v>0</v>
      </c>
    </row>
    <row r="22" spans="1:18" ht="15" customHeight="1" x14ac:dyDescent="0.25">
      <c r="A22" s="59">
        <v>12</v>
      </c>
      <c r="B22" s="14" t="s">
        <v>16</v>
      </c>
      <c r="C22" s="59"/>
      <c r="D22" s="59"/>
      <c r="E22" s="29"/>
      <c r="F22" s="59"/>
      <c r="G22" s="34"/>
      <c r="H22" s="59"/>
      <c r="I22" s="29"/>
      <c r="J22" s="59"/>
      <c r="K22" s="32"/>
      <c r="L22" s="58"/>
      <c r="M22" s="41"/>
      <c r="N22" s="58"/>
      <c r="O22" s="58"/>
      <c r="P22" s="58"/>
      <c r="Q22" s="58">
        <f t="shared" si="0"/>
        <v>0</v>
      </c>
      <c r="R22" s="13">
        <f t="shared" si="1"/>
        <v>0</v>
      </c>
    </row>
    <row r="23" spans="1:18" ht="15" customHeight="1" x14ac:dyDescent="0.25">
      <c r="A23" s="59">
        <v>13</v>
      </c>
      <c r="B23" s="14">
        <v>327</v>
      </c>
      <c r="C23" s="59"/>
      <c r="D23" s="59"/>
      <c r="E23" s="30"/>
      <c r="F23" s="12"/>
      <c r="G23" s="34"/>
      <c r="H23" s="59"/>
      <c r="I23" s="29"/>
      <c r="J23" s="59"/>
      <c r="K23" s="32"/>
      <c r="L23" s="58"/>
      <c r="M23" s="41"/>
      <c r="N23" s="58"/>
      <c r="O23" s="58"/>
      <c r="P23" s="58"/>
      <c r="Q23" s="58">
        <f t="shared" si="0"/>
        <v>0</v>
      </c>
      <c r="R23" s="13">
        <f t="shared" si="1"/>
        <v>0</v>
      </c>
    </row>
    <row r="24" spans="1:18" ht="15" customHeight="1" x14ac:dyDescent="0.25">
      <c r="A24" s="59">
        <v>14</v>
      </c>
      <c r="B24" s="14">
        <v>328</v>
      </c>
      <c r="C24" s="59"/>
      <c r="D24" s="59"/>
      <c r="E24" s="29">
        <v>22</v>
      </c>
      <c r="F24" s="59">
        <v>1612</v>
      </c>
      <c r="G24" s="34"/>
      <c r="H24" s="59"/>
      <c r="I24" s="29">
        <v>34</v>
      </c>
      <c r="J24" s="59">
        <v>1634</v>
      </c>
      <c r="K24" s="32"/>
      <c r="L24" s="58"/>
      <c r="M24" s="41">
        <v>27</v>
      </c>
      <c r="N24" s="58">
        <v>1650</v>
      </c>
      <c r="O24" s="58"/>
      <c r="P24" s="58"/>
      <c r="Q24" s="58">
        <f t="shared" si="0"/>
        <v>83</v>
      </c>
      <c r="R24" s="13">
        <f t="shared" si="1"/>
        <v>12782</v>
      </c>
    </row>
    <row r="25" spans="1:18" ht="15" customHeight="1" x14ac:dyDescent="0.25">
      <c r="A25" s="59">
        <v>15</v>
      </c>
      <c r="B25" s="14">
        <v>329</v>
      </c>
      <c r="C25" s="59"/>
      <c r="D25" s="59"/>
      <c r="E25" s="29">
        <v>23</v>
      </c>
      <c r="F25" s="59">
        <v>3565</v>
      </c>
      <c r="G25" s="34"/>
      <c r="H25" s="59"/>
      <c r="I25" s="29">
        <v>32</v>
      </c>
      <c r="J25" s="59">
        <v>3576</v>
      </c>
      <c r="K25" s="32"/>
      <c r="L25" s="58"/>
      <c r="M25" s="41">
        <v>29</v>
      </c>
      <c r="N25" s="58">
        <v>3594</v>
      </c>
      <c r="O25" s="58"/>
      <c r="P25" s="58"/>
      <c r="Q25" s="58">
        <f t="shared" si="0"/>
        <v>84</v>
      </c>
      <c r="R25" s="13">
        <f t="shared" si="1"/>
        <v>12936</v>
      </c>
    </row>
    <row r="26" spans="1:18" ht="15" customHeight="1" x14ac:dyDescent="0.25">
      <c r="A26" s="59">
        <v>16</v>
      </c>
      <c r="B26" s="14">
        <v>330</v>
      </c>
      <c r="C26" s="59"/>
      <c r="D26" s="59"/>
      <c r="E26" s="29"/>
      <c r="F26" s="59"/>
      <c r="G26" s="34"/>
      <c r="H26" s="59"/>
      <c r="I26" s="29"/>
      <c r="J26" s="59"/>
      <c r="K26" s="32"/>
      <c r="L26" s="58"/>
      <c r="M26" s="41"/>
      <c r="N26" s="58"/>
      <c r="O26" s="58"/>
      <c r="P26" s="58"/>
      <c r="Q26" s="58">
        <f t="shared" si="0"/>
        <v>0</v>
      </c>
      <c r="R26" s="13">
        <f t="shared" si="1"/>
        <v>0</v>
      </c>
    </row>
    <row r="27" spans="1:18" ht="15" customHeight="1" x14ac:dyDescent="0.25">
      <c r="A27" s="59">
        <v>17</v>
      </c>
      <c r="B27" s="14">
        <v>331</v>
      </c>
      <c r="C27" s="59"/>
      <c r="D27" s="59"/>
      <c r="E27" s="29"/>
      <c r="F27" s="59"/>
      <c r="G27" s="29"/>
      <c r="H27" s="59"/>
      <c r="I27" s="29"/>
      <c r="J27" s="59"/>
      <c r="K27" s="32"/>
      <c r="L27" s="58"/>
      <c r="M27" s="41"/>
      <c r="N27" s="58"/>
      <c r="O27" s="58"/>
      <c r="P27" s="58"/>
      <c r="Q27" s="58">
        <f t="shared" si="0"/>
        <v>0</v>
      </c>
      <c r="R27" s="13">
        <f t="shared" si="1"/>
        <v>0</v>
      </c>
    </row>
    <row r="28" spans="1:18" ht="15" customHeight="1" x14ac:dyDescent="0.25">
      <c r="A28" s="59">
        <v>18</v>
      </c>
      <c r="B28" s="14">
        <v>332</v>
      </c>
      <c r="C28" s="59"/>
      <c r="D28" s="59"/>
      <c r="E28" s="29"/>
      <c r="F28" s="59"/>
      <c r="G28" s="34"/>
      <c r="H28" s="59"/>
      <c r="I28" s="29"/>
      <c r="J28" s="59"/>
      <c r="K28" s="30"/>
      <c r="L28" s="12"/>
      <c r="M28" s="45"/>
      <c r="N28" s="12"/>
      <c r="O28" s="58"/>
      <c r="P28" s="58"/>
      <c r="Q28" s="58">
        <f t="shared" si="0"/>
        <v>0</v>
      </c>
      <c r="R28" s="13">
        <f t="shared" si="1"/>
        <v>0</v>
      </c>
    </row>
    <row r="29" spans="1:18" ht="15" customHeight="1" x14ac:dyDescent="0.25">
      <c r="A29" s="59">
        <v>19</v>
      </c>
      <c r="B29" s="14">
        <v>333</v>
      </c>
      <c r="C29" s="59">
        <v>32</v>
      </c>
      <c r="D29" s="59">
        <v>84</v>
      </c>
      <c r="E29" s="29"/>
      <c r="F29" s="59"/>
      <c r="G29" s="34">
        <v>47</v>
      </c>
      <c r="H29" s="59">
        <v>110</v>
      </c>
      <c r="I29" s="29">
        <v>18</v>
      </c>
      <c r="J29" s="59">
        <v>121</v>
      </c>
      <c r="K29" s="32"/>
      <c r="L29" s="58"/>
      <c r="M29" s="41"/>
      <c r="N29" s="58"/>
      <c r="O29" s="58">
        <v>28</v>
      </c>
      <c r="P29" s="58">
        <v>145</v>
      </c>
      <c r="Q29" s="58">
        <f t="shared" si="0"/>
        <v>125</v>
      </c>
      <c r="R29" s="13">
        <f t="shared" si="1"/>
        <v>19282</v>
      </c>
    </row>
    <row r="30" spans="1:18" ht="15" customHeight="1" x14ac:dyDescent="0.25">
      <c r="A30" s="59">
        <v>20</v>
      </c>
      <c r="B30" s="14">
        <v>334</v>
      </c>
      <c r="C30" s="59">
        <v>30</v>
      </c>
      <c r="D30" s="59">
        <v>990</v>
      </c>
      <c r="E30" s="29"/>
      <c r="F30" s="59"/>
      <c r="G30" s="34">
        <v>36</v>
      </c>
      <c r="H30" s="59">
        <v>1009</v>
      </c>
      <c r="I30" s="29"/>
      <c r="J30" s="59"/>
      <c r="K30" s="32">
        <v>33</v>
      </c>
      <c r="L30" s="58">
        <v>1025</v>
      </c>
      <c r="M30" s="41"/>
      <c r="N30" s="58"/>
      <c r="O30" s="58">
        <v>62</v>
      </c>
      <c r="P30" s="58">
        <v>1033</v>
      </c>
      <c r="Q30" s="58">
        <f t="shared" si="0"/>
        <v>161</v>
      </c>
      <c r="R30" s="13">
        <f t="shared" si="1"/>
        <v>24824</v>
      </c>
    </row>
    <row r="31" spans="1:18" ht="15" customHeight="1" x14ac:dyDescent="0.25">
      <c r="A31" s="59">
        <v>21</v>
      </c>
      <c r="B31" s="14">
        <v>335</v>
      </c>
      <c r="C31" s="59"/>
      <c r="D31" s="59"/>
      <c r="E31" s="29"/>
      <c r="F31" s="59"/>
      <c r="G31" s="34"/>
      <c r="H31" s="59"/>
      <c r="I31" s="29"/>
      <c r="J31" s="59"/>
      <c r="K31" s="32"/>
      <c r="L31" s="58"/>
      <c r="M31" s="41"/>
      <c r="N31" s="58"/>
      <c r="O31" s="58"/>
      <c r="P31" s="58"/>
      <c r="Q31" s="58">
        <f t="shared" si="0"/>
        <v>0</v>
      </c>
      <c r="R31" s="13">
        <f t="shared" si="1"/>
        <v>0</v>
      </c>
    </row>
    <row r="32" spans="1:18" ht="15" customHeight="1" x14ac:dyDescent="0.25">
      <c r="A32" s="59">
        <v>22</v>
      </c>
      <c r="B32" s="14">
        <v>336</v>
      </c>
      <c r="C32" s="59"/>
      <c r="D32" s="59"/>
      <c r="E32" s="29"/>
      <c r="F32" s="59"/>
      <c r="G32" s="34"/>
      <c r="H32" s="59"/>
      <c r="I32" s="29"/>
      <c r="J32" s="59"/>
      <c r="K32" s="32"/>
      <c r="L32" s="58"/>
      <c r="M32" s="41">
        <v>36</v>
      </c>
      <c r="N32" s="58">
        <v>1754</v>
      </c>
      <c r="O32" s="58"/>
      <c r="P32" s="58"/>
      <c r="Q32" s="58">
        <f t="shared" si="0"/>
        <v>36</v>
      </c>
      <c r="R32" s="13">
        <f t="shared" si="1"/>
        <v>5544</v>
      </c>
    </row>
    <row r="33" spans="1:18" ht="15" customHeight="1" x14ac:dyDescent="0.25">
      <c r="A33" s="59">
        <v>23</v>
      </c>
      <c r="B33" s="14">
        <v>337</v>
      </c>
      <c r="C33" s="59">
        <v>35</v>
      </c>
      <c r="D33" s="59">
        <v>5637</v>
      </c>
      <c r="E33" s="29"/>
      <c r="F33" s="59"/>
      <c r="G33" s="34">
        <v>42</v>
      </c>
      <c r="H33" s="59">
        <v>5648</v>
      </c>
      <c r="I33" s="29"/>
      <c r="J33" s="59"/>
      <c r="K33" s="32">
        <v>38</v>
      </c>
      <c r="L33" s="58">
        <v>5656</v>
      </c>
      <c r="M33" s="41"/>
      <c r="N33" s="58"/>
      <c r="O33" s="58"/>
      <c r="P33" s="58"/>
      <c r="Q33" s="58">
        <f t="shared" si="0"/>
        <v>115</v>
      </c>
      <c r="R33" s="13">
        <f t="shared" si="1"/>
        <v>17745</v>
      </c>
    </row>
    <row r="34" spans="1:18" ht="15" customHeight="1" x14ac:dyDescent="0.25">
      <c r="A34" s="59">
        <v>24</v>
      </c>
      <c r="B34" s="14">
        <v>338</v>
      </c>
      <c r="C34" s="59">
        <v>32</v>
      </c>
      <c r="D34" s="59">
        <v>1975</v>
      </c>
      <c r="E34" s="29"/>
      <c r="F34" s="59"/>
      <c r="G34" s="34">
        <v>45</v>
      </c>
      <c r="H34" s="59">
        <v>1995</v>
      </c>
      <c r="I34" s="29">
        <v>19</v>
      </c>
      <c r="J34" s="59">
        <v>2007</v>
      </c>
      <c r="K34" s="32"/>
      <c r="L34" s="58"/>
      <c r="M34" s="41">
        <v>42</v>
      </c>
      <c r="N34" s="58">
        <v>2027</v>
      </c>
      <c r="O34" s="58">
        <v>32</v>
      </c>
      <c r="P34" s="58">
        <v>2048</v>
      </c>
      <c r="Q34" s="58">
        <f t="shared" si="0"/>
        <v>170</v>
      </c>
      <c r="R34" s="13">
        <f t="shared" si="1"/>
        <v>26212</v>
      </c>
    </row>
    <row r="35" spans="1:18" ht="15" customHeight="1" x14ac:dyDescent="0.25">
      <c r="A35" s="59">
        <v>25</v>
      </c>
      <c r="B35" s="14">
        <v>339</v>
      </c>
      <c r="C35" s="14"/>
      <c r="D35" s="14"/>
      <c r="E35" s="31">
        <v>34</v>
      </c>
      <c r="F35" s="14">
        <v>9509</v>
      </c>
      <c r="G35" s="35">
        <v>14</v>
      </c>
      <c r="H35" s="12">
        <v>9515</v>
      </c>
      <c r="I35" s="29">
        <v>14</v>
      </c>
      <c r="J35" s="14">
        <v>9523</v>
      </c>
      <c r="L35" s="16"/>
      <c r="M35" s="41">
        <v>34</v>
      </c>
      <c r="N35" s="16">
        <v>9548</v>
      </c>
      <c r="O35" s="16"/>
      <c r="P35" s="16"/>
      <c r="Q35" s="58">
        <f t="shared" si="0"/>
        <v>96</v>
      </c>
      <c r="R35" s="13">
        <f t="shared" si="1"/>
        <v>14784</v>
      </c>
    </row>
    <row r="36" spans="1:18" ht="15" customHeight="1" x14ac:dyDescent="0.25">
      <c r="A36" s="59">
        <v>26</v>
      </c>
      <c r="B36" s="59">
        <v>340</v>
      </c>
      <c r="C36" s="59"/>
      <c r="D36" s="59"/>
      <c r="E36" s="29"/>
      <c r="F36" s="59"/>
      <c r="G36" s="36"/>
      <c r="H36" s="12"/>
      <c r="I36" s="29"/>
      <c r="J36" s="59"/>
      <c r="K36" s="32"/>
      <c r="L36" s="58"/>
      <c r="M36" s="41"/>
      <c r="N36" s="58"/>
      <c r="O36" s="58"/>
      <c r="P36" s="58"/>
      <c r="Q36" s="58">
        <f t="shared" si="0"/>
        <v>0</v>
      </c>
      <c r="R36" s="13">
        <f t="shared" si="1"/>
        <v>0</v>
      </c>
    </row>
    <row r="37" spans="1:18" ht="15" customHeight="1" x14ac:dyDescent="0.25">
      <c r="A37" s="59">
        <v>27</v>
      </c>
      <c r="B37" s="59">
        <v>341</v>
      </c>
      <c r="C37" s="59">
        <v>10</v>
      </c>
      <c r="D37" s="59">
        <v>11045</v>
      </c>
      <c r="E37" s="29"/>
      <c r="F37" s="59"/>
      <c r="G37" s="36"/>
      <c r="H37" s="12"/>
      <c r="I37" s="29"/>
      <c r="J37" s="59"/>
      <c r="K37" s="32"/>
      <c r="L37" s="58"/>
      <c r="M37" s="41"/>
      <c r="N37" s="58"/>
      <c r="O37" s="58"/>
      <c r="P37" s="58"/>
      <c r="Q37" s="58">
        <f t="shared" si="0"/>
        <v>10</v>
      </c>
      <c r="R37" s="13">
        <f t="shared" si="1"/>
        <v>1550</v>
      </c>
    </row>
    <row r="38" spans="1:18" ht="15" customHeight="1" x14ac:dyDescent="0.25">
      <c r="A38" s="59">
        <v>28</v>
      </c>
      <c r="B38" s="17">
        <v>342</v>
      </c>
      <c r="C38" s="59"/>
      <c r="D38" s="12"/>
      <c r="E38" s="29"/>
      <c r="F38" s="59"/>
      <c r="G38" s="36"/>
      <c r="H38" s="12"/>
      <c r="I38" s="29"/>
      <c r="J38" s="59"/>
      <c r="K38" s="32"/>
      <c r="L38" s="58"/>
      <c r="M38" s="41"/>
      <c r="N38" s="58"/>
      <c r="O38" s="58"/>
      <c r="P38" s="58"/>
      <c r="Q38" s="58">
        <f t="shared" si="0"/>
        <v>0</v>
      </c>
      <c r="R38" s="13">
        <f t="shared" si="1"/>
        <v>0</v>
      </c>
    </row>
    <row r="39" spans="1:18" ht="15" customHeight="1" x14ac:dyDescent="0.25">
      <c r="A39" s="59">
        <v>29</v>
      </c>
      <c r="B39" s="59">
        <v>343</v>
      </c>
      <c r="C39" s="59"/>
      <c r="D39" s="59"/>
      <c r="E39" s="30"/>
      <c r="F39" s="59"/>
      <c r="G39" s="36"/>
      <c r="H39" s="12"/>
      <c r="I39" s="29"/>
      <c r="J39" s="59"/>
      <c r="K39" s="32"/>
      <c r="L39" s="58"/>
      <c r="M39" s="41"/>
      <c r="N39" s="58"/>
      <c r="O39" s="58"/>
      <c r="P39" s="58"/>
      <c r="Q39" s="58">
        <f t="shared" si="0"/>
        <v>0</v>
      </c>
      <c r="R39" s="13">
        <f t="shared" si="1"/>
        <v>0</v>
      </c>
    </row>
    <row r="40" spans="1:18" ht="15" customHeight="1" x14ac:dyDescent="0.25">
      <c r="A40" s="59">
        <v>30</v>
      </c>
      <c r="B40" s="14" t="s">
        <v>17</v>
      </c>
      <c r="C40" s="59"/>
      <c r="D40" s="59"/>
      <c r="E40" s="30"/>
      <c r="F40" s="59"/>
      <c r="G40" s="34"/>
      <c r="H40" s="12"/>
      <c r="I40" s="29"/>
      <c r="J40" s="59"/>
      <c r="K40" s="32"/>
      <c r="L40" s="58"/>
      <c r="M40" s="41"/>
      <c r="N40" s="58"/>
      <c r="O40" s="58"/>
      <c r="P40" s="58"/>
      <c r="Q40" s="58">
        <f t="shared" si="0"/>
        <v>0</v>
      </c>
      <c r="R40" s="13">
        <f t="shared" si="1"/>
        <v>0</v>
      </c>
    </row>
    <row r="41" spans="1:18" ht="15" customHeight="1" x14ac:dyDescent="0.25">
      <c r="A41" s="59">
        <v>31</v>
      </c>
      <c r="B41" s="14" t="s">
        <v>18</v>
      </c>
      <c r="C41" s="59"/>
      <c r="D41" s="59"/>
      <c r="E41" s="30"/>
      <c r="F41" s="59"/>
      <c r="G41" s="34"/>
      <c r="H41" s="12"/>
      <c r="I41" s="29"/>
      <c r="J41" s="59"/>
      <c r="K41" s="32"/>
      <c r="L41" s="58"/>
      <c r="M41" s="41"/>
      <c r="N41" s="58"/>
      <c r="O41" s="58"/>
      <c r="P41" s="58"/>
      <c r="Q41" s="58">
        <f t="shared" si="0"/>
        <v>0</v>
      </c>
      <c r="R41" s="13">
        <f t="shared" si="1"/>
        <v>0</v>
      </c>
    </row>
    <row r="42" spans="1:18" ht="15" customHeight="1" x14ac:dyDescent="0.25">
      <c r="A42" s="59">
        <v>32</v>
      </c>
      <c r="B42" s="14" t="s">
        <v>19</v>
      </c>
      <c r="C42" s="59"/>
      <c r="D42" s="59"/>
      <c r="E42" s="30"/>
      <c r="F42" s="59"/>
      <c r="G42" s="34"/>
      <c r="H42" s="12"/>
      <c r="I42" s="29"/>
      <c r="J42" s="59"/>
      <c r="K42" s="32"/>
      <c r="L42" s="58"/>
      <c r="M42" s="41"/>
      <c r="N42" s="58"/>
      <c r="O42" s="58"/>
      <c r="P42" s="58"/>
      <c r="Q42" s="58">
        <f t="shared" si="0"/>
        <v>0</v>
      </c>
      <c r="R42" s="13">
        <f t="shared" si="1"/>
        <v>0</v>
      </c>
    </row>
    <row r="43" spans="1:18" ht="15" customHeight="1" x14ac:dyDescent="0.25">
      <c r="A43" s="59">
        <v>33</v>
      </c>
      <c r="B43" s="14">
        <v>417</v>
      </c>
      <c r="C43" s="59"/>
      <c r="D43" s="59"/>
      <c r="E43" s="29"/>
      <c r="F43" s="59"/>
      <c r="G43" s="34"/>
      <c r="H43" s="12"/>
      <c r="I43" s="29"/>
      <c r="J43" s="59"/>
      <c r="K43" s="32"/>
      <c r="L43" s="58"/>
      <c r="M43" s="41"/>
      <c r="N43" s="58"/>
      <c r="O43" s="58"/>
      <c r="P43" s="58"/>
      <c r="Q43" s="58">
        <f t="shared" ref="Q43:Q74" si="2">C43+E43+G43+I43+K43+M43+O43</f>
        <v>0</v>
      </c>
      <c r="R43" s="13">
        <f t="shared" ref="R43:R74" si="3">SUM(C43*C$9,E43*E$9,G43*G$9,I43*I$9,K43*K$9,M43*M$9,O43*O$9)</f>
        <v>0</v>
      </c>
    </row>
    <row r="44" spans="1:18" ht="15" customHeight="1" x14ac:dyDescent="0.25">
      <c r="A44" s="59">
        <v>34</v>
      </c>
      <c r="B44" s="59">
        <v>418</v>
      </c>
      <c r="C44" s="59"/>
      <c r="D44" s="59"/>
      <c r="E44" s="29"/>
      <c r="F44" s="59"/>
      <c r="G44" s="29"/>
      <c r="H44" s="12"/>
      <c r="I44" s="29"/>
      <c r="J44" s="59"/>
      <c r="K44" s="32"/>
      <c r="L44" s="58"/>
      <c r="M44" s="41"/>
      <c r="N44" s="58"/>
      <c r="O44" s="58"/>
      <c r="P44" s="58"/>
      <c r="Q44" s="58">
        <f t="shared" si="2"/>
        <v>0</v>
      </c>
      <c r="R44" s="13">
        <f t="shared" si="3"/>
        <v>0</v>
      </c>
    </row>
    <row r="45" spans="1:18" ht="15" customHeight="1" x14ac:dyDescent="0.25">
      <c r="A45" s="59">
        <v>35</v>
      </c>
      <c r="B45" s="59">
        <v>419</v>
      </c>
      <c r="C45" s="59"/>
      <c r="D45" s="59"/>
      <c r="E45" s="29"/>
      <c r="F45" s="59"/>
      <c r="G45" s="29"/>
      <c r="H45" s="59"/>
      <c r="I45" s="29"/>
      <c r="J45" s="59"/>
      <c r="K45" s="30"/>
      <c r="L45" s="58"/>
      <c r="M45" s="41"/>
      <c r="N45" s="58"/>
      <c r="O45" s="58"/>
      <c r="P45" s="58"/>
      <c r="Q45" s="58">
        <f t="shared" si="2"/>
        <v>0</v>
      </c>
      <c r="R45" s="13">
        <f t="shared" si="3"/>
        <v>0</v>
      </c>
    </row>
    <row r="46" spans="1:18" ht="15" customHeight="1" x14ac:dyDescent="0.25">
      <c r="A46" s="59">
        <v>36</v>
      </c>
      <c r="B46" s="14">
        <v>420</v>
      </c>
      <c r="C46" s="59"/>
      <c r="D46" s="59"/>
      <c r="E46" s="29"/>
      <c r="F46" s="59"/>
      <c r="G46" s="34"/>
      <c r="H46" s="59"/>
      <c r="I46" s="29"/>
      <c r="J46" s="59"/>
      <c r="K46" s="32"/>
      <c r="L46" s="58"/>
      <c r="M46" s="41"/>
      <c r="N46" s="58"/>
      <c r="O46" s="58"/>
      <c r="P46" s="58"/>
      <c r="Q46" s="58">
        <f t="shared" si="2"/>
        <v>0</v>
      </c>
      <c r="R46" s="13">
        <f t="shared" si="3"/>
        <v>0</v>
      </c>
    </row>
    <row r="47" spans="1:18" ht="15" customHeight="1" x14ac:dyDescent="0.25">
      <c r="A47" s="59">
        <v>37</v>
      </c>
      <c r="B47" s="14">
        <v>421</v>
      </c>
      <c r="C47" s="59"/>
      <c r="D47" s="59"/>
      <c r="E47" s="29"/>
      <c r="F47" s="59"/>
      <c r="G47" s="34"/>
      <c r="H47" s="59"/>
      <c r="I47" s="29"/>
      <c r="J47" s="59"/>
      <c r="K47" s="32"/>
      <c r="L47" s="58"/>
      <c r="M47" s="41"/>
      <c r="N47" s="58"/>
      <c r="O47" s="58"/>
      <c r="P47" s="58"/>
      <c r="Q47" s="58">
        <f t="shared" si="2"/>
        <v>0</v>
      </c>
      <c r="R47" s="13">
        <f t="shared" si="3"/>
        <v>0</v>
      </c>
    </row>
    <row r="48" spans="1:18" ht="15" customHeight="1" x14ac:dyDescent="0.25">
      <c r="A48" s="59">
        <v>38</v>
      </c>
      <c r="B48" s="59">
        <v>422</v>
      </c>
      <c r="C48" s="59"/>
      <c r="D48" s="59"/>
      <c r="E48" s="29"/>
      <c r="F48" s="59"/>
      <c r="G48" s="29"/>
      <c r="H48" s="14"/>
      <c r="I48" s="31"/>
      <c r="J48" s="59"/>
      <c r="K48" s="32"/>
      <c r="L48" s="58"/>
      <c r="M48" s="41"/>
      <c r="N48" s="58"/>
      <c r="O48" s="58"/>
      <c r="P48" s="58"/>
      <c r="Q48" s="58">
        <f t="shared" si="2"/>
        <v>0</v>
      </c>
      <c r="R48" s="13">
        <f t="shared" si="3"/>
        <v>0</v>
      </c>
    </row>
    <row r="49" spans="1:18" ht="15" customHeight="1" x14ac:dyDescent="0.25">
      <c r="A49" s="59">
        <v>39</v>
      </c>
      <c r="B49" s="58">
        <v>423</v>
      </c>
      <c r="C49" s="58"/>
      <c r="D49" s="58"/>
      <c r="E49" s="32"/>
      <c r="F49" s="58"/>
      <c r="G49" s="32"/>
      <c r="H49" s="59"/>
      <c r="I49" s="29"/>
      <c r="J49" s="58"/>
      <c r="K49" s="32"/>
      <c r="L49" s="58"/>
      <c r="M49" s="41"/>
      <c r="N49" s="58"/>
      <c r="O49" s="58"/>
      <c r="P49" s="58"/>
      <c r="Q49" s="58">
        <f t="shared" si="2"/>
        <v>0</v>
      </c>
      <c r="R49" s="13">
        <f t="shared" si="3"/>
        <v>0</v>
      </c>
    </row>
    <row r="50" spans="1:18" ht="15" customHeight="1" x14ac:dyDescent="0.25">
      <c r="A50" s="59">
        <v>40</v>
      </c>
      <c r="B50" s="58">
        <v>424</v>
      </c>
      <c r="C50" s="58"/>
      <c r="D50" s="58"/>
      <c r="E50" s="32"/>
      <c r="F50" s="58"/>
      <c r="G50" s="32"/>
      <c r="H50" s="59"/>
      <c r="I50" s="29"/>
      <c r="J50" s="58"/>
      <c r="K50" s="32"/>
      <c r="L50" s="58"/>
      <c r="M50" s="41"/>
      <c r="N50" s="58"/>
      <c r="O50" s="58"/>
      <c r="P50" s="58"/>
      <c r="Q50" s="58">
        <f t="shared" si="2"/>
        <v>0</v>
      </c>
      <c r="R50" s="13">
        <f t="shared" si="3"/>
        <v>0</v>
      </c>
    </row>
    <row r="51" spans="1:18" ht="15" customHeight="1" x14ac:dyDescent="0.25">
      <c r="A51" s="59">
        <v>41</v>
      </c>
      <c r="B51" s="58">
        <v>425</v>
      </c>
      <c r="C51" s="58"/>
      <c r="D51" s="58"/>
      <c r="E51" s="32"/>
      <c r="F51" s="58"/>
      <c r="G51" s="32"/>
      <c r="H51" s="59"/>
      <c r="I51" s="29"/>
      <c r="J51" s="58"/>
      <c r="K51" s="32"/>
      <c r="L51" s="58"/>
      <c r="M51" s="41"/>
      <c r="N51" s="58"/>
      <c r="O51" s="58"/>
      <c r="P51" s="58"/>
      <c r="Q51" s="58">
        <f t="shared" si="2"/>
        <v>0</v>
      </c>
      <c r="R51" s="13">
        <f t="shared" si="3"/>
        <v>0</v>
      </c>
    </row>
    <row r="52" spans="1:18" ht="15" customHeight="1" x14ac:dyDescent="0.25">
      <c r="A52" s="59">
        <v>42</v>
      </c>
      <c r="B52" s="58">
        <v>426</v>
      </c>
      <c r="C52" s="58"/>
      <c r="D52" s="58"/>
      <c r="E52" s="32"/>
      <c r="F52" s="58"/>
      <c r="G52" s="32"/>
      <c r="H52" s="59"/>
      <c r="I52" s="29"/>
      <c r="J52" s="58"/>
      <c r="K52" s="32"/>
      <c r="L52" s="58"/>
      <c r="M52" s="41"/>
      <c r="N52" s="58"/>
      <c r="O52" s="58"/>
      <c r="P52" s="58"/>
      <c r="Q52" s="58">
        <f t="shared" si="2"/>
        <v>0</v>
      </c>
      <c r="R52" s="13">
        <f t="shared" si="3"/>
        <v>0</v>
      </c>
    </row>
    <row r="53" spans="1:18" ht="15" customHeight="1" x14ac:dyDescent="0.25">
      <c r="A53" s="59">
        <v>43</v>
      </c>
      <c r="B53" s="58">
        <v>427</v>
      </c>
      <c r="C53" s="58"/>
      <c r="D53" s="58"/>
      <c r="E53" s="32"/>
      <c r="F53" s="58"/>
      <c r="G53" s="32"/>
      <c r="H53" s="59"/>
      <c r="I53" s="29"/>
      <c r="J53" s="58"/>
      <c r="K53" s="32"/>
      <c r="L53" s="58"/>
      <c r="M53" s="41"/>
      <c r="N53" s="58"/>
      <c r="O53" s="58"/>
      <c r="P53" s="58"/>
      <c r="Q53" s="58">
        <f t="shared" si="2"/>
        <v>0</v>
      </c>
      <c r="R53" s="13">
        <f t="shared" si="3"/>
        <v>0</v>
      </c>
    </row>
    <row r="54" spans="1:18" ht="15" customHeight="1" x14ac:dyDescent="0.25">
      <c r="A54" s="59">
        <v>44</v>
      </c>
      <c r="B54" s="58">
        <v>428</v>
      </c>
      <c r="C54" s="58"/>
      <c r="D54" s="58"/>
      <c r="E54" s="32">
        <v>27</v>
      </c>
      <c r="F54" s="58">
        <v>8709</v>
      </c>
      <c r="G54" s="32"/>
      <c r="H54" s="59"/>
      <c r="I54" s="29"/>
      <c r="J54" s="58"/>
      <c r="K54" s="32"/>
      <c r="L54" s="58"/>
      <c r="M54" s="41"/>
      <c r="N54" s="58"/>
      <c r="O54" s="58"/>
      <c r="P54" s="58"/>
      <c r="Q54" s="58">
        <f t="shared" si="2"/>
        <v>27</v>
      </c>
      <c r="R54" s="13">
        <f t="shared" si="3"/>
        <v>4158</v>
      </c>
    </row>
    <row r="55" spans="1:18" ht="15" customHeight="1" x14ac:dyDescent="0.25">
      <c r="A55" s="59">
        <v>45</v>
      </c>
      <c r="B55" s="58">
        <v>429</v>
      </c>
      <c r="C55" s="58"/>
      <c r="D55" s="58"/>
      <c r="E55" s="32"/>
      <c r="F55" s="58"/>
      <c r="G55" s="32"/>
      <c r="H55" s="58"/>
      <c r="I55" s="32"/>
      <c r="J55" s="58"/>
      <c r="K55" s="32"/>
      <c r="L55" s="58"/>
      <c r="M55" s="41"/>
      <c r="N55" s="58"/>
      <c r="O55" s="58"/>
      <c r="P55" s="58"/>
      <c r="Q55" s="58">
        <f t="shared" si="2"/>
        <v>0</v>
      </c>
      <c r="R55" s="13">
        <f t="shared" si="3"/>
        <v>0</v>
      </c>
    </row>
    <row r="56" spans="1:18" ht="15" customHeight="1" x14ac:dyDescent="0.25">
      <c r="A56" s="59">
        <v>46</v>
      </c>
      <c r="B56" s="58">
        <v>430</v>
      </c>
      <c r="C56" s="58"/>
      <c r="D56" s="58"/>
      <c r="E56" s="32"/>
      <c r="F56" s="58"/>
      <c r="G56" s="32"/>
      <c r="H56" s="58"/>
      <c r="I56" s="32"/>
      <c r="J56" s="58"/>
      <c r="K56" s="32"/>
      <c r="L56" s="58"/>
      <c r="M56" s="41"/>
      <c r="N56" s="58"/>
      <c r="O56" s="58"/>
      <c r="P56" s="58"/>
      <c r="Q56" s="58">
        <f t="shared" si="2"/>
        <v>0</v>
      </c>
      <c r="R56" s="13">
        <f t="shared" si="3"/>
        <v>0</v>
      </c>
    </row>
    <row r="57" spans="1:18" ht="15" customHeight="1" x14ac:dyDescent="0.25">
      <c r="A57" s="59">
        <v>47</v>
      </c>
      <c r="B57" s="58">
        <v>431</v>
      </c>
      <c r="C57" s="58"/>
      <c r="D57" s="58"/>
      <c r="E57" s="32"/>
      <c r="F57" s="58"/>
      <c r="G57" s="32"/>
      <c r="H57" s="58"/>
      <c r="I57" s="32">
        <v>33</v>
      </c>
      <c r="J57" s="58">
        <v>589</v>
      </c>
      <c r="K57" s="32"/>
      <c r="L57" s="58"/>
      <c r="M57" s="41"/>
      <c r="N57" s="58"/>
      <c r="O57" s="58"/>
      <c r="P57" s="58"/>
      <c r="Q57" s="58">
        <f t="shared" si="2"/>
        <v>33</v>
      </c>
      <c r="R57" s="13">
        <f t="shared" si="3"/>
        <v>5082</v>
      </c>
    </row>
    <row r="58" spans="1:18" ht="15" customHeight="1" x14ac:dyDescent="0.25">
      <c r="A58" s="59">
        <v>48</v>
      </c>
      <c r="B58" s="58">
        <v>432</v>
      </c>
      <c r="C58" s="58"/>
      <c r="D58" s="58"/>
      <c r="E58" s="32"/>
      <c r="F58" s="58"/>
      <c r="G58" s="32"/>
      <c r="H58" s="58"/>
      <c r="I58" s="32"/>
      <c r="J58" s="58"/>
      <c r="K58" s="32"/>
      <c r="L58" s="58"/>
      <c r="M58" s="41"/>
      <c r="N58" s="58"/>
      <c r="O58" s="58">
        <v>43</v>
      </c>
      <c r="P58" s="58">
        <v>526</v>
      </c>
      <c r="Q58" s="58">
        <f t="shared" si="2"/>
        <v>43</v>
      </c>
      <c r="R58" s="13">
        <f t="shared" si="3"/>
        <v>6622</v>
      </c>
    </row>
    <row r="59" spans="1:18" ht="15" customHeight="1" x14ac:dyDescent="0.25">
      <c r="A59" s="59">
        <v>49</v>
      </c>
      <c r="B59" s="58">
        <v>433</v>
      </c>
      <c r="C59" s="58"/>
      <c r="D59" s="58"/>
      <c r="E59" s="32"/>
      <c r="F59" s="58"/>
      <c r="G59" s="32"/>
      <c r="H59" s="58"/>
      <c r="I59" s="32"/>
      <c r="J59" s="58"/>
      <c r="K59" s="32"/>
      <c r="L59" s="58"/>
      <c r="M59" s="41"/>
      <c r="N59" s="58"/>
      <c r="O59" s="58"/>
      <c r="P59" s="58"/>
      <c r="Q59" s="58">
        <f t="shared" si="2"/>
        <v>0</v>
      </c>
      <c r="R59" s="13">
        <f t="shared" si="3"/>
        <v>0</v>
      </c>
    </row>
    <row r="60" spans="1:18" ht="15" customHeight="1" x14ac:dyDescent="0.25">
      <c r="A60" s="59">
        <v>50</v>
      </c>
      <c r="B60" s="58">
        <v>434</v>
      </c>
      <c r="C60" s="58"/>
      <c r="D60" s="58"/>
      <c r="E60" s="32"/>
      <c r="F60" s="58"/>
      <c r="G60" s="32"/>
      <c r="H60" s="58"/>
      <c r="I60" s="32"/>
      <c r="J60" s="58"/>
      <c r="K60" s="32"/>
      <c r="L60" s="58"/>
      <c r="M60" s="41"/>
      <c r="N60" s="58"/>
      <c r="O60" s="58"/>
      <c r="P60" s="58"/>
      <c r="Q60" s="58">
        <f t="shared" si="2"/>
        <v>0</v>
      </c>
      <c r="R60" s="13">
        <f t="shared" si="3"/>
        <v>0</v>
      </c>
    </row>
    <row r="61" spans="1:18" ht="15" customHeight="1" x14ac:dyDescent="0.25">
      <c r="A61" s="59">
        <v>51</v>
      </c>
      <c r="B61" s="58">
        <v>435</v>
      </c>
      <c r="C61" s="58"/>
      <c r="D61" s="58"/>
      <c r="E61" s="32"/>
      <c r="F61" s="58"/>
      <c r="G61" s="32"/>
      <c r="H61" s="58"/>
      <c r="I61" s="32"/>
      <c r="J61" s="58"/>
      <c r="K61" s="32">
        <v>42</v>
      </c>
      <c r="L61" s="58">
        <v>609</v>
      </c>
      <c r="M61" s="41"/>
      <c r="N61" s="58"/>
      <c r="O61" s="58"/>
      <c r="P61" s="58"/>
      <c r="Q61" s="58">
        <f t="shared" si="2"/>
        <v>42</v>
      </c>
      <c r="R61" s="13">
        <f t="shared" si="3"/>
        <v>6468</v>
      </c>
    </row>
    <row r="62" spans="1:18" ht="15" customHeight="1" x14ac:dyDescent="0.25">
      <c r="A62" s="59">
        <v>52</v>
      </c>
      <c r="B62" s="58">
        <v>436</v>
      </c>
      <c r="C62" s="58"/>
      <c r="D62" s="58"/>
      <c r="E62" s="32"/>
      <c r="F62" s="58"/>
      <c r="G62" s="32">
        <v>33</v>
      </c>
      <c r="H62" s="58">
        <v>417</v>
      </c>
      <c r="I62" s="32"/>
      <c r="J62" s="58"/>
      <c r="K62" s="32"/>
      <c r="L62" s="58"/>
      <c r="M62" s="41"/>
      <c r="N62" s="58"/>
      <c r="O62" s="58"/>
      <c r="P62" s="58"/>
      <c r="Q62" s="58">
        <f t="shared" si="2"/>
        <v>33</v>
      </c>
      <c r="R62" s="13">
        <f t="shared" si="3"/>
        <v>5082</v>
      </c>
    </row>
    <row r="63" spans="1:18" ht="15" customHeight="1" x14ac:dyDescent="0.25">
      <c r="A63" s="59">
        <v>53</v>
      </c>
      <c r="B63" s="58">
        <v>437</v>
      </c>
      <c r="C63" s="58"/>
      <c r="D63" s="58"/>
      <c r="E63" s="32"/>
      <c r="F63" s="58"/>
      <c r="G63" s="32"/>
      <c r="H63" s="58"/>
      <c r="I63" s="32"/>
      <c r="J63" s="58"/>
      <c r="K63" s="32"/>
      <c r="L63" s="58"/>
      <c r="M63" s="41"/>
      <c r="N63" s="58"/>
      <c r="O63" s="58"/>
      <c r="P63" s="58"/>
      <c r="Q63" s="58">
        <f t="shared" si="2"/>
        <v>0</v>
      </c>
      <c r="R63" s="13">
        <f t="shared" si="3"/>
        <v>0</v>
      </c>
    </row>
    <row r="64" spans="1:18" ht="15" customHeight="1" x14ac:dyDescent="0.25">
      <c r="A64" s="59">
        <v>54</v>
      </c>
      <c r="B64" s="58">
        <v>438</v>
      </c>
      <c r="C64" s="58"/>
      <c r="D64" s="58"/>
      <c r="E64" s="32"/>
      <c r="F64" s="58"/>
      <c r="G64" s="32"/>
      <c r="H64" s="58"/>
      <c r="I64" s="32"/>
      <c r="J64" s="58"/>
      <c r="K64" s="32"/>
      <c r="L64" s="58"/>
      <c r="M64" s="41"/>
      <c r="N64" s="58"/>
      <c r="O64" s="58"/>
      <c r="P64" s="58"/>
      <c r="Q64" s="58">
        <f t="shared" si="2"/>
        <v>0</v>
      </c>
      <c r="R64" s="13">
        <f t="shared" si="3"/>
        <v>0</v>
      </c>
    </row>
    <row r="65" spans="1:18" ht="15" customHeight="1" x14ac:dyDescent="0.25">
      <c r="A65" s="59">
        <v>55</v>
      </c>
      <c r="B65" s="58">
        <v>439</v>
      </c>
      <c r="C65" s="58"/>
      <c r="D65" s="58"/>
      <c r="E65" s="32"/>
      <c r="F65" s="58"/>
      <c r="G65" s="32"/>
      <c r="H65" s="58"/>
      <c r="I65" s="32"/>
      <c r="J65" s="58"/>
      <c r="K65" s="32"/>
      <c r="L65" s="58"/>
      <c r="M65" s="41"/>
      <c r="N65" s="58"/>
      <c r="O65" s="58"/>
      <c r="P65" s="58"/>
      <c r="Q65" s="58">
        <f t="shared" si="2"/>
        <v>0</v>
      </c>
      <c r="R65" s="13">
        <f t="shared" si="3"/>
        <v>0</v>
      </c>
    </row>
    <row r="66" spans="1:18" ht="15" customHeight="1" x14ac:dyDescent="0.25">
      <c r="A66" s="59">
        <v>56</v>
      </c>
      <c r="B66" s="58">
        <v>440</v>
      </c>
      <c r="C66" s="58"/>
      <c r="D66" s="58"/>
      <c r="E66" s="32"/>
      <c r="F66" s="58"/>
      <c r="G66" s="32"/>
      <c r="H66" s="58"/>
      <c r="I66" s="32">
        <v>38</v>
      </c>
      <c r="J66" s="58">
        <v>567</v>
      </c>
      <c r="K66" s="32"/>
      <c r="L66" s="58"/>
      <c r="M66" s="41"/>
      <c r="N66" s="58"/>
      <c r="O66" s="58"/>
      <c r="P66" s="58"/>
      <c r="Q66" s="58">
        <f t="shared" si="2"/>
        <v>38</v>
      </c>
      <c r="R66" s="13">
        <f t="shared" si="3"/>
        <v>5852</v>
      </c>
    </row>
    <row r="67" spans="1:18" ht="15" customHeight="1" x14ac:dyDescent="0.25">
      <c r="A67" s="59">
        <v>57</v>
      </c>
      <c r="B67" s="58">
        <v>441</v>
      </c>
      <c r="C67" s="58"/>
      <c r="D67" s="58"/>
      <c r="E67" s="32"/>
      <c r="F67" s="58"/>
      <c r="G67" s="32"/>
      <c r="H67" s="58"/>
      <c r="I67" s="32"/>
      <c r="J67" s="58"/>
      <c r="K67" s="32"/>
      <c r="L67" s="58"/>
      <c r="M67" s="41"/>
      <c r="N67" s="58"/>
      <c r="O67" s="58"/>
      <c r="P67" s="58"/>
      <c r="Q67" s="58">
        <f t="shared" si="2"/>
        <v>0</v>
      </c>
      <c r="R67" s="13">
        <f t="shared" si="3"/>
        <v>0</v>
      </c>
    </row>
    <row r="68" spans="1:18" ht="15" customHeight="1" x14ac:dyDescent="0.25">
      <c r="A68" s="59">
        <v>58</v>
      </c>
      <c r="B68" s="58">
        <v>442</v>
      </c>
      <c r="C68" s="58"/>
      <c r="D68" s="58"/>
      <c r="E68" s="32"/>
      <c r="F68" s="58"/>
      <c r="G68" s="32"/>
      <c r="H68" s="58"/>
      <c r="I68" s="32"/>
      <c r="J68" s="58"/>
      <c r="K68" s="32">
        <v>34</v>
      </c>
      <c r="L68" s="58">
        <v>595</v>
      </c>
      <c r="M68" s="41"/>
      <c r="N68" s="58"/>
      <c r="O68" s="58"/>
      <c r="P68" s="58"/>
      <c r="Q68" s="58">
        <f t="shared" si="2"/>
        <v>34</v>
      </c>
      <c r="R68" s="13">
        <f t="shared" si="3"/>
        <v>5236</v>
      </c>
    </row>
    <row r="69" spans="1:18" ht="15" customHeight="1" x14ac:dyDescent="0.25">
      <c r="A69" s="59">
        <v>59</v>
      </c>
      <c r="B69" s="58" t="s">
        <v>67</v>
      </c>
      <c r="C69" s="58"/>
      <c r="D69" s="58"/>
      <c r="E69" s="32"/>
      <c r="F69" s="58"/>
      <c r="G69" s="32"/>
      <c r="H69" s="58"/>
      <c r="I69" s="32"/>
      <c r="J69" s="58"/>
      <c r="K69" s="32"/>
      <c r="L69" s="58"/>
      <c r="M69" s="41"/>
      <c r="N69" s="58"/>
      <c r="O69" s="58"/>
      <c r="P69" s="58"/>
      <c r="Q69" s="58">
        <f t="shared" si="2"/>
        <v>0</v>
      </c>
      <c r="R69" s="13">
        <f t="shared" si="3"/>
        <v>0</v>
      </c>
    </row>
    <row r="70" spans="1:18" ht="15" customHeight="1" x14ac:dyDescent="0.25">
      <c r="A70" s="59">
        <v>60</v>
      </c>
      <c r="B70" s="58" t="s">
        <v>20</v>
      </c>
      <c r="C70" s="58"/>
      <c r="D70" s="58"/>
      <c r="E70" s="32"/>
      <c r="F70" s="58"/>
      <c r="G70" s="32"/>
      <c r="H70" s="58"/>
      <c r="I70" s="32"/>
      <c r="J70" s="58"/>
      <c r="K70" s="32"/>
      <c r="L70" s="58"/>
      <c r="M70" s="41"/>
      <c r="N70" s="58"/>
      <c r="O70" s="58"/>
      <c r="P70" s="58"/>
      <c r="Q70" s="58">
        <f t="shared" si="2"/>
        <v>0</v>
      </c>
      <c r="R70" s="13">
        <f t="shared" si="3"/>
        <v>0</v>
      </c>
    </row>
    <row r="71" spans="1:18" ht="15" customHeight="1" x14ac:dyDescent="0.25">
      <c r="A71" s="59">
        <v>61</v>
      </c>
      <c r="B71" s="58">
        <v>505</v>
      </c>
      <c r="C71" s="58"/>
      <c r="D71" s="58"/>
      <c r="E71" s="32"/>
      <c r="F71" s="58"/>
      <c r="G71" s="32"/>
      <c r="H71" s="58"/>
      <c r="I71" s="32"/>
      <c r="J71" s="58"/>
      <c r="K71" s="32"/>
      <c r="L71" s="58"/>
      <c r="M71" s="41"/>
      <c r="N71" s="58"/>
      <c r="O71" s="58"/>
      <c r="P71" s="58"/>
      <c r="Q71" s="58">
        <f t="shared" si="2"/>
        <v>0</v>
      </c>
      <c r="R71" s="13">
        <f t="shared" si="3"/>
        <v>0</v>
      </c>
    </row>
    <row r="72" spans="1:18" ht="15" customHeight="1" x14ac:dyDescent="0.25">
      <c r="A72" s="59">
        <v>62</v>
      </c>
      <c r="B72" s="58">
        <v>506</v>
      </c>
      <c r="C72" s="58"/>
      <c r="D72" s="58"/>
      <c r="E72" s="32"/>
      <c r="F72" s="58"/>
      <c r="G72" s="32"/>
      <c r="H72" s="58"/>
      <c r="I72" s="32"/>
      <c r="J72" s="58"/>
      <c r="K72" s="32"/>
      <c r="L72" s="58"/>
      <c r="M72" s="41"/>
      <c r="N72" s="58"/>
      <c r="O72" s="58"/>
      <c r="P72" s="58"/>
      <c r="Q72" s="58">
        <f t="shared" si="2"/>
        <v>0</v>
      </c>
      <c r="R72" s="13">
        <f t="shared" si="3"/>
        <v>0</v>
      </c>
    </row>
    <row r="73" spans="1:18" ht="15" customHeight="1" x14ac:dyDescent="0.25">
      <c r="A73" s="59">
        <v>63</v>
      </c>
      <c r="B73" s="58">
        <v>507</v>
      </c>
      <c r="C73" s="58"/>
      <c r="D73" s="58"/>
      <c r="E73" s="32"/>
      <c r="F73" s="58"/>
      <c r="G73" s="32"/>
      <c r="H73" s="58"/>
      <c r="I73" s="32"/>
      <c r="J73" s="58"/>
      <c r="K73" s="32">
        <v>234</v>
      </c>
      <c r="L73" s="58">
        <v>1025</v>
      </c>
      <c r="M73" s="41"/>
      <c r="N73" s="58"/>
      <c r="O73" s="58"/>
      <c r="P73" s="58"/>
      <c r="Q73" s="58">
        <f t="shared" si="2"/>
        <v>234</v>
      </c>
      <c r="R73" s="13">
        <f t="shared" si="3"/>
        <v>36036</v>
      </c>
    </row>
    <row r="74" spans="1:18" ht="15" customHeight="1" x14ac:dyDescent="0.25">
      <c r="A74" s="59">
        <v>64</v>
      </c>
      <c r="B74" s="58">
        <v>608</v>
      </c>
      <c r="C74" s="58"/>
      <c r="D74" s="58"/>
      <c r="E74" s="32"/>
      <c r="F74" s="58"/>
      <c r="G74" s="32"/>
      <c r="H74" s="58"/>
      <c r="I74" s="32"/>
      <c r="J74" s="58"/>
      <c r="K74" s="32"/>
      <c r="L74" s="58"/>
      <c r="M74" s="41"/>
      <c r="N74" s="58"/>
      <c r="O74" s="58"/>
      <c r="P74" s="58"/>
      <c r="Q74" s="58">
        <f t="shared" si="2"/>
        <v>0</v>
      </c>
      <c r="R74" s="13">
        <f t="shared" si="3"/>
        <v>0</v>
      </c>
    </row>
    <row r="75" spans="1:18" ht="15" customHeight="1" x14ac:dyDescent="0.25">
      <c r="A75" s="59">
        <v>65</v>
      </c>
      <c r="B75" s="58">
        <v>609</v>
      </c>
      <c r="C75" s="58"/>
      <c r="D75" s="58"/>
      <c r="E75" s="32"/>
      <c r="F75" s="58"/>
      <c r="G75" s="32"/>
      <c r="H75" s="58"/>
      <c r="I75" s="32"/>
      <c r="J75" s="58"/>
      <c r="K75" s="32"/>
      <c r="L75" s="58"/>
      <c r="M75" s="41"/>
      <c r="N75" s="58"/>
      <c r="O75" s="58">
        <v>40</v>
      </c>
      <c r="P75" s="58">
        <v>7220</v>
      </c>
      <c r="Q75" s="58">
        <f t="shared" ref="Q75:Q106" si="4">C75+E75+G75+I75+K75+M75+O75</f>
        <v>40</v>
      </c>
      <c r="R75" s="13">
        <f t="shared" ref="R75:R106" si="5">SUM(C75*C$9,E75*E$9,G75*G$9,I75*I$9,K75*K$9,M75*M$9,O75*O$9)</f>
        <v>6160</v>
      </c>
    </row>
    <row r="76" spans="1:18" ht="15" customHeight="1" x14ac:dyDescent="0.25">
      <c r="A76" s="59">
        <v>66</v>
      </c>
      <c r="B76" s="58">
        <v>610</v>
      </c>
      <c r="C76" s="58"/>
      <c r="D76" s="58"/>
      <c r="E76" s="32"/>
      <c r="F76" s="58"/>
      <c r="G76" s="32"/>
      <c r="H76" s="58"/>
      <c r="I76" s="32"/>
      <c r="J76" s="58"/>
      <c r="K76" s="32"/>
      <c r="L76" s="58"/>
      <c r="M76" s="41"/>
      <c r="N76" s="58"/>
      <c r="O76" s="58"/>
      <c r="P76" s="58"/>
      <c r="Q76" s="58">
        <f t="shared" si="4"/>
        <v>0</v>
      </c>
      <c r="R76" s="13">
        <f t="shared" si="5"/>
        <v>0</v>
      </c>
    </row>
    <row r="77" spans="1:18" ht="15" customHeight="1" x14ac:dyDescent="0.25">
      <c r="A77" s="59">
        <v>67</v>
      </c>
      <c r="B77" s="58">
        <v>611</v>
      </c>
      <c r="C77" s="58"/>
      <c r="D77" s="58"/>
      <c r="E77" s="32"/>
      <c r="F77" s="58"/>
      <c r="G77" s="32"/>
      <c r="H77" s="58"/>
      <c r="I77" s="32"/>
      <c r="J77" s="58"/>
      <c r="K77" s="32"/>
      <c r="L77" s="58"/>
      <c r="M77" s="41"/>
      <c r="N77" s="58"/>
      <c r="O77" s="58">
        <v>33</v>
      </c>
      <c r="P77" s="58">
        <v>4878</v>
      </c>
      <c r="Q77" s="58">
        <f t="shared" si="4"/>
        <v>33</v>
      </c>
      <c r="R77" s="13">
        <f t="shared" si="5"/>
        <v>5082</v>
      </c>
    </row>
    <row r="78" spans="1:18" ht="15" customHeight="1" x14ac:dyDescent="0.25">
      <c r="A78" s="59">
        <v>68</v>
      </c>
      <c r="B78" s="58">
        <v>612</v>
      </c>
      <c r="C78" s="58"/>
      <c r="D78" s="58"/>
      <c r="E78" s="32"/>
      <c r="F78" s="58"/>
      <c r="G78" s="32"/>
      <c r="H78" s="58"/>
      <c r="I78" s="32"/>
      <c r="J78" s="58"/>
      <c r="K78" s="32"/>
      <c r="L78" s="58"/>
      <c r="M78" s="41"/>
      <c r="N78" s="58"/>
      <c r="O78" s="58"/>
      <c r="P78" s="58"/>
      <c r="Q78" s="58">
        <f t="shared" si="4"/>
        <v>0</v>
      </c>
      <c r="R78" s="13">
        <f t="shared" si="5"/>
        <v>0</v>
      </c>
    </row>
    <row r="79" spans="1:18" ht="15" customHeight="1" x14ac:dyDescent="0.25">
      <c r="A79" s="59">
        <v>69</v>
      </c>
      <c r="B79" s="58">
        <v>613</v>
      </c>
      <c r="C79" s="58"/>
      <c r="D79" s="58"/>
      <c r="E79" s="32"/>
      <c r="F79" s="58"/>
      <c r="G79" s="32"/>
      <c r="H79" s="58"/>
      <c r="I79" s="32"/>
      <c r="J79" s="58"/>
      <c r="K79" s="32"/>
      <c r="L79" s="58"/>
      <c r="M79" s="41"/>
      <c r="N79" s="58"/>
      <c r="O79" s="58"/>
      <c r="P79" s="58"/>
      <c r="Q79" s="58">
        <f t="shared" si="4"/>
        <v>0</v>
      </c>
      <c r="R79" s="13">
        <f t="shared" si="5"/>
        <v>0</v>
      </c>
    </row>
    <row r="80" spans="1:18" ht="15" customHeight="1" x14ac:dyDescent="0.25">
      <c r="A80" s="59">
        <v>70</v>
      </c>
      <c r="B80" s="58">
        <v>614</v>
      </c>
      <c r="C80" s="58"/>
      <c r="D80" s="58"/>
      <c r="E80" s="32"/>
      <c r="F80" s="58"/>
      <c r="G80" s="32"/>
      <c r="H80" s="58"/>
      <c r="I80" s="32"/>
      <c r="J80" s="58"/>
      <c r="K80" s="32"/>
      <c r="L80" s="58"/>
      <c r="M80" s="41"/>
      <c r="N80" s="58"/>
      <c r="O80" s="58"/>
      <c r="P80" s="58"/>
      <c r="Q80" s="58">
        <f t="shared" si="4"/>
        <v>0</v>
      </c>
      <c r="R80" s="13">
        <f t="shared" si="5"/>
        <v>0</v>
      </c>
    </row>
    <row r="81" spans="1:18" ht="15" customHeight="1" x14ac:dyDescent="0.25">
      <c r="A81" s="59">
        <v>71</v>
      </c>
      <c r="B81" s="58">
        <v>615</v>
      </c>
      <c r="C81" s="58"/>
      <c r="D81" s="58"/>
      <c r="E81" s="32"/>
      <c r="F81" s="58"/>
      <c r="G81" s="32"/>
      <c r="H81" s="58"/>
      <c r="I81" s="32"/>
      <c r="J81" s="58"/>
      <c r="K81" s="32"/>
      <c r="L81" s="58"/>
      <c r="M81" s="41"/>
      <c r="N81" s="58"/>
      <c r="O81" s="58"/>
      <c r="P81" s="58"/>
      <c r="Q81" s="58">
        <f t="shared" si="4"/>
        <v>0</v>
      </c>
      <c r="R81" s="13">
        <f t="shared" si="5"/>
        <v>0</v>
      </c>
    </row>
    <row r="82" spans="1:18" ht="15" customHeight="1" x14ac:dyDescent="0.25">
      <c r="A82" s="59">
        <v>72</v>
      </c>
      <c r="B82" s="58">
        <v>616</v>
      </c>
      <c r="C82" s="58"/>
      <c r="D82" s="58"/>
      <c r="E82" s="32"/>
      <c r="F82" s="58"/>
      <c r="G82" s="32"/>
      <c r="H82" s="58"/>
      <c r="I82" s="32"/>
      <c r="J82" s="58"/>
      <c r="K82" s="32"/>
      <c r="L82" s="58"/>
      <c r="M82" s="41"/>
      <c r="N82" s="58"/>
      <c r="O82" s="58"/>
      <c r="P82" s="58"/>
      <c r="Q82" s="58">
        <f t="shared" si="4"/>
        <v>0</v>
      </c>
      <c r="R82" s="13">
        <f t="shared" si="5"/>
        <v>0</v>
      </c>
    </row>
    <row r="83" spans="1:18" ht="15" customHeight="1" x14ac:dyDescent="0.25">
      <c r="A83" s="59">
        <v>73</v>
      </c>
      <c r="B83" s="58">
        <v>617</v>
      </c>
      <c r="C83" s="58"/>
      <c r="D83" s="58"/>
      <c r="E83" s="32"/>
      <c r="F83" s="58"/>
      <c r="G83" s="32"/>
      <c r="H83" s="58"/>
      <c r="I83" s="32"/>
      <c r="J83" s="58"/>
      <c r="K83" s="32"/>
      <c r="L83" s="58"/>
      <c r="M83" s="41"/>
      <c r="N83" s="58"/>
      <c r="O83" s="58"/>
      <c r="P83" s="58"/>
      <c r="Q83" s="58">
        <f t="shared" si="4"/>
        <v>0</v>
      </c>
      <c r="R83" s="13">
        <f t="shared" si="5"/>
        <v>0</v>
      </c>
    </row>
    <row r="84" spans="1:18" s="19" customFormat="1" ht="15" customHeight="1" x14ac:dyDescent="0.25">
      <c r="A84" s="59">
        <v>74</v>
      </c>
      <c r="B84" s="18">
        <v>618</v>
      </c>
      <c r="C84" s="18">
        <v>21</v>
      </c>
      <c r="D84" s="18">
        <v>4092</v>
      </c>
      <c r="E84" s="33"/>
      <c r="F84" s="18"/>
      <c r="G84" s="33"/>
      <c r="H84" s="18"/>
      <c r="I84" s="33">
        <v>25</v>
      </c>
      <c r="J84" s="18">
        <v>4111</v>
      </c>
      <c r="K84" s="33"/>
      <c r="L84" s="18"/>
      <c r="M84" s="46"/>
      <c r="N84" s="18"/>
      <c r="O84" s="18"/>
      <c r="P84" s="18"/>
      <c r="Q84" s="58">
        <f t="shared" si="4"/>
        <v>46</v>
      </c>
      <c r="R84" s="13">
        <f t="shared" si="5"/>
        <v>7105</v>
      </c>
    </row>
    <row r="85" spans="1:18" ht="15" customHeight="1" x14ac:dyDescent="0.25">
      <c r="A85" s="59">
        <v>75</v>
      </c>
      <c r="B85" s="58">
        <v>619</v>
      </c>
      <c r="C85" s="58"/>
      <c r="D85" s="58"/>
      <c r="E85" s="32"/>
      <c r="F85" s="58"/>
      <c r="G85" s="32">
        <v>24</v>
      </c>
      <c r="H85" s="58">
        <v>4898</v>
      </c>
      <c r="I85" s="32">
        <v>30</v>
      </c>
      <c r="J85" s="58">
        <v>4909</v>
      </c>
      <c r="K85" s="32"/>
      <c r="L85" s="58"/>
      <c r="M85" s="41"/>
      <c r="N85" s="58"/>
      <c r="O85" s="58">
        <v>26</v>
      </c>
      <c r="P85" s="58">
        <v>4915</v>
      </c>
      <c r="Q85" s="58">
        <f t="shared" si="4"/>
        <v>80</v>
      </c>
      <c r="R85" s="13">
        <f t="shared" si="5"/>
        <v>12320</v>
      </c>
    </row>
    <row r="86" spans="1:18" ht="15" customHeight="1" x14ac:dyDescent="0.25">
      <c r="A86" s="59">
        <v>76</v>
      </c>
      <c r="B86" s="58">
        <v>620</v>
      </c>
      <c r="C86" s="58"/>
      <c r="D86" s="58"/>
      <c r="E86" s="32"/>
      <c r="F86" s="58"/>
      <c r="G86" s="32">
        <v>17</v>
      </c>
      <c r="H86" s="58">
        <v>5132</v>
      </c>
      <c r="I86" s="32"/>
      <c r="J86" s="58"/>
      <c r="K86" s="32"/>
      <c r="L86" s="58"/>
      <c r="M86" s="41"/>
      <c r="N86" s="58"/>
      <c r="O86" s="58">
        <v>25</v>
      </c>
      <c r="P86" s="58">
        <v>5153</v>
      </c>
      <c r="Q86" s="58">
        <f t="shared" si="4"/>
        <v>42</v>
      </c>
      <c r="R86" s="13">
        <f t="shared" si="5"/>
        <v>6468</v>
      </c>
    </row>
    <row r="87" spans="1:18" ht="15" customHeight="1" x14ac:dyDescent="0.25">
      <c r="A87" s="59">
        <v>77</v>
      </c>
      <c r="B87" s="58">
        <v>621</v>
      </c>
      <c r="C87" s="58"/>
      <c r="D87" s="58"/>
      <c r="E87" s="32"/>
      <c r="F87" s="58"/>
      <c r="G87" s="32"/>
      <c r="H87" s="58"/>
      <c r="I87" s="32"/>
      <c r="J87" s="58"/>
      <c r="K87" s="32"/>
      <c r="L87" s="58"/>
      <c r="M87" s="41"/>
      <c r="N87" s="58"/>
      <c r="O87" s="58"/>
      <c r="P87" s="58"/>
      <c r="Q87" s="58">
        <f t="shared" si="4"/>
        <v>0</v>
      </c>
      <c r="R87" s="13">
        <f t="shared" si="5"/>
        <v>0</v>
      </c>
    </row>
    <row r="88" spans="1:18" ht="15" customHeight="1" x14ac:dyDescent="0.25">
      <c r="A88" s="59">
        <v>78</v>
      </c>
      <c r="B88" s="58">
        <v>622</v>
      </c>
      <c r="C88" s="58"/>
      <c r="D88" s="58"/>
      <c r="E88" s="32"/>
      <c r="F88" s="58"/>
      <c r="G88" s="32"/>
      <c r="H88" s="58"/>
      <c r="I88" s="32"/>
      <c r="J88" s="58"/>
      <c r="K88" s="32"/>
      <c r="L88" s="58"/>
      <c r="M88" s="45"/>
      <c r="N88" s="58"/>
      <c r="O88" s="58"/>
      <c r="P88" s="58"/>
      <c r="Q88" s="58">
        <f t="shared" si="4"/>
        <v>0</v>
      </c>
      <c r="R88" s="13">
        <f t="shared" si="5"/>
        <v>0</v>
      </c>
    </row>
    <row r="89" spans="1:18" ht="15" customHeight="1" x14ac:dyDescent="0.25">
      <c r="A89" s="59">
        <v>79</v>
      </c>
      <c r="B89" s="58">
        <v>623</v>
      </c>
      <c r="C89" s="58"/>
      <c r="D89" s="58"/>
      <c r="E89" s="32"/>
      <c r="F89" s="58"/>
      <c r="G89" s="32">
        <v>24</v>
      </c>
      <c r="H89" s="58">
        <v>5052</v>
      </c>
      <c r="I89" s="32"/>
      <c r="J89" s="58"/>
      <c r="K89" s="32"/>
      <c r="L89" s="58"/>
      <c r="M89" s="41"/>
      <c r="N89" s="58"/>
      <c r="O89" s="58">
        <v>31</v>
      </c>
      <c r="P89" s="58">
        <v>5076</v>
      </c>
      <c r="Q89" s="58">
        <f t="shared" si="4"/>
        <v>55</v>
      </c>
      <c r="R89" s="13">
        <f t="shared" si="5"/>
        <v>8470</v>
      </c>
    </row>
    <row r="90" spans="1:18" ht="15" customHeight="1" x14ac:dyDescent="0.25">
      <c r="A90" s="59">
        <v>80</v>
      </c>
      <c r="B90" s="58">
        <v>624</v>
      </c>
      <c r="C90" s="58">
        <v>19</v>
      </c>
      <c r="D90" s="58">
        <v>4946</v>
      </c>
      <c r="E90" s="32"/>
      <c r="F90" s="58"/>
      <c r="G90" s="32"/>
      <c r="H90" s="58"/>
      <c r="I90" s="32">
        <v>23</v>
      </c>
      <c r="J90" s="58">
        <v>4951</v>
      </c>
      <c r="K90" s="32"/>
      <c r="L90" s="58"/>
      <c r="M90" s="41"/>
      <c r="N90" s="58"/>
      <c r="O90" s="58">
        <v>25</v>
      </c>
      <c r="P90" s="58">
        <v>5001</v>
      </c>
      <c r="Q90" s="58">
        <f t="shared" si="4"/>
        <v>67</v>
      </c>
      <c r="R90" s="13">
        <f t="shared" si="5"/>
        <v>10337</v>
      </c>
    </row>
    <row r="91" spans="1:18" ht="15" customHeight="1" x14ac:dyDescent="0.25">
      <c r="A91" s="59">
        <v>81</v>
      </c>
      <c r="B91" s="58">
        <v>625</v>
      </c>
      <c r="C91" s="58">
        <v>19</v>
      </c>
      <c r="D91" s="58">
        <v>5104</v>
      </c>
      <c r="E91" s="32"/>
      <c r="F91" s="58"/>
      <c r="G91" s="32"/>
      <c r="H91" s="58"/>
      <c r="I91" s="32"/>
      <c r="J91" s="58"/>
      <c r="K91" s="32">
        <v>19</v>
      </c>
      <c r="L91" s="58">
        <v>5117</v>
      </c>
      <c r="M91" s="41"/>
      <c r="N91" s="58"/>
      <c r="O91" s="58"/>
      <c r="P91" s="58"/>
      <c r="Q91" s="58">
        <f t="shared" si="4"/>
        <v>38</v>
      </c>
      <c r="R91" s="13">
        <f t="shared" si="5"/>
        <v>5871</v>
      </c>
    </row>
    <row r="92" spans="1:18" ht="15" customHeight="1" x14ac:dyDescent="0.25">
      <c r="A92" s="59">
        <v>82</v>
      </c>
      <c r="B92" s="58">
        <v>626</v>
      </c>
      <c r="C92" s="58">
        <v>18</v>
      </c>
      <c r="D92" s="58">
        <v>4265</v>
      </c>
      <c r="E92" s="32"/>
      <c r="F92" s="58"/>
      <c r="G92" s="32"/>
      <c r="H92" s="58"/>
      <c r="I92" s="32">
        <v>22</v>
      </c>
      <c r="J92" s="58">
        <v>4282</v>
      </c>
      <c r="K92" s="37"/>
      <c r="L92" s="58"/>
      <c r="M92" s="41">
        <v>21</v>
      </c>
      <c r="N92" s="58">
        <v>4297</v>
      </c>
      <c r="O92" s="58"/>
      <c r="P92" s="58"/>
      <c r="Q92" s="58">
        <f t="shared" si="4"/>
        <v>61</v>
      </c>
      <c r="R92" s="13">
        <f t="shared" si="5"/>
        <v>9412</v>
      </c>
    </row>
    <row r="93" spans="1:18" ht="15" customHeight="1" x14ac:dyDescent="0.25">
      <c r="A93" s="59">
        <v>83</v>
      </c>
      <c r="B93" s="58">
        <v>627</v>
      </c>
      <c r="C93" s="58"/>
      <c r="D93" s="58"/>
      <c r="E93" s="32"/>
      <c r="F93" s="58"/>
      <c r="G93" s="32"/>
      <c r="H93" s="58"/>
      <c r="I93" s="32"/>
      <c r="J93" s="58"/>
      <c r="K93" s="30">
        <v>21</v>
      </c>
      <c r="L93" s="58">
        <v>4848</v>
      </c>
      <c r="M93" s="41"/>
      <c r="N93" s="58"/>
      <c r="O93" s="58"/>
      <c r="P93" s="58"/>
      <c r="Q93" s="58">
        <f t="shared" si="4"/>
        <v>21</v>
      </c>
      <c r="R93" s="13">
        <f t="shared" si="5"/>
        <v>3234</v>
      </c>
    </row>
    <row r="94" spans="1:18" ht="15" customHeight="1" x14ac:dyDescent="0.25">
      <c r="A94" s="59">
        <v>84</v>
      </c>
      <c r="B94" s="58">
        <v>628</v>
      </c>
      <c r="C94" s="58"/>
      <c r="D94" s="58"/>
      <c r="E94" s="32"/>
      <c r="F94" s="58"/>
      <c r="G94" s="32">
        <v>23</v>
      </c>
      <c r="H94" s="58">
        <v>4906</v>
      </c>
      <c r="I94" s="32"/>
      <c r="J94" s="58"/>
      <c r="K94" s="30"/>
      <c r="L94" s="58"/>
      <c r="M94" s="41"/>
      <c r="N94" s="58"/>
      <c r="O94" s="58">
        <v>22</v>
      </c>
      <c r="P94" s="58">
        <v>4924</v>
      </c>
      <c r="Q94" s="58">
        <f t="shared" si="4"/>
        <v>45</v>
      </c>
      <c r="R94" s="13">
        <f t="shared" si="5"/>
        <v>6930</v>
      </c>
    </row>
    <row r="95" spans="1:18" ht="15" customHeight="1" x14ac:dyDescent="0.25">
      <c r="A95" s="59">
        <v>85</v>
      </c>
      <c r="B95" s="58">
        <v>629</v>
      </c>
      <c r="C95" s="58"/>
      <c r="D95" s="58"/>
      <c r="E95" s="32"/>
      <c r="F95" s="58"/>
      <c r="G95" s="32"/>
      <c r="H95" s="58"/>
      <c r="I95" s="32">
        <v>22</v>
      </c>
      <c r="J95" s="58">
        <v>4872</v>
      </c>
      <c r="K95" s="30"/>
      <c r="L95" s="58"/>
      <c r="M95" s="41"/>
      <c r="N95" s="58"/>
      <c r="O95" s="58"/>
      <c r="P95" s="58"/>
      <c r="Q95" s="58">
        <f t="shared" si="4"/>
        <v>22</v>
      </c>
      <c r="R95" s="13">
        <f t="shared" si="5"/>
        <v>3388</v>
      </c>
    </row>
    <row r="96" spans="1:18" ht="15" customHeight="1" x14ac:dyDescent="0.25">
      <c r="A96" s="59">
        <v>86</v>
      </c>
      <c r="B96" s="58">
        <v>630</v>
      </c>
      <c r="C96" s="58">
        <v>20</v>
      </c>
      <c r="D96" s="58">
        <v>5036</v>
      </c>
      <c r="E96" s="32"/>
      <c r="F96" s="58"/>
      <c r="G96" s="32">
        <v>19</v>
      </c>
      <c r="H96" s="58">
        <v>5052</v>
      </c>
      <c r="I96" s="32"/>
      <c r="J96" s="58"/>
      <c r="K96" s="32">
        <v>21</v>
      </c>
      <c r="L96" s="58">
        <v>5068</v>
      </c>
      <c r="M96" s="41"/>
      <c r="N96" s="58"/>
      <c r="O96" s="58"/>
      <c r="P96" s="58"/>
      <c r="Q96" s="58">
        <f t="shared" si="4"/>
        <v>60</v>
      </c>
      <c r="R96" s="13">
        <f t="shared" si="5"/>
        <v>9260</v>
      </c>
    </row>
    <row r="97" spans="1:18" ht="15" customHeight="1" x14ac:dyDescent="0.25">
      <c r="A97" s="59">
        <v>87</v>
      </c>
      <c r="B97" s="58">
        <v>631</v>
      </c>
      <c r="C97" s="58"/>
      <c r="D97" s="58"/>
      <c r="E97" s="32">
        <v>18</v>
      </c>
      <c r="F97" s="58">
        <v>4374</v>
      </c>
      <c r="G97" s="32"/>
      <c r="H97" s="58"/>
      <c r="I97" s="32">
        <v>19</v>
      </c>
      <c r="J97" s="58">
        <v>4387</v>
      </c>
      <c r="K97" s="32"/>
      <c r="L97" s="58"/>
      <c r="M97" s="41"/>
      <c r="N97" s="58"/>
      <c r="O97" s="58"/>
      <c r="P97" s="58"/>
      <c r="Q97" s="58">
        <f t="shared" si="4"/>
        <v>37</v>
      </c>
      <c r="R97" s="13">
        <f t="shared" si="5"/>
        <v>5698</v>
      </c>
    </row>
    <row r="98" spans="1:18" ht="15" customHeight="1" x14ac:dyDescent="0.25">
      <c r="A98" s="59">
        <v>88</v>
      </c>
      <c r="B98" s="58">
        <v>632</v>
      </c>
      <c r="C98" s="58">
        <v>16</v>
      </c>
      <c r="D98" s="58">
        <v>4693</v>
      </c>
      <c r="E98" s="32"/>
      <c r="F98" s="58"/>
      <c r="H98" s="58"/>
      <c r="I98" s="32">
        <v>23</v>
      </c>
      <c r="J98" s="58">
        <v>4712</v>
      </c>
      <c r="K98" s="32"/>
      <c r="L98" s="58"/>
      <c r="M98" s="41"/>
      <c r="N98" s="58"/>
      <c r="O98" s="58"/>
      <c r="P98" s="58"/>
      <c r="Q98" s="58">
        <f t="shared" si="4"/>
        <v>39</v>
      </c>
      <c r="R98" s="13">
        <f t="shared" si="5"/>
        <v>6022</v>
      </c>
    </row>
    <row r="99" spans="1:18" ht="15" customHeight="1" x14ac:dyDescent="0.25">
      <c r="A99" s="59">
        <v>89</v>
      </c>
      <c r="B99" s="58">
        <v>633</v>
      </c>
      <c r="C99" s="58"/>
      <c r="D99" s="58"/>
      <c r="E99" s="32"/>
      <c r="F99" s="58"/>
      <c r="G99" s="30">
        <v>21</v>
      </c>
      <c r="H99" s="58">
        <v>4394</v>
      </c>
      <c r="I99" s="32"/>
      <c r="J99" s="58"/>
      <c r="K99" s="32"/>
      <c r="L99" s="58"/>
      <c r="M99" s="41">
        <v>22</v>
      </c>
      <c r="N99" s="58">
        <v>4413</v>
      </c>
      <c r="O99" s="58"/>
      <c r="P99" s="58"/>
      <c r="Q99" s="58">
        <f t="shared" si="4"/>
        <v>43</v>
      </c>
      <c r="R99" s="13">
        <f t="shared" si="5"/>
        <v>6622</v>
      </c>
    </row>
    <row r="100" spans="1:18" ht="15" customHeight="1" x14ac:dyDescent="0.25">
      <c r="A100" s="59">
        <v>90</v>
      </c>
      <c r="B100" s="58" t="s">
        <v>21</v>
      </c>
      <c r="C100" s="58"/>
      <c r="D100" s="58"/>
      <c r="E100" s="32"/>
      <c r="F100" s="58"/>
      <c r="G100" s="32"/>
      <c r="H100" s="58"/>
      <c r="I100" s="32"/>
      <c r="J100" s="58"/>
      <c r="K100" s="32"/>
      <c r="L100" s="58"/>
      <c r="M100" s="41"/>
      <c r="N100" s="58"/>
      <c r="O100" s="58"/>
      <c r="P100" s="58"/>
      <c r="Q100" s="58">
        <f t="shared" si="4"/>
        <v>0</v>
      </c>
      <c r="R100" s="13">
        <f t="shared" si="5"/>
        <v>0</v>
      </c>
    </row>
    <row r="101" spans="1:18" ht="15" customHeight="1" x14ac:dyDescent="0.25">
      <c r="A101" s="59">
        <v>91</v>
      </c>
      <c r="B101" s="58">
        <v>702</v>
      </c>
      <c r="C101" s="58"/>
      <c r="D101" s="58"/>
      <c r="E101" s="32"/>
      <c r="F101" s="58"/>
      <c r="G101" s="32"/>
      <c r="H101" s="58"/>
      <c r="I101" s="32"/>
      <c r="J101" s="58"/>
      <c r="K101" s="32"/>
      <c r="L101" s="58"/>
      <c r="M101" s="41"/>
      <c r="N101" s="58"/>
      <c r="O101" s="58"/>
      <c r="P101" s="58"/>
      <c r="Q101" s="58">
        <f t="shared" si="4"/>
        <v>0</v>
      </c>
      <c r="R101" s="13">
        <f t="shared" si="5"/>
        <v>0</v>
      </c>
    </row>
    <row r="102" spans="1:18" ht="15" customHeight="1" x14ac:dyDescent="0.25">
      <c r="A102" s="59">
        <v>92</v>
      </c>
      <c r="B102" s="58">
        <v>703</v>
      </c>
      <c r="C102" s="58"/>
      <c r="D102" s="58"/>
      <c r="E102" s="32"/>
      <c r="F102" s="58"/>
      <c r="G102" s="32"/>
      <c r="H102" s="58"/>
      <c r="I102" s="32"/>
      <c r="J102" s="58"/>
      <c r="K102" s="32"/>
      <c r="L102" s="58"/>
      <c r="M102" s="41"/>
      <c r="N102" s="58"/>
      <c r="O102" s="58"/>
      <c r="P102" s="58"/>
      <c r="Q102" s="58">
        <f t="shared" si="4"/>
        <v>0</v>
      </c>
      <c r="R102" s="13">
        <f t="shared" si="5"/>
        <v>0</v>
      </c>
    </row>
    <row r="103" spans="1:18" ht="15" customHeight="1" x14ac:dyDescent="0.25">
      <c r="A103" s="59">
        <v>93</v>
      </c>
      <c r="B103" s="58" t="s">
        <v>68</v>
      </c>
      <c r="C103" s="58"/>
      <c r="D103" s="58"/>
      <c r="E103" s="32"/>
      <c r="F103" s="58"/>
      <c r="G103" s="32"/>
      <c r="H103" s="58"/>
      <c r="I103" s="32"/>
      <c r="J103" s="58"/>
      <c r="K103" s="32"/>
      <c r="L103" s="58"/>
      <c r="M103" s="41"/>
      <c r="N103" s="58"/>
      <c r="O103" s="58"/>
      <c r="P103" s="58"/>
      <c r="Q103" s="58">
        <f t="shared" si="4"/>
        <v>0</v>
      </c>
      <c r="R103" s="13">
        <f t="shared" si="5"/>
        <v>0</v>
      </c>
    </row>
    <row r="104" spans="1:18" ht="15" customHeight="1" x14ac:dyDescent="0.25">
      <c r="A104" s="59">
        <v>94</v>
      </c>
      <c r="B104" s="58">
        <v>1003</v>
      </c>
      <c r="C104" s="58"/>
      <c r="D104" s="58"/>
      <c r="E104" s="32"/>
      <c r="F104" s="58"/>
      <c r="G104" s="32"/>
      <c r="H104" s="58"/>
      <c r="I104" s="32"/>
      <c r="J104" s="58"/>
      <c r="K104" s="32"/>
      <c r="L104" s="58"/>
      <c r="M104" s="41"/>
      <c r="N104" s="58"/>
      <c r="O104" s="58"/>
      <c r="P104" s="58"/>
      <c r="Q104" s="58">
        <f t="shared" si="4"/>
        <v>0</v>
      </c>
      <c r="R104" s="13">
        <f t="shared" si="5"/>
        <v>0</v>
      </c>
    </row>
    <row r="105" spans="1:18" ht="15" customHeight="1" x14ac:dyDescent="0.25">
      <c r="A105" s="59">
        <v>95</v>
      </c>
      <c r="B105" s="58">
        <v>1004</v>
      </c>
      <c r="C105" s="58"/>
      <c r="D105" s="58"/>
      <c r="E105" s="32"/>
      <c r="F105" s="58"/>
      <c r="G105" s="32"/>
      <c r="H105" s="58"/>
      <c r="I105" s="32"/>
      <c r="J105" s="58"/>
      <c r="K105" s="32"/>
      <c r="L105" s="58"/>
      <c r="M105" s="41"/>
      <c r="N105" s="58"/>
      <c r="O105" s="58">
        <v>67</v>
      </c>
      <c r="P105" s="58">
        <v>7751</v>
      </c>
      <c r="Q105" s="58">
        <f t="shared" si="4"/>
        <v>67</v>
      </c>
      <c r="R105" s="13">
        <f t="shared" si="5"/>
        <v>10318</v>
      </c>
    </row>
    <row r="106" spans="1:18" ht="15" customHeight="1" x14ac:dyDescent="0.25">
      <c r="A106" s="59">
        <v>96</v>
      </c>
      <c r="B106" s="58">
        <v>1005</v>
      </c>
      <c r="C106" s="58"/>
      <c r="D106" s="58"/>
      <c r="E106" s="32"/>
      <c r="F106" s="58"/>
      <c r="G106" s="32"/>
      <c r="H106" s="58"/>
      <c r="I106" s="32"/>
      <c r="J106" s="58"/>
      <c r="K106" s="32"/>
      <c r="L106" s="58"/>
      <c r="M106" s="41"/>
      <c r="N106" s="58"/>
      <c r="O106" s="58"/>
      <c r="P106" s="58"/>
      <c r="Q106" s="58">
        <f t="shared" si="4"/>
        <v>0</v>
      </c>
      <c r="R106" s="13">
        <f t="shared" si="5"/>
        <v>0</v>
      </c>
    </row>
    <row r="107" spans="1:18" ht="15" customHeight="1" x14ac:dyDescent="0.25">
      <c r="A107" s="59">
        <v>97</v>
      </c>
      <c r="B107" s="58">
        <v>1102</v>
      </c>
      <c r="C107" s="58"/>
      <c r="D107" s="58"/>
      <c r="E107" s="32">
        <v>64</v>
      </c>
      <c r="F107" s="58">
        <v>8712</v>
      </c>
      <c r="G107" s="32"/>
      <c r="H107" s="58"/>
      <c r="I107" s="32">
        <v>60</v>
      </c>
      <c r="J107" s="58">
        <v>8730</v>
      </c>
      <c r="K107" s="32"/>
      <c r="L107" s="58"/>
      <c r="M107" s="41"/>
      <c r="N107" s="58"/>
      <c r="O107" s="58">
        <v>62</v>
      </c>
      <c r="P107" s="58">
        <v>8750</v>
      </c>
      <c r="Q107" s="58">
        <f t="shared" ref="Q107:Q138" si="6">C107+E107+G107+I107+K107+M107+O107</f>
        <v>186</v>
      </c>
      <c r="R107" s="13">
        <f t="shared" ref="R107:R138" si="7">SUM(C107*C$9,E107*E$9,G107*G$9,I107*I$9,K107*K$9,M107*M$9,O107*O$9)</f>
        <v>28644</v>
      </c>
    </row>
    <row r="108" spans="1:18" ht="15" customHeight="1" x14ac:dyDescent="0.25">
      <c r="A108" s="59">
        <v>98</v>
      </c>
      <c r="B108" s="58">
        <v>1103</v>
      </c>
      <c r="C108" s="58"/>
      <c r="D108" s="58"/>
      <c r="E108" s="32"/>
      <c r="F108" s="58"/>
      <c r="G108" s="32"/>
      <c r="H108" s="58"/>
      <c r="I108" s="32"/>
      <c r="J108" s="58"/>
      <c r="K108" s="32"/>
      <c r="L108" s="58"/>
      <c r="M108" s="41"/>
      <c r="N108" s="58"/>
      <c r="O108" s="58"/>
      <c r="P108" s="58"/>
      <c r="Q108" s="58">
        <f t="shared" si="6"/>
        <v>0</v>
      </c>
      <c r="R108" s="13">
        <f t="shared" si="7"/>
        <v>0</v>
      </c>
    </row>
    <row r="109" spans="1:18" ht="15" customHeight="1" x14ac:dyDescent="0.25">
      <c r="A109" s="59">
        <v>99</v>
      </c>
      <c r="B109" s="58">
        <v>1104</v>
      </c>
      <c r="C109" s="58"/>
      <c r="D109" s="58"/>
      <c r="E109" s="32"/>
      <c r="F109" s="58"/>
      <c r="G109" s="32"/>
      <c r="H109" s="58"/>
      <c r="I109" s="32"/>
      <c r="J109" s="58"/>
      <c r="K109" s="32"/>
      <c r="L109" s="58"/>
      <c r="M109" s="41">
        <v>56</v>
      </c>
      <c r="N109" s="58">
        <v>6178</v>
      </c>
      <c r="O109" s="58"/>
      <c r="P109" s="58"/>
      <c r="Q109" s="58">
        <f t="shared" si="6"/>
        <v>56</v>
      </c>
      <c r="R109" s="13">
        <f t="shared" si="7"/>
        <v>8624</v>
      </c>
    </row>
    <row r="110" spans="1:18" ht="15" customHeight="1" x14ac:dyDescent="0.25">
      <c r="A110" s="59">
        <v>100</v>
      </c>
      <c r="B110" s="58">
        <v>1105</v>
      </c>
      <c r="C110" s="58">
        <v>35</v>
      </c>
      <c r="D110" s="58">
        <v>11774</v>
      </c>
      <c r="E110" s="32"/>
      <c r="F110" s="58"/>
      <c r="G110" s="32"/>
      <c r="H110" s="58"/>
      <c r="I110" s="32">
        <v>41</v>
      </c>
      <c r="J110" s="58">
        <v>11785</v>
      </c>
      <c r="K110" s="32"/>
      <c r="L110" s="58"/>
      <c r="M110" s="41"/>
      <c r="N110" s="58"/>
      <c r="O110" s="58">
        <v>48</v>
      </c>
      <c r="P110" s="58">
        <v>11796</v>
      </c>
      <c r="Q110" s="58">
        <f t="shared" si="6"/>
        <v>124</v>
      </c>
      <c r="R110" s="13">
        <f t="shared" si="7"/>
        <v>19131</v>
      </c>
    </row>
    <row r="111" spans="1:18" ht="15" customHeight="1" x14ac:dyDescent="0.25">
      <c r="A111" s="59">
        <v>101</v>
      </c>
      <c r="B111" s="58">
        <v>1106</v>
      </c>
      <c r="C111" s="58"/>
      <c r="D111" s="58"/>
      <c r="E111" s="32"/>
      <c r="F111" s="58"/>
      <c r="G111" s="32">
        <v>54</v>
      </c>
      <c r="H111" s="58">
        <v>8174</v>
      </c>
      <c r="I111" s="32"/>
      <c r="J111" s="58"/>
      <c r="K111" s="32"/>
      <c r="L111" s="58"/>
      <c r="M111" s="41"/>
      <c r="N111" s="58"/>
      <c r="O111" s="58"/>
      <c r="P111" s="58"/>
      <c r="Q111" s="58">
        <f t="shared" si="6"/>
        <v>54</v>
      </c>
      <c r="R111" s="13">
        <f t="shared" si="7"/>
        <v>8316</v>
      </c>
    </row>
    <row r="112" spans="1:18" ht="15" customHeight="1" x14ac:dyDescent="0.25">
      <c r="A112" s="59">
        <v>102</v>
      </c>
      <c r="B112" s="58">
        <v>1107</v>
      </c>
      <c r="C112" s="58"/>
      <c r="D112" s="58"/>
      <c r="E112" s="32"/>
      <c r="F112" s="58"/>
      <c r="G112" s="32"/>
      <c r="H112" s="58"/>
      <c r="I112" s="32"/>
      <c r="J112" s="58"/>
      <c r="K112" s="32"/>
      <c r="L112" s="58"/>
      <c r="M112" s="41"/>
      <c r="N112" s="58"/>
      <c r="O112" s="58"/>
      <c r="P112" s="58"/>
      <c r="Q112" s="58">
        <f t="shared" si="6"/>
        <v>0</v>
      </c>
      <c r="R112" s="13">
        <f t="shared" si="7"/>
        <v>0</v>
      </c>
    </row>
    <row r="113" spans="1:18" ht="15" customHeight="1" x14ac:dyDescent="0.25">
      <c r="A113" s="59">
        <v>103</v>
      </c>
      <c r="B113" s="58">
        <v>1111</v>
      </c>
      <c r="C113" s="58">
        <v>180</v>
      </c>
      <c r="D113" s="58">
        <v>3374</v>
      </c>
      <c r="E113" s="32"/>
      <c r="F113" s="58"/>
      <c r="G113" s="32"/>
      <c r="H113" s="58"/>
      <c r="I113" s="32"/>
      <c r="J113" s="58"/>
      <c r="K113" s="32"/>
      <c r="L113" s="58"/>
      <c r="M113" s="41"/>
      <c r="N113" s="58"/>
      <c r="O113" s="58">
        <v>178</v>
      </c>
      <c r="P113" s="58">
        <v>3414</v>
      </c>
      <c r="Q113" s="58">
        <f t="shared" si="6"/>
        <v>358</v>
      </c>
      <c r="R113" s="13">
        <f t="shared" si="7"/>
        <v>55312</v>
      </c>
    </row>
    <row r="114" spans="1:18" ht="15" customHeight="1" x14ac:dyDescent="0.25">
      <c r="A114" s="59">
        <v>104</v>
      </c>
      <c r="B114" s="58">
        <v>1222</v>
      </c>
      <c r="C114" s="58"/>
      <c r="D114" s="58"/>
      <c r="E114" s="32"/>
      <c r="F114" s="58"/>
      <c r="G114" s="32"/>
      <c r="H114" s="58"/>
      <c r="I114" s="32"/>
      <c r="J114" s="58"/>
      <c r="K114" s="32"/>
      <c r="L114" s="58"/>
      <c r="M114" s="41"/>
      <c r="N114" s="58"/>
      <c r="O114" s="58"/>
      <c r="P114" s="58"/>
      <c r="Q114" s="58">
        <f t="shared" si="6"/>
        <v>0</v>
      </c>
      <c r="R114" s="13">
        <f t="shared" si="7"/>
        <v>0</v>
      </c>
    </row>
    <row r="115" spans="1:18" ht="15" customHeight="1" x14ac:dyDescent="0.25">
      <c r="A115" s="59">
        <v>105</v>
      </c>
      <c r="B115" s="58">
        <v>1224</v>
      </c>
      <c r="C115" s="58"/>
      <c r="D115" s="58"/>
      <c r="E115" s="32"/>
      <c r="F115" s="58"/>
      <c r="G115" s="32"/>
      <c r="H115" s="58"/>
      <c r="I115" s="32"/>
      <c r="J115" s="58"/>
      <c r="K115" s="32"/>
      <c r="L115" s="58"/>
      <c r="M115" s="41"/>
      <c r="N115" s="58"/>
      <c r="O115" s="58"/>
      <c r="P115" s="58"/>
      <c r="Q115" s="58">
        <f t="shared" si="6"/>
        <v>0</v>
      </c>
      <c r="R115" s="13">
        <f t="shared" si="7"/>
        <v>0</v>
      </c>
    </row>
    <row r="116" spans="1:18" ht="15" customHeight="1" x14ac:dyDescent="0.25">
      <c r="A116" s="59">
        <v>106</v>
      </c>
      <c r="B116" s="58">
        <v>1229</v>
      </c>
      <c r="C116" s="58">
        <v>43</v>
      </c>
      <c r="D116" s="58">
        <v>159352</v>
      </c>
      <c r="E116" s="32"/>
      <c r="F116" s="58"/>
      <c r="G116" s="32"/>
      <c r="H116" s="58"/>
      <c r="I116" s="32"/>
      <c r="J116" s="58"/>
      <c r="K116" s="32"/>
      <c r="L116" s="58"/>
      <c r="M116" s="41">
        <v>40</v>
      </c>
      <c r="N116" s="58">
        <v>159712</v>
      </c>
      <c r="O116" s="58"/>
      <c r="P116" s="58"/>
      <c r="Q116" s="58">
        <f t="shared" si="6"/>
        <v>83</v>
      </c>
      <c r="R116" s="13">
        <f t="shared" si="7"/>
        <v>12825</v>
      </c>
    </row>
    <row r="117" spans="1:18" ht="15" customHeight="1" x14ac:dyDescent="0.25">
      <c r="A117" s="59">
        <v>107</v>
      </c>
      <c r="B117" s="58">
        <v>1230</v>
      </c>
      <c r="C117" s="58"/>
      <c r="D117" s="58"/>
      <c r="E117" s="32"/>
      <c r="F117" s="58"/>
      <c r="G117" s="32"/>
      <c r="H117" s="58"/>
      <c r="I117" s="32"/>
      <c r="J117" s="58"/>
      <c r="K117" s="32"/>
      <c r="L117" s="58"/>
      <c r="M117" s="41"/>
      <c r="N117" s="58"/>
      <c r="O117" s="58"/>
      <c r="P117" s="58"/>
      <c r="Q117" s="58">
        <f t="shared" si="6"/>
        <v>0</v>
      </c>
      <c r="R117" s="13">
        <f t="shared" si="7"/>
        <v>0</v>
      </c>
    </row>
    <row r="118" spans="1:18" ht="15" customHeight="1" x14ac:dyDescent="0.25">
      <c r="A118" s="59">
        <v>108</v>
      </c>
      <c r="B118" s="58">
        <v>1231</v>
      </c>
      <c r="C118" s="58"/>
      <c r="D118" s="58"/>
      <c r="E118" s="32"/>
      <c r="F118" s="58"/>
      <c r="G118" s="32"/>
      <c r="H118" s="58"/>
      <c r="I118" s="32">
        <v>76</v>
      </c>
      <c r="J118" s="58">
        <v>65389</v>
      </c>
      <c r="K118" s="32"/>
      <c r="L118" s="58"/>
      <c r="M118" s="41"/>
      <c r="N118" s="58"/>
      <c r="O118" s="58"/>
      <c r="P118" s="58"/>
      <c r="Q118" s="58">
        <f t="shared" si="6"/>
        <v>76</v>
      </c>
      <c r="R118" s="13">
        <f t="shared" si="7"/>
        <v>11704</v>
      </c>
    </row>
    <row r="119" spans="1:18" ht="15" customHeight="1" x14ac:dyDescent="0.25">
      <c r="A119" s="59">
        <v>109</v>
      </c>
      <c r="B119" s="58">
        <v>1232</v>
      </c>
      <c r="C119" s="58"/>
      <c r="D119" s="58"/>
      <c r="E119" s="32"/>
      <c r="F119" s="58"/>
      <c r="G119" s="32"/>
      <c r="H119" s="58"/>
      <c r="I119" s="32"/>
      <c r="J119" s="58"/>
      <c r="K119" s="32"/>
      <c r="L119" s="58"/>
      <c r="M119" s="41"/>
      <c r="N119" s="58"/>
      <c r="O119" s="58">
        <v>65</v>
      </c>
      <c r="P119" s="58">
        <v>122309</v>
      </c>
      <c r="Q119" s="58">
        <f t="shared" si="6"/>
        <v>65</v>
      </c>
      <c r="R119" s="13">
        <f t="shared" si="7"/>
        <v>10010</v>
      </c>
    </row>
    <row r="120" spans="1:18" ht="15" customHeight="1" x14ac:dyDescent="0.25">
      <c r="A120" s="59">
        <v>110</v>
      </c>
      <c r="B120" s="58">
        <v>1233</v>
      </c>
      <c r="C120" s="58">
        <v>48</v>
      </c>
      <c r="D120" s="58">
        <v>144224</v>
      </c>
      <c r="E120" s="32"/>
      <c r="F120" s="58"/>
      <c r="G120" s="32"/>
      <c r="H120" s="58"/>
      <c r="I120" s="32"/>
      <c r="J120" s="58"/>
      <c r="K120" s="32">
        <v>46</v>
      </c>
      <c r="L120" s="58">
        <v>144624</v>
      </c>
      <c r="M120" s="41"/>
      <c r="N120" s="58"/>
      <c r="O120" s="58"/>
      <c r="P120" s="58"/>
      <c r="Q120" s="58">
        <f t="shared" si="6"/>
        <v>94</v>
      </c>
      <c r="R120" s="13">
        <f t="shared" si="7"/>
        <v>14524</v>
      </c>
    </row>
    <row r="121" spans="1:18" ht="15" customHeight="1" x14ac:dyDescent="0.25">
      <c r="A121" s="59">
        <v>111</v>
      </c>
      <c r="B121" s="58">
        <v>1234</v>
      </c>
      <c r="C121" s="58"/>
      <c r="D121" s="58"/>
      <c r="E121" s="32"/>
      <c r="F121" s="58"/>
      <c r="G121" s="32"/>
      <c r="H121" s="58"/>
      <c r="I121" s="32"/>
      <c r="J121" s="58"/>
      <c r="K121" s="32"/>
      <c r="L121" s="58"/>
      <c r="M121" s="41"/>
      <c r="N121" s="58"/>
      <c r="O121" s="58"/>
      <c r="P121" s="58"/>
      <c r="Q121" s="58">
        <f t="shared" si="6"/>
        <v>0</v>
      </c>
      <c r="R121" s="13">
        <f t="shared" si="7"/>
        <v>0</v>
      </c>
    </row>
    <row r="122" spans="1:18" ht="15" customHeight="1" x14ac:dyDescent="0.25">
      <c r="A122" s="59">
        <v>112</v>
      </c>
      <c r="B122" s="58">
        <v>1235</v>
      </c>
      <c r="C122" s="58"/>
      <c r="D122" s="58"/>
      <c r="E122" s="32"/>
      <c r="F122" s="58"/>
      <c r="G122" s="32"/>
      <c r="H122" s="58"/>
      <c r="I122" s="32"/>
      <c r="J122" s="58"/>
      <c r="K122" s="32"/>
      <c r="L122" s="58"/>
      <c r="M122" s="41"/>
      <c r="N122" s="58"/>
      <c r="O122" s="58"/>
      <c r="P122" s="58"/>
      <c r="Q122" s="58">
        <f t="shared" si="6"/>
        <v>0</v>
      </c>
      <c r="R122" s="13">
        <f t="shared" si="7"/>
        <v>0</v>
      </c>
    </row>
    <row r="123" spans="1:18" ht="15" customHeight="1" x14ac:dyDescent="0.25">
      <c r="A123" s="59">
        <v>113</v>
      </c>
      <c r="B123" s="58">
        <v>1236</v>
      </c>
      <c r="C123" s="58"/>
      <c r="D123" s="58"/>
      <c r="E123" s="32"/>
      <c r="F123" s="58"/>
      <c r="G123" s="32">
        <v>66</v>
      </c>
      <c r="H123" s="58">
        <v>162685</v>
      </c>
      <c r="I123" s="32"/>
      <c r="J123" s="58"/>
      <c r="K123" s="32"/>
      <c r="L123" s="58"/>
      <c r="M123" s="41"/>
      <c r="N123" s="58"/>
      <c r="O123" s="58"/>
      <c r="P123" s="58"/>
      <c r="Q123" s="58">
        <f t="shared" si="6"/>
        <v>66</v>
      </c>
      <c r="R123" s="13">
        <f t="shared" si="7"/>
        <v>10164</v>
      </c>
    </row>
    <row r="124" spans="1:18" ht="15" customHeight="1" x14ac:dyDescent="0.25">
      <c r="A124" s="59">
        <v>114</v>
      </c>
      <c r="B124" s="58">
        <v>1237</v>
      </c>
      <c r="C124" s="58"/>
      <c r="D124" s="58"/>
      <c r="E124" s="32"/>
      <c r="F124" s="58"/>
      <c r="G124" s="32"/>
      <c r="H124" s="58"/>
      <c r="I124" s="32"/>
      <c r="J124" s="58"/>
      <c r="K124" s="32"/>
      <c r="L124" s="58"/>
      <c r="M124" s="41"/>
      <c r="N124" s="58"/>
      <c r="O124" s="58"/>
      <c r="P124" s="58"/>
      <c r="Q124" s="58">
        <f t="shared" si="6"/>
        <v>0</v>
      </c>
      <c r="R124" s="13">
        <f t="shared" si="7"/>
        <v>0</v>
      </c>
    </row>
    <row r="125" spans="1:18" ht="15" customHeight="1" x14ac:dyDescent="0.25">
      <c r="A125" s="59">
        <v>115</v>
      </c>
      <c r="B125" s="58">
        <v>1238</v>
      </c>
      <c r="C125" s="58"/>
      <c r="D125" s="58"/>
      <c r="E125" s="32"/>
      <c r="F125" s="58"/>
      <c r="G125" s="32"/>
      <c r="H125" s="58"/>
      <c r="I125" s="32"/>
      <c r="J125" s="58"/>
      <c r="K125" s="32"/>
      <c r="L125" s="58"/>
      <c r="M125" s="41"/>
      <c r="N125" s="58"/>
      <c r="O125" s="58"/>
      <c r="P125" s="58"/>
      <c r="Q125" s="58">
        <f t="shared" si="6"/>
        <v>0</v>
      </c>
      <c r="R125" s="13">
        <f t="shared" si="7"/>
        <v>0</v>
      </c>
    </row>
    <row r="126" spans="1:18" ht="15" customHeight="1" x14ac:dyDescent="0.25">
      <c r="A126" s="59">
        <v>116</v>
      </c>
      <c r="B126" s="58">
        <v>1403</v>
      </c>
      <c r="C126" s="58"/>
      <c r="D126" s="58"/>
      <c r="E126" s="32"/>
      <c r="F126" s="58"/>
      <c r="G126" s="32"/>
      <c r="H126" s="58"/>
      <c r="I126" s="32"/>
      <c r="J126" s="58"/>
      <c r="K126" s="32"/>
      <c r="L126" s="58"/>
      <c r="M126" s="41"/>
      <c r="N126" s="58"/>
      <c r="O126" s="58"/>
      <c r="P126" s="58"/>
      <c r="Q126" s="58">
        <f t="shared" si="6"/>
        <v>0</v>
      </c>
      <c r="R126" s="13">
        <f t="shared" si="7"/>
        <v>0</v>
      </c>
    </row>
    <row r="127" spans="1:18" ht="15" customHeight="1" x14ac:dyDescent="0.25">
      <c r="A127" s="59">
        <v>117</v>
      </c>
      <c r="B127" s="58">
        <v>1404</v>
      </c>
      <c r="C127" s="58"/>
      <c r="D127" s="58"/>
      <c r="E127" s="32"/>
      <c r="F127" s="58"/>
      <c r="G127" s="32"/>
      <c r="H127" s="58"/>
      <c r="I127" s="32"/>
      <c r="J127" s="58"/>
      <c r="K127" s="32"/>
      <c r="L127" s="58"/>
      <c r="M127" s="41"/>
      <c r="N127" s="58"/>
      <c r="O127" s="58"/>
      <c r="P127" s="58"/>
      <c r="Q127" s="58">
        <f t="shared" si="6"/>
        <v>0</v>
      </c>
      <c r="R127" s="13">
        <f t="shared" si="7"/>
        <v>0</v>
      </c>
    </row>
    <row r="128" spans="1:18" ht="15" customHeight="1" x14ac:dyDescent="0.25">
      <c r="A128" s="59">
        <v>118</v>
      </c>
      <c r="B128" s="58">
        <v>1405</v>
      </c>
      <c r="C128" s="58"/>
      <c r="D128" s="58"/>
      <c r="E128" s="32"/>
      <c r="F128" s="58"/>
      <c r="G128" s="32"/>
      <c r="H128" s="58"/>
      <c r="I128" s="32"/>
      <c r="J128" s="58"/>
      <c r="K128" s="32"/>
      <c r="L128" s="58"/>
      <c r="M128" s="41"/>
      <c r="N128" s="58"/>
      <c r="O128" s="58">
        <v>40</v>
      </c>
      <c r="P128" s="58">
        <v>759</v>
      </c>
      <c r="Q128" s="58">
        <f t="shared" si="6"/>
        <v>40</v>
      </c>
      <c r="R128" s="13">
        <f t="shared" si="7"/>
        <v>6160</v>
      </c>
    </row>
    <row r="129" spans="1:18" ht="15" customHeight="1" x14ac:dyDescent="0.25">
      <c r="A129" s="59">
        <v>119</v>
      </c>
      <c r="B129" s="58">
        <v>1504</v>
      </c>
      <c r="C129" s="58"/>
      <c r="D129" s="58"/>
      <c r="E129" s="32"/>
      <c r="F129" s="58"/>
      <c r="G129" s="32"/>
      <c r="H129" s="58"/>
      <c r="I129" s="32"/>
      <c r="J129" s="58"/>
      <c r="K129" s="32"/>
      <c r="L129" s="58"/>
      <c r="M129" s="41"/>
      <c r="N129" s="58"/>
      <c r="O129" s="58"/>
      <c r="P129" s="58"/>
      <c r="Q129" s="58">
        <f t="shared" si="6"/>
        <v>0</v>
      </c>
      <c r="R129" s="13">
        <f t="shared" si="7"/>
        <v>0</v>
      </c>
    </row>
    <row r="130" spans="1:18" ht="15" customHeight="1" x14ac:dyDescent="0.25">
      <c r="A130" s="59">
        <v>120</v>
      </c>
      <c r="B130" s="58">
        <v>1505</v>
      </c>
      <c r="C130" s="58"/>
      <c r="D130" s="58"/>
      <c r="E130" s="32"/>
      <c r="F130" s="58"/>
      <c r="G130" s="32"/>
      <c r="H130" s="58"/>
      <c r="I130" s="32"/>
      <c r="J130" s="58"/>
      <c r="K130" s="32"/>
      <c r="L130" s="58"/>
      <c r="M130" s="41"/>
      <c r="N130" s="58"/>
      <c r="O130" s="58"/>
      <c r="P130" s="58"/>
      <c r="Q130" s="58">
        <f t="shared" si="6"/>
        <v>0</v>
      </c>
      <c r="R130" s="13">
        <f t="shared" si="7"/>
        <v>0</v>
      </c>
    </row>
    <row r="131" spans="1:18" ht="15" customHeight="1" x14ac:dyDescent="0.25">
      <c r="A131" s="59">
        <v>121</v>
      </c>
      <c r="B131" s="58">
        <v>1506</v>
      </c>
      <c r="C131" s="58"/>
      <c r="D131" s="58"/>
      <c r="E131" s="32"/>
      <c r="F131" s="58"/>
      <c r="G131" s="32"/>
      <c r="H131" s="58"/>
      <c r="I131" s="32"/>
      <c r="J131" s="58"/>
      <c r="K131" s="32"/>
      <c r="L131" s="58"/>
      <c r="M131" s="41"/>
      <c r="N131" s="58"/>
      <c r="O131" s="58"/>
      <c r="P131" s="58"/>
      <c r="Q131" s="58">
        <f t="shared" si="6"/>
        <v>0</v>
      </c>
      <c r="R131" s="13">
        <f t="shared" si="7"/>
        <v>0</v>
      </c>
    </row>
    <row r="132" spans="1:18" ht="15" customHeight="1" x14ac:dyDescent="0.25">
      <c r="A132" s="59">
        <v>122</v>
      </c>
      <c r="B132" s="58">
        <v>1507</v>
      </c>
      <c r="C132" s="58"/>
      <c r="D132" s="58"/>
      <c r="E132" s="32">
        <v>44</v>
      </c>
      <c r="F132" s="58">
        <v>909</v>
      </c>
      <c r="G132" s="32"/>
      <c r="H132" s="58"/>
      <c r="I132" s="32"/>
      <c r="J132" s="58"/>
      <c r="K132" s="32"/>
      <c r="L132" s="58"/>
      <c r="M132" s="41"/>
      <c r="N132" s="58"/>
      <c r="O132" s="58"/>
      <c r="P132" s="58"/>
      <c r="Q132" s="58">
        <f t="shared" si="6"/>
        <v>44</v>
      </c>
      <c r="R132" s="13">
        <f t="shared" si="7"/>
        <v>6776</v>
      </c>
    </row>
    <row r="133" spans="1:18" ht="15" customHeight="1" x14ac:dyDescent="0.25">
      <c r="A133" s="59">
        <v>123</v>
      </c>
      <c r="B133" s="58">
        <v>1508</v>
      </c>
      <c r="C133" s="58"/>
      <c r="D133" s="58"/>
      <c r="E133" s="32"/>
      <c r="F133" s="58"/>
      <c r="G133" s="32">
        <v>55</v>
      </c>
      <c r="H133" s="58">
        <v>9096</v>
      </c>
      <c r="I133" s="32"/>
      <c r="J133" s="58"/>
      <c r="K133" s="32"/>
      <c r="L133" s="58"/>
      <c r="M133" s="41"/>
      <c r="N133" s="58"/>
      <c r="O133" s="58"/>
      <c r="P133" s="58"/>
      <c r="Q133" s="58">
        <f t="shared" si="6"/>
        <v>55</v>
      </c>
      <c r="R133" s="13">
        <f t="shared" si="7"/>
        <v>8470</v>
      </c>
    </row>
    <row r="134" spans="1:18" ht="14.25" customHeight="1" x14ac:dyDescent="0.25">
      <c r="A134" s="59">
        <v>124</v>
      </c>
      <c r="B134" s="58">
        <v>1509</v>
      </c>
      <c r="C134" s="58"/>
      <c r="D134" s="58"/>
      <c r="E134" s="32"/>
      <c r="F134" s="58"/>
      <c r="G134" s="32"/>
      <c r="H134" s="58"/>
      <c r="I134" s="32"/>
      <c r="J134" s="58"/>
      <c r="K134" s="32"/>
      <c r="L134" s="58"/>
      <c r="M134" s="41"/>
      <c r="N134" s="58"/>
      <c r="O134" s="58"/>
      <c r="P134" s="58"/>
      <c r="Q134" s="58">
        <f t="shared" si="6"/>
        <v>0</v>
      </c>
      <c r="R134" s="13">
        <f t="shared" si="7"/>
        <v>0</v>
      </c>
    </row>
    <row r="135" spans="1:18" ht="15" customHeight="1" x14ac:dyDescent="0.25">
      <c r="A135" s="59">
        <v>125</v>
      </c>
      <c r="B135" s="58">
        <v>1510</v>
      </c>
      <c r="C135" s="58">
        <v>53</v>
      </c>
      <c r="D135" s="58">
        <v>1914</v>
      </c>
      <c r="E135" s="32"/>
      <c r="F135" s="58"/>
      <c r="G135" s="32">
        <v>67</v>
      </c>
      <c r="H135" s="58">
        <v>1931</v>
      </c>
      <c r="I135" s="32"/>
      <c r="J135" s="58"/>
      <c r="K135" s="32">
        <v>56</v>
      </c>
      <c r="L135" s="58">
        <v>1942</v>
      </c>
      <c r="M135" s="41"/>
      <c r="N135" s="58"/>
      <c r="O135" s="58"/>
      <c r="P135" s="58"/>
      <c r="Q135" s="58">
        <f t="shared" si="6"/>
        <v>176</v>
      </c>
      <c r="R135" s="13">
        <f t="shared" si="7"/>
        <v>27157</v>
      </c>
    </row>
    <row r="136" spans="1:18" ht="15" customHeight="1" x14ac:dyDescent="0.25">
      <c r="A136" s="59">
        <v>126</v>
      </c>
      <c r="B136" s="58">
        <v>1511</v>
      </c>
      <c r="C136" s="58"/>
      <c r="D136" s="58"/>
      <c r="E136" s="32"/>
      <c r="F136" s="58"/>
      <c r="G136" s="32"/>
      <c r="H136" s="58"/>
      <c r="I136" s="32"/>
      <c r="J136" s="58"/>
      <c r="K136" s="32">
        <v>61</v>
      </c>
      <c r="L136" s="58">
        <v>3346</v>
      </c>
      <c r="M136" s="41"/>
      <c r="N136" s="58"/>
      <c r="O136" s="58"/>
      <c r="P136" s="58"/>
      <c r="Q136" s="58">
        <f t="shared" si="6"/>
        <v>61</v>
      </c>
      <c r="R136" s="13">
        <f t="shared" si="7"/>
        <v>9394</v>
      </c>
    </row>
    <row r="137" spans="1:18" ht="15" customHeight="1" x14ac:dyDescent="0.25">
      <c r="A137" s="59">
        <v>127</v>
      </c>
      <c r="B137" s="58" t="s">
        <v>22</v>
      </c>
      <c r="C137" s="58"/>
      <c r="D137" s="58"/>
      <c r="E137" s="32"/>
      <c r="F137" s="58"/>
      <c r="G137" s="32"/>
      <c r="H137" s="58"/>
      <c r="I137" s="32"/>
      <c r="J137" s="58"/>
      <c r="K137" s="32"/>
      <c r="L137" s="58"/>
      <c r="M137" s="41"/>
      <c r="N137" s="58"/>
      <c r="O137" s="58"/>
      <c r="P137" s="58"/>
      <c r="Q137" s="58">
        <f t="shared" si="6"/>
        <v>0</v>
      </c>
      <c r="R137" s="13">
        <f t="shared" si="7"/>
        <v>0</v>
      </c>
    </row>
    <row r="138" spans="1:18" ht="15" customHeight="1" x14ac:dyDescent="0.25">
      <c r="A138" s="59">
        <v>128</v>
      </c>
      <c r="B138" s="58">
        <v>1602</v>
      </c>
      <c r="C138" s="58"/>
      <c r="D138" s="58"/>
      <c r="E138" s="32"/>
      <c r="F138" s="58"/>
      <c r="G138" s="32"/>
      <c r="H138" s="58"/>
      <c r="I138" s="32"/>
      <c r="J138" s="58"/>
      <c r="K138" s="32"/>
      <c r="L138" s="58"/>
      <c r="M138" s="41"/>
      <c r="N138" s="58"/>
      <c r="O138" s="58"/>
      <c r="P138" s="58"/>
      <c r="Q138" s="58">
        <f t="shared" si="6"/>
        <v>0</v>
      </c>
      <c r="R138" s="13">
        <f t="shared" si="7"/>
        <v>0</v>
      </c>
    </row>
    <row r="139" spans="1:18" ht="15" customHeight="1" x14ac:dyDescent="0.25">
      <c r="A139" s="59">
        <v>129</v>
      </c>
      <c r="B139" s="58">
        <v>1603</v>
      </c>
      <c r="C139" s="58"/>
      <c r="D139" s="58"/>
      <c r="E139" s="32"/>
      <c r="F139" s="58"/>
      <c r="G139" s="32"/>
      <c r="H139" s="58"/>
      <c r="I139" s="32"/>
      <c r="J139" s="58"/>
      <c r="K139" s="32"/>
      <c r="L139" s="58"/>
      <c r="M139" s="41"/>
      <c r="N139" s="58"/>
      <c r="O139" s="58"/>
      <c r="P139" s="58"/>
      <c r="Q139" s="58">
        <f t="shared" ref="Q139:Q167" si="8">C139+E139+G139+I139+K139+M139+O139</f>
        <v>0</v>
      </c>
      <c r="R139" s="13">
        <f t="shared" ref="R139:R167" si="9">SUM(C139*C$9,E139*E$9,G139*G$9,I139*I$9,K139*K$9,M139*M$9,O139*O$9)</f>
        <v>0</v>
      </c>
    </row>
    <row r="140" spans="1:18" ht="15" customHeight="1" x14ac:dyDescent="0.25">
      <c r="A140" s="59">
        <v>130</v>
      </c>
      <c r="B140" s="58">
        <v>1703</v>
      </c>
      <c r="C140" s="58"/>
      <c r="D140" s="58"/>
      <c r="E140" s="32"/>
      <c r="F140" s="58"/>
      <c r="G140" s="32"/>
      <c r="H140" s="58"/>
      <c r="I140" s="32"/>
      <c r="J140" s="58"/>
      <c r="K140" s="32"/>
      <c r="L140" s="58"/>
      <c r="M140" s="41"/>
      <c r="N140" s="58"/>
      <c r="O140" s="58"/>
      <c r="P140" s="58"/>
      <c r="Q140" s="58">
        <f t="shared" si="8"/>
        <v>0</v>
      </c>
      <c r="R140" s="13">
        <f t="shared" si="9"/>
        <v>0</v>
      </c>
    </row>
    <row r="141" spans="1:18" ht="15" customHeight="1" x14ac:dyDescent="0.25">
      <c r="A141" s="59">
        <v>131</v>
      </c>
      <c r="B141" s="58">
        <v>1704</v>
      </c>
      <c r="C141" s="58"/>
      <c r="D141" s="58"/>
      <c r="E141" s="32"/>
      <c r="F141" s="58"/>
      <c r="G141" s="32"/>
      <c r="H141" s="58"/>
      <c r="I141" s="32"/>
      <c r="J141" s="58"/>
      <c r="K141" s="32"/>
      <c r="L141" s="58"/>
      <c r="M141" s="41"/>
      <c r="N141" s="58"/>
      <c r="O141" s="58"/>
      <c r="P141" s="58"/>
      <c r="Q141" s="58">
        <f t="shared" si="8"/>
        <v>0</v>
      </c>
      <c r="R141" s="13">
        <f t="shared" si="9"/>
        <v>0</v>
      </c>
    </row>
    <row r="142" spans="1:18" ht="15" customHeight="1" x14ac:dyDescent="0.25">
      <c r="A142" s="59">
        <v>132</v>
      </c>
      <c r="B142" s="58">
        <v>1705</v>
      </c>
      <c r="C142" s="58"/>
      <c r="D142" s="58"/>
      <c r="E142" s="32"/>
      <c r="F142" s="58"/>
      <c r="G142" s="32">
        <v>13</v>
      </c>
      <c r="H142" s="58">
        <v>8131</v>
      </c>
      <c r="I142" s="32"/>
      <c r="J142" s="58"/>
      <c r="K142" s="32"/>
      <c r="L142" s="58"/>
      <c r="M142" s="41"/>
      <c r="N142" s="58"/>
      <c r="O142" s="58"/>
      <c r="P142" s="58"/>
      <c r="Q142" s="58">
        <f t="shared" si="8"/>
        <v>13</v>
      </c>
      <c r="R142" s="13">
        <f t="shared" si="9"/>
        <v>2002</v>
      </c>
    </row>
    <row r="143" spans="1:18" ht="15" customHeight="1" x14ac:dyDescent="0.25">
      <c r="A143" s="59">
        <v>133</v>
      </c>
      <c r="B143" s="58">
        <v>1706</v>
      </c>
      <c r="C143" s="58"/>
      <c r="D143" s="58"/>
      <c r="E143" s="32"/>
      <c r="F143" s="58"/>
      <c r="G143" s="32">
        <v>38</v>
      </c>
      <c r="H143" s="58">
        <v>7369</v>
      </c>
      <c r="I143" s="32"/>
      <c r="J143" s="58"/>
      <c r="K143" s="32"/>
      <c r="L143" s="58"/>
      <c r="M143" s="41"/>
      <c r="N143" s="58"/>
      <c r="O143" s="58"/>
      <c r="P143" s="58"/>
      <c r="Q143" s="58">
        <f t="shared" si="8"/>
        <v>38</v>
      </c>
      <c r="R143" s="13">
        <f t="shared" si="9"/>
        <v>5852</v>
      </c>
    </row>
    <row r="144" spans="1:18" ht="15" customHeight="1" x14ac:dyDescent="0.25">
      <c r="A144" s="59">
        <v>134</v>
      </c>
      <c r="B144" s="58">
        <v>1707</v>
      </c>
      <c r="C144" s="58"/>
      <c r="D144" s="58"/>
      <c r="E144" s="32"/>
      <c r="F144" s="58"/>
      <c r="G144" s="32"/>
      <c r="H144" s="58"/>
      <c r="I144" s="32"/>
      <c r="J144" s="58"/>
      <c r="K144" s="32"/>
      <c r="L144" s="58"/>
      <c r="M144" s="41"/>
      <c r="N144" s="58"/>
      <c r="O144" s="58"/>
      <c r="P144" s="58"/>
      <c r="Q144" s="58">
        <f t="shared" si="8"/>
        <v>0</v>
      </c>
      <c r="R144" s="13">
        <f t="shared" si="9"/>
        <v>0</v>
      </c>
    </row>
    <row r="145" spans="1:18" ht="15" customHeight="1" x14ac:dyDescent="0.25">
      <c r="A145" s="59">
        <v>135</v>
      </c>
      <c r="B145" s="58">
        <v>1708</v>
      </c>
      <c r="C145" s="58">
        <v>31</v>
      </c>
      <c r="D145" s="58">
        <v>5256</v>
      </c>
      <c r="E145" s="32"/>
      <c r="F145" s="58"/>
      <c r="G145" s="32"/>
      <c r="H145" s="58"/>
      <c r="I145" s="32"/>
      <c r="J145" s="58"/>
      <c r="K145" s="32"/>
      <c r="L145" s="58"/>
      <c r="M145" s="41">
        <v>30</v>
      </c>
      <c r="N145" s="58">
        <v>5270</v>
      </c>
      <c r="O145" s="58"/>
      <c r="P145" s="58"/>
      <c r="Q145" s="58">
        <f t="shared" si="8"/>
        <v>61</v>
      </c>
      <c r="R145" s="13">
        <f t="shared" si="9"/>
        <v>9425</v>
      </c>
    </row>
    <row r="146" spans="1:18" ht="15" customHeight="1" x14ac:dyDescent="0.25">
      <c r="A146" s="59">
        <v>136</v>
      </c>
      <c r="B146" s="58" t="s">
        <v>23</v>
      </c>
      <c r="C146" s="58"/>
      <c r="D146" s="58"/>
      <c r="E146" s="32"/>
      <c r="F146" s="58"/>
      <c r="G146" s="32"/>
      <c r="H146" s="58"/>
      <c r="I146" s="32"/>
      <c r="J146" s="58"/>
      <c r="K146" s="32"/>
      <c r="L146" s="58"/>
      <c r="M146" s="41"/>
      <c r="N146" s="58"/>
      <c r="O146" s="58"/>
      <c r="P146" s="58"/>
      <c r="Q146" s="58">
        <f t="shared" si="8"/>
        <v>0</v>
      </c>
      <c r="R146" s="13">
        <f t="shared" si="9"/>
        <v>0</v>
      </c>
    </row>
    <row r="147" spans="1:18" ht="15" customHeight="1" x14ac:dyDescent="0.25">
      <c r="A147" s="59">
        <v>137</v>
      </c>
      <c r="B147" s="58">
        <v>2101</v>
      </c>
      <c r="C147" s="58"/>
      <c r="D147" s="58"/>
      <c r="E147" s="32"/>
      <c r="F147" s="58"/>
      <c r="G147" s="32"/>
      <c r="H147" s="58"/>
      <c r="I147" s="32"/>
      <c r="J147" s="58"/>
      <c r="K147" s="32"/>
      <c r="L147" s="58"/>
      <c r="M147" s="41"/>
      <c r="N147" s="58"/>
      <c r="O147" s="58"/>
      <c r="P147" s="58"/>
      <c r="Q147" s="58">
        <f t="shared" si="8"/>
        <v>0</v>
      </c>
      <c r="R147" s="13">
        <f t="shared" si="9"/>
        <v>0</v>
      </c>
    </row>
    <row r="148" spans="1:18" ht="15" customHeight="1" x14ac:dyDescent="0.25">
      <c r="A148" s="59">
        <v>138</v>
      </c>
      <c r="B148" s="58">
        <v>2102</v>
      </c>
      <c r="C148" s="58"/>
      <c r="D148" s="58"/>
      <c r="E148" s="32"/>
      <c r="F148" s="58"/>
      <c r="G148" s="32"/>
      <c r="H148" s="58"/>
      <c r="I148" s="32"/>
      <c r="J148" s="58"/>
      <c r="K148" s="32"/>
      <c r="L148" s="58"/>
      <c r="M148" s="41"/>
      <c r="N148" s="58"/>
      <c r="O148" s="58"/>
      <c r="P148" s="58"/>
      <c r="Q148" s="58">
        <f t="shared" si="8"/>
        <v>0</v>
      </c>
      <c r="R148" s="13">
        <f t="shared" si="9"/>
        <v>0</v>
      </c>
    </row>
    <row r="149" spans="1:18" ht="15" customHeight="1" x14ac:dyDescent="0.25">
      <c r="A149" s="59">
        <v>139</v>
      </c>
      <c r="B149" s="58">
        <v>2105</v>
      </c>
      <c r="C149" s="58"/>
      <c r="D149" s="58"/>
      <c r="E149" s="32"/>
      <c r="F149" s="58"/>
      <c r="G149" s="32"/>
      <c r="H149" s="58"/>
      <c r="I149" s="32"/>
      <c r="J149" s="58"/>
      <c r="K149" s="32"/>
      <c r="L149" s="58"/>
      <c r="M149" s="41"/>
      <c r="N149" s="58"/>
      <c r="O149" s="58"/>
      <c r="P149" s="58"/>
      <c r="Q149" s="58">
        <f t="shared" si="8"/>
        <v>0</v>
      </c>
      <c r="R149" s="13">
        <f t="shared" si="9"/>
        <v>0</v>
      </c>
    </row>
    <row r="150" spans="1:18" ht="15" customHeight="1" x14ac:dyDescent="0.25">
      <c r="A150" s="59">
        <v>140</v>
      </c>
      <c r="B150" s="58">
        <v>2106</v>
      </c>
      <c r="C150" s="58"/>
      <c r="D150" s="58"/>
      <c r="E150" s="32"/>
      <c r="F150" s="58"/>
      <c r="G150" s="32"/>
      <c r="H150" s="58"/>
      <c r="I150" s="32"/>
      <c r="J150" s="58"/>
      <c r="K150" s="32"/>
      <c r="L150" s="58"/>
      <c r="M150" s="41"/>
      <c r="N150" s="58"/>
      <c r="O150" s="58"/>
      <c r="P150" s="58"/>
      <c r="Q150" s="58">
        <f t="shared" si="8"/>
        <v>0</v>
      </c>
      <c r="R150" s="13">
        <f t="shared" si="9"/>
        <v>0</v>
      </c>
    </row>
    <row r="151" spans="1:18" ht="15" customHeight="1" x14ac:dyDescent="0.25">
      <c r="A151" s="59">
        <v>141</v>
      </c>
      <c r="B151" s="58">
        <v>2107</v>
      </c>
      <c r="C151" s="58"/>
      <c r="D151" s="58"/>
      <c r="E151" s="32"/>
      <c r="F151" s="58"/>
      <c r="G151" s="32"/>
      <c r="H151" s="58"/>
      <c r="I151" s="32"/>
      <c r="J151" s="58"/>
      <c r="K151" s="32"/>
      <c r="L151" s="58"/>
      <c r="M151" s="41"/>
      <c r="N151" s="58"/>
      <c r="O151" s="58"/>
      <c r="P151" s="58"/>
      <c r="Q151" s="58">
        <f t="shared" si="8"/>
        <v>0</v>
      </c>
      <c r="R151" s="13">
        <f t="shared" si="9"/>
        <v>0</v>
      </c>
    </row>
    <row r="152" spans="1:18" ht="15" customHeight="1" x14ac:dyDescent="0.25">
      <c r="A152" s="59">
        <v>142</v>
      </c>
      <c r="B152" s="58">
        <v>2108</v>
      </c>
      <c r="C152" s="58">
        <v>87</v>
      </c>
      <c r="D152" s="58">
        <v>20906</v>
      </c>
      <c r="E152" s="32"/>
      <c r="F152" s="58"/>
      <c r="G152" s="32">
        <v>99</v>
      </c>
      <c r="H152" s="58">
        <v>20947</v>
      </c>
      <c r="I152" s="32"/>
      <c r="J152" s="58"/>
      <c r="K152" s="32"/>
      <c r="L152" s="58"/>
      <c r="M152" s="41"/>
      <c r="N152" s="58"/>
      <c r="O152" s="58">
        <v>122</v>
      </c>
      <c r="P152" s="58">
        <v>20996</v>
      </c>
      <c r="Q152" s="58">
        <f t="shared" si="8"/>
        <v>308</v>
      </c>
      <c r="R152" s="13">
        <f t="shared" si="9"/>
        <v>47519</v>
      </c>
    </row>
    <row r="153" spans="1:18" ht="15" customHeight="1" x14ac:dyDescent="0.25">
      <c r="A153" s="59">
        <v>143</v>
      </c>
      <c r="B153" s="58">
        <v>2109</v>
      </c>
      <c r="C153" s="58"/>
      <c r="D153" s="58"/>
      <c r="E153" s="32">
        <v>114</v>
      </c>
      <c r="F153" s="58">
        <v>20666</v>
      </c>
      <c r="G153" s="32"/>
      <c r="H153" s="58"/>
      <c r="I153" s="32">
        <v>142</v>
      </c>
      <c r="J153" s="58">
        <v>20701</v>
      </c>
      <c r="K153" s="32"/>
      <c r="L153" s="58"/>
      <c r="M153" s="41"/>
      <c r="N153" s="58"/>
      <c r="O153" s="58">
        <v>117</v>
      </c>
      <c r="P153" s="58">
        <v>20730</v>
      </c>
      <c r="Q153" s="58">
        <f t="shared" si="8"/>
        <v>373</v>
      </c>
      <c r="R153" s="13">
        <f t="shared" si="9"/>
        <v>57442</v>
      </c>
    </row>
    <row r="154" spans="1:18" ht="15" customHeight="1" x14ac:dyDescent="0.25">
      <c r="A154" s="59">
        <v>144</v>
      </c>
      <c r="B154" s="58">
        <v>2110</v>
      </c>
      <c r="C154" s="58">
        <v>106</v>
      </c>
      <c r="D154" s="58">
        <v>14136</v>
      </c>
      <c r="E154" s="32"/>
      <c r="F154" s="58"/>
      <c r="G154" s="32">
        <v>119</v>
      </c>
      <c r="H154" s="58">
        <v>14174</v>
      </c>
      <c r="I154" s="32"/>
      <c r="J154" s="58"/>
      <c r="K154" s="32"/>
      <c r="L154" s="58"/>
      <c r="M154" s="41">
        <v>119</v>
      </c>
      <c r="N154" s="58">
        <v>14214</v>
      </c>
      <c r="O154" s="58"/>
      <c r="P154" s="58"/>
      <c r="Q154" s="58">
        <f t="shared" si="8"/>
        <v>344</v>
      </c>
      <c r="R154" s="13">
        <f t="shared" si="9"/>
        <v>53082</v>
      </c>
    </row>
    <row r="155" spans="1:18" ht="15" customHeight="1" x14ac:dyDescent="0.25">
      <c r="A155" s="59">
        <v>145</v>
      </c>
      <c r="B155" s="58">
        <v>2111</v>
      </c>
      <c r="C155" s="58"/>
      <c r="D155" s="58"/>
      <c r="E155" s="32">
        <v>85</v>
      </c>
      <c r="F155" s="58">
        <v>13976</v>
      </c>
      <c r="G155" s="32"/>
      <c r="H155" s="58"/>
      <c r="I155" s="32"/>
      <c r="J155" s="58"/>
      <c r="K155" s="32">
        <v>89</v>
      </c>
      <c r="L155" s="58">
        <v>14220</v>
      </c>
      <c r="M155" s="41"/>
      <c r="N155" s="58"/>
      <c r="O155" s="58"/>
      <c r="P155" s="58"/>
      <c r="Q155" s="58">
        <f t="shared" si="8"/>
        <v>174</v>
      </c>
      <c r="R155" s="13">
        <f t="shared" si="9"/>
        <v>26796</v>
      </c>
    </row>
    <row r="156" spans="1:18" ht="15" customHeight="1" x14ac:dyDescent="0.25">
      <c r="A156" s="59">
        <v>146</v>
      </c>
      <c r="B156" s="58">
        <v>2112</v>
      </c>
      <c r="C156" s="58"/>
      <c r="D156" s="58"/>
      <c r="E156" s="32">
        <v>116</v>
      </c>
      <c r="F156" s="58">
        <v>13392</v>
      </c>
      <c r="G156" s="32"/>
      <c r="H156" s="58"/>
      <c r="I156" s="32"/>
      <c r="J156" s="58"/>
      <c r="K156" s="32">
        <v>102</v>
      </c>
      <c r="L156" s="58">
        <v>13437</v>
      </c>
      <c r="M156" s="41"/>
      <c r="N156" s="58"/>
      <c r="O156" s="58"/>
      <c r="P156" s="58"/>
      <c r="Q156" s="58">
        <f t="shared" si="8"/>
        <v>218</v>
      </c>
      <c r="R156" s="13">
        <f t="shared" si="9"/>
        <v>33572</v>
      </c>
    </row>
    <row r="157" spans="1:18" s="43" customFormat="1" ht="15" customHeight="1" x14ac:dyDescent="0.2">
      <c r="A157" s="39">
        <v>147</v>
      </c>
      <c r="B157" s="40">
        <v>2113</v>
      </c>
      <c r="C157" s="40"/>
      <c r="D157" s="40"/>
      <c r="E157" s="41"/>
      <c r="F157" s="40"/>
      <c r="G157" s="41"/>
      <c r="H157" s="40"/>
      <c r="I157" s="41">
        <v>123</v>
      </c>
      <c r="J157" s="40">
        <v>14549</v>
      </c>
      <c r="K157" s="41"/>
      <c r="L157" s="40"/>
      <c r="M157" s="41">
        <v>102</v>
      </c>
      <c r="N157" s="40">
        <v>14583</v>
      </c>
      <c r="O157" s="40"/>
      <c r="P157" s="40"/>
      <c r="Q157" s="40">
        <f t="shared" si="8"/>
        <v>225</v>
      </c>
      <c r="R157" s="42">
        <f t="shared" si="9"/>
        <v>34650</v>
      </c>
    </row>
    <row r="158" spans="1:18" ht="15" customHeight="1" x14ac:dyDescent="0.25">
      <c r="A158" s="59">
        <v>148</v>
      </c>
      <c r="B158" s="58">
        <v>2114</v>
      </c>
      <c r="C158" s="58"/>
      <c r="D158" s="58"/>
      <c r="E158" s="32"/>
      <c r="F158" s="58"/>
      <c r="G158" s="32">
        <v>65</v>
      </c>
      <c r="H158" s="58">
        <v>4665</v>
      </c>
      <c r="I158" s="32"/>
      <c r="J158" s="58"/>
      <c r="K158" s="32"/>
      <c r="L158" s="58"/>
      <c r="M158" s="41"/>
      <c r="N158" s="58"/>
      <c r="O158" s="58"/>
      <c r="P158" s="58"/>
      <c r="Q158" s="58">
        <f t="shared" si="8"/>
        <v>65</v>
      </c>
      <c r="R158" s="13">
        <f t="shared" si="9"/>
        <v>10010</v>
      </c>
    </row>
    <row r="159" spans="1:18" ht="15" customHeight="1" x14ac:dyDescent="0.25">
      <c r="A159" s="59">
        <v>149</v>
      </c>
      <c r="B159" s="58">
        <v>2115</v>
      </c>
      <c r="C159" s="58"/>
      <c r="D159" s="58"/>
      <c r="E159" s="32">
        <v>42</v>
      </c>
      <c r="F159" s="58">
        <v>4771</v>
      </c>
      <c r="G159" s="32"/>
      <c r="H159" s="58"/>
      <c r="I159" s="32"/>
      <c r="J159" s="58"/>
      <c r="K159" s="32"/>
      <c r="L159" s="58"/>
      <c r="M159" s="41"/>
      <c r="N159" s="58"/>
      <c r="O159" s="58"/>
      <c r="P159" s="58"/>
      <c r="Q159" s="58">
        <f t="shared" si="8"/>
        <v>42</v>
      </c>
      <c r="R159" s="13">
        <f t="shared" si="9"/>
        <v>6468</v>
      </c>
    </row>
    <row r="160" spans="1:18" ht="15" customHeight="1" x14ac:dyDescent="0.25">
      <c r="A160" s="59">
        <v>150</v>
      </c>
      <c r="B160" s="58">
        <v>2301</v>
      </c>
      <c r="C160" s="58"/>
      <c r="D160" s="58"/>
      <c r="E160" s="32"/>
      <c r="F160" s="58"/>
      <c r="G160" s="32"/>
      <c r="H160" s="58"/>
      <c r="I160" s="32"/>
      <c r="J160" s="58"/>
      <c r="K160" s="32"/>
      <c r="L160" s="58"/>
      <c r="M160" s="41"/>
      <c r="N160" s="58"/>
      <c r="O160" s="58"/>
      <c r="P160" s="58"/>
      <c r="Q160" s="58">
        <f t="shared" si="8"/>
        <v>0</v>
      </c>
      <c r="R160" s="13">
        <f t="shared" si="9"/>
        <v>0</v>
      </c>
    </row>
    <row r="161" spans="1:18" ht="15" customHeight="1" x14ac:dyDescent="0.25">
      <c r="A161" s="59">
        <v>151</v>
      </c>
      <c r="B161" s="58">
        <v>2302</v>
      </c>
      <c r="C161" s="58">
        <v>111</v>
      </c>
      <c r="D161" s="58">
        <v>1954</v>
      </c>
      <c r="E161" s="32"/>
      <c r="F161" s="58"/>
      <c r="G161" s="32"/>
      <c r="H161" s="58"/>
      <c r="I161" s="32"/>
      <c r="J161" s="58"/>
      <c r="K161" s="32"/>
      <c r="L161" s="58"/>
      <c r="M161" s="41"/>
      <c r="N161" s="58"/>
      <c r="O161" s="58">
        <v>95</v>
      </c>
      <c r="P161" s="58">
        <v>1981</v>
      </c>
      <c r="Q161" s="58">
        <f t="shared" si="8"/>
        <v>206</v>
      </c>
      <c r="R161" s="13">
        <f t="shared" si="9"/>
        <v>31835</v>
      </c>
    </row>
    <row r="162" spans="1:18" ht="15" customHeight="1" x14ac:dyDescent="0.25">
      <c r="A162" s="59">
        <v>152</v>
      </c>
      <c r="B162" s="58">
        <v>2401</v>
      </c>
      <c r="C162" s="58"/>
      <c r="D162" s="58"/>
      <c r="E162" s="32"/>
      <c r="F162" s="58"/>
      <c r="G162" s="32"/>
      <c r="H162" s="58"/>
      <c r="I162" s="32"/>
      <c r="J162" s="58"/>
      <c r="K162" s="32"/>
      <c r="L162" s="58"/>
      <c r="M162" s="41"/>
      <c r="N162" s="58"/>
      <c r="O162" s="58"/>
      <c r="P162" s="58"/>
      <c r="Q162" s="58">
        <f t="shared" si="8"/>
        <v>0</v>
      </c>
      <c r="R162" s="13">
        <f t="shared" si="9"/>
        <v>0</v>
      </c>
    </row>
    <row r="163" spans="1:18" ht="15" customHeight="1" x14ac:dyDescent="0.25">
      <c r="A163" s="59">
        <v>153</v>
      </c>
      <c r="B163" s="58">
        <v>2402</v>
      </c>
      <c r="C163" s="58"/>
      <c r="D163" s="58"/>
      <c r="E163" s="32"/>
      <c r="F163" s="58"/>
      <c r="G163" s="32"/>
      <c r="H163" s="58"/>
      <c r="I163" s="32"/>
      <c r="J163" s="58"/>
      <c r="K163" s="32"/>
      <c r="L163" s="58"/>
      <c r="M163" s="41"/>
      <c r="N163" s="58"/>
      <c r="O163" s="58"/>
      <c r="P163" s="58"/>
      <c r="Q163" s="58">
        <f t="shared" si="8"/>
        <v>0</v>
      </c>
      <c r="R163" s="13">
        <f t="shared" si="9"/>
        <v>0</v>
      </c>
    </row>
    <row r="164" spans="1:18" ht="15" customHeight="1" x14ac:dyDescent="0.25">
      <c r="A164" s="59">
        <v>154</v>
      </c>
      <c r="B164" s="58" t="s">
        <v>24</v>
      </c>
      <c r="C164" s="58"/>
      <c r="D164" s="58"/>
      <c r="E164" s="32"/>
      <c r="F164" s="58"/>
      <c r="G164" s="32"/>
      <c r="H164" s="58"/>
      <c r="I164" s="32"/>
      <c r="J164" s="58"/>
      <c r="K164" s="32"/>
      <c r="L164" s="58"/>
      <c r="M164" s="41"/>
      <c r="N164" s="58"/>
      <c r="O164" s="58"/>
      <c r="P164" s="58"/>
      <c r="Q164" s="58">
        <f t="shared" si="8"/>
        <v>0</v>
      </c>
      <c r="R164" s="13">
        <f t="shared" si="9"/>
        <v>0</v>
      </c>
    </row>
    <row r="165" spans="1:18" ht="15" customHeight="1" x14ac:dyDescent="0.25">
      <c r="A165" s="59">
        <v>155</v>
      </c>
      <c r="B165" s="58" t="s">
        <v>25</v>
      </c>
      <c r="C165" s="58"/>
      <c r="D165" s="58"/>
      <c r="E165" s="32"/>
      <c r="F165" s="58"/>
      <c r="G165" s="32"/>
      <c r="H165" s="58"/>
      <c r="I165" s="32"/>
      <c r="J165" s="58"/>
      <c r="K165" s="32"/>
      <c r="L165" s="58"/>
      <c r="M165" s="41"/>
      <c r="N165" s="58"/>
      <c r="O165" s="58"/>
      <c r="P165" s="58"/>
      <c r="Q165" s="58">
        <f t="shared" si="8"/>
        <v>0</v>
      </c>
      <c r="R165" s="13">
        <f t="shared" si="9"/>
        <v>0</v>
      </c>
    </row>
    <row r="166" spans="1:18" ht="15" customHeight="1" x14ac:dyDescent="0.25">
      <c r="A166" s="59">
        <v>156</v>
      </c>
      <c r="B166" s="58" t="s">
        <v>26</v>
      </c>
      <c r="C166" s="58"/>
      <c r="D166" s="58"/>
      <c r="E166" s="32"/>
      <c r="F166" s="58"/>
      <c r="G166" s="32"/>
      <c r="H166" s="58"/>
      <c r="I166" s="32"/>
      <c r="J166" s="58"/>
      <c r="K166" s="32"/>
      <c r="L166" s="58"/>
      <c r="M166" s="41"/>
      <c r="N166" s="58"/>
      <c r="O166" s="58"/>
      <c r="P166" s="58"/>
      <c r="Q166" s="58">
        <f t="shared" si="8"/>
        <v>0</v>
      </c>
      <c r="R166" s="13">
        <f t="shared" si="9"/>
        <v>0</v>
      </c>
    </row>
    <row r="167" spans="1:18" ht="15" customHeight="1" x14ac:dyDescent="0.25">
      <c r="A167" s="59">
        <v>157</v>
      </c>
      <c r="B167" s="58" t="s">
        <v>27</v>
      </c>
      <c r="C167" s="58"/>
      <c r="D167" s="58"/>
      <c r="E167" s="32"/>
      <c r="F167" s="58"/>
      <c r="G167" s="32"/>
      <c r="H167" s="58"/>
      <c r="I167" s="32"/>
      <c r="J167" s="58"/>
      <c r="K167" s="32"/>
      <c r="L167" s="58"/>
      <c r="M167" s="41"/>
      <c r="N167" s="58"/>
      <c r="O167" s="58"/>
      <c r="P167" s="58"/>
      <c r="Q167" s="58">
        <f t="shared" si="8"/>
        <v>0</v>
      </c>
      <c r="R167" s="13">
        <f t="shared" si="9"/>
        <v>0</v>
      </c>
    </row>
    <row r="168" spans="1:18" ht="15" customHeight="1" x14ac:dyDescent="0.25">
      <c r="A168" s="9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58">
        <f>SUM(Q11:Q167)</f>
        <v>6126</v>
      </c>
      <c r="R168" s="13">
        <f>SUM(R11:R167)</f>
        <v>944350</v>
      </c>
    </row>
    <row r="169" spans="1:18" ht="25.5" customHeight="1" x14ac:dyDescent="0.25">
      <c r="A169" s="87" t="s">
        <v>28</v>
      </c>
      <c r="B169" s="85"/>
      <c r="C169" s="59">
        <f>SUM(C11:C167)</f>
        <v>946</v>
      </c>
      <c r="D169" s="59"/>
      <c r="E169" s="29">
        <f>SUM(E11:E167)</f>
        <v>589</v>
      </c>
      <c r="F169" s="59"/>
      <c r="G169" s="29">
        <f>SUM(G11:G167)</f>
        <v>1042</v>
      </c>
      <c r="H169" s="59"/>
      <c r="I169" s="29">
        <f>SUM(I11:I167)</f>
        <v>910</v>
      </c>
      <c r="J169" s="59"/>
      <c r="K169" s="29">
        <f>SUM(K11:K167)</f>
        <v>796</v>
      </c>
      <c r="L169" s="59"/>
      <c r="M169" s="47">
        <f>SUM(M11:M167)</f>
        <v>682</v>
      </c>
      <c r="N169" s="59"/>
      <c r="O169" s="59">
        <f>SUM(O11:O167)</f>
        <v>1161</v>
      </c>
      <c r="P169" s="59"/>
      <c r="Q169" s="21">
        <f>SUM(C169:P169)</f>
        <v>6126</v>
      </c>
      <c r="R169" s="22"/>
    </row>
    <row r="170" spans="1:18" ht="15" customHeight="1" x14ac:dyDescent="0.25">
      <c r="A170" s="87" t="s">
        <v>29</v>
      </c>
      <c r="B170" s="85"/>
      <c r="C170" s="59">
        <f>C169*C9</f>
        <v>146630</v>
      </c>
      <c r="D170" s="59"/>
      <c r="E170" s="29">
        <f>E169*E9</f>
        <v>90706</v>
      </c>
      <c r="F170" s="59"/>
      <c r="G170" s="29">
        <f>G169*G9</f>
        <v>160468</v>
      </c>
      <c r="H170" s="59"/>
      <c r="I170" s="29">
        <f>I169*I9</f>
        <v>140140</v>
      </c>
      <c r="J170" s="59"/>
      <c r="K170" s="29">
        <f>K169*K9</f>
        <v>122584</v>
      </c>
      <c r="L170" s="59"/>
      <c r="M170" s="47">
        <f>M169*M9</f>
        <v>105028</v>
      </c>
      <c r="N170" s="59"/>
      <c r="O170" s="59">
        <f>O169*O9</f>
        <v>178794</v>
      </c>
      <c r="P170" s="59"/>
      <c r="Q170" s="59" t="s">
        <v>30</v>
      </c>
      <c r="R170" s="23">
        <f>SUM(C170:P170)</f>
        <v>944350</v>
      </c>
    </row>
    <row r="171" spans="1:18" ht="15" customHeight="1" x14ac:dyDescent="0.25">
      <c r="A171" s="1"/>
      <c r="B171" s="103"/>
      <c r="C171" s="104"/>
      <c r="D171" s="1"/>
      <c r="E171" s="27"/>
      <c r="F171" s="1"/>
      <c r="G171" s="27"/>
      <c r="H171" s="1"/>
      <c r="I171" s="27"/>
      <c r="J171" s="1"/>
      <c r="K171" s="27"/>
      <c r="L171" s="1"/>
      <c r="N171" s="1"/>
      <c r="O171" s="1"/>
      <c r="P171" s="1"/>
      <c r="Q171" s="1"/>
      <c r="R171" s="1"/>
    </row>
    <row r="172" spans="1:18" ht="15" customHeight="1" x14ac:dyDescent="0.25">
      <c r="A172" s="1"/>
      <c r="C172" s="1"/>
      <c r="D172" s="1"/>
      <c r="E172" s="27"/>
      <c r="F172" s="1"/>
      <c r="G172" s="27"/>
      <c r="H172" s="1"/>
      <c r="I172" s="27"/>
      <c r="J172" s="1"/>
      <c r="K172" s="27"/>
      <c r="L172" s="1"/>
      <c r="N172" s="1"/>
      <c r="O172" s="1"/>
      <c r="P172" s="1"/>
      <c r="Q172" s="1"/>
      <c r="R172" s="1"/>
    </row>
    <row r="173" spans="1:18" ht="15" customHeight="1" x14ac:dyDescent="0.25">
      <c r="A173" s="1" t="s">
        <v>48</v>
      </c>
      <c r="C173" s="1"/>
      <c r="D173" s="1"/>
      <c r="E173" s="27"/>
      <c r="F173" s="1"/>
      <c r="G173" s="27"/>
      <c r="H173" s="1"/>
      <c r="I173" s="27"/>
      <c r="J173" s="1"/>
      <c r="K173" s="27"/>
      <c r="L173" s="1"/>
      <c r="N173" s="1"/>
      <c r="O173" s="1"/>
      <c r="P173" s="26" t="s">
        <v>81</v>
      </c>
      <c r="Q173" s="26"/>
    </row>
    <row r="174" spans="1:18" ht="15" customHeight="1" x14ac:dyDescent="0.25">
      <c r="A174" s="57" t="s">
        <v>82</v>
      </c>
      <c r="P174" s="26" t="s">
        <v>53</v>
      </c>
      <c r="Q174" s="26"/>
    </row>
    <row r="175" spans="1:18" ht="15" customHeight="1" x14ac:dyDescent="0.25">
      <c r="A175" s="57" t="s">
        <v>83</v>
      </c>
      <c r="P175" s="57" t="s">
        <v>56</v>
      </c>
    </row>
    <row r="176" spans="1:18" ht="15" customHeight="1" x14ac:dyDescent="0.25"/>
  </sheetData>
  <mergeCells count="25">
    <mergeCell ref="A1:R1"/>
    <mergeCell ref="A9:B9"/>
    <mergeCell ref="G9:H9"/>
    <mergeCell ref="I9:J9"/>
    <mergeCell ref="A3:R3"/>
    <mergeCell ref="A2:R2"/>
    <mergeCell ref="R7:R10"/>
    <mergeCell ref="O9:P9"/>
    <mergeCell ref="C9:D9"/>
    <mergeCell ref="E9:F9"/>
    <mergeCell ref="E7:F8"/>
    <mergeCell ref="Q7:Q10"/>
    <mergeCell ref="K9:L9"/>
    <mergeCell ref="B171:C171"/>
    <mergeCell ref="A168:P168"/>
    <mergeCell ref="G7:H8"/>
    <mergeCell ref="I7:J8"/>
    <mergeCell ref="A7:B8"/>
    <mergeCell ref="M7:N8"/>
    <mergeCell ref="A170:B170"/>
    <mergeCell ref="K7:L8"/>
    <mergeCell ref="C7:D8"/>
    <mergeCell ref="O7:P8"/>
    <mergeCell ref="A169:B169"/>
    <mergeCell ref="M9:N9"/>
  </mergeCells>
  <pageMargins left="0.24" right="0.16" top="0.2" bottom="0.2" header="0.3" footer="0.3"/>
  <pageSetup paperSize="9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1</vt:i4>
      </vt:variant>
    </vt:vector>
  </HeadingPairs>
  <TitlesOfParts>
    <vt:vector size="49" baseType="lpstr">
      <vt:lpstr>Template Sheet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19</vt:lpstr>
      <vt:lpstr>21</vt:lpstr>
      <vt:lpstr>20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Overview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'37'!Print_Area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INVENTORY SECTION</cp:lastModifiedBy>
  <cp:lastPrinted>2025-06-16T05:59:06Z</cp:lastPrinted>
  <dcterms:created xsi:type="dcterms:W3CDTF">2024-03-31T06:47:46Z</dcterms:created>
  <dcterms:modified xsi:type="dcterms:W3CDTF">2025-06-16T05:59:56Z</dcterms:modified>
</cp:coreProperties>
</file>