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eektripathy/Downloads/XIMB Pre MBA/Term 1 /MAC/regtaskstobecompletedbeforethenextsession/"/>
    </mc:Choice>
  </mc:AlternateContent>
  <xr:revisionPtr revIDLastSave="0" documentId="13_ncr:1_{D6E7B2AD-FF27-DE45-8D9F-17FFE0042BC1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/>
  <c r="C9" i="2" a="1"/>
  <c r="C9" i="2" s="1"/>
  <c r="C14" i="2" a="1"/>
  <c r="C14" i="2" s="1"/>
  <c r="C11" i="2" a="1"/>
  <c r="C11" i="2" s="1"/>
  <c r="C10" i="2" a="1"/>
  <c r="C10" i="2" s="1"/>
  <c r="C13" i="2"/>
  <c r="C6" i="2"/>
  <c r="C7" i="2" s="1"/>
  <c r="C5" i="2"/>
  <c r="C1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<sst xmlns="http://schemas.openxmlformats.org/spreadsheetml/2006/main" count="89" uniqueCount="68">
  <si>
    <t>Date</t>
  </si>
  <si>
    <t>Odometer Beginning</t>
  </si>
  <si>
    <t>Odometer Ending</t>
  </si>
  <si>
    <t>Starting Location</t>
  </si>
  <si>
    <t>Tolls</t>
  </si>
  <si>
    <t>Gallons</t>
  </si>
  <si>
    <t>Price per Gallon</t>
  </si>
  <si>
    <t>Seller</t>
  </si>
  <si>
    <t>Mileage Table</t>
  </si>
  <si>
    <t>Expense Table</t>
  </si>
  <si>
    <t>Summary</t>
  </si>
  <si>
    <t>Total Expenses</t>
  </si>
  <si>
    <t>Miles per Gallon</t>
  </si>
  <si>
    <t>Shipping Plant, Chicago IL</t>
  </si>
  <si>
    <t>Ace Foods,  Omaha NE</t>
  </si>
  <si>
    <t>HiTank Gas, Des Moines IA</t>
  </si>
  <si>
    <t>Warehouse, Lincoln NE</t>
  </si>
  <si>
    <t>Days of Driving</t>
  </si>
  <si>
    <t>Millers Foods, Tulsa OK</t>
  </si>
  <si>
    <t>Dispatch Center, Tulsa OK</t>
  </si>
  <si>
    <t>TexMart, Dallas TX</t>
  </si>
  <si>
    <t>Starland Oasis, Tusla OK</t>
  </si>
  <si>
    <t>Dispatch Center, Shrevport, LA</t>
  </si>
  <si>
    <t>Arch Foods, St. Louis MO</t>
  </si>
  <si>
    <t>Ace Foods, Shrevport LA</t>
  </si>
  <si>
    <t>Gas Market, Little Rock AK</t>
  </si>
  <si>
    <t>Shipping Plant, St. Louis MO</t>
  </si>
  <si>
    <t>Food Warehouse, Chicago IL</t>
  </si>
  <si>
    <t>Steves Mart, Peoria IL</t>
  </si>
  <si>
    <t>Archway Gas, Rockford IL</t>
  </si>
  <si>
    <t>River Front Foods, La Crosse WI</t>
  </si>
  <si>
    <t>Prairie Market, Sun Prairie WI</t>
  </si>
  <si>
    <t>Distribution Center, Winona MN</t>
  </si>
  <si>
    <t>Delivery Location</t>
  </si>
  <si>
    <t>Dakota Brothers, Chamberlain SD</t>
  </si>
  <si>
    <t>Other Expenses</t>
  </si>
  <si>
    <t>Total Fuel Expenses</t>
  </si>
  <si>
    <t>Total Miles Driven</t>
  </si>
  <si>
    <t>Misc</t>
  </si>
  <si>
    <t>Central Warehouse, Chamberlain SD</t>
  </si>
  <si>
    <t>Mountain Foods, Greely CO</t>
  </si>
  <si>
    <t>Altono Mart, Chamberlain SD</t>
  </si>
  <si>
    <t>Pioneer Plaza, North Platte NE</t>
  </si>
  <si>
    <t>Warehouse, Greely CO</t>
  </si>
  <si>
    <t>Ace Foods, Omaha NE</t>
  </si>
  <si>
    <t>Taylor Foods, Dayton OH</t>
  </si>
  <si>
    <t>Plaza Oasis, Indianapolis, IN</t>
  </si>
  <si>
    <t>Distribution Center, Dayton OH</t>
  </si>
  <si>
    <t>Ohio Foods, Cleveland OH</t>
  </si>
  <si>
    <t>Median Mart, Columbus, OH</t>
  </si>
  <si>
    <t>Shipping Plant, Cleveland OH</t>
  </si>
  <si>
    <t>South Bend Gas, South Bend IN</t>
  </si>
  <si>
    <t>Overland Foods, Overland Park KS</t>
  </si>
  <si>
    <t>Warehouse, Kansas City, KS</t>
  </si>
  <si>
    <t>OK Foods, Oklahoma City, OK</t>
  </si>
  <si>
    <t>Plains Plaza, Wichita KS</t>
  </si>
  <si>
    <t>Central Warehouse, Oklahoma City, OK</t>
  </si>
  <si>
    <t>Ace Foods, Little Rock AR</t>
  </si>
  <si>
    <t>Fort Smith Plaza, Fort Smith AR</t>
  </si>
  <si>
    <t>Shipping Plant, Little Rock AR</t>
  </si>
  <si>
    <t>Arch Oasis, St. Louis MO</t>
  </si>
  <si>
    <t>Total Gallons Consumed</t>
  </si>
  <si>
    <t>Total Cost per Mile</t>
  </si>
  <si>
    <t>Hours</t>
  </si>
  <si>
    <t>Hours of Driving</t>
  </si>
  <si>
    <t>Average Hours per Day</t>
  </si>
  <si>
    <t>Travel Summary Statistics</t>
  </si>
  <si>
    <t>Fill up the highlighted cells with the help of the given two tables i.e., Mileage Table &amp; Expense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</si>
</sst>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1" applyNumberFormat="1" applyFont="1"/>
    <xf numFmtId="43" fontId="0" fillId="0" borderId="0" xfId="1" applyFont="1"/>
    <xf numFmtId="0" fontId="0" fillId="2" borderId="0" xfId="0" applyFill="1"/>
    <xf numFmtId="0" fontId="0" fillId="3" borderId="0" xfId="0" applyFill="1"/>
    <xf numFmtId="0" fontId="2" fillId="0" borderId="0" xfId="0" applyFont="1"/>
    <xf numFmtId="2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zoomScale="120" zoomScaleNormal="120" zoomScalePageLayoutView="50" workbookViewId="0">
      <selection activeCell="C16" sqref="C16"/>
    </sheetView>
  </sheetViews>
  <sheetFormatPr baseColWidth="10" defaultColWidth="8.83203125" defaultRowHeight="15" x14ac:dyDescent="0.2"/>
  <cols>
    <col min="1" max="1" width="9.1640625" customWidth="1"/>
    <col min="2" max="2" width="12.6640625" customWidth="1"/>
    <col min="3" max="3" width="26.1640625" customWidth="1"/>
    <col min="4" max="4" width="9.1640625" customWidth="1"/>
    <col min="5" max="5" width="30.83203125" bestFit="1" customWidth="1"/>
    <col min="6" max="6" width="26.83203125" bestFit="1" customWidth="1"/>
    <col min="7" max="7" width="16.83203125" bestFit="1" customWidth="1"/>
    <col min="8" max="8" width="14.33203125" bestFit="1" customWidth="1"/>
    <col min="9" max="11" width="9.1640625" customWidth="1"/>
    <col min="12" max="12" width="13.1640625" bestFit="1" customWidth="1"/>
    <col min="13" max="13" width="24.83203125" bestFit="1" customWidth="1"/>
    <col min="14" max="15" width="9.1640625" customWidth="1"/>
  </cols>
  <sheetData>
    <row r="1" spans="1:15" ht="20" x14ac:dyDescent="0.2">
      <c r="A1" s="8" t="s">
        <v>66</v>
      </c>
    </row>
    <row r="2" spans="1:15" ht="20" x14ac:dyDescent="0.2">
      <c r="A2" s="8" t="s">
        <v>67</v>
      </c>
    </row>
    <row r="3" spans="1:15" x14ac:dyDescent="0.2">
      <c r="D3" t="s">
        <v>8</v>
      </c>
      <c r="K3" t="s">
        <v>9</v>
      </c>
    </row>
    <row r="4" spans="1:15" x14ac:dyDescent="0.2">
      <c r="A4" t="s">
        <v>10</v>
      </c>
      <c r="D4" t="s">
        <v>0</v>
      </c>
      <c r="E4" t="s">
        <v>3</v>
      </c>
      <c r="F4" t="s">
        <v>33</v>
      </c>
      <c r="G4" t="s">
        <v>1</v>
      </c>
      <c r="H4" t="s">
        <v>2</v>
      </c>
      <c r="I4" t="s">
        <v>63</v>
      </c>
      <c r="K4" t="s">
        <v>5</v>
      </c>
      <c r="L4" t="s">
        <v>6</v>
      </c>
      <c r="M4" t="s">
        <v>7</v>
      </c>
      <c r="N4" t="s">
        <v>4</v>
      </c>
      <c r="O4" t="s">
        <v>38</v>
      </c>
    </row>
    <row r="5" spans="1:15" x14ac:dyDescent="0.2">
      <c r="A5" t="s">
        <v>17</v>
      </c>
      <c r="B5" s="4"/>
      <c r="C5" s="6">
        <f>COUNT(D5:D25)</f>
        <v>21</v>
      </c>
      <c r="D5" s="1">
        <v>44410</v>
      </c>
      <c r="E5" t="s">
        <v>13</v>
      </c>
      <c r="F5" t="s">
        <v>14</v>
      </c>
      <c r="G5">
        <v>28249</v>
      </c>
      <c r="H5">
        <v>28725</v>
      </c>
      <c r="I5">
        <v>9.5</v>
      </c>
      <c r="K5">
        <v>87.23</v>
      </c>
      <c r="L5">
        <v>2.61</v>
      </c>
      <c r="M5" t="s">
        <v>15</v>
      </c>
      <c r="N5">
        <v>25</v>
      </c>
      <c r="O5">
        <v>44.15</v>
      </c>
    </row>
    <row r="6" spans="1:15" x14ac:dyDescent="0.2">
      <c r="A6" t="s">
        <v>64</v>
      </c>
      <c r="B6" s="5"/>
      <c r="C6" s="6">
        <f>SUM(I5:I25)</f>
        <v>156.75</v>
      </c>
      <c r="D6" s="1">
        <v>44411</v>
      </c>
      <c r="E6" t="s">
        <v>16</v>
      </c>
      <c r="F6" t="s">
        <v>18</v>
      </c>
      <c r="G6">
        <v>28801</v>
      </c>
      <c r="H6">
        <v>29186</v>
      </c>
      <c r="I6">
        <v>7.75</v>
      </c>
      <c r="K6">
        <v>72.61</v>
      </c>
      <c r="L6">
        <v>2.83</v>
      </c>
      <c r="M6" t="s">
        <v>21</v>
      </c>
      <c r="N6">
        <v>0</v>
      </c>
      <c r="O6">
        <v>35.28</v>
      </c>
    </row>
    <row r="7" spans="1:15" x14ac:dyDescent="0.2">
      <c r="A7" t="s">
        <v>65</v>
      </c>
      <c r="B7" s="5"/>
      <c r="C7" s="9">
        <f>C6/C5</f>
        <v>7.4642857142857144</v>
      </c>
      <c r="D7" s="1">
        <v>44412</v>
      </c>
      <c r="E7" t="s">
        <v>19</v>
      </c>
      <c r="F7" t="s">
        <v>24</v>
      </c>
      <c r="G7">
        <v>29198</v>
      </c>
      <c r="H7">
        <v>29661</v>
      </c>
      <c r="I7">
        <v>9.25</v>
      </c>
      <c r="K7">
        <v>91.48</v>
      </c>
      <c r="L7">
        <v>2.42</v>
      </c>
      <c r="M7" t="s">
        <v>20</v>
      </c>
      <c r="N7">
        <v>0</v>
      </c>
      <c r="O7">
        <v>78.209999999999994</v>
      </c>
    </row>
    <row r="8" spans="1:15" x14ac:dyDescent="0.2">
      <c r="C8" s="7"/>
      <c r="D8" s="1">
        <v>44413</v>
      </c>
      <c r="E8" t="s">
        <v>22</v>
      </c>
      <c r="F8" t="s">
        <v>23</v>
      </c>
      <c r="G8">
        <v>29695</v>
      </c>
      <c r="H8">
        <v>30296</v>
      </c>
      <c r="I8">
        <v>12</v>
      </c>
      <c r="K8">
        <v>113.49</v>
      </c>
      <c r="L8">
        <v>2.81</v>
      </c>
      <c r="M8" t="s">
        <v>25</v>
      </c>
      <c r="N8">
        <v>0</v>
      </c>
      <c r="O8">
        <v>52.23</v>
      </c>
    </row>
    <row r="9" spans="1:15" x14ac:dyDescent="0.2">
      <c r="A9" t="s">
        <v>11</v>
      </c>
      <c r="B9" s="2"/>
      <c r="C9" s="6" cm="1">
        <f t="array" ref="C9">SUMPRODUCT(K5:K25*L5:L25+N5:N25+O5:O25)</f>
        <v>5347.7203999999992</v>
      </c>
      <c r="D9" s="1">
        <v>44414</v>
      </c>
      <c r="E9" t="s">
        <v>26</v>
      </c>
      <c r="F9" t="s">
        <v>27</v>
      </c>
      <c r="G9">
        <v>30312</v>
      </c>
      <c r="H9">
        <v>30655</v>
      </c>
      <c r="I9">
        <v>6.75</v>
      </c>
      <c r="K9">
        <v>71.459999999999994</v>
      </c>
      <c r="L9">
        <v>2.78</v>
      </c>
      <c r="M9" t="s">
        <v>28</v>
      </c>
      <c r="N9">
        <v>25</v>
      </c>
      <c r="O9">
        <v>49.28</v>
      </c>
    </row>
    <row r="10" spans="1:15" x14ac:dyDescent="0.2">
      <c r="A10" t="s">
        <v>36</v>
      </c>
      <c r="B10" s="2"/>
      <c r="C10" s="6" cm="1">
        <f t="array" ref="C10">SUMPRODUCT(K5:K25*L5:L25)</f>
        <v>4021.7303999999999</v>
      </c>
      <c r="D10" s="1">
        <v>44415</v>
      </c>
      <c r="E10" t="s">
        <v>13</v>
      </c>
      <c r="F10" t="s">
        <v>13</v>
      </c>
      <c r="G10">
        <v>30655</v>
      </c>
      <c r="H10">
        <v>30878</v>
      </c>
      <c r="I10">
        <v>4.25</v>
      </c>
      <c r="K10">
        <v>37.28</v>
      </c>
      <c r="L10">
        <v>2.95</v>
      </c>
      <c r="M10" t="s">
        <v>29</v>
      </c>
      <c r="N10">
        <v>10</v>
      </c>
      <c r="O10">
        <v>28.84</v>
      </c>
    </row>
    <row r="11" spans="1:15" x14ac:dyDescent="0.2">
      <c r="A11" t="s">
        <v>35</v>
      </c>
      <c r="B11" s="3"/>
      <c r="C11" s="6" cm="1">
        <f t="array" ref="C11">SUMPRODUCT(N5:N25+O5:O25)</f>
        <v>1325.99</v>
      </c>
      <c r="D11" s="1">
        <v>44417</v>
      </c>
      <c r="E11" t="s">
        <v>13</v>
      </c>
      <c r="F11" t="s">
        <v>30</v>
      </c>
      <c r="G11">
        <v>30889</v>
      </c>
      <c r="H11">
        <v>31251</v>
      </c>
      <c r="I11">
        <v>7.25</v>
      </c>
      <c r="K11">
        <v>63.51</v>
      </c>
      <c r="L11">
        <v>2.65</v>
      </c>
      <c r="M11" t="s">
        <v>31</v>
      </c>
      <c r="N11">
        <v>20</v>
      </c>
      <c r="O11">
        <v>51.53</v>
      </c>
    </row>
    <row r="12" spans="1:15" x14ac:dyDescent="0.2">
      <c r="D12" s="1">
        <v>44418</v>
      </c>
      <c r="E12" t="s">
        <v>32</v>
      </c>
      <c r="F12" t="s">
        <v>34</v>
      </c>
      <c r="G12">
        <v>31305</v>
      </c>
      <c r="H12">
        <v>31738</v>
      </c>
      <c r="I12">
        <v>8.25</v>
      </c>
      <c r="K12">
        <v>84.93</v>
      </c>
      <c r="L12">
        <v>2.71</v>
      </c>
      <c r="M12" t="s">
        <v>41</v>
      </c>
      <c r="N12">
        <v>0</v>
      </c>
      <c r="O12">
        <v>61.45</v>
      </c>
    </row>
    <row r="13" spans="1:15" x14ac:dyDescent="0.2">
      <c r="A13" t="s">
        <v>61</v>
      </c>
      <c r="B13" s="5"/>
      <c r="C13" s="6">
        <f>SUM(K5:K25)</f>
        <v>1502.48</v>
      </c>
      <c r="D13" s="1">
        <v>44419</v>
      </c>
      <c r="E13" t="s">
        <v>39</v>
      </c>
      <c r="F13" t="s">
        <v>40</v>
      </c>
      <c r="G13">
        <v>31742</v>
      </c>
      <c r="H13">
        <v>32223</v>
      </c>
      <c r="I13">
        <v>9</v>
      </c>
      <c r="K13">
        <v>78.849999999999994</v>
      </c>
      <c r="L13">
        <v>2.44</v>
      </c>
      <c r="M13" t="s">
        <v>42</v>
      </c>
      <c r="N13">
        <v>0</v>
      </c>
      <c r="O13">
        <v>72.41</v>
      </c>
    </row>
    <row r="14" spans="1:15" x14ac:dyDescent="0.2">
      <c r="A14" t="s">
        <v>37</v>
      </c>
      <c r="B14" s="4"/>
      <c r="C14" s="6" cm="1">
        <f t="array" ref="C14">SUMPRODUCT(H5:H25-G5:G25)</f>
        <v>8003</v>
      </c>
      <c r="D14" s="1">
        <v>44420</v>
      </c>
      <c r="E14" t="s">
        <v>43</v>
      </c>
      <c r="F14" t="s">
        <v>44</v>
      </c>
      <c r="G14">
        <v>32231</v>
      </c>
      <c r="H14">
        <v>32753</v>
      </c>
      <c r="I14">
        <v>9.75</v>
      </c>
      <c r="K14">
        <v>100.38</v>
      </c>
      <c r="L14">
        <v>2.44</v>
      </c>
      <c r="M14" t="s">
        <v>42</v>
      </c>
      <c r="N14">
        <v>0</v>
      </c>
      <c r="O14">
        <v>68.489999999999995</v>
      </c>
    </row>
    <row r="15" spans="1:15" x14ac:dyDescent="0.2">
      <c r="A15" t="s">
        <v>12</v>
      </c>
      <c r="B15" s="5"/>
      <c r="C15" s="6">
        <f>C14/C13</f>
        <v>5.3265268090091045</v>
      </c>
      <c r="D15" s="1">
        <v>44421</v>
      </c>
      <c r="E15" t="s">
        <v>16</v>
      </c>
      <c r="F15" t="s">
        <v>13</v>
      </c>
      <c r="G15">
        <v>32803</v>
      </c>
      <c r="H15">
        <v>33269</v>
      </c>
      <c r="I15">
        <v>9.25</v>
      </c>
      <c r="K15">
        <v>84.72</v>
      </c>
      <c r="L15">
        <v>2.69</v>
      </c>
      <c r="M15" t="s">
        <v>15</v>
      </c>
      <c r="N15">
        <v>15</v>
      </c>
      <c r="O15">
        <v>61.58</v>
      </c>
    </row>
    <row r="16" spans="1:15" x14ac:dyDescent="0.2">
      <c r="A16" t="s">
        <v>62</v>
      </c>
      <c r="B16" s="2"/>
      <c r="C16" s="6">
        <f>C10/C14</f>
        <v>0.50252785205547923</v>
      </c>
      <c r="D16" s="1">
        <v>44424</v>
      </c>
      <c r="E16" t="s">
        <v>13</v>
      </c>
      <c r="F16" t="s">
        <v>45</v>
      </c>
      <c r="G16">
        <v>33278</v>
      </c>
      <c r="H16">
        <v>33577</v>
      </c>
      <c r="I16">
        <v>5.5</v>
      </c>
      <c r="K16">
        <v>63.63</v>
      </c>
      <c r="L16">
        <v>2.85</v>
      </c>
      <c r="M16" t="s">
        <v>46</v>
      </c>
      <c r="N16">
        <v>32</v>
      </c>
      <c r="O16">
        <v>48.28</v>
      </c>
    </row>
    <row r="17" spans="4:15" x14ac:dyDescent="0.2">
      <c r="D17" s="1">
        <v>44425</v>
      </c>
      <c r="E17" t="s">
        <v>47</v>
      </c>
      <c r="F17" t="s">
        <v>48</v>
      </c>
      <c r="G17">
        <v>33598</v>
      </c>
      <c r="H17">
        <v>33835</v>
      </c>
      <c r="I17">
        <v>4.75</v>
      </c>
      <c r="K17">
        <v>50.42</v>
      </c>
      <c r="L17">
        <v>2.79</v>
      </c>
      <c r="M17" t="s">
        <v>49</v>
      </c>
      <c r="N17">
        <v>29</v>
      </c>
      <c r="O17">
        <v>43.78</v>
      </c>
    </row>
    <row r="18" spans="4:15" x14ac:dyDescent="0.2">
      <c r="D18" s="1">
        <v>44426</v>
      </c>
      <c r="E18" t="s">
        <v>50</v>
      </c>
      <c r="F18" t="s">
        <v>13</v>
      </c>
      <c r="G18">
        <v>33849</v>
      </c>
      <c r="H18">
        <v>34186</v>
      </c>
      <c r="I18">
        <v>6.75</v>
      </c>
      <c r="K18">
        <v>70.95</v>
      </c>
      <c r="L18">
        <v>2.83</v>
      </c>
      <c r="M18" t="s">
        <v>51</v>
      </c>
      <c r="N18">
        <v>21</v>
      </c>
      <c r="O18">
        <v>38.15</v>
      </c>
    </row>
    <row r="19" spans="4:15" x14ac:dyDescent="0.2">
      <c r="D19" s="1">
        <v>44427</v>
      </c>
      <c r="E19" t="s">
        <v>13</v>
      </c>
      <c r="F19" t="s">
        <v>13</v>
      </c>
      <c r="G19">
        <v>34197</v>
      </c>
      <c r="H19">
        <v>34426</v>
      </c>
      <c r="I19">
        <v>4.25</v>
      </c>
      <c r="K19">
        <v>37.85</v>
      </c>
      <c r="L19">
        <v>2.95</v>
      </c>
      <c r="M19" t="s">
        <v>29</v>
      </c>
      <c r="N19">
        <v>10</v>
      </c>
      <c r="O19">
        <v>32.14</v>
      </c>
    </row>
    <row r="20" spans="4:15" x14ac:dyDescent="0.2">
      <c r="D20" s="1">
        <v>44431</v>
      </c>
      <c r="E20" t="s">
        <v>13</v>
      </c>
      <c r="F20" t="s">
        <v>52</v>
      </c>
      <c r="G20">
        <v>34449</v>
      </c>
      <c r="H20">
        <v>34969</v>
      </c>
      <c r="I20">
        <v>10.25</v>
      </c>
      <c r="K20">
        <v>101.97</v>
      </c>
      <c r="L20">
        <v>2.83</v>
      </c>
      <c r="M20" t="s">
        <v>28</v>
      </c>
      <c r="N20">
        <v>15</v>
      </c>
      <c r="O20">
        <v>78.81</v>
      </c>
    </row>
    <row r="21" spans="4:15" x14ac:dyDescent="0.2">
      <c r="D21" s="1">
        <v>44432</v>
      </c>
      <c r="E21" t="s">
        <v>53</v>
      </c>
      <c r="F21" t="s">
        <v>54</v>
      </c>
      <c r="G21">
        <v>34978</v>
      </c>
      <c r="H21">
        <v>35322</v>
      </c>
      <c r="I21">
        <v>6.75</v>
      </c>
      <c r="K21">
        <v>59.31</v>
      </c>
      <c r="L21">
        <v>2.41</v>
      </c>
      <c r="M21" t="s">
        <v>55</v>
      </c>
      <c r="N21">
        <v>0</v>
      </c>
      <c r="O21">
        <v>52.39</v>
      </c>
    </row>
    <row r="22" spans="4:15" x14ac:dyDescent="0.2">
      <c r="D22" s="1">
        <v>44433</v>
      </c>
      <c r="E22" t="s">
        <v>56</v>
      </c>
      <c r="F22" t="s">
        <v>57</v>
      </c>
      <c r="G22">
        <v>35328</v>
      </c>
      <c r="H22">
        <v>35659</v>
      </c>
      <c r="I22">
        <v>6.5</v>
      </c>
      <c r="K22">
        <v>57.07</v>
      </c>
      <c r="L22">
        <v>2.4900000000000002</v>
      </c>
      <c r="M22" t="s">
        <v>58</v>
      </c>
      <c r="N22">
        <v>0</v>
      </c>
      <c r="O22">
        <v>48.25</v>
      </c>
    </row>
    <row r="23" spans="4:15" x14ac:dyDescent="0.2">
      <c r="D23" s="1">
        <v>44434</v>
      </c>
      <c r="E23" t="s">
        <v>59</v>
      </c>
      <c r="F23" t="s">
        <v>23</v>
      </c>
      <c r="G23">
        <v>35668</v>
      </c>
      <c r="H23">
        <v>36046</v>
      </c>
      <c r="I23">
        <v>7.5</v>
      </c>
      <c r="K23">
        <v>67.510000000000005</v>
      </c>
      <c r="L23">
        <v>2.5299999999999998</v>
      </c>
      <c r="M23" t="s">
        <v>60</v>
      </c>
      <c r="N23">
        <v>0</v>
      </c>
      <c r="O23">
        <v>53.57</v>
      </c>
    </row>
    <row r="24" spans="4:15" x14ac:dyDescent="0.2">
      <c r="D24" s="1">
        <v>44435</v>
      </c>
      <c r="E24" t="s">
        <v>26</v>
      </c>
      <c r="F24" t="s">
        <v>27</v>
      </c>
      <c r="G24">
        <v>36051</v>
      </c>
      <c r="H24">
        <v>36399</v>
      </c>
      <c r="I24">
        <v>7</v>
      </c>
      <c r="K24">
        <v>66.92</v>
      </c>
      <c r="L24">
        <v>2.74</v>
      </c>
      <c r="M24" t="s">
        <v>28</v>
      </c>
      <c r="N24">
        <v>25</v>
      </c>
      <c r="O24">
        <v>49.02</v>
      </c>
    </row>
    <row r="25" spans="4:15" x14ac:dyDescent="0.2">
      <c r="D25" s="1">
        <v>44436</v>
      </c>
      <c r="E25" t="s">
        <v>13</v>
      </c>
      <c r="F25" t="s">
        <v>13</v>
      </c>
      <c r="G25">
        <v>36405</v>
      </c>
      <c r="H25">
        <v>36630</v>
      </c>
      <c r="I25">
        <v>4.5</v>
      </c>
      <c r="K25">
        <v>40.909999999999997</v>
      </c>
      <c r="L25">
        <v>2.78</v>
      </c>
      <c r="M25" t="s">
        <v>29</v>
      </c>
      <c r="N25">
        <v>10</v>
      </c>
      <c r="O25">
        <v>41.15</v>
      </c>
    </row>
  </sheetData>
  <pageMargins left="0.7" right="0.7" top="0.75" bottom="0.75" header="0.3" footer="0.3"/>
  <pageSetup scale="6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1, Case Problem 1</dc:title>
  <dc:creator>Your Name</dc:creator>
  <cp:lastModifiedBy>Prateek Tripathy</cp:lastModifiedBy>
  <cp:lastPrinted>2018-05-01T00:06:38Z</cp:lastPrinted>
  <dcterms:created xsi:type="dcterms:W3CDTF">2018-04-30T21:58:21Z</dcterms:created>
  <dcterms:modified xsi:type="dcterms:W3CDTF">2024-07-29T10:34:43Z</dcterms:modified>
</cp:coreProperties>
</file>