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drive-download-20240715T112147Z-001/"/>
    </mc:Choice>
  </mc:AlternateContent>
  <xr:revisionPtr revIDLastSave="0" documentId="13_ncr:1_{072C2088-021A-4246-BE7C-203A6170DA0F}" xr6:coauthVersionLast="47" xr6:coauthVersionMax="47" xr10:uidLastSave="{00000000-0000-0000-0000-000000000000}"/>
  <bookViews>
    <workbookView xWindow="0" yWindow="760" windowWidth="30240" windowHeight="17480" activeTab="4" xr2:uid="{00000000-000D-0000-FFFF-FFFF00000000}"/>
  </bookViews>
  <sheets>
    <sheet name="wages" sheetId="1" r:id="rId1"/>
    <sheet name="cake cost" sheetId="2" r:id="rId2"/>
    <sheet name="suppliers" sheetId="3" r:id="rId3"/>
    <sheet name="Cost 2" sheetId="5" r:id="rId4"/>
    <sheet name="Customers" sheetId="4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2" i="4"/>
  <c r="E23" i="4"/>
  <c r="E24" i="4"/>
  <c r="E25" i="4"/>
  <c r="E26" i="4"/>
  <c r="D22" i="4"/>
  <c r="D23" i="4"/>
  <c r="D24" i="4"/>
  <c r="D25" i="4"/>
  <c r="D26" i="4"/>
  <c r="D21" i="4"/>
  <c r="F8" i="4"/>
  <c r="C9" i="4"/>
  <c r="D9" i="4"/>
  <c r="E8" i="4"/>
  <c r="D8" i="4"/>
  <c r="C8" i="4"/>
  <c r="F29" i="5"/>
  <c r="G29" i="5"/>
  <c r="E29" i="5"/>
  <c r="H24" i="5"/>
  <c r="H25" i="5"/>
  <c r="H26" i="5"/>
  <c r="H27" i="5"/>
  <c r="H28" i="5"/>
  <c r="H23" i="5"/>
  <c r="F24" i="5"/>
  <c r="F25" i="5"/>
  <c r="F26" i="5"/>
  <c r="F27" i="5"/>
  <c r="F28" i="5"/>
  <c r="G24" i="5"/>
  <c r="G25" i="5"/>
  <c r="G26" i="5"/>
  <c r="G27" i="5"/>
  <c r="G28" i="5"/>
  <c r="F16" i="2"/>
  <c r="F17" i="2"/>
  <c r="F15" i="2"/>
  <c r="G23" i="5"/>
  <c r="F23" i="5"/>
  <c r="E24" i="5"/>
  <c r="E25" i="5"/>
  <c r="E26" i="5"/>
  <c r="E27" i="5"/>
  <c r="E28" i="5"/>
  <c r="E23" i="5"/>
  <c r="F29" i="3"/>
  <c r="G29" i="3"/>
  <c r="E29" i="3"/>
  <c r="H24" i="3"/>
  <c r="H25" i="3"/>
  <c r="H26" i="3"/>
  <c r="H27" i="3"/>
  <c r="H28" i="3"/>
  <c r="H23" i="3"/>
  <c r="F23" i="3"/>
  <c r="G23" i="3"/>
  <c r="F24" i="3"/>
  <c r="G24" i="3"/>
  <c r="F25" i="3"/>
  <c r="G25" i="3"/>
  <c r="F26" i="3"/>
  <c r="G26" i="3"/>
  <c r="F27" i="3"/>
  <c r="G27" i="3"/>
  <c r="F28" i="3"/>
  <c r="G28" i="3"/>
  <c r="E24" i="3"/>
  <c r="E25" i="3"/>
  <c r="E26" i="3"/>
  <c r="E27" i="3"/>
  <c r="E28" i="3"/>
  <c r="E23" i="3"/>
  <c r="E16" i="2"/>
  <c r="E17" i="2"/>
  <c r="E15" i="2"/>
  <c r="E14" i="1"/>
  <c r="E5" i="1"/>
  <c r="E6" i="1"/>
  <c r="E7" i="1"/>
  <c r="E8" i="1"/>
  <c r="E9" i="1"/>
  <c r="E10" i="1"/>
  <c r="E11" i="1"/>
  <c r="E4" i="1"/>
  <c r="E9" i="4" l="1"/>
  <c r="F9" i="4" s="1"/>
  <c r="C10" i="4" s="1"/>
  <c r="E10" i="4" l="1"/>
  <c r="F10" i="4" s="1"/>
  <c r="C11" i="4" s="1"/>
  <c r="E11" i="4" l="1"/>
  <c r="F11" i="4" l="1"/>
  <c r="C12" i="4" s="1"/>
  <c r="E12" i="4" l="1"/>
  <c r="F12" i="4" s="1"/>
  <c r="C13" i="4" s="1"/>
  <c r="E13" i="4" l="1"/>
  <c r="F13" i="4" s="1"/>
  <c r="C14" i="4" l="1"/>
  <c r="E14" i="4" l="1"/>
  <c r="F14" i="4" s="1"/>
  <c r="C15" i="4" l="1"/>
  <c r="E15" i="4" l="1"/>
  <c r="F15" i="4" l="1"/>
  <c r="C16" i="4" s="1"/>
  <c r="E16" i="4" l="1"/>
  <c r="F16" i="4" s="1"/>
  <c r="C17" i="4" s="1"/>
  <c r="E17" i="4" l="1"/>
  <c r="F17" i="4" s="1"/>
</calcChain>
</file>

<file path=xl/sharedStrings.xml><?xml version="1.0" encoding="utf-8"?>
<sst xmlns="http://schemas.openxmlformats.org/spreadsheetml/2006/main" count="101" uniqueCount="52">
  <si>
    <t>Tricia Lopez</t>
  </si>
  <si>
    <t>Will Wong</t>
  </si>
  <si>
    <t>Jack Spratt</t>
  </si>
  <si>
    <t>Vivian Hibbits</t>
  </si>
  <si>
    <t>April Chou</t>
  </si>
  <si>
    <t>Tanya Walters</t>
  </si>
  <si>
    <t>Hours</t>
  </si>
  <si>
    <t>Wage Per Hour</t>
  </si>
  <si>
    <t>Employee</t>
  </si>
  <si>
    <t>Jose Gomez</t>
  </si>
  <si>
    <t>Praliné torte</t>
  </si>
  <si>
    <t>Sacher torte</t>
  </si>
  <si>
    <t>Opéra torte</t>
  </si>
  <si>
    <t>cost per  cubic inch</t>
  </si>
  <si>
    <t>diameter</t>
  </si>
  <si>
    <t>height</t>
  </si>
  <si>
    <t>cost</t>
  </si>
  <si>
    <t>Supplier 1</t>
  </si>
  <si>
    <t>Supplier 2</t>
  </si>
  <si>
    <t>Supplier 3</t>
  </si>
  <si>
    <t>Supplier 4</t>
  </si>
  <si>
    <t>Supplier 5</t>
  </si>
  <si>
    <t>Supplier 6</t>
  </si>
  <si>
    <t>Sugar</t>
  </si>
  <si>
    <t>Butter</t>
  </si>
  <si>
    <t>Flour</t>
  </si>
  <si>
    <t>Prices</t>
  </si>
  <si>
    <t>Quantity</t>
  </si>
  <si>
    <t>Cost</t>
  </si>
  <si>
    <t>Total</t>
  </si>
  <si>
    <t>Damon Brown</t>
  </si>
  <si>
    <t>Totals</t>
  </si>
  <si>
    <t>Weekly Salary</t>
  </si>
  <si>
    <t>Average  Salary</t>
  </si>
  <si>
    <t>Price</t>
  </si>
  <si>
    <t>Start</t>
  </si>
  <si>
    <t>Newperyear</t>
  </si>
  <si>
    <t>Churnrate</t>
  </si>
  <si>
    <t>Year</t>
  </si>
  <si>
    <t>Start customers</t>
  </si>
  <si>
    <t>New Customers</t>
  </si>
  <si>
    <t>Quits</t>
  </si>
  <si>
    <t>End Customers</t>
  </si>
  <si>
    <t>Sourav</t>
  </si>
  <si>
    <t>Virat</t>
  </si>
  <si>
    <t>Abhishek</t>
  </si>
  <si>
    <t>Prathamesh</t>
  </si>
  <si>
    <t>Rah</t>
  </si>
  <si>
    <t>Vicky</t>
  </si>
  <si>
    <t>Maths</t>
  </si>
  <si>
    <t>Science</t>
  </si>
  <si>
    <t>Gadkari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</si>
</sst>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0" fillId="0" borderId="2" xfId="0" applyBorder="1"/>
    <xf numFmtId="164" fontId="0" fillId="0" borderId="2" xfId="1" applyFont="1" applyBorder="1"/>
    <xf numFmtId="165" fontId="0" fillId="0" borderId="0" xfId="0" applyNumberFormat="1"/>
    <xf numFmtId="43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8.5" customWidth="1"/>
    <col min="4" max="4" width="14.5" customWidth="1"/>
    <col min="5" max="5" width="13.83203125" customWidth="1"/>
  </cols>
  <sheetData>
    <row r="3" spans="2:5" x14ac:dyDescent="0.2">
      <c r="B3" s="6" t="s">
        <v>8</v>
      </c>
      <c r="C3" s="6" t="s">
        <v>6</v>
      </c>
      <c r="D3" s="6" t="s">
        <v>7</v>
      </c>
      <c r="E3" s="6" t="s">
        <v>32</v>
      </c>
    </row>
    <row r="4" spans="2:5" x14ac:dyDescent="0.2">
      <c r="B4" t="s">
        <v>0</v>
      </c>
      <c r="C4">
        <v>49</v>
      </c>
      <c r="D4" s="1">
        <v>10</v>
      </c>
      <c r="E4" s="3">
        <f>C4*D4</f>
        <v>490</v>
      </c>
    </row>
    <row r="5" spans="2:5" x14ac:dyDescent="0.2">
      <c r="B5" t="s">
        <v>1</v>
      </c>
      <c r="C5">
        <v>36</v>
      </c>
      <c r="D5" s="1">
        <v>13</v>
      </c>
      <c r="E5" s="3">
        <f t="shared" ref="E5:E11" si="0">C5*D5</f>
        <v>468</v>
      </c>
    </row>
    <row r="6" spans="2:5" x14ac:dyDescent="0.2">
      <c r="B6" t="s">
        <v>2</v>
      </c>
      <c r="C6">
        <v>43</v>
      </c>
      <c r="D6" s="1">
        <v>14</v>
      </c>
      <c r="E6" s="3">
        <f t="shared" si="0"/>
        <v>602</v>
      </c>
    </row>
    <row r="7" spans="2:5" x14ac:dyDescent="0.2">
      <c r="B7" t="s">
        <v>3</v>
      </c>
      <c r="C7">
        <v>35</v>
      </c>
      <c r="D7" s="1">
        <v>10</v>
      </c>
      <c r="E7" s="3">
        <f t="shared" si="0"/>
        <v>350</v>
      </c>
    </row>
    <row r="8" spans="2:5" x14ac:dyDescent="0.2">
      <c r="B8" t="s">
        <v>9</v>
      </c>
      <c r="C8">
        <v>38</v>
      </c>
      <c r="D8" s="1">
        <v>9</v>
      </c>
      <c r="E8" s="3">
        <f t="shared" si="0"/>
        <v>342</v>
      </c>
    </row>
    <row r="9" spans="2:5" x14ac:dyDescent="0.2">
      <c r="B9" t="s">
        <v>4</v>
      </c>
      <c r="C9">
        <v>38</v>
      </c>
      <c r="D9" s="1">
        <v>14</v>
      </c>
      <c r="E9" s="3">
        <f t="shared" si="0"/>
        <v>532</v>
      </c>
    </row>
    <row r="10" spans="2:5" x14ac:dyDescent="0.2">
      <c r="B10" t="s">
        <v>5</v>
      </c>
      <c r="C10">
        <v>42</v>
      </c>
      <c r="D10" s="1">
        <v>11</v>
      </c>
      <c r="E10" s="3">
        <f t="shared" si="0"/>
        <v>462</v>
      </c>
    </row>
    <row r="11" spans="2:5" x14ac:dyDescent="0.2">
      <c r="B11" s="7" t="s">
        <v>30</v>
      </c>
      <c r="C11" s="7">
        <v>39</v>
      </c>
      <c r="D11" s="8">
        <v>9</v>
      </c>
      <c r="E11" s="3">
        <f t="shared" si="0"/>
        <v>351</v>
      </c>
    </row>
    <row r="12" spans="2:5" x14ac:dyDescent="0.2">
      <c r="B12" s="4" t="s">
        <v>31</v>
      </c>
      <c r="C12" s="4"/>
      <c r="D12" s="4"/>
      <c r="E12" s="5"/>
    </row>
    <row r="14" spans="2:5" x14ac:dyDescent="0.2">
      <c r="D14" s="4" t="s">
        <v>33</v>
      </c>
      <c r="E14" s="5">
        <f>AVERAGE(E4:E11)</f>
        <v>449.625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F18"/>
  <sheetViews>
    <sheetView topLeftCell="A13" workbookViewId="0">
      <selection activeCell="F16" sqref="F16"/>
    </sheetView>
  </sheetViews>
  <sheetFormatPr baseColWidth="10" defaultColWidth="8.83203125" defaultRowHeight="15" x14ac:dyDescent="0.2"/>
  <cols>
    <col min="2" max="2" width="22.83203125" bestFit="1" customWidth="1"/>
    <col min="3" max="3" width="23.5" customWidth="1"/>
    <col min="5" max="5" width="10.1640625" bestFit="1" customWidth="1"/>
  </cols>
  <sheetData>
    <row r="10" spans="3:6" x14ac:dyDescent="0.2">
      <c r="C10" t="s">
        <v>14</v>
      </c>
      <c r="D10">
        <v>8</v>
      </c>
    </row>
    <row r="11" spans="3:6" x14ac:dyDescent="0.2">
      <c r="C11" t="s">
        <v>15</v>
      </c>
      <c r="D11">
        <v>4</v>
      </c>
    </row>
    <row r="14" spans="3:6" ht="48" x14ac:dyDescent="0.2">
      <c r="D14" s="2" t="s">
        <v>13</v>
      </c>
      <c r="E14" t="s">
        <v>16</v>
      </c>
    </row>
    <row r="15" spans="3:6" x14ac:dyDescent="0.2">
      <c r="C15" t="s">
        <v>10</v>
      </c>
      <c r="D15" s="3">
        <v>0.1</v>
      </c>
      <c r="E15" s="3">
        <f>$D$10*$D$11*D15</f>
        <v>3.2</v>
      </c>
      <c r="F15" s="10">
        <f>(PI()*$D$10*$D$10*$D$11/4)*D15</f>
        <v>20.106192982974676</v>
      </c>
    </row>
    <row r="16" spans="3:6" x14ac:dyDescent="0.2">
      <c r="C16" t="s">
        <v>11</v>
      </c>
      <c r="D16" s="3">
        <v>0.11</v>
      </c>
      <c r="E16" s="3">
        <f t="shared" ref="E16:E17" si="0">$D$10*$D$11*D16</f>
        <v>3.52</v>
      </c>
      <c r="F16" s="10">
        <f>(PI()*$D$10*$D$10*$D$11/4)*D16</f>
        <v>22.116812281272143</v>
      </c>
    </row>
    <row r="17" spans="3:6" x14ac:dyDescent="0.2">
      <c r="C17" t="s">
        <v>12</v>
      </c>
      <c r="D17" s="3">
        <v>0.12</v>
      </c>
      <c r="E17" s="3">
        <f t="shared" si="0"/>
        <v>3.84</v>
      </c>
      <c r="F17" s="10">
        <f>(PI()*$D$10*$D$10*$D$11/4)*D17</f>
        <v>24.12743157956961</v>
      </c>
    </row>
    <row r="18" spans="3:6" x14ac:dyDescent="0.2">
      <c r="C18" s="1"/>
      <c r="D18" s="3"/>
      <c r="E18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29"/>
  <sheetViews>
    <sheetView topLeftCell="A3" workbookViewId="0">
      <selection activeCell="J27" sqref="J27"/>
    </sheetView>
  </sheetViews>
  <sheetFormatPr baseColWidth="10" defaultColWidth="8.83203125" defaultRowHeight="15" x14ac:dyDescent="0.2"/>
  <cols>
    <col min="4" max="4" width="15.5" customWidth="1"/>
    <col min="6" max="6" width="10.5" bestFit="1" customWidth="1"/>
    <col min="9" max="9" width="12" customWidth="1"/>
    <col min="11" max="11" width="10.5" customWidth="1"/>
  </cols>
  <sheetData>
    <row r="3" spans="4:13" x14ac:dyDescent="0.2">
      <c r="D3" s="4" t="s">
        <v>26</v>
      </c>
    </row>
    <row r="4" spans="4:13" x14ac:dyDescent="0.2">
      <c r="E4" t="s">
        <v>23</v>
      </c>
      <c r="F4" t="s">
        <v>24</v>
      </c>
      <c r="G4" t="s">
        <v>25</v>
      </c>
    </row>
    <row r="5" spans="4:13" x14ac:dyDescent="0.2">
      <c r="D5" t="s">
        <v>17</v>
      </c>
      <c r="E5" s="1">
        <v>0.32</v>
      </c>
      <c r="F5" s="1">
        <v>1.57</v>
      </c>
      <c r="G5" s="1">
        <v>0.11</v>
      </c>
    </row>
    <row r="6" spans="4:13" x14ac:dyDescent="0.2">
      <c r="D6" t="s">
        <v>18</v>
      </c>
      <c r="E6" s="1">
        <v>0.35</v>
      </c>
      <c r="F6" s="1">
        <v>1.54</v>
      </c>
      <c r="G6" s="1">
        <v>0.1</v>
      </c>
    </row>
    <row r="7" spans="4:13" x14ac:dyDescent="0.2">
      <c r="D7" t="s">
        <v>19</v>
      </c>
      <c r="E7" s="1">
        <v>0.25</v>
      </c>
      <c r="F7" s="1">
        <v>1.54</v>
      </c>
      <c r="G7" s="1">
        <v>0.21</v>
      </c>
    </row>
    <row r="8" spans="4:13" x14ac:dyDescent="0.2">
      <c r="D8" t="s">
        <v>20</v>
      </c>
      <c r="E8" s="1">
        <v>0.28999999999999998</v>
      </c>
      <c r="F8" s="1">
        <v>1.24</v>
      </c>
      <c r="G8" s="1">
        <v>0.1</v>
      </c>
    </row>
    <row r="9" spans="4:13" x14ac:dyDescent="0.2">
      <c r="D9" t="s">
        <v>21</v>
      </c>
      <c r="E9" s="1">
        <v>0.35</v>
      </c>
      <c r="F9" s="1">
        <v>1.3</v>
      </c>
      <c r="G9" s="1">
        <v>0.18</v>
      </c>
      <c r="J9" s="3"/>
      <c r="K9" s="3"/>
      <c r="L9" s="3"/>
      <c r="M9" s="3"/>
    </row>
    <row r="10" spans="4:13" x14ac:dyDescent="0.2">
      <c r="D10" t="s">
        <v>22</v>
      </c>
      <c r="E10" s="1">
        <v>0.27</v>
      </c>
      <c r="F10" s="1">
        <v>1.42</v>
      </c>
      <c r="G10" s="1">
        <v>0.15</v>
      </c>
      <c r="J10" s="3"/>
      <c r="K10" s="3"/>
      <c r="L10" s="3"/>
      <c r="M10" s="3"/>
    </row>
    <row r="11" spans="4:13" x14ac:dyDescent="0.2">
      <c r="J11" s="3"/>
      <c r="K11" s="3"/>
      <c r="L11" s="3"/>
      <c r="M11" s="3"/>
    </row>
    <row r="12" spans="4:13" x14ac:dyDescent="0.2">
      <c r="D12" s="4" t="s">
        <v>27</v>
      </c>
      <c r="J12" s="3"/>
      <c r="K12" s="3"/>
      <c r="L12" s="3"/>
      <c r="M12" s="3"/>
    </row>
    <row r="13" spans="4:13" x14ac:dyDescent="0.2">
      <c r="E13" t="s">
        <v>23</v>
      </c>
      <c r="F13" t="s">
        <v>24</v>
      </c>
      <c r="G13" t="s">
        <v>25</v>
      </c>
      <c r="J13" s="3"/>
      <c r="K13" s="3"/>
      <c r="L13" s="3"/>
      <c r="M13" s="3"/>
    </row>
    <row r="14" spans="4:13" x14ac:dyDescent="0.2">
      <c r="D14" t="s">
        <v>17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">
      <c r="D15" t="s">
        <v>18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">
      <c r="D16" t="s">
        <v>19</v>
      </c>
      <c r="E16">
        <v>290</v>
      </c>
      <c r="F16">
        <v>211</v>
      </c>
      <c r="G16">
        <v>200</v>
      </c>
    </row>
    <row r="17" spans="4:8" x14ac:dyDescent="0.2">
      <c r="D17" t="s">
        <v>20</v>
      </c>
      <c r="E17">
        <v>340</v>
      </c>
      <c r="F17">
        <v>265</v>
      </c>
      <c r="G17">
        <v>330</v>
      </c>
    </row>
    <row r="18" spans="4:8" x14ac:dyDescent="0.2">
      <c r="D18" t="s">
        <v>21</v>
      </c>
      <c r="E18">
        <v>261</v>
      </c>
      <c r="F18">
        <v>345</v>
      </c>
      <c r="G18">
        <v>246</v>
      </c>
    </row>
    <row r="19" spans="4:8" x14ac:dyDescent="0.2">
      <c r="D19" t="s">
        <v>22</v>
      </c>
      <c r="E19">
        <v>365</v>
      </c>
      <c r="F19">
        <v>232</v>
      </c>
      <c r="G19">
        <v>390</v>
      </c>
    </row>
    <row r="21" spans="4:8" x14ac:dyDescent="0.2">
      <c r="D21" s="4" t="s">
        <v>28</v>
      </c>
    </row>
    <row r="22" spans="4:8" x14ac:dyDescent="0.2">
      <c r="E22" t="s">
        <v>23</v>
      </c>
      <c r="F22" t="s">
        <v>24</v>
      </c>
      <c r="G22" t="s">
        <v>25</v>
      </c>
      <c r="H22" t="s">
        <v>29</v>
      </c>
    </row>
    <row r="23" spans="4:8" x14ac:dyDescent="0.2">
      <c r="D23" t="s">
        <v>17</v>
      </c>
      <c r="E23" s="3">
        <f>E5*E14</f>
        <v>116.48</v>
      </c>
      <c r="F23" s="3">
        <f t="shared" ref="F23:G23" si="0">F5*F14</f>
        <v>613.87</v>
      </c>
      <c r="G23" s="3">
        <f t="shared" si="0"/>
        <v>24.2</v>
      </c>
      <c r="H23" s="3">
        <f>SUM(E23:G23)</f>
        <v>754.55000000000007</v>
      </c>
    </row>
    <row r="24" spans="4:8" x14ac:dyDescent="0.2">
      <c r="D24" t="s">
        <v>18</v>
      </c>
      <c r="E24" s="3">
        <f t="shared" ref="E24:G28" si="1">E6*E15</f>
        <v>135.44999999999999</v>
      </c>
      <c r="F24" s="3">
        <f t="shared" si="1"/>
        <v>377.3</v>
      </c>
      <c r="G24" s="3">
        <f t="shared" si="1"/>
        <v>31.400000000000002</v>
      </c>
      <c r="H24" s="3">
        <f t="shared" ref="H24:H28" si="2">SUM(E24:G24)</f>
        <v>544.15</v>
      </c>
    </row>
    <row r="25" spans="4:8" x14ac:dyDescent="0.2">
      <c r="D25" t="s">
        <v>19</v>
      </c>
      <c r="E25" s="3">
        <f t="shared" si="1"/>
        <v>72.5</v>
      </c>
      <c r="F25" s="3">
        <f t="shared" si="1"/>
        <v>324.94</v>
      </c>
      <c r="G25" s="3">
        <f t="shared" si="1"/>
        <v>42</v>
      </c>
      <c r="H25" s="3">
        <f t="shared" si="2"/>
        <v>439.44</v>
      </c>
    </row>
    <row r="26" spans="4:8" x14ac:dyDescent="0.2">
      <c r="D26" t="s">
        <v>20</v>
      </c>
      <c r="E26" s="3">
        <f t="shared" si="1"/>
        <v>98.6</v>
      </c>
      <c r="F26" s="3">
        <f t="shared" si="1"/>
        <v>328.6</v>
      </c>
      <c r="G26" s="3">
        <f t="shared" si="1"/>
        <v>33</v>
      </c>
      <c r="H26" s="3">
        <f t="shared" si="2"/>
        <v>460.20000000000005</v>
      </c>
    </row>
    <row r="27" spans="4:8" x14ac:dyDescent="0.2">
      <c r="D27" t="s">
        <v>21</v>
      </c>
      <c r="E27" s="3">
        <f t="shared" si="1"/>
        <v>91.35</v>
      </c>
      <c r="F27" s="3">
        <f t="shared" si="1"/>
        <v>448.5</v>
      </c>
      <c r="G27" s="3">
        <f t="shared" si="1"/>
        <v>44.28</v>
      </c>
      <c r="H27" s="3">
        <f t="shared" si="2"/>
        <v>584.13</v>
      </c>
    </row>
    <row r="28" spans="4:8" x14ac:dyDescent="0.2">
      <c r="D28" t="s">
        <v>22</v>
      </c>
      <c r="E28" s="3">
        <f t="shared" si="1"/>
        <v>98.550000000000011</v>
      </c>
      <c r="F28" s="3">
        <f t="shared" si="1"/>
        <v>329.44</v>
      </c>
      <c r="G28" s="3">
        <f t="shared" si="1"/>
        <v>58.5</v>
      </c>
      <c r="H28" s="3">
        <f t="shared" si="2"/>
        <v>486.49</v>
      </c>
    </row>
    <row r="29" spans="4:8" x14ac:dyDescent="0.2">
      <c r="D29" t="s">
        <v>29</v>
      </c>
      <c r="E29" s="3">
        <f>SUM(E23:E28)</f>
        <v>612.93000000000006</v>
      </c>
      <c r="F29" s="3">
        <f t="shared" ref="F29:G29" si="3">SUM(F23:F28)</f>
        <v>2422.65</v>
      </c>
      <c r="G29" s="3">
        <f t="shared" si="3"/>
        <v>233.38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M29"/>
  <sheetViews>
    <sheetView topLeftCell="A9" workbookViewId="0">
      <selection activeCell="I28" sqref="I28"/>
    </sheetView>
  </sheetViews>
  <sheetFormatPr baseColWidth="10" defaultColWidth="8.83203125" defaultRowHeight="15" x14ac:dyDescent="0.2"/>
  <cols>
    <col min="4" max="4" width="15.5" customWidth="1"/>
    <col min="6" max="6" width="10.5" bestFit="1" customWidth="1"/>
    <col min="9" max="9" width="12" customWidth="1"/>
    <col min="11" max="11" width="10.5" customWidth="1"/>
  </cols>
  <sheetData>
    <row r="3" spans="4:13" x14ac:dyDescent="0.2">
      <c r="D3" s="4"/>
    </row>
    <row r="5" spans="4:13" x14ac:dyDescent="0.2">
      <c r="E5" s="1"/>
      <c r="F5" s="1"/>
      <c r="G5" s="1"/>
    </row>
    <row r="6" spans="4:13" x14ac:dyDescent="0.2">
      <c r="E6" s="1"/>
      <c r="F6" s="1"/>
      <c r="G6" s="1"/>
    </row>
    <row r="7" spans="4:13" x14ac:dyDescent="0.2">
      <c r="E7" s="1"/>
      <c r="F7" s="1"/>
      <c r="G7" s="1"/>
    </row>
    <row r="8" spans="4:13" x14ac:dyDescent="0.2">
      <c r="E8" s="1"/>
      <c r="F8" s="1"/>
      <c r="G8" s="1"/>
    </row>
    <row r="9" spans="4:13" x14ac:dyDescent="0.2">
      <c r="E9" s="1"/>
      <c r="F9" s="1"/>
      <c r="G9" s="1"/>
      <c r="J9" s="3"/>
      <c r="K9" s="3"/>
      <c r="L9" s="3"/>
      <c r="M9" s="3"/>
    </row>
    <row r="10" spans="4:13" x14ac:dyDescent="0.2">
      <c r="E10" s="1"/>
      <c r="F10" s="1"/>
      <c r="G10" s="1"/>
      <c r="J10" s="3"/>
      <c r="K10" s="3"/>
      <c r="L10" s="3"/>
      <c r="M10" s="3"/>
    </row>
    <row r="11" spans="4:13" x14ac:dyDescent="0.2">
      <c r="E11" s="4" t="s">
        <v>34</v>
      </c>
      <c r="J11" s="3"/>
      <c r="K11" s="3"/>
      <c r="L11" s="3"/>
      <c r="M11" s="3"/>
    </row>
    <row r="12" spans="4:13" x14ac:dyDescent="0.2">
      <c r="D12" s="4"/>
      <c r="E12" s="9">
        <v>0.4</v>
      </c>
      <c r="F12" s="9">
        <v>1.2</v>
      </c>
      <c r="G12" s="9">
        <v>0.12</v>
      </c>
      <c r="J12" s="3"/>
      <c r="K12" s="3"/>
      <c r="L12" s="3"/>
      <c r="M12" s="3"/>
    </row>
    <row r="13" spans="4:13" x14ac:dyDescent="0.2">
      <c r="D13" s="4" t="s">
        <v>27</v>
      </c>
      <c r="E13" t="s">
        <v>23</v>
      </c>
      <c r="F13" t="s">
        <v>24</v>
      </c>
      <c r="G13" t="s">
        <v>25</v>
      </c>
      <c r="J13" s="3"/>
      <c r="K13" s="3"/>
      <c r="L13" s="3"/>
      <c r="M13" s="3"/>
    </row>
    <row r="14" spans="4:13" x14ac:dyDescent="0.2">
      <c r="D14" t="s">
        <v>17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">
      <c r="D15" t="s">
        <v>18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">
      <c r="D16" t="s">
        <v>19</v>
      </c>
      <c r="E16">
        <v>290</v>
      </c>
      <c r="F16">
        <v>211</v>
      </c>
      <c r="G16">
        <v>200</v>
      </c>
    </row>
    <row r="17" spans="4:8" x14ac:dyDescent="0.2">
      <c r="D17" t="s">
        <v>20</v>
      </c>
      <c r="E17">
        <v>340</v>
      </c>
      <c r="F17">
        <v>265</v>
      </c>
      <c r="G17">
        <v>330</v>
      </c>
    </row>
    <row r="18" spans="4:8" x14ac:dyDescent="0.2">
      <c r="D18" t="s">
        <v>21</v>
      </c>
      <c r="E18">
        <v>261</v>
      </c>
      <c r="F18">
        <v>345</v>
      </c>
      <c r="G18">
        <v>246</v>
      </c>
    </row>
    <row r="19" spans="4:8" x14ac:dyDescent="0.2">
      <c r="D19" t="s">
        <v>22</v>
      </c>
      <c r="E19">
        <v>365</v>
      </c>
      <c r="F19">
        <v>232</v>
      </c>
      <c r="G19">
        <v>390</v>
      </c>
    </row>
    <row r="21" spans="4:8" x14ac:dyDescent="0.2">
      <c r="D21" s="4" t="s">
        <v>28</v>
      </c>
    </row>
    <row r="22" spans="4:8" x14ac:dyDescent="0.2">
      <c r="E22" t="s">
        <v>23</v>
      </c>
      <c r="F22" t="s">
        <v>24</v>
      </c>
      <c r="G22" t="s">
        <v>25</v>
      </c>
      <c r="H22" t="s">
        <v>29</v>
      </c>
    </row>
    <row r="23" spans="4:8" x14ac:dyDescent="0.2">
      <c r="D23" t="s">
        <v>17</v>
      </c>
      <c r="E23" s="3">
        <f>E14*$E$12</f>
        <v>145.6</v>
      </c>
      <c r="F23" s="3">
        <f>F14*$F$12</f>
        <v>469.2</v>
      </c>
      <c r="G23" s="3">
        <f>G14*$G$12</f>
        <v>26.4</v>
      </c>
      <c r="H23" s="3">
        <f>SUM(E23:G23)</f>
        <v>641.19999999999993</v>
      </c>
    </row>
    <row r="24" spans="4:8" x14ac:dyDescent="0.2">
      <c r="D24" t="s">
        <v>18</v>
      </c>
      <c r="E24" s="3">
        <f t="shared" ref="E24:E28" si="0">E15*$E$12</f>
        <v>154.80000000000001</v>
      </c>
      <c r="F24" s="3">
        <f t="shared" ref="F24:F28" si="1">F15*$F$12</f>
        <v>294</v>
      </c>
      <c r="G24" s="3">
        <f t="shared" ref="G24:G28" si="2">G15*$G$12</f>
        <v>37.68</v>
      </c>
      <c r="H24" s="3">
        <f t="shared" ref="H24:H28" si="3">SUM(E24:G24)</f>
        <v>486.48</v>
      </c>
    </row>
    <row r="25" spans="4:8" x14ac:dyDescent="0.2">
      <c r="D25" t="s">
        <v>19</v>
      </c>
      <c r="E25" s="3">
        <f t="shared" si="0"/>
        <v>116</v>
      </c>
      <c r="F25" s="3">
        <f t="shared" si="1"/>
        <v>253.2</v>
      </c>
      <c r="G25" s="3">
        <f t="shared" si="2"/>
        <v>24</v>
      </c>
      <c r="H25" s="3">
        <f t="shared" si="3"/>
        <v>393.2</v>
      </c>
    </row>
    <row r="26" spans="4:8" x14ac:dyDescent="0.2">
      <c r="D26" t="s">
        <v>20</v>
      </c>
      <c r="E26" s="3">
        <f t="shared" si="0"/>
        <v>136</v>
      </c>
      <c r="F26" s="3">
        <f t="shared" si="1"/>
        <v>318</v>
      </c>
      <c r="G26" s="3">
        <f t="shared" si="2"/>
        <v>39.6</v>
      </c>
      <c r="H26" s="3">
        <f t="shared" si="3"/>
        <v>493.6</v>
      </c>
    </row>
    <row r="27" spans="4:8" x14ac:dyDescent="0.2">
      <c r="D27" t="s">
        <v>21</v>
      </c>
      <c r="E27" s="3">
        <f t="shared" si="0"/>
        <v>104.4</v>
      </c>
      <c r="F27" s="3">
        <f t="shared" si="1"/>
        <v>414</v>
      </c>
      <c r="G27" s="3">
        <f t="shared" si="2"/>
        <v>29.52</v>
      </c>
      <c r="H27" s="3">
        <f t="shared" si="3"/>
        <v>547.91999999999996</v>
      </c>
    </row>
    <row r="28" spans="4:8" x14ac:dyDescent="0.2">
      <c r="D28" t="s">
        <v>22</v>
      </c>
      <c r="E28" s="3">
        <f t="shared" si="0"/>
        <v>146</v>
      </c>
      <c r="F28" s="3">
        <f t="shared" si="1"/>
        <v>278.39999999999998</v>
      </c>
      <c r="G28" s="3">
        <f t="shared" si="2"/>
        <v>46.8</v>
      </c>
      <c r="H28" s="3">
        <f t="shared" si="3"/>
        <v>471.2</v>
      </c>
    </row>
    <row r="29" spans="4:8" x14ac:dyDescent="0.2">
      <c r="D29" t="s">
        <v>29</v>
      </c>
      <c r="E29" s="3">
        <f>SUM(E23:E28)</f>
        <v>802.8</v>
      </c>
      <c r="F29" s="3">
        <f t="shared" ref="F29:G29" si="4">SUM(F23:F28)</f>
        <v>2026.8000000000002</v>
      </c>
      <c r="G29" s="3">
        <f t="shared" si="4"/>
        <v>204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7"/>
  <sheetViews>
    <sheetView tabSelected="1" zoomScale="120" zoomScaleNormal="120" workbookViewId="0">
      <selection activeCell="E22" sqref="E22"/>
    </sheetView>
  </sheetViews>
  <sheetFormatPr baseColWidth="10" defaultColWidth="8.83203125" defaultRowHeight="15" x14ac:dyDescent="0.2"/>
  <cols>
    <col min="2" max="2" width="13.5" customWidth="1"/>
    <col min="3" max="3" width="10.6640625" customWidth="1"/>
    <col min="4" max="4" width="10.5" customWidth="1"/>
    <col min="5" max="12" width="11.5" bestFit="1" customWidth="1"/>
  </cols>
  <sheetData>
    <row r="2" spans="2:12" x14ac:dyDescent="0.2">
      <c r="B2" t="s">
        <v>35</v>
      </c>
      <c r="C2">
        <v>100</v>
      </c>
    </row>
    <row r="3" spans="2:12" x14ac:dyDescent="0.2">
      <c r="B3" t="s">
        <v>36</v>
      </c>
      <c r="C3">
        <v>20</v>
      </c>
    </row>
    <row r="4" spans="2:12" x14ac:dyDescent="0.2">
      <c r="B4" t="s">
        <v>37</v>
      </c>
      <c r="C4">
        <v>0.15</v>
      </c>
    </row>
    <row r="7" spans="2:12" ht="32" x14ac:dyDescent="0.2">
      <c r="B7" t="s">
        <v>38</v>
      </c>
      <c r="C7" s="2" t="s">
        <v>39</v>
      </c>
      <c r="D7" s="2" t="s">
        <v>40</v>
      </c>
      <c r="E7" s="2" t="s">
        <v>41</v>
      </c>
      <c r="F7" s="2" t="s">
        <v>42</v>
      </c>
    </row>
    <row r="8" spans="2:12" x14ac:dyDescent="0.2">
      <c r="B8">
        <v>1</v>
      </c>
      <c r="C8">
        <f>C2</f>
        <v>100</v>
      </c>
      <c r="D8">
        <f>C3</f>
        <v>20</v>
      </c>
      <c r="E8">
        <f>C8*C4</f>
        <v>15</v>
      </c>
      <c r="F8">
        <f>C8-E8+D8</f>
        <v>105</v>
      </c>
    </row>
    <row r="9" spans="2:12" x14ac:dyDescent="0.2">
      <c r="B9">
        <v>2</v>
      </c>
      <c r="C9">
        <f>F8</f>
        <v>105</v>
      </c>
      <c r="D9">
        <f>C3</f>
        <v>20</v>
      </c>
      <c r="E9">
        <f>C9*$C$4</f>
        <v>15.75</v>
      </c>
      <c r="F9" s="11">
        <f>ROUND(C9-E9+D9,0)</f>
        <v>109</v>
      </c>
      <c r="G9" s="1"/>
      <c r="H9" s="1"/>
      <c r="I9" s="1"/>
      <c r="J9" s="1"/>
      <c r="K9" s="1"/>
      <c r="L9" s="1"/>
    </row>
    <row r="10" spans="2:12" x14ac:dyDescent="0.2">
      <c r="B10">
        <v>3</v>
      </c>
      <c r="C10">
        <f>F9</f>
        <v>109</v>
      </c>
      <c r="D10">
        <v>20</v>
      </c>
      <c r="E10">
        <f t="shared" ref="E10:E17" si="0">C10*$C$4</f>
        <v>16.349999999999998</v>
      </c>
      <c r="F10" s="11">
        <f t="shared" ref="F10:F16" si="1">ROUND(C10-E10+D10,0)</f>
        <v>113</v>
      </c>
      <c r="G10" s="3"/>
      <c r="H10" s="3"/>
      <c r="I10" s="3"/>
      <c r="J10" s="3"/>
      <c r="K10" s="3"/>
      <c r="L10" s="3"/>
    </row>
    <row r="11" spans="2:12" x14ac:dyDescent="0.2">
      <c r="B11">
        <v>4</v>
      </c>
      <c r="C11">
        <f t="shared" ref="C11:C17" si="2">F10</f>
        <v>113</v>
      </c>
      <c r="D11">
        <v>20</v>
      </c>
      <c r="E11">
        <f t="shared" si="0"/>
        <v>16.95</v>
      </c>
      <c r="F11" s="11">
        <f t="shared" si="1"/>
        <v>116</v>
      </c>
      <c r="G11" s="3"/>
      <c r="H11" s="3"/>
      <c r="I11" s="3"/>
      <c r="J11" s="3"/>
      <c r="K11" s="3"/>
      <c r="L11" s="3"/>
    </row>
    <row r="12" spans="2:12" x14ac:dyDescent="0.2">
      <c r="B12">
        <v>5</v>
      </c>
      <c r="C12">
        <f t="shared" si="2"/>
        <v>116</v>
      </c>
      <c r="D12">
        <v>20</v>
      </c>
      <c r="E12">
        <f t="shared" si="0"/>
        <v>17.399999999999999</v>
      </c>
      <c r="F12" s="11">
        <f t="shared" si="1"/>
        <v>119</v>
      </c>
      <c r="G12" s="3"/>
      <c r="H12" s="3"/>
      <c r="I12" s="3"/>
      <c r="J12" s="3"/>
      <c r="K12" s="3"/>
      <c r="L12" s="3"/>
    </row>
    <row r="13" spans="2:12" x14ac:dyDescent="0.2">
      <c r="B13">
        <v>6</v>
      </c>
      <c r="C13">
        <f t="shared" si="2"/>
        <v>119</v>
      </c>
      <c r="D13">
        <v>20</v>
      </c>
      <c r="E13">
        <f t="shared" si="0"/>
        <v>17.849999999999998</v>
      </c>
      <c r="F13" s="11">
        <f t="shared" si="1"/>
        <v>121</v>
      </c>
      <c r="G13" s="3"/>
      <c r="H13" s="3"/>
      <c r="I13" s="3"/>
      <c r="J13" s="3"/>
      <c r="K13" s="3"/>
      <c r="L13" s="3"/>
    </row>
    <row r="14" spans="2:12" x14ac:dyDescent="0.2">
      <c r="B14">
        <v>7</v>
      </c>
      <c r="C14">
        <f t="shared" si="2"/>
        <v>121</v>
      </c>
      <c r="D14">
        <v>20</v>
      </c>
      <c r="E14">
        <f t="shared" si="0"/>
        <v>18.149999999999999</v>
      </c>
      <c r="F14" s="11">
        <f t="shared" si="1"/>
        <v>123</v>
      </c>
      <c r="G14" s="3"/>
      <c r="H14" s="3"/>
      <c r="I14" s="3"/>
      <c r="J14" s="3"/>
      <c r="K14" s="3"/>
      <c r="L14" s="3"/>
    </row>
    <row r="15" spans="2:12" x14ac:dyDescent="0.2">
      <c r="B15">
        <v>8</v>
      </c>
      <c r="C15">
        <f t="shared" si="2"/>
        <v>123</v>
      </c>
      <c r="D15">
        <v>20</v>
      </c>
      <c r="E15">
        <f t="shared" si="0"/>
        <v>18.45</v>
      </c>
      <c r="F15" s="11">
        <f t="shared" si="1"/>
        <v>125</v>
      </c>
      <c r="G15" s="3"/>
      <c r="H15" s="3"/>
      <c r="I15" s="3"/>
      <c r="J15" s="3"/>
      <c r="K15" s="3"/>
      <c r="L15" s="3"/>
    </row>
    <row r="16" spans="2:12" x14ac:dyDescent="0.2">
      <c r="B16">
        <v>9</v>
      </c>
      <c r="C16">
        <f t="shared" si="2"/>
        <v>125</v>
      </c>
      <c r="D16">
        <v>20</v>
      </c>
      <c r="E16">
        <f t="shared" si="0"/>
        <v>18.75</v>
      </c>
      <c r="F16" s="11">
        <f t="shared" si="1"/>
        <v>126</v>
      </c>
      <c r="G16" s="3"/>
      <c r="H16" s="3"/>
      <c r="I16" s="3"/>
      <c r="J16" s="3"/>
      <c r="K16" s="3"/>
      <c r="L16" s="3"/>
    </row>
    <row r="17" spans="2:12" x14ac:dyDescent="0.2">
      <c r="B17">
        <v>10</v>
      </c>
      <c r="C17">
        <f t="shared" si="2"/>
        <v>126</v>
      </c>
      <c r="D17">
        <v>20</v>
      </c>
      <c r="E17">
        <f t="shared" si="0"/>
        <v>18.899999999999999</v>
      </c>
      <c r="F17" s="11">
        <f>ROUND(C17-E17+D17,0)</f>
        <v>127</v>
      </c>
      <c r="G17" s="3"/>
      <c r="H17" s="3"/>
      <c r="I17" s="3"/>
      <c r="J17" s="3"/>
      <c r="K17" s="3"/>
      <c r="L17" s="3"/>
    </row>
    <row r="18" spans="2:12" x14ac:dyDescent="0.2">
      <c r="D18" s="1"/>
      <c r="E18" s="3"/>
      <c r="F18" s="3"/>
      <c r="G18" s="3"/>
      <c r="H18" s="3"/>
      <c r="I18" s="3"/>
      <c r="J18" s="3"/>
      <c r="K18" s="3"/>
      <c r="L18" s="3"/>
    </row>
    <row r="19" spans="2:12" x14ac:dyDescent="0.2">
      <c r="D19" s="1"/>
      <c r="E19" s="3"/>
      <c r="F19" s="3"/>
      <c r="G19" s="3"/>
      <c r="H19" s="3"/>
      <c r="I19" s="3"/>
      <c r="J19" s="3"/>
      <c r="K19" s="3"/>
      <c r="L19" s="3"/>
    </row>
    <row r="20" spans="2:12" x14ac:dyDescent="0.2">
      <c r="D20" s="1" t="s">
        <v>49</v>
      </c>
      <c r="E20" s="3" t="s">
        <v>50</v>
      </c>
      <c r="F20" s="3"/>
      <c r="G20" s="3"/>
      <c r="H20" s="3"/>
      <c r="I20" s="3" t="s">
        <v>49</v>
      </c>
      <c r="J20" s="3" t="s">
        <v>50</v>
      </c>
      <c r="K20" s="3"/>
      <c r="L20" s="3"/>
    </row>
    <row r="21" spans="2:12" x14ac:dyDescent="0.2">
      <c r="C21" t="s">
        <v>43</v>
      </c>
      <c r="D21">
        <f>VLOOKUP(C21,$H$21:$J$27,2,)</f>
        <v>20</v>
      </c>
      <c r="E21">
        <f>VLOOKUP(C21,H21:J27,3,)</f>
        <v>21</v>
      </c>
      <c r="H21" t="s">
        <v>43</v>
      </c>
      <c r="I21">
        <v>20</v>
      </c>
      <c r="J21">
        <v>21</v>
      </c>
    </row>
    <row r="22" spans="2:12" x14ac:dyDescent="0.2">
      <c r="C22" t="s">
        <v>44</v>
      </c>
      <c r="D22">
        <f t="shared" ref="D22:D26" si="3">VLOOKUP(C22,$H$21:$J$27,2,)</f>
        <v>24</v>
      </c>
      <c r="E22">
        <f t="shared" ref="E22:E26" si="4">VLOOKUP(C22,H22:J28,3,)</f>
        <v>3</v>
      </c>
      <c r="H22" t="s">
        <v>44</v>
      </c>
      <c r="I22">
        <v>24</v>
      </c>
      <c r="J22">
        <v>3</v>
      </c>
    </row>
    <row r="23" spans="2:12" x14ac:dyDescent="0.2">
      <c r="C23" t="s">
        <v>45</v>
      </c>
      <c r="D23">
        <f t="shared" si="3"/>
        <v>45</v>
      </c>
      <c r="E23">
        <f t="shared" si="4"/>
        <v>25</v>
      </c>
      <c r="H23" t="s">
        <v>45</v>
      </c>
      <c r="I23">
        <v>45</v>
      </c>
      <c r="J23">
        <v>25</v>
      </c>
    </row>
    <row r="24" spans="2:12" x14ac:dyDescent="0.2">
      <c r="C24" t="s">
        <v>46</v>
      </c>
      <c r="D24">
        <f t="shared" si="3"/>
        <v>67</v>
      </c>
      <c r="E24">
        <f t="shared" si="4"/>
        <v>67</v>
      </c>
      <c r="H24" t="s">
        <v>46</v>
      </c>
      <c r="I24">
        <v>67</v>
      </c>
      <c r="J24">
        <v>67</v>
      </c>
    </row>
    <row r="25" spans="2:12" x14ac:dyDescent="0.2">
      <c r="C25" t="s">
        <v>47</v>
      </c>
      <c r="D25">
        <f t="shared" si="3"/>
        <v>89</v>
      </c>
      <c r="E25">
        <f t="shared" si="4"/>
        <v>67</v>
      </c>
      <c r="H25" t="s">
        <v>47</v>
      </c>
      <c r="I25">
        <v>89</v>
      </c>
      <c r="J25">
        <v>67</v>
      </c>
    </row>
    <row r="26" spans="2:12" x14ac:dyDescent="0.2">
      <c r="C26" t="s">
        <v>48</v>
      </c>
      <c r="D26">
        <f t="shared" si="3"/>
        <v>34</v>
      </c>
      <c r="E26">
        <f t="shared" si="4"/>
        <v>74</v>
      </c>
      <c r="H26" t="s">
        <v>51</v>
      </c>
      <c r="I26">
        <v>9</v>
      </c>
      <c r="J26">
        <v>67</v>
      </c>
    </row>
    <row r="27" spans="2:12" x14ac:dyDescent="0.2">
      <c r="H27" t="s">
        <v>48</v>
      </c>
      <c r="I27">
        <v>34</v>
      </c>
      <c r="J27">
        <v>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wages</vt:lpstr>
      <vt:lpstr>cake cost</vt:lpstr>
      <vt:lpstr>suppliers</vt:lpstr>
      <vt:lpstr>Cost 2</vt:lpstr>
      <vt:lpstr>Customers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Prateek Tripathy</cp:lastModifiedBy>
  <dcterms:created xsi:type="dcterms:W3CDTF">2008-02-10T16:55:31Z</dcterms:created>
  <dcterms:modified xsi:type="dcterms:W3CDTF">2024-07-15T12:34:54Z</dcterms:modified>
</cp:coreProperties>
</file>