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90" windowWidth="22425" windowHeight="11820" activeTab="7"/>
  </bookViews>
  <sheets>
    <sheet name="Quality" sheetId="1" r:id="rId1"/>
    <sheet name="Resolution" sheetId="2" r:id="rId2"/>
    <sheet name="FgLum" sheetId="4" r:id="rId3"/>
    <sheet name="BgLum" sheetId="5" r:id="rId4"/>
    <sheet name="Syn" sheetId="8" r:id="rId5"/>
    <sheet name="BL" sheetId="6" r:id="rId6"/>
    <sheet name="CW" sheetId="7" r:id="rId7"/>
    <sheet name="WS" sheetId="3" r:id="rId8"/>
    <sheet name="Combined" sheetId="9" r:id="rId9"/>
  </sheets>
  <calcPr calcId="145621"/>
</workbook>
</file>

<file path=xl/calcChain.xml><?xml version="1.0" encoding="utf-8"?>
<calcChain xmlns="http://schemas.openxmlformats.org/spreadsheetml/2006/main">
  <c r="I45" i="3" l="1"/>
  <c r="I76" i="5"/>
  <c r="H40" i="4"/>
  <c r="H33" i="4"/>
  <c r="H35" i="7" l="1"/>
  <c r="H28" i="7"/>
  <c r="H21" i="7" l="1"/>
  <c r="H13" i="7" l="1"/>
  <c r="H5" i="7" l="1"/>
  <c r="I41" i="6" l="1"/>
  <c r="I33" i="6"/>
  <c r="I26" i="6"/>
  <c r="I19" i="6"/>
  <c r="I12" i="6"/>
  <c r="I5" i="6"/>
  <c r="I69" i="5" l="1"/>
  <c r="I56" i="5"/>
  <c r="K35" i="5"/>
  <c r="K19" i="5"/>
  <c r="I19" i="5"/>
  <c r="I35" i="5"/>
  <c r="I27" i="5"/>
  <c r="H5" i="5"/>
  <c r="H26" i="4" l="1"/>
  <c r="H19" i="4"/>
  <c r="H12" i="4"/>
  <c r="H5" i="4"/>
  <c r="J39" i="3"/>
  <c r="O37" i="3"/>
  <c r="I37" i="3"/>
  <c r="O36" i="3"/>
  <c r="I36" i="3"/>
  <c r="I39" i="3" s="1"/>
  <c r="L39" i="3" l="1"/>
  <c r="I4" i="3"/>
  <c r="I5" i="3"/>
  <c r="O29" i="3"/>
  <c r="J31" i="3"/>
  <c r="I29" i="3"/>
  <c r="O28" i="3"/>
  <c r="I28" i="3"/>
  <c r="I31" i="3" s="1"/>
  <c r="O20" i="3"/>
  <c r="L31" i="3" l="1"/>
  <c r="J23" i="3"/>
  <c r="I21" i="3"/>
  <c r="I20" i="3"/>
  <c r="I23" i="3" s="1"/>
  <c r="J15" i="3"/>
  <c r="I15" i="3"/>
  <c r="I13" i="3"/>
  <c r="I12" i="3"/>
  <c r="I7" i="3"/>
  <c r="J7" i="3"/>
  <c r="L15" i="3" l="1"/>
  <c r="L7" i="3"/>
  <c r="L23" i="3"/>
  <c r="R3" i="2"/>
  <c r="L3" i="2"/>
  <c r="R8" i="2" l="1"/>
  <c r="Q8" i="2"/>
  <c r="L8" i="2"/>
  <c r="K8" i="2"/>
  <c r="F8" i="2"/>
  <c r="R9" i="2"/>
  <c r="Q9" i="2"/>
  <c r="L9" i="2"/>
  <c r="K9" i="2"/>
  <c r="F9" i="2"/>
  <c r="R4" i="2"/>
  <c r="L4" i="2"/>
  <c r="Q3" i="2"/>
  <c r="Q4" i="2"/>
  <c r="Q5" i="2"/>
  <c r="Q6" i="2"/>
  <c r="Q7" i="2"/>
  <c r="Q10" i="2"/>
  <c r="K4" i="2"/>
  <c r="K5" i="2"/>
  <c r="K6" i="2"/>
  <c r="K7" i="2"/>
  <c r="K10" i="2"/>
  <c r="K3" i="2"/>
  <c r="P4" i="1"/>
  <c r="P5" i="1"/>
  <c r="P6" i="1"/>
  <c r="P7" i="1"/>
  <c r="P8" i="1"/>
  <c r="P9" i="1"/>
  <c r="P10" i="1"/>
  <c r="P11" i="1"/>
  <c r="P12" i="1"/>
  <c r="P3" i="1"/>
  <c r="J4" i="1"/>
  <c r="J5" i="1"/>
  <c r="J6" i="1"/>
  <c r="J7" i="1"/>
  <c r="J8" i="1"/>
  <c r="J9" i="1"/>
  <c r="J10" i="1"/>
  <c r="J11" i="1"/>
  <c r="J12" i="1"/>
  <c r="J3" i="1"/>
  <c r="R10" i="2"/>
  <c r="L10" i="2"/>
  <c r="F3" i="2"/>
  <c r="F4" i="2"/>
  <c r="F5" i="2"/>
  <c r="F6" i="2"/>
  <c r="F7" i="2"/>
  <c r="F10" i="2"/>
  <c r="R7" i="2"/>
  <c r="L7" i="2"/>
  <c r="R6" i="2"/>
  <c r="L6" i="2"/>
  <c r="R5" i="2"/>
  <c r="L5" i="2"/>
  <c r="K4" i="1"/>
  <c r="K5" i="1"/>
  <c r="K6" i="1"/>
  <c r="K7" i="1"/>
  <c r="K8" i="1"/>
  <c r="K9" i="1"/>
  <c r="K10" i="1"/>
  <c r="K11" i="1"/>
  <c r="K12" i="1"/>
  <c r="K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<sst xmlns="http://schemas.openxmlformats.org/spreadsheetml/2006/main" count="403" uniqueCount="70">
  <si>
    <t>Arial</t>
  </si>
  <si>
    <t>OCR</t>
  </si>
  <si>
    <t>Font</t>
  </si>
  <si>
    <t>Confirmation</t>
  </si>
  <si>
    <t>Substitution</t>
  </si>
  <si>
    <t>Insertion</t>
  </si>
  <si>
    <t>Deletion</t>
  </si>
  <si>
    <t>Watermark</t>
  </si>
  <si>
    <t>in0out0</t>
  </si>
  <si>
    <t>in0out1</t>
  </si>
  <si>
    <t>in1out0</t>
  </si>
  <si>
    <t>in1out1</t>
  </si>
  <si>
    <t>Accuracy</t>
  </si>
  <si>
    <t>FgLum</t>
  </si>
  <si>
    <t>Quality</t>
  </si>
  <si>
    <t>Resolution</t>
  </si>
  <si>
    <t>FileSize</t>
  </si>
  <si>
    <t>Uncompressed</t>
  </si>
  <si>
    <t>Summation</t>
  </si>
  <si>
    <t>Total</t>
  </si>
  <si>
    <t>Compressed</t>
  </si>
  <si>
    <t>WS</t>
  </si>
  <si>
    <t>-</t>
  </si>
  <si>
    <t>?</t>
  </si>
  <si>
    <t>_</t>
  </si>
  <si>
    <t>Standard PDF to JPG, 400 dpi, 90%</t>
  </si>
  <si>
    <t>Too small</t>
  </si>
  <si>
    <t>Absolute</t>
  </si>
  <si>
    <t>These numbers went way up</t>
  </si>
  <si>
    <t>Alignment fixed</t>
  </si>
  <si>
    <t>Relative</t>
  </si>
  <si>
    <t>BgLum</t>
  </si>
  <si>
    <t>Char backwards</t>
  </si>
  <si>
    <t>Top &amp; Bottom backwards</t>
  </si>
  <si>
    <t>Char forewards</t>
  </si>
  <si>
    <t>Char forewards top and bottom</t>
  </si>
  <si>
    <t>Chare forewards tall and wide</t>
  </si>
  <si>
    <t>Limit to 3 extra wide</t>
  </si>
  <si>
    <t>best</t>
  </si>
  <si>
    <t>Limit to 2 extra wide</t>
  </si>
  <si>
    <t>Don't do grey</t>
  </si>
  <si>
    <t>BL</t>
  </si>
  <si>
    <t>Problem with ' "</t>
  </si>
  <si>
    <t>Rule out specific characters</t>
  </si>
  <si>
    <t>Horizontal and average</t>
  </si>
  <si>
    <t>Try with 3%</t>
  </si>
  <si>
    <t>With 2%</t>
  </si>
  <si>
    <t>With 1%</t>
  </si>
  <si>
    <t>CW</t>
  </si>
  <si>
    <t>50 &amp; 200</t>
  </si>
  <si>
    <t>95 &amp; 107</t>
  </si>
  <si>
    <t>94/95 &amp; 107</t>
  </si>
  <si>
    <t>Ariel</t>
  </si>
  <si>
    <t>10pt</t>
  </si>
  <si>
    <t>12pt</t>
  </si>
  <si>
    <t>TNR</t>
  </si>
  <si>
    <t>Lots</t>
  </si>
  <si>
    <t>Parity bad and noticed, so converted to -?</t>
  </si>
  <si>
    <t>Scheme</t>
  </si>
  <si>
    <t>Good</t>
  </si>
  <si>
    <t>All</t>
  </si>
  <si>
    <t>Syn</t>
  </si>
  <si>
    <t>NaN</t>
  </si>
  <si>
    <t>bad</t>
  </si>
  <si>
    <t>error</t>
  </si>
  <si>
    <t>Fixed</t>
  </si>
  <si>
    <t>poor</t>
  </si>
  <si>
    <t>FG Alone</t>
  </si>
  <si>
    <t>FG with BG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</si>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</sst>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JPEG Compression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Quality!$E$2</c:f>
              <c:strCache>
                <c:ptCount val="1"/>
                <c:pt idx="0">
                  <c:v>FileSize</c:v>
                </c:pt>
              </c:strCache>
            </c:strRef>
          </c:tx>
          <c:xVal>
            <c:numRef>
              <c:f>Quality!$D$3:$D$12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Quality!$E$3:$E$12</c:f>
              <c:numCache>
                <c:formatCode>#,##0</c:formatCode>
                <c:ptCount val="10"/>
                <c:pt idx="0">
                  <c:v>8976422</c:v>
                </c:pt>
                <c:pt idx="1">
                  <c:v>4664670</c:v>
                </c:pt>
                <c:pt idx="2">
                  <c:v>3638543</c:v>
                </c:pt>
                <c:pt idx="3">
                  <c:v>3155236</c:v>
                </c:pt>
                <c:pt idx="4">
                  <c:v>2836339</c:v>
                </c:pt>
                <c:pt idx="5">
                  <c:v>2624321</c:v>
                </c:pt>
                <c:pt idx="6">
                  <c:v>2417298</c:v>
                </c:pt>
                <c:pt idx="7">
                  <c:v>2194937</c:v>
                </c:pt>
                <c:pt idx="8">
                  <c:v>1885034</c:v>
                </c:pt>
                <c:pt idx="9">
                  <c:v>1505427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3840"/>
        <c:axId val="208934016"/>
      </c:scatterChart>
      <c:valAx>
        <c:axId val="240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JPEG Quality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34016"/>
        <c:crosses val="autoZero"/>
        <c:crossBetween val="midCat"/>
      </c:valAx>
      <c:valAx>
        <c:axId val="2089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Size (bytes)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08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OCR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Quality!$K$2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Quality!$D$3:$D$12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Quality!$K$3:$K$12</c:f>
              <c:numCache>
                <c:formatCode>0.00%</c:formatCode>
                <c:ptCount val="10"/>
                <c:pt idx="0">
                  <c:v>0.99724586880320476</c:v>
                </c:pt>
                <c:pt idx="1">
                  <c:v>0.99724586880320476</c:v>
                </c:pt>
                <c:pt idx="2">
                  <c:v>0.99724586880320476</c:v>
                </c:pt>
                <c:pt idx="3">
                  <c:v>0.99724586880320476</c:v>
                </c:pt>
                <c:pt idx="4">
                  <c:v>0.99699549323985981</c:v>
                </c:pt>
                <c:pt idx="5">
                  <c:v>0.99724586880320476</c:v>
                </c:pt>
                <c:pt idx="6">
                  <c:v>0.99724586880320476</c:v>
                </c:pt>
                <c:pt idx="7">
                  <c:v>0.99749624436654982</c:v>
                </c:pt>
                <c:pt idx="8">
                  <c:v>0.99749624436654982</c:v>
                </c:pt>
                <c:pt idx="9">
                  <c:v>0.9959949937421777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6416"/>
        <c:axId val="224318592"/>
      </c:scatterChart>
      <c:valAx>
        <c:axId val="2243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JPEG Quality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318592"/>
        <c:crosses val="autoZero"/>
        <c:crossBetween val="midCat"/>
      </c:valAx>
      <c:valAx>
        <c:axId val="224318592"/>
        <c:scaling>
          <c:orientation val="minMax"/>
          <c:max val="1"/>
          <c:min val="0.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crossAx val="22431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Watermark Accuracy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Quality!$Q$2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Quality!$D$3:$D$12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Quality!$Q$3:$Q$12</c:f>
              <c:numCache>
                <c:formatCode>0.0%</c:formatCode>
                <c:ptCount val="10"/>
                <c:pt idx="0">
                  <c:v>1</c:v>
                </c:pt>
                <c:pt idx="1">
                  <c:v>0.99701046337817634</c:v>
                </c:pt>
                <c:pt idx="2">
                  <c:v>0.92944693572496262</c:v>
                </c:pt>
                <c:pt idx="3">
                  <c:v>0.76278026905829599</c:v>
                </c:pt>
                <c:pt idx="4">
                  <c:v>0.65022421524663676</c:v>
                </c:pt>
                <c:pt idx="5">
                  <c:v>0.60642750373692078</c:v>
                </c:pt>
                <c:pt idx="6">
                  <c:v>0.56188340807174886</c:v>
                </c:pt>
                <c:pt idx="7">
                  <c:v>0.52435744172145848</c:v>
                </c:pt>
                <c:pt idx="8">
                  <c:v>0.52420800956365809</c:v>
                </c:pt>
                <c:pt idx="9">
                  <c:v>0.49671249252839211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51744"/>
        <c:axId val="224353664"/>
      </c:scatterChart>
      <c:valAx>
        <c:axId val="2243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JPEG</a:t>
                </a:r>
                <a:r>
                  <a:rPr lang="en-US" baseline="0"/>
                  <a:t> Quality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353664"/>
        <c:crosses val="autoZero"/>
        <c:crossBetween val="midCat"/>
      </c:valAx>
      <c:valAx>
        <c:axId val="22435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435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JPEG Compression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Resolution!$E$2</c:f>
              <c:strCache>
                <c:ptCount val="1"/>
                <c:pt idx="0">
                  <c:v>Compressed</c:v>
                </c:pt>
              </c:strCache>
            </c:strRef>
          </c:tx>
          <c:xVal>
            <c:numRef>
              <c:f>Resolution!$C$3:$C$10</c:f>
              <c:numCache>
                <c:formatCode>General</c:formatCode>
                <c:ptCount val="8"/>
                <c:pt idx="0">
                  <c:v>1200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100</c:v>
                </c:pt>
              </c:numCache>
            </c:numRef>
          </c:xVal>
          <c:yVal>
            <c:numRef>
              <c:f>Resolution!$E$3:$E$10</c:f>
              <c:numCache>
                <c:formatCode>#,##0</c:formatCode>
                <c:ptCount val="8"/>
                <c:pt idx="0">
                  <c:v>34817981</c:v>
                </c:pt>
                <c:pt idx="1">
                  <c:v>15229275</c:v>
                </c:pt>
                <c:pt idx="2">
                  <c:v>8976422</c:v>
                </c:pt>
                <c:pt idx="3">
                  <c:v>6025449</c:v>
                </c:pt>
                <c:pt idx="4">
                  <c:v>3459799</c:v>
                </c:pt>
                <c:pt idx="5">
                  <c:v>2947996</c:v>
                </c:pt>
                <c:pt idx="6">
                  <c:v>2438881</c:v>
                </c:pt>
                <c:pt idx="7">
                  <c:v>1357352</c:v>
                </c:pt>
              </c:numCache>
            </c:numRef>
          </c:yVal>
          <c:smooth val="1"/>
        </c:ser>
        <c:ser>
          <c:idx val="1"/>
          <c:order val="1"/>
          <c:tx>
            <c:v>Uncompressed</c:v>
          </c:tx>
          <c:xVal>
            <c:numRef>
              <c:f>Resolution!$C$3:$C$10</c:f>
              <c:numCache>
                <c:formatCode>General</c:formatCode>
                <c:ptCount val="8"/>
                <c:pt idx="0">
                  <c:v>1200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100</c:v>
                </c:pt>
              </c:numCache>
            </c:numRef>
          </c:xVal>
          <c:yVal>
            <c:numRef>
              <c:f>Resolution!$F$3:$F$10</c:f>
              <c:numCache>
                <c:formatCode>#,##0</c:formatCode>
                <c:ptCount val="8"/>
                <c:pt idx="0">
                  <c:v>195458688</c:v>
                </c:pt>
                <c:pt idx="1">
                  <c:v>48864672</c:v>
                </c:pt>
                <c:pt idx="2">
                  <c:v>21717632</c:v>
                </c:pt>
                <c:pt idx="3">
                  <c:v>12216168</c:v>
                </c:pt>
                <c:pt idx="4">
                  <c:v>5429408</c:v>
                </c:pt>
                <c:pt idx="5">
                  <c:v>4156890.5</c:v>
                </c:pt>
                <c:pt idx="6">
                  <c:v>3054042</c:v>
                </c:pt>
                <c:pt idx="7">
                  <c:v>1357352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89760"/>
        <c:axId val="224391936"/>
      </c:scatterChart>
      <c:valAx>
        <c:axId val="2243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Resolution (dpi)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391936"/>
        <c:crosses val="autoZero"/>
        <c:crossBetween val="midCat"/>
      </c:valAx>
      <c:valAx>
        <c:axId val="22439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Size (bytes)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2438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OCR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Resolution!$L$2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Resolution!$C$3:$C$10</c:f>
              <c:numCache>
                <c:formatCode>General</c:formatCode>
                <c:ptCount val="8"/>
                <c:pt idx="0">
                  <c:v>1200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100</c:v>
                </c:pt>
              </c:numCache>
            </c:numRef>
          </c:xVal>
          <c:yVal>
            <c:numRef>
              <c:f>Resolution!$L$3:$L$10</c:f>
              <c:numCache>
                <c:formatCode>0.00%</c:formatCode>
                <c:ptCount val="8"/>
                <c:pt idx="0">
                  <c:v>0.99974949899799603</c:v>
                </c:pt>
                <c:pt idx="1">
                  <c:v>0.99649210724129289</c:v>
                </c:pt>
                <c:pt idx="2">
                  <c:v>0.99724586880320476</c:v>
                </c:pt>
                <c:pt idx="3">
                  <c:v>0.9934171154997008</c:v>
                </c:pt>
                <c:pt idx="4">
                  <c:v>0.99574041593585572</c:v>
                </c:pt>
                <c:pt idx="5">
                  <c:v>0.99899799599198402</c:v>
                </c:pt>
                <c:pt idx="6">
                  <c:v>0.83453775230500871</c:v>
                </c:pt>
                <c:pt idx="7">
                  <c:v>0.73450036469730129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2992"/>
        <c:axId val="224934912"/>
      </c:scatterChart>
      <c:valAx>
        <c:axId val="2249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Resolution (dpi)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34912"/>
        <c:crosses val="autoZero"/>
        <c:crossBetween val="midCat"/>
      </c:valAx>
      <c:valAx>
        <c:axId val="22493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493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Watermark Accuracy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Resolution!$R$2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Resolution!$C$3:$C$10</c:f>
              <c:numCache>
                <c:formatCode>General</c:formatCode>
                <c:ptCount val="8"/>
                <c:pt idx="0">
                  <c:v>1200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100</c:v>
                </c:pt>
              </c:numCache>
            </c:numRef>
          </c:xVal>
          <c:yVal>
            <c:numRef>
              <c:f>Resolution!$R$3:$R$10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0.99504512475668028</c:v>
                </c:pt>
                <c:pt idx="7">
                  <c:v>0.92269938650306749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64608"/>
        <c:axId val="224966528"/>
      </c:scatterChart>
      <c:valAx>
        <c:axId val="2249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Resolution (dpi)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66528"/>
        <c:crosses val="autoZero"/>
        <c:crossBetween val="midCat"/>
      </c:valAx>
      <c:valAx>
        <c:axId val="224966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496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28</xdr:row>
      <xdr:rowOff>171450</xdr:rowOff>
    </xdr:from>
    <xdr:to>
      <xdr:col>10</xdr:col>
      <xdr:colOff>747712</xdr:colOff>
      <xdr:row>43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623887</xdr:colOff>
      <xdr:row>13</xdr:row>
      <xdr:rowOff>104775</xdr:rowOff>
    </xdr:from>
    <xdr:to>
      <xdr:col>6</xdr:col>
      <xdr:colOff>614362</xdr:colOff>
      <xdr:row>27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</xdr:colOff>
      <xdr:row>13</xdr:row>
      <xdr:rowOff>114300</xdr:rowOff>
    </xdr:from>
    <xdr:to>
      <xdr:col>13</xdr:col>
      <xdr:colOff>476250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747711</xdr:colOff>
      <xdr:row>26</xdr:row>
      <xdr:rowOff>171449</xdr:rowOff>
    </xdr:from>
    <xdr:to>
      <xdr:col>12</xdr:col>
      <xdr:colOff>114300</xdr:colOff>
      <xdr:row>43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623887</xdr:colOff>
      <xdr:row>11</xdr:row>
      <xdr:rowOff>104775</xdr:rowOff>
    </xdr:from>
    <xdr:to>
      <xdr:col>7</xdr:col>
      <xdr:colOff>614362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71438</xdr:colOff>
      <xdr:row>11</xdr:row>
      <xdr:rowOff>114300</xdr:rowOff>
    </xdr:from>
    <xdr:to>
      <xdr:col>15</xdr:col>
      <xdr:colOff>323850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N11" sqref="N11"/>
    </sheetView>
  </sheetViews>
  <sheetFormatPr defaultRowHeight="15" x14ac:dyDescent="0.25"/>
  <cols>
    <col min="1" max="1" width="11.5703125" customWidth="1"/>
    <col min="3" max="3" width="10.85546875" customWidth="1"/>
    <col min="4" max="4" width="11.85546875" customWidth="1"/>
    <col min="5" max="5" width="13" customWidth="1"/>
    <col min="6" max="6" width="12.28515625" customWidth="1"/>
    <col min="7" max="7" width="11.7109375" customWidth="1"/>
    <col min="8" max="8" width="9.5703125" customWidth="1"/>
    <col min="9" max="9" width="10.140625" customWidth="1"/>
    <col min="10" max="10" width="12.42578125" customWidth="1"/>
    <col min="11" max="11" width="11.5703125" style="3" customWidth="1"/>
    <col min="12" max="12" width="12.5703125" customWidth="1"/>
    <col min="17" max="17" width="11.7109375" style="1" customWidth="1"/>
  </cols>
  <sheetData>
    <row r="1" spans="1:17" x14ac:dyDescent="0.25">
      <c r="F1" t="s">
        <v>1</v>
      </c>
      <c r="L1" t="s">
        <v>7</v>
      </c>
    </row>
    <row r="2" spans="1:17" x14ac:dyDescent="0.25">
      <c r="A2" t="s">
        <v>7</v>
      </c>
      <c r="B2" t="s">
        <v>2</v>
      </c>
      <c r="C2" t="s">
        <v>15</v>
      </c>
      <c r="D2" t="s">
        <v>14</v>
      </c>
      <c r="E2" t="s">
        <v>16</v>
      </c>
      <c r="F2" t="s">
        <v>3</v>
      </c>
      <c r="G2" t="s">
        <v>4</v>
      </c>
      <c r="H2" t="s">
        <v>5</v>
      </c>
      <c r="I2" t="s">
        <v>6</v>
      </c>
      <c r="J2" t="s">
        <v>18</v>
      </c>
      <c r="K2" s="3" t="s">
        <v>12</v>
      </c>
      <c r="L2" t="s">
        <v>8</v>
      </c>
      <c r="M2" t="s">
        <v>9</v>
      </c>
      <c r="N2" t="s">
        <v>10</v>
      </c>
      <c r="O2" t="s">
        <v>11</v>
      </c>
      <c r="P2" t="s">
        <v>19</v>
      </c>
      <c r="Q2" s="1" t="s">
        <v>12</v>
      </c>
    </row>
    <row r="3" spans="1:17" x14ac:dyDescent="0.25">
      <c r="A3" t="s">
        <v>13</v>
      </c>
      <c r="B3" t="s">
        <v>0</v>
      </c>
      <c r="C3">
        <v>400</v>
      </c>
      <c r="D3">
        <v>100</v>
      </c>
      <c r="E3" s="2">
        <v>8976422</v>
      </c>
      <c r="F3">
        <v>3983</v>
      </c>
      <c r="G3">
        <v>2</v>
      </c>
      <c r="H3">
        <v>3</v>
      </c>
      <c r="I3">
        <v>6</v>
      </c>
      <c r="J3">
        <f>SUM(F3:I3)</f>
        <v>3994</v>
      </c>
      <c r="K3" s="3">
        <f>F3/SUM(F3:I3)</f>
        <v>0.99724586880320476</v>
      </c>
      <c r="L3">
        <v>3320</v>
      </c>
      <c r="M3">
        <v>0</v>
      </c>
      <c r="N3">
        <v>0</v>
      </c>
      <c r="O3">
        <v>3370</v>
      </c>
      <c r="P3">
        <f>SUM(L3:O3)</f>
        <v>6690</v>
      </c>
      <c r="Q3" s="1">
        <f t="shared" ref="Q3:Q12" si="0">(L3+O3)/SUM(L3:O3)</f>
        <v>1</v>
      </c>
    </row>
    <row r="4" spans="1:17" x14ac:dyDescent="0.25">
      <c r="A4" t="s">
        <v>13</v>
      </c>
      <c r="B4" t="s">
        <v>0</v>
      </c>
      <c r="C4">
        <v>400</v>
      </c>
      <c r="D4">
        <v>90</v>
      </c>
      <c r="E4" s="2">
        <v>4664670</v>
      </c>
      <c r="F4">
        <v>3983</v>
      </c>
      <c r="G4">
        <v>2</v>
      </c>
      <c r="H4">
        <v>3</v>
      </c>
      <c r="I4">
        <v>6</v>
      </c>
      <c r="J4">
        <f t="shared" ref="J4:J12" si="1">SUM(F4:I4)</f>
        <v>3994</v>
      </c>
      <c r="K4" s="3">
        <f t="shared" ref="K4:K12" si="2">F4/SUM(F4:I4)</f>
        <v>0.99724586880320476</v>
      </c>
      <c r="L4">
        <v>3315</v>
      </c>
      <c r="M4">
        <v>5</v>
      </c>
      <c r="N4">
        <v>15</v>
      </c>
      <c r="O4">
        <v>3355</v>
      </c>
      <c r="P4">
        <f t="shared" ref="P4:P12" si="3">SUM(L4:O4)</f>
        <v>6690</v>
      </c>
      <c r="Q4" s="1">
        <f t="shared" si="0"/>
        <v>0.99701046337817634</v>
      </c>
    </row>
    <row r="5" spans="1:17" x14ac:dyDescent="0.25">
      <c r="A5" t="s">
        <v>13</v>
      </c>
      <c r="B5" t="s">
        <v>0</v>
      </c>
      <c r="C5">
        <v>400</v>
      </c>
      <c r="D5">
        <v>80</v>
      </c>
      <c r="E5" s="2">
        <v>3638543</v>
      </c>
      <c r="F5">
        <v>3983</v>
      </c>
      <c r="G5">
        <v>2</v>
      </c>
      <c r="H5">
        <v>3</v>
      </c>
      <c r="I5">
        <v>6</v>
      </c>
      <c r="J5">
        <f t="shared" si="1"/>
        <v>3994</v>
      </c>
      <c r="K5" s="3">
        <f t="shared" si="2"/>
        <v>0.99724586880320476</v>
      </c>
      <c r="L5">
        <v>3311</v>
      </c>
      <c r="M5">
        <v>9</v>
      </c>
      <c r="N5">
        <v>463</v>
      </c>
      <c r="O5">
        <v>2907</v>
      </c>
      <c r="P5">
        <f t="shared" si="3"/>
        <v>6690</v>
      </c>
      <c r="Q5" s="1">
        <f t="shared" si="0"/>
        <v>0.92944693572496262</v>
      </c>
    </row>
    <row r="6" spans="1:17" x14ac:dyDescent="0.25">
      <c r="A6" t="s">
        <v>13</v>
      </c>
      <c r="B6" t="s">
        <v>0</v>
      </c>
      <c r="C6">
        <v>400</v>
      </c>
      <c r="D6">
        <v>70</v>
      </c>
      <c r="E6" s="2">
        <v>3155236</v>
      </c>
      <c r="F6">
        <v>3983</v>
      </c>
      <c r="G6">
        <v>2</v>
      </c>
      <c r="H6">
        <v>3</v>
      </c>
      <c r="I6">
        <v>6</v>
      </c>
      <c r="J6">
        <f t="shared" si="1"/>
        <v>3994</v>
      </c>
      <c r="K6" s="3">
        <f t="shared" si="2"/>
        <v>0.99724586880320476</v>
      </c>
      <c r="L6">
        <v>3279</v>
      </c>
      <c r="M6">
        <v>41</v>
      </c>
      <c r="N6">
        <v>1546</v>
      </c>
      <c r="O6">
        <v>1824</v>
      </c>
      <c r="P6">
        <f t="shared" si="3"/>
        <v>6690</v>
      </c>
      <c r="Q6" s="1">
        <f t="shared" si="0"/>
        <v>0.76278026905829599</v>
      </c>
    </row>
    <row r="7" spans="1:17" x14ac:dyDescent="0.25">
      <c r="A7" t="s">
        <v>13</v>
      </c>
      <c r="B7" t="s">
        <v>0</v>
      </c>
      <c r="C7">
        <v>400</v>
      </c>
      <c r="D7">
        <v>60</v>
      </c>
      <c r="E7" s="2">
        <v>2836339</v>
      </c>
      <c r="F7">
        <v>3982</v>
      </c>
      <c r="G7">
        <v>3</v>
      </c>
      <c r="H7">
        <v>3</v>
      </c>
      <c r="I7">
        <v>6</v>
      </c>
      <c r="J7">
        <f t="shared" si="1"/>
        <v>3994</v>
      </c>
      <c r="K7" s="3">
        <f t="shared" si="2"/>
        <v>0.99699549323985981</v>
      </c>
      <c r="L7">
        <v>3288</v>
      </c>
      <c r="M7">
        <v>32</v>
      </c>
      <c r="N7">
        <v>2308</v>
      </c>
      <c r="O7">
        <v>1062</v>
      </c>
      <c r="P7">
        <f t="shared" si="3"/>
        <v>6690</v>
      </c>
      <c r="Q7" s="1">
        <f t="shared" si="0"/>
        <v>0.65022421524663676</v>
      </c>
    </row>
    <row r="8" spans="1:17" x14ac:dyDescent="0.25">
      <c r="A8" t="s">
        <v>13</v>
      </c>
      <c r="B8" t="s">
        <v>0</v>
      </c>
      <c r="C8">
        <v>400</v>
      </c>
      <c r="D8">
        <v>50</v>
      </c>
      <c r="E8" s="2">
        <v>2624321</v>
      </c>
      <c r="F8">
        <v>3983</v>
      </c>
      <c r="G8">
        <v>2</v>
      </c>
      <c r="H8">
        <v>3</v>
      </c>
      <c r="I8">
        <v>6</v>
      </c>
      <c r="J8">
        <f t="shared" si="1"/>
        <v>3994</v>
      </c>
      <c r="K8" s="3">
        <f t="shared" si="2"/>
        <v>0.99724586880320476</v>
      </c>
      <c r="L8">
        <v>3260</v>
      </c>
      <c r="M8">
        <v>60</v>
      </c>
      <c r="N8">
        <v>2573</v>
      </c>
      <c r="O8">
        <v>797</v>
      </c>
      <c r="P8">
        <f t="shared" si="3"/>
        <v>6690</v>
      </c>
      <c r="Q8" s="1">
        <f t="shared" si="0"/>
        <v>0.60642750373692078</v>
      </c>
    </row>
    <row r="9" spans="1:17" x14ac:dyDescent="0.25">
      <c r="A9" t="s">
        <v>13</v>
      </c>
      <c r="B9" t="s">
        <v>0</v>
      </c>
      <c r="C9">
        <v>400</v>
      </c>
      <c r="D9">
        <v>40</v>
      </c>
      <c r="E9" s="2">
        <v>2417298</v>
      </c>
      <c r="F9">
        <v>3983</v>
      </c>
      <c r="G9">
        <v>2</v>
      </c>
      <c r="H9">
        <v>3</v>
      </c>
      <c r="I9">
        <v>6</v>
      </c>
      <c r="J9">
        <f t="shared" si="1"/>
        <v>3994</v>
      </c>
      <c r="K9" s="3">
        <f t="shared" si="2"/>
        <v>0.99724586880320476</v>
      </c>
      <c r="L9">
        <v>3192</v>
      </c>
      <c r="M9">
        <v>128</v>
      </c>
      <c r="N9">
        <v>2803</v>
      </c>
      <c r="O9">
        <v>567</v>
      </c>
      <c r="P9">
        <f t="shared" si="3"/>
        <v>6690</v>
      </c>
      <c r="Q9" s="1">
        <f t="shared" si="0"/>
        <v>0.56188340807174886</v>
      </c>
    </row>
    <row r="10" spans="1:17" x14ac:dyDescent="0.25">
      <c r="A10" t="s">
        <v>13</v>
      </c>
      <c r="B10" t="s">
        <v>0</v>
      </c>
      <c r="C10">
        <v>400</v>
      </c>
      <c r="D10">
        <v>30</v>
      </c>
      <c r="E10" s="2">
        <v>2194937</v>
      </c>
      <c r="F10">
        <v>3984</v>
      </c>
      <c r="G10">
        <v>2</v>
      </c>
      <c r="H10">
        <v>3</v>
      </c>
      <c r="I10">
        <v>5</v>
      </c>
      <c r="J10">
        <f t="shared" si="1"/>
        <v>3994</v>
      </c>
      <c r="K10" s="3">
        <f t="shared" si="2"/>
        <v>0.99749624436654982</v>
      </c>
      <c r="L10">
        <v>3258</v>
      </c>
      <c r="M10">
        <v>64</v>
      </c>
      <c r="N10">
        <v>3119</v>
      </c>
      <c r="O10">
        <v>251</v>
      </c>
      <c r="P10">
        <f t="shared" si="3"/>
        <v>6692</v>
      </c>
      <c r="Q10" s="1">
        <f t="shared" si="0"/>
        <v>0.52435744172145848</v>
      </c>
    </row>
    <row r="11" spans="1:17" x14ac:dyDescent="0.25">
      <c r="A11" t="s">
        <v>13</v>
      </c>
      <c r="B11" t="s">
        <v>0</v>
      </c>
      <c r="C11">
        <v>400</v>
      </c>
      <c r="D11">
        <v>20</v>
      </c>
      <c r="E11" s="2">
        <v>1885034</v>
      </c>
      <c r="F11">
        <v>3984</v>
      </c>
      <c r="G11">
        <v>2</v>
      </c>
      <c r="H11">
        <v>3</v>
      </c>
      <c r="I11">
        <v>5</v>
      </c>
      <c r="J11">
        <f t="shared" si="1"/>
        <v>3994</v>
      </c>
      <c r="K11" s="3">
        <f t="shared" si="2"/>
        <v>0.99749624436654982</v>
      </c>
      <c r="L11">
        <v>3227</v>
      </c>
      <c r="M11">
        <v>95</v>
      </c>
      <c r="N11">
        <v>3089</v>
      </c>
      <c r="O11">
        <v>281</v>
      </c>
      <c r="P11">
        <f t="shared" si="3"/>
        <v>6692</v>
      </c>
      <c r="Q11" s="1">
        <f t="shared" si="0"/>
        <v>0.52420800956365809</v>
      </c>
    </row>
    <row r="12" spans="1:17" x14ac:dyDescent="0.25">
      <c r="A12" t="s">
        <v>13</v>
      </c>
      <c r="B12" t="s">
        <v>0</v>
      </c>
      <c r="C12">
        <v>400</v>
      </c>
      <c r="D12">
        <v>10</v>
      </c>
      <c r="E12" s="2">
        <v>1505427</v>
      </c>
      <c r="F12">
        <v>3979</v>
      </c>
      <c r="G12">
        <v>7</v>
      </c>
      <c r="H12">
        <v>4</v>
      </c>
      <c r="I12">
        <v>5</v>
      </c>
      <c r="J12">
        <f t="shared" si="1"/>
        <v>3995</v>
      </c>
      <c r="K12" s="3">
        <f t="shared" si="2"/>
        <v>0.9959949937421777</v>
      </c>
      <c r="L12">
        <v>3322</v>
      </c>
      <c r="M12">
        <v>0</v>
      </c>
      <c r="N12">
        <v>3368</v>
      </c>
      <c r="O12">
        <v>2</v>
      </c>
      <c r="P12">
        <f t="shared" si="3"/>
        <v>6692</v>
      </c>
      <c r="Q12" s="1">
        <f t="shared" si="0"/>
        <v>0.49671249252839211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11.5703125" customWidth="1"/>
    <col min="3" max="3" width="10.85546875" customWidth="1"/>
    <col min="4" max="4" width="11.85546875" customWidth="1"/>
    <col min="5" max="5" width="13" customWidth="1"/>
    <col min="6" max="6" width="14.85546875" customWidth="1"/>
    <col min="7" max="7" width="12.28515625" customWidth="1"/>
    <col min="8" max="8" width="11.7109375" customWidth="1"/>
    <col min="9" max="9" width="9.5703125" customWidth="1"/>
    <col min="10" max="10" width="10.140625" customWidth="1"/>
    <col min="11" max="11" width="11.85546875" customWidth="1"/>
    <col min="12" max="12" width="11.5703125" style="3" customWidth="1"/>
    <col min="13" max="13" width="12.5703125" customWidth="1"/>
    <col min="18" max="18" width="11.7109375" style="1" customWidth="1"/>
  </cols>
  <sheetData>
    <row r="1" spans="1:18" x14ac:dyDescent="0.25">
      <c r="G1" t="s">
        <v>1</v>
      </c>
      <c r="M1" t="s">
        <v>7</v>
      </c>
    </row>
    <row r="2" spans="1:18" x14ac:dyDescent="0.25">
      <c r="A2" t="s">
        <v>7</v>
      </c>
      <c r="B2" t="s">
        <v>2</v>
      </c>
      <c r="C2" t="s">
        <v>15</v>
      </c>
      <c r="D2" t="s">
        <v>14</v>
      </c>
      <c r="E2" t="s">
        <v>20</v>
      </c>
      <c r="F2" t="s">
        <v>17</v>
      </c>
      <c r="G2" t="s">
        <v>3</v>
      </c>
      <c r="H2" t="s">
        <v>4</v>
      </c>
      <c r="I2" t="s">
        <v>5</v>
      </c>
      <c r="J2" t="s">
        <v>6</v>
      </c>
      <c r="K2" t="s">
        <v>18</v>
      </c>
      <c r="L2" s="3" t="s">
        <v>12</v>
      </c>
      <c r="M2" t="s">
        <v>8</v>
      </c>
      <c r="N2" t="s">
        <v>9</v>
      </c>
      <c r="O2" t="s">
        <v>10</v>
      </c>
      <c r="P2" t="s">
        <v>11</v>
      </c>
      <c r="Q2" t="s">
        <v>19</v>
      </c>
      <c r="R2" s="1" t="s">
        <v>12</v>
      </c>
    </row>
    <row r="3" spans="1:18" x14ac:dyDescent="0.25">
      <c r="A3" t="s">
        <v>13</v>
      </c>
      <c r="B3" t="s">
        <v>0</v>
      </c>
      <c r="C3">
        <v>1200</v>
      </c>
      <c r="D3">
        <v>100</v>
      </c>
      <c r="E3" s="2">
        <v>34817981</v>
      </c>
      <c r="F3" s="2">
        <f t="shared" ref="F3:F7" si="0">E$10*(C3/C$10)^2</f>
        <v>195458688</v>
      </c>
      <c r="G3">
        <v>3991</v>
      </c>
      <c r="H3">
        <v>0</v>
      </c>
      <c r="I3">
        <v>0</v>
      </c>
      <c r="J3">
        <v>1</v>
      </c>
      <c r="K3">
        <f>SUM(G3:J3)</f>
        <v>3992</v>
      </c>
      <c r="L3" s="3">
        <f t="shared" ref="L3:L10" si="1">G3/SUM(G3:J3)</f>
        <v>0.99974949899799603</v>
      </c>
      <c r="M3">
        <v>3324</v>
      </c>
      <c r="N3">
        <v>0</v>
      </c>
      <c r="O3">
        <v>0</v>
      </c>
      <c r="P3">
        <v>3376</v>
      </c>
      <c r="Q3">
        <f t="shared" ref="Q3:Q7" si="2">SUM(M3:P3)</f>
        <v>6700</v>
      </c>
      <c r="R3" s="1">
        <f t="shared" ref="R3:R10" si="3">(M3+P3)/SUM(M3:P3)</f>
        <v>1</v>
      </c>
    </row>
    <row r="4" spans="1:18" x14ac:dyDescent="0.25">
      <c r="A4" t="s">
        <v>13</v>
      </c>
      <c r="B4" t="s">
        <v>0</v>
      </c>
      <c r="C4">
        <v>600</v>
      </c>
      <c r="D4">
        <v>100</v>
      </c>
      <c r="E4" s="2">
        <v>15229275</v>
      </c>
      <c r="F4" s="2">
        <f t="shared" si="0"/>
        <v>48864672</v>
      </c>
      <c r="G4">
        <v>3977</v>
      </c>
      <c r="H4">
        <v>7</v>
      </c>
      <c r="I4">
        <v>0</v>
      </c>
      <c r="J4">
        <v>7</v>
      </c>
      <c r="K4">
        <f t="shared" ref="K4:K10" si="4">SUM(G4:J4)</f>
        <v>3991</v>
      </c>
      <c r="L4" s="3">
        <f t="shared" si="1"/>
        <v>0.99649210724129289</v>
      </c>
      <c r="M4">
        <v>3318</v>
      </c>
      <c r="N4">
        <v>0</v>
      </c>
      <c r="O4">
        <v>0</v>
      </c>
      <c r="P4">
        <v>3370</v>
      </c>
      <c r="Q4">
        <f t="shared" si="2"/>
        <v>6688</v>
      </c>
      <c r="R4" s="1">
        <f t="shared" si="3"/>
        <v>1</v>
      </c>
    </row>
    <row r="5" spans="1:18" x14ac:dyDescent="0.25">
      <c r="A5" t="s">
        <v>13</v>
      </c>
      <c r="B5" t="s">
        <v>0</v>
      </c>
      <c r="C5">
        <v>400</v>
      </c>
      <c r="D5">
        <v>100</v>
      </c>
      <c r="E5" s="2">
        <v>8976422</v>
      </c>
      <c r="F5" s="2">
        <f t="shared" si="0"/>
        <v>21717632</v>
      </c>
      <c r="G5">
        <v>3983</v>
      </c>
      <c r="H5">
        <v>2</v>
      </c>
      <c r="I5">
        <v>3</v>
      </c>
      <c r="J5">
        <v>6</v>
      </c>
      <c r="K5">
        <f t="shared" si="4"/>
        <v>3994</v>
      </c>
      <c r="L5" s="3">
        <f t="shared" si="1"/>
        <v>0.99724586880320476</v>
      </c>
      <c r="M5">
        <v>3320</v>
      </c>
      <c r="N5">
        <v>0</v>
      </c>
      <c r="O5">
        <v>0</v>
      </c>
      <c r="P5">
        <v>3370</v>
      </c>
      <c r="Q5">
        <f t="shared" si="2"/>
        <v>6690</v>
      </c>
      <c r="R5" s="1">
        <f t="shared" si="3"/>
        <v>1</v>
      </c>
    </row>
    <row r="6" spans="1:18" x14ac:dyDescent="0.25">
      <c r="A6" t="s">
        <v>13</v>
      </c>
      <c r="B6" t="s">
        <v>0</v>
      </c>
      <c r="C6">
        <v>300</v>
      </c>
      <c r="D6">
        <v>100</v>
      </c>
      <c r="E6" s="2">
        <v>6025449</v>
      </c>
      <c r="F6" s="2">
        <f t="shared" si="0"/>
        <v>12216168</v>
      </c>
      <c r="G6">
        <v>3320</v>
      </c>
      <c r="H6">
        <v>3</v>
      </c>
      <c r="I6">
        <v>0</v>
      </c>
      <c r="J6">
        <v>19</v>
      </c>
      <c r="K6">
        <f t="shared" si="4"/>
        <v>3342</v>
      </c>
      <c r="L6" s="3">
        <f t="shared" si="1"/>
        <v>0.9934171154997008</v>
      </c>
      <c r="M6">
        <v>3320</v>
      </c>
      <c r="N6">
        <v>0</v>
      </c>
      <c r="O6">
        <v>0</v>
      </c>
      <c r="P6">
        <v>3370</v>
      </c>
      <c r="Q6">
        <f t="shared" si="2"/>
        <v>6690</v>
      </c>
      <c r="R6" s="1">
        <f t="shared" si="3"/>
        <v>1</v>
      </c>
    </row>
    <row r="7" spans="1:18" x14ac:dyDescent="0.25">
      <c r="A7" t="s">
        <v>13</v>
      </c>
      <c r="B7" t="s">
        <v>0</v>
      </c>
      <c r="C7">
        <v>200</v>
      </c>
      <c r="D7">
        <v>100</v>
      </c>
      <c r="E7" s="2">
        <v>3459799</v>
      </c>
      <c r="F7" s="2">
        <f t="shared" si="0"/>
        <v>5429408</v>
      </c>
      <c r="G7">
        <v>3974</v>
      </c>
      <c r="H7">
        <v>7</v>
      </c>
      <c r="I7">
        <v>0</v>
      </c>
      <c r="J7">
        <v>10</v>
      </c>
      <c r="K7">
        <f t="shared" si="4"/>
        <v>3991</v>
      </c>
      <c r="L7" s="3">
        <f t="shared" si="1"/>
        <v>0.99574041593585572</v>
      </c>
      <c r="M7">
        <v>3320</v>
      </c>
      <c r="N7">
        <v>0</v>
      </c>
      <c r="O7">
        <v>0</v>
      </c>
      <c r="P7">
        <v>3372</v>
      </c>
      <c r="Q7">
        <f t="shared" si="2"/>
        <v>6692</v>
      </c>
      <c r="R7" s="1">
        <f t="shared" si="3"/>
        <v>1</v>
      </c>
    </row>
    <row r="8" spans="1:18" x14ac:dyDescent="0.25">
      <c r="A8" t="s">
        <v>13</v>
      </c>
      <c r="B8" t="s">
        <v>0</v>
      </c>
      <c r="C8">
        <v>175</v>
      </c>
      <c r="D8">
        <v>100</v>
      </c>
      <c r="E8" s="2">
        <v>2947996</v>
      </c>
      <c r="F8" s="2">
        <f t="shared" ref="F8" si="5">E$10*(C8/C$10)^2</f>
        <v>4156890.5</v>
      </c>
      <c r="G8">
        <v>3988</v>
      </c>
      <c r="H8">
        <v>4</v>
      </c>
      <c r="I8">
        <v>0</v>
      </c>
      <c r="J8">
        <v>0</v>
      </c>
      <c r="K8">
        <f t="shared" ref="K8" si="6">SUM(G8:J8)</f>
        <v>3992</v>
      </c>
      <c r="L8" s="3">
        <f t="shared" ref="L8" si="7">G8/SUM(G8:J8)</f>
        <v>0.99899799599198402</v>
      </c>
      <c r="M8">
        <v>3324</v>
      </c>
      <c r="N8">
        <v>0</v>
      </c>
      <c r="O8">
        <v>0</v>
      </c>
      <c r="P8">
        <v>3376</v>
      </c>
      <c r="Q8">
        <f t="shared" ref="Q8" si="8">SUM(M8:P8)</f>
        <v>6700</v>
      </c>
      <c r="R8" s="1">
        <f t="shared" si="3"/>
        <v>1</v>
      </c>
    </row>
    <row r="9" spans="1:18" x14ac:dyDescent="0.25">
      <c r="A9" t="s">
        <v>13</v>
      </c>
      <c r="B9" t="s">
        <v>0</v>
      </c>
      <c r="C9">
        <v>150</v>
      </c>
      <c r="D9">
        <v>100</v>
      </c>
      <c r="E9" s="2">
        <v>2438881</v>
      </c>
      <c r="F9" s="2">
        <f t="shared" ref="F9" si="9">E$10*(C9/C$10)^2</f>
        <v>3054042</v>
      </c>
      <c r="G9">
        <v>3349</v>
      </c>
      <c r="H9">
        <v>9</v>
      </c>
      <c r="I9">
        <v>173</v>
      </c>
      <c r="J9">
        <v>482</v>
      </c>
      <c r="K9">
        <f t="shared" ref="K9" si="10">SUM(G9:J9)</f>
        <v>4013</v>
      </c>
      <c r="L9" s="3">
        <f t="shared" ref="L9" si="11">G9/SUM(G9:J9)</f>
        <v>0.83453775230500871</v>
      </c>
      <c r="M9">
        <v>2773</v>
      </c>
      <c r="N9">
        <v>11</v>
      </c>
      <c r="O9">
        <v>17</v>
      </c>
      <c r="P9">
        <v>2850</v>
      </c>
      <c r="Q9">
        <f t="shared" ref="Q9" si="12">SUM(M9:P9)</f>
        <v>5651</v>
      </c>
      <c r="R9" s="1">
        <f t="shared" si="3"/>
        <v>0.99504512475668028</v>
      </c>
    </row>
    <row r="10" spans="1:18" x14ac:dyDescent="0.25">
      <c r="A10" t="s">
        <v>13</v>
      </c>
      <c r="B10" t="s">
        <v>0</v>
      </c>
      <c r="C10">
        <v>100</v>
      </c>
      <c r="D10">
        <v>100</v>
      </c>
      <c r="E10" s="2">
        <v>1357352</v>
      </c>
      <c r="F10" s="2">
        <f>E$10*(C10/C$10)^2</f>
        <v>1357352</v>
      </c>
      <c r="G10">
        <v>3021</v>
      </c>
      <c r="H10">
        <v>815</v>
      </c>
      <c r="I10">
        <v>21</v>
      </c>
      <c r="J10">
        <v>256</v>
      </c>
      <c r="K10">
        <f t="shared" si="4"/>
        <v>4113</v>
      </c>
      <c r="L10" s="3">
        <f t="shared" si="1"/>
        <v>0.73450036469730129</v>
      </c>
      <c r="M10">
        <v>2842</v>
      </c>
      <c r="N10">
        <v>386</v>
      </c>
      <c r="O10">
        <v>118</v>
      </c>
      <c r="P10">
        <v>3174</v>
      </c>
      <c r="Q10">
        <f>SUM(M10:P10)</f>
        <v>6520</v>
      </c>
      <c r="R10" s="1">
        <f t="shared" si="3"/>
        <v>0.92269938650306749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H40" sqref="H40"/>
    </sheetView>
  </sheetViews>
  <sheetFormatPr defaultRowHeight="15" x14ac:dyDescent="0.25"/>
  <sheetData>
    <row r="1" spans="1:8" x14ac:dyDescent="0.25">
      <c r="A1" t="s">
        <v>27</v>
      </c>
      <c r="B1">
        <v>90</v>
      </c>
      <c r="C1" t="s">
        <v>53</v>
      </c>
    </row>
    <row r="2" spans="1:8" x14ac:dyDescent="0.25">
      <c r="B2" t="s">
        <v>13</v>
      </c>
      <c r="C2" t="s">
        <v>22</v>
      </c>
      <c r="D2">
        <v>0</v>
      </c>
      <c r="E2">
        <v>1</v>
      </c>
      <c r="F2" t="s">
        <v>24</v>
      </c>
    </row>
    <row r="3" spans="1:8" x14ac:dyDescent="0.25">
      <c r="B3" t="s">
        <v>22</v>
      </c>
      <c r="C3">
        <v>1678</v>
      </c>
      <c r="D3">
        <v>14</v>
      </c>
      <c r="E3">
        <v>0</v>
      </c>
      <c r="F3">
        <v>6</v>
      </c>
    </row>
    <row r="4" spans="1:8" x14ac:dyDescent="0.25">
      <c r="B4">
        <v>0</v>
      </c>
      <c r="C4">
        <v>2</v>
      </c>
      <c r="D4">
        <v>4225</v>
      </c>
      <c r="E4">
        <v>5</v>
      </c>
      <c r="F4">
        <v>6</v>
      </c>
    </row>
    <row r="5" spans="1:8" x14ac:dyDescent="0.25">
      <c r="B5">
        <v>1</v>
      </c>
      <c r="C5">
        <v>4</v>
      </c>
      <c r="D5">
        <v>26</v>
      </c>
      <c r="E5">
        <v>4306</v>
      </c>
      <c r="F5">
        <v>10</v>
      </c>
      <c r="H5">
        <f>(D4+E5)/SUM(C4:F5)</f>
        <v>0.99382572227399812</v>
      </c>
    </row>
    <row r="6" spans="1:8" x14ac:dyDescent="0.25">
      <c r="B6" t="s">
        <v>24</v>
      </c>
      <c r="C6">
        <v>0</v>
      </c>
      <c r="D6">
        <v>0</v>
      </c>
      <c r="E6">
        <v>0</v>
      </c>
      <c r="F6">
        <v>0</v>
      </c>
    </row>
    <row r="8" spans="1:8" x14ac:dyDescent="0.25">
      <c r="A8" t="s">
        <v>30</v>
      </c>
      <c r="B8">
        <v>90</v>
      </c>
      <c r="C8" t="s">
        <v>53</v>
      </c>
    </row>
    <row r="9" spans="1:8" x14ac:dyDescent="0.25">
      <c r="B9" t="s">
        <v>13</v>
      </c>
      <c r="C9" t="s">
        <v>22</v>
      </c>
      <c r="D9">
        <v>0</v>
      </c>
      <c r="E9">
        <v>1</v>
      </c>
      <c r="F9" t="s">
        <v>24</v>
      </c>
    </row>
    <row r="10" spans="1:8" x14ac:dyDescent="0.25">
      <c r="B10" t="s">
        <v>22</v>
      </c>
      <c r="C10">
        <v>1694</v>
      </c>
      <c r="D10">
        <v>0</v>
      </c>
      <c r="E10">
        <v>0</v>
      </c>
      <c r="F10">
        <v>6</v>
      </c>
    </row>
    <row r="11" spans="1:8" x14ac:dyDescent="0.25">
      <c r="B11">
        <v>0</v>
      </c>
      <c r="C11">
        <v>2</v>
      </c>
      <c r="D11">
        <v>4221</v>
      </c>
      <c r="E11">
        <v>9</v>
      </c>
      <c r="F11">
        <v>6</v>
      </c>
    </row>
    <row r="12" spans="1:8" x14ac:dyDescent="0.25">
      <c r="B12">
        <v>1</v>
      </c>
      <c r="C12">
        <v>4</v>
      </c>
      <c r="D12">
        <v>16</v>
      </c>
      <c r="E12">
        <v>4316</v>
      </c>
      <c r="F12">
        <v>10</v>
      </c>
      <c r="H12">
        <f>(D11+E12)/SUM(C11:F12)</f>
        <v>0.99452469711090397</v>
      </c>
    </row>
    <row r="13" spans="1:8" x14ac:dyDescent="0.25">
      <c r="B13" t="s">
        <v>24</v>
      </c>
      <c r="C13">
        <v>0</v>
      </c>
      <c r="D13">
        <v>0</v>
      </c>
      <c r="E13">
        <v>0</v>
      </c>
      <c r="F13">
        <v>0</v>
      </c>
    </row>
    <row r="15" spans="1:8" x14ac:dyDescent="0.25">
      <c r="A15" t="s">
        <v>30</v>
      </c>
      <c r="B15">
        <v>60</v>
      </c>
      <c r="C15" t="s">
        <v>53</v>
      </c>
    </row>
    <row r="16" spans="1:8" x14ac:dyDescent="0.25">
      <c r="B16" t="s">
        <v>13</v>
      </c>
      <c r="C16" t="s">
        <v>22</v>
      </c>
      <c r="D16">
        <v>0</v>
      </c>
      <c r="E16">
        <v>1</v>
      </c>
      <c r="F16" t="s">
        <v>24</v>
      </c>
    </row>
    <row r="17" spans="1:8" x14ac:dyDescent="0.25">
      <c r="B17" t="s">
        <v>22</v>
      </c>
      <c r="C17">
        <v>1694</v>
      </c>
      <c r="D17">
        <v>0</v>
      </c>
      <c r="E17">
        <v>0</v>
      </c>
      <c r="F17">
        <v>6</v>
      </c>
    </row>
    <row r="18" spans="1:8" x14ac:dyDescent="0.25">
      <c r="B18">
        <v>0</v>
      </c>
      <c r="C18">
        <v>2</v>
      </c>
      <c r="D18">
        <v>4181</v>
      </c>
      <c r="E18">
        <v>49</v>
      </c>
      <c r="F18">
        <v>6</v>
      </c>
    </row>
    <row r="19" spans="1:8" x14ac:dyDescent="0.25">
      <c r="B19">
        <v>1</v>
      </c>
      <c r="C19">
        <v>4</v>
      </c>
      <c r="D19">
        <v>69</v>
      </c>
      <c r="E19">
        <v>4263</v>
      </c>
      <c r="F19">
        <v>10</v>
      </c>
      <c r="H19">
        <f>(D18+E19)/SUM(C18:F19)</f>
        <v>0.98369058713886304</v>
      </c>
    </row>
    <row r="20" spans="1:8" x14ac:dyDescent="0.25">
      <c r="B20" t="s">
        <v>24</v>
      </c>
      <c r="C20">
        <v>0</v>
      </c>
      <c r="D20">
        <v>0</v>
      </c>
      <c r="E20">
        <v>0</v>
      </c>
      <c r="F20">
        <v>0</v>
      </c>
    </row>
    <row r="22" spans="1:8" x14ac:dyDescent="0.25">
      <c r="A22" t="s">
        <v>30</v>
      </c>
      <c r="B22">
        <v>20</v>
      </c>
      <c r="C22" t="s">
        <v>53</v>
      </c>
    </row>
    <row r="23" spans="1:8" x14ac:dyDescent="0.25">
      <c r="B23" t="s">
        <v>13</v>
      </c>
      <c r="C23" t="s">
        <v>22</v>
      </c>
      <c r="D23">
        <v>0</v>
      </c>
      <c r="E23">
        <v>1</v>
      </c>
      <c r="F23" t="s">
        <v>24</v>
      </c>
    </row>
    <row r="24" spans="1:8" x14ac:dyDescent="0.25">
      <c r="B24" t="s">
        <v>22</v>
      </c>
      <c r="C24">
        <v>1694</v>
      </c>
      <c r="D24">
        <v>0</v>
      </c>
      <c r="E24">
        <v>0</v>
      </c>
      <c r="F24">
        <v>6</v>
      </c>
    </row>
    <row r="25" spans="1:8" x14ac:dyDescent="0.25">
      <c r="B25">
        <v>0</v>
      </c>
      <c r="C25">
        <v>2</v>
      </c>
      <c r="D25">
        <v>4195</v>
      </c>
      <c r="E25">
        <v>35</v>
      </c>
      <c r="F25">
        <v>6</v>
      </c>
    </row>
    <row r="26" spans="1:8" x14ac:dyDescent="0.25">
      <c r="B26">
        <v>1</v>
      </c>
      <c r="C26">
        <v>4</v>
      </c>
      <c r="D26">
        <v>42</v>
      </c>
      <c r="E26">
        <v>4290</v>
      </c>
      <c r="F26">
        <v>10</v>
      </c>
      <c r="H26">
        <f>(D25+E26)/SUM(C25:F26)</f>
        <v>0.98846691519105312</v>
      </c>
    </row>
    <row r="27" spans="1:8" x14ac:dyDescent="0.25">
      <c r="B27" t="s">
        <v>24</v>
      </c>
      <c r="C27">
        <v>0</v>
      </c>
      <c r="D27">
        <v>0</v>
      </c>
      <c r="E27">
        <v>0</v>
      </c>
      <c r="F27">
        <v>0</v>
      </c>
    </row>
    <row r="29" spans="1:8" x14ac:dyDescent="0.25">
      <c r="A29" t="s">
        <v>30</v>
      </c>
      <c r="B29">
        <v>90</v>
      </c>
      <c r="C29" t="s">
        <v>54</v>
      </c>
      <c r="D29" t="s">
        <v>67</v>
      </c>
    </row>
    <row r="30" spans="1:8" x14ac:dyDescent="0.25">
      <c r="B30" t="s">
        <v>13</v>
      </c>
      <c r="C30" t="s">
        <v>22</v>
      </c>
      <c r="D30">
        <v>0</v>
      </c>
      <c r="E30">
        <v>1</v>
      </c>
      <c r="F30" t="s">
        <v>24</v>
      </c>
    </row>
    <row r="31" spans="1:8" x14ac:dyDescent="0.25">
      <c r="B31" t="s">
        <v>22</v>
      </c>
      <c r="C31">
        <v>1264</v>
      </c>
      <c r="D31">
        <v>0</v>
      </c>
      <c r="E31">
        <v>0</v>
      </c>
      <c r="F31">
        <v>4</v>
      </c>
    </row>
    <row r="32" spans="1:8" x14ac:dyDescent="0.25">
      <c r="B32">
        <v>0</v>
      </c>
      <c r="C32">
        <v>0</v>
      </c>
      <c r="D32">
        <v>3185</v>
      </c>
      <c r="E32">
        <v>7</v>
      </c>
      <c r="F32">
        <v>2</v>
      </c>
    </row>
    <row r="33" spans="1:8" x14ac:dyDescent="0.25">
      <c r="B33">
        <v>1</v>
      </c>
      <c r="C33">
        <v>0</v>
      </c>
      <c r="D33">
        <v>7</v>
      </c>
      <c r="E33">
        <v>3237</v>
      </c>
      <c r="F33">
        <v>6</v>
      </c>
      <c r="H33">
        <f>(D32+E33)/SUM(C32:F33)</f>
        <v>0.99658597144630667</v>
      </c>
    </row>
    <row r="34" spans="1:8" x14ac:dyDescent="0.25">
      <c r="B34" t="s">
        <v>24</v>
      </c>
      <c r="C34">
        <v>0</v>
      </c>
      <c r="D34">
        <v>0</v>
      </c>
      <c r="E34">
        <v>0</v>
      </c>
      <c r="F34">
        <v>0</v>
      </c>
    </row>
    <row r="36" spans="1:8" x14ac:dyDescent="0.25">
      <c r="A36" t="s">
        <v>30</v>
      </c>
      <c r="B36">
        <v>90</v>
      </c>
      <c r="C36" t="s">
        <v>54</v>
      </c>
      <c r="D36" t="s">
        <v>68</v>
      </c>
    </row>
    <row r="37" spans="1:8" x14ac:dyDescent="0.25">
      <c r="B37" t="s">
        <v>13</v>
      </c>
      <c r="C37" t="s">
        <v>22</v>
      </c>
      <c r="D37">
        <v>0</v>
      </c>
      <c r="E37">
        <v>1</v>
      </c>
      <c r="F37" t="s">
        <v>24</v>
      </c>
    </row>
    <row r="38" spans="1:8" x14ac:dyDescent="0.25">
      <c r="B38" t="s">
        <v>22</v>
      </c>
      <c r="C38">
        <v>1264</v>
      </c>
      <c r="D38">
        <v>0</v>
      </c>
      <c r="E38">
        <v>0</v>
      </c>
      <c r="F38">
        <v>4</v>
      </c>
    </row>
    <row r="39" spans="1:8" x14ac:dyDescent="0.25">
      <c r="B39">
        <v>0</v>
      </c>
      <c r="C39">
        <v>0</v>
      </c>
      <c r="D39">
        <v>3178</v>
      </c>
      <c r="E39">
        <v>10</v>
      </c>
      <c r="F39">
        <v>4</v>
      </c>
    </row>
    <row r="40" spans="1:8" x14ac:dyDescent="0.25">
      <c r="B40">
        <v>1</v>
      </c>
      <c r="C40">
        <v>0</v>
      </c>
      <c r="D40">
        <v>19</v>
      </c>
      <c r="E40">
        <v>3229</v>
      </c>
      <c r="F40">
        <v>4</v>
      </c>
      <c r="H40">
        <f>(D39+E40)/SUM(C39:F40)</f>
        <v>0.99425822470515213</v>
      </c>
    </row>
    <row r="41" spans="1:8" x14ac:dyDescent="0.25">
      <c r="B41" t="s">
        <v>24</v>
      </c>
      <c r="C41">
        <v>0</v>
      </c>
      <c r="D41">
        <v>0</v>
      </c>
      <c r="E41">
        <v>0</v>
      </c>
      <c r="F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2" workbookViewId="0">
      <selection activeCell="I83" sqref="I83"/>
    </sheetView>
  </sheetViews>
  <sheetFormatPr defaultRowHeight="15" x14ac:dyDescent="0.25"/>
  <sheetData>
    <row r="1" spans="1:8" x14ac:dyDescent="0.25">
      <c r="A1" t="s">
        <v>32</v>
      </c>
    </row>
    <row r="2" spans="1:8" x14ac:dyDescent="0.25">
      <c r="B2" t="s">
        <v>31</v>
      </c>
      <c r="C2" t="s">
        <v>22</v>
      </c>
      <c r="D2">
        <v>0</v>
      </c>
      <c r="E2">
        <v>1</v>
      </c>
      <c r="F2" t="s">
        <v>24</v>
      </c>
    </row>
    <row r="3" spans="1:8" x14ac:dyDescent="0.25">
      <c r="B3" t="s">
        <v>22</v>
      </c>
      <c r="C3">
        <v>1696</v>
      </c>
      <c r="D3">
        <v>0</v>
      </c>
      <c r="E3">
        <v>0</v>
      </c>
      <c r="F3">
        <v>4</v>
      </c>
    </row>
    <row r="4" spans="1:8" x14ac:dyDescent="0.25">
      <c r="B4">
        <v>0</v>
      </c>
      <c r="C4">
        <v>2</v>
      </c>
      <c r="D4">
        <v>3551</v>
      </c>
      <c r="E4">
        <v>683</v>
      </c>
      <c r="F4">
        <v>2</v>
      </c>
    </row>
    <row r="5" spans="1:8" x14ac:dyDescent="0.25">
      <c r="B5">
        <v>1</v>
      </c>
      <c r="C5">
        <v>4</v>
      </c>
      <c r="D5">
        <v>1178</v>
      </c>
      <c r="E5">
        <v>3162</v>
      </c>
      <c r="F5">
        <v>2</v>
      </c>
      <c r="H5">
        <f>(D4+E5)/SUM(C4:F5)</f>
        <v>0.78203634669151911</v>
      </c>
    </row>
    <row r="6" spans="1:8" x14ac:dyDescent="0.25">
      <c r="B6" t="s">
        <v>24</v>
      </c>
      <c r="C6">
        <v>0</v>
      </c>
      <c r="D6">
        <v>0</v>
      </c>
      <c r="E6">
        <v>0</v>
      </c>
      <c r="F6">
        <v>0</v>
      </c>
    </row>
    <row r="8" spans="1:8" x14ac:dyDescent="0.25">
      <c r="A8" t="s">
        <v>33</v>
      </c>
    </row>
    <row r="9" spans="1:8" x14ac:dyDescent="0.25">
      <c r="B9" t="s">
        <v>31</v>
      </c>
      <c r="C9" t="s">
        <v>22</v>
      </c>
      <c r="D9">
        <v>0</v>
      </c>
      <c r="E9">
        <v>1</v>
      </c>
      <c r="F9" t="s">
        <v>24</v>
      </c>
    </row>
    <row r="10" spans="1:8" x14ac:dyDescent="0.25">
      <c r="B10" t="s">
        <v>22</v>
      </c>
      <c r="C10">
        <v>1696</v>
      </c>
      <c r="D10">
        <v>0</v>
      </c>
      <c r="E10">
        <v>0</v>
      </c>
      <c r="F10">
        <v>4</v>
      </c>
    </row>
    <row r="11" spans="1:8" x14ac:dyDescent="0.25">
      <c r="B11">
        <v>0</v>
      </c>
      <c r="C11">
        <v>2</v>
      </c>
      <c r="D11">
        <v>3551</v>
      </c>
      <c r="E11">
        <v>683</v>
      </c>
      <c r="F11">
        <v>2</v>
      </c>
    </row>
    <row r="12" spans="1:8" x14ac:dyDescent="0.25">
      <c r="B12">
        <v>1</v>
      </c>
      <c r="C12">
        <v>4</v>
      </c>
      <c r="D12">
        <v>1178</v>
      </c>
      <c r="E12">
        <v>3162</v>
      </c>
      <c r="F12">
        <v>2</v>
      </c>
    </row>
    <row r="13" spans="1:8" x14ac:dyDescent="0.25">
      <c r="B13" t="s">
        <v>24</v>
      </c>
      <c r="C13">
        <v>0</v>
      </c>
      <c r="D13">
        <v>0</v>
      </c>
      <c r="E13">
        <v>0</v>
      </c>
      <c r="F13">
        <v>0</v>
      </c>
    </row>
    <row r="15" spans="1:8" x14ac:dyDescent="0.25">
      <c r="A15" t="s">
        <v>35</v>
      </c>
    </row>
    <row r="16" spans="1:8" x14ac:dyDescent="0.25">
      <c r="B16" t="s">
        <v>31</v>
      </c>
      <c r="C16" t="s">
        <v>22</v>
      </c>
      <c r="D16">
        <v>0</v>
      </c>
      <c r="E16">
        <v>1</v>
      </c>
      <c r="F16" t="s">
        <v>23</v>
      </c>
      <c r="G16" t="s">
        <v>24</v>
      </c>
    </row>
    <row r="17" spans="1:13" x14ac:dyDescent="0.25">
      <c r="B17" t="s">
        <v>22</v>
      </c>
      <c r="C17">
        <v>1696</v>
      </c>
      <c r="D17">
        <v>0</v>
      </c>
      <c r="E17">
        <v>0</v>
      </c>
      <c r="F17">
        <v>0</v>
      </c>
      <c r="G17">
        <v>4</v>
      </c>
    </row>
    <row r="18" spans="1:13" x14ac:dyDescent="0.25">
      <c r="B18">
        <v>0</v>
      </c>
      <c r="C18">
        <v>2</v>
      </c>
      <c r="D18">
        <v>4233</v>
      </c>
      <c r="E18">
        <v>1</v>
      </c>
      <c r="F18">
        <v>0</v>
      </c>
      <c r="G18">
        <v>2</v>
      </c>
    </row>
    <row r="19" spans="1:13" x14ac:dyDescent="0.25">
      <c r="B19">
        <v>1</v>
      </c>
      <c r="C19">
        <v>4</v>
      </c>
      <c r="D19">
        <v>11</v>
      </c>
      <c r="E19">
        <v>4327</v>
      </c>
      <c r="F19">
        <v>2</v>
      </c>
      <c r="G19">
        <v>2</v>
      </c>
      <c r="I19">
        <f>(D18+E19)/SUM(C18:G19)</f>
        <v>0.99720410065237652</v>
      </c>
      <c r="K19">
        <f>SUM(B18:G19)</f>
        <v>8585</v>
      </c>
      <c r="M19" t="s">
        <v>38</v>
      </c>
    </row>
    <row r="20" spans="1:13" x14ac:dyDescent="0.25"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3" x14ac:dyDescent="0.25"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</row>
    <row r="23" spans="1:13" x14ac:dyDescent="0.25">
      <c r="A23" t="s">
        <v>34</v>
      </c>
    </row>
    <row r="24" spans="1:13" x14ac:dyDescent="0.25">
      <c r="B24" t="s">
        <v>31</v>
      </c>
      <c r="C24" t="s">
        <v>22</v>
      </c>
      <c r="D24">
        <v>0</v>
      </c>
      <c r="E24">
        <v>1</v>
      </c>
      <c r="F24" t="s">
        <v>23</v>
      </c>
      <c r="G24" t="s">
        <v>24</v>
      </c>
    </row>
    <row r="25" spans="1:13" x14ac:dyDescent="0.25">
      <c r="B25" t="s">
        <v>22</v>
      </c>
      <c r="C25">
        <v>1696</v>
      </c>
      <c r="D25">
        <v>0</v>
      </c>
      <c r="E25">
        <v>0</v>
      </c>
      <c r="F25">
        <v>0</v>
      </c>
      <c r="G25">
        <v>4</v>
      </c>
    </row>
    <row r="26" spans="1:13" x14ac:dyDescent="0.25">
      <c r="B26">
        <v>0</v>
      </c>
      <c r="C26">
        <v>2</v>
      </c>
      <c r="D26">
        <v>4062</v>
      </c>
      <c r="E26">
        <v>5</v>
      </c>
      <c r="F26">
        <v>167</v>
      </c>
      <c r="G26">
        <v>2</v>
      </c>
    </row>
    <row r="27" spans="1:13" x14ac:dyDescent="0.25">
      <c r="B27">
        <v>1</v>
      </c>
      <c r="C27">
        <v>4</v>
      </c>
      <c r="D27">
        <v>23</v>
      </c>
      <c r="E27">
        <v>4168</v>
      </c>
      <c r="F27">
        <v>149</v>
      </c>
      <c r="G27">
        <v>2</v>
      </c>
      <c r="I27">
        <f>(D26+E27)/SUM(C26:G27)</f>
        <v>0.95876048462255359</v>
      </c>
    </row>
    <row r="28" spans="1:13" x14ac:dyDescent="0.25">
      <c r="B28" t="s">
        <v>23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3" x14ac:dyDescent="0.25">
      <c r="B29" t="s">
        <v>24</v>
      </c>
      <c r="C29">
        <v>0</v>
      </c>
      <c r="D29">
        <v>0</v>
      </c>
      <c r="E29">
        <v>0</v>
      </c>
      <c r="F29">
        <v>0</v>
      </c>
      <c r="G29">
        <v>0</v>
      </c>
    </row>
    <row r="31" spans="1:13" x14ac:dyDescent="0.25">
      <c r="A31" t="s">
        <v>36</v>
      </c>
    </row>
    <row r="32" spans="1:13" x14ac:dyDescent="0.25">
      <c r="B32" t="s">
        <v>31</v>
      </c>
      <c r="C32" t="s">
        <v>22</v>
      </c>
      <c r="D32">
        <v>0</v>
      </c>
      <c r="E32">
        <v>1</v>
      </c>
      <c r="F32" t="s">
        <v>24</v>
      </c>
    </row>
    <row r="33" spans="1:11" x14ac:dyDescent="0.25">
      <c r="B33" t="s">
        <v>22</v>
      </c>
      <c r="C33">
        <v>1696</v>
      </c>
      <c r="D33">
        <v>0</v>
      </c>
      <c r="E33">
        <v>0</v>
      </c>
      <c r="F33">
        <v>4</v>
      </c>
    </row>
    <row r="34" spans="1:11" x14ac:dyDescent="0.25">
      <c r="B34">
        <v>0</v>
      </c>
      <c r="C34">
        <v>2</v>
      </c>
      <c r="D34">
        <v>4229</v>
      </c>
      <c r="E34">
        <v>5</v>
      </c>
      <c r="F34">
        <v>2</v>
      </c>
    </row>
    <row r="35" spans="1:11" x14ac:dyDescent="0.25">
      <c r="B35">
        <v>1</v>
      </c>
      <c r="C35">
        <v>4</v>
      </c>
      <c r="D35">
        <v>10</v>
      </c>
      <c r="E35">
        <v>4330</v>
      </c>
      <c r="F35">
        <v>2</v>
      </c>
      <c r="I35">
        <f>(D34+E35)/SUM(C34:F35)</f>
        <v>0.99708760484622549</v>
      </c>
      <c r="K35">
        <f>SUM(C34:F35)</f>
        <v>8584</v>
      </c>
    </row>
    <row r="36" spans="1:11" x14ac:dyDescent="0.25">
      <c r="B36" t="s">
        <v>24</v>
      </c>
      <c r="C36">
        <v>0</v>
      </c>
      <c r="D36">
        <v>0</v>
      </c>
      <c r="E36">
        <v>0</v>
      </c>
      <c r="F36">
        <v>0</v>
      </c>
    </row>
    <row r="38" spans="1:11" x14ac:dyDescent="0.25">
      <c r="A38" t="s">
        <v>37</v>
      </c>
    </row>
    <row r="39" spans="1:11" x14ac:dyDescent="0.25">
      <c r="B39" t="s">
        <v>31</v>
      </c>
      <c r="C39" t="s">
        <v>22</v>
      </c>
      <c r="D39">
        <v>0</v>
      </c>
      <c r="E39">
        <v>1</v>
      </c>
      <c r="F39" t="s">
        <v>24</v>
      </c>
    </row>
    <row r="40" spans="1:11" x14ac:dyDescent="0.25">
      <c r="B40" t="s">
        <v>22</v>
      </c>
      <c r="C40">
        <v>1696</v>
      </c>
      <c r="D40">
        <v>0</v>
      </c>
      <c r="E40">
        <v>0</v>
      </c>
      <c r="F40">
        <v>4</v>
      </c>
    </row>
    <row r="41" spans="1:11" x14ac:dyDescent="0.25">
      <c r="B41">
        <v>0</v>
      </c>
      <c r="C41">
        <v>2</v>
      </c>
      <c r="D41">
        <v>4228</v>
      </c>
      <c r="E41">
        <v>6</v>
      </c>
      <c r="F41">
        <v>2</v>
      </c>
    </row>
    <row r="42" spans="1:11" x14ac:dyDescent="0.25">
      <c r="B42">
        <v>1</v>
      </c>
      <c r="C42">
        <v>4</v>
      </c>
      <c r="D42">
        <v>28</v>
      </c>
      <c r="E42">
        <v>4312</v>
      </c>
      <c r="F42">
        <v>2</v>
      </c>
    </row>
    <row r="43" spans="1:11" x14ac:dyDescent="0.25">
      <c r="B43" t="s">
        <v>24</v>
      </c>
      <c r="C43">
        <v>0</v>
      </c>
      <c r="D43">
        <v>0</v>
      </c>
      <c r="E43">
        <v>0</v>
      </c>
      <c r="F43">
        <v>0</v>
      </c>
    </row>
    <row r="45" spans="1:11" x14ac:dyDescent="0.25">
      <c r="A45" t="s">
        <v>39</v>
      </c>
    </row>
    <row r="46" spans="1:11" x14ac:dyDescent="0.25">
      <c r="B46" t="s">
        <v>31</v>
      </c>
      <c r="C46" t="s">
        <v>22</v>
      </c>
      <c r="D46">
        <v>0</v>
      </c>
      <c r="E46">
        <v>1</v>
      </c>
      <c r="F46" t="s">
        <v>24</v>
      </c>
    </row>
    <row r="47" spans="1:11" x14ac:dyDescent="0.25">
      <c r="B47" t="s">
        <v>22</v>
      </c>
      <c r="C47">
        <v>1696</v>
      </c>
      <c r="D47">
        <v>0</v>
      </c>
      <c r="E47">
        <v>0</v>
      </c>
      <c r="F47">
        <v>4</v>
      </c>
    </row>
    <row r="48" spans="1:11" x14ac:dyDescent="0.25">
      <c r="B48">
        <v>0</v>
      </c>
      <c r="C48">
        <v>2</v>
      </c>
      <c r="D48">
        <v>4229</v>
      </c>
      <c r="E48">
        <v>5</v>
      </c>
      <c r="F48">
        <v>2</v>
      </c>
    </row>
    <row r="49" spans="1:9" x14ac:dyDescent="0.25">
      <c r="B49">
        <v>1</v>
      </c>
      <c r="C49">
        <v>4</v>
      </c>
      <c r="D49">
        <v>14</v>
      </c>
      <c r="E49">
        <v>4326</v>
      </c>
      <c r="F49">
        <v>2</v>
      </c>
    </row>
    <row r="50" spans="1:9" x14ac:dyDescent="0.25">
      <c r="B50" t="s">
        <v>24</v>
      </c>
      <c r="C50">
        <v>0</v>
      </c>
      <c r="D50">
        <v>0</v>
      </c>
      <c r="E50">
        <v>0</v>
      </c>
      <c r="F50">
        <v>0</v>
      </c>
    </row>
    <row r="52" spans="1:9" x14ac:dyDescent="0.25">
      <c r="A52" t="s">
        <v>39</v>
      </c>
    </row>
    <row r="53" spans="1:9" x14ac:dyDescent="0.25">
      <c r="B53" t="s">
        <v>31</v>
      </c>
      <c r="C53" t="s">
        <v>22</v>
      </c>
      <c r="D53">
        <v>0</v>
      </c>
      <c r="E53">
        <v>1</v>
      </c>
      <c r="F53" t="s">
        <v>24</v>
      </c>
    </row>
    <row r="54" spans="1:9" x14ac:dyDescent="0.25">
      <c r="B54" t="s">
        <v>22</v>
      </c>
      <c r="C54">
        <v>1696</v>
      </c>
      <c r="D54">
        <v>0</v>
      </c>
      <c r="E54">
        <v>0</v>
      </c>
      <c r="F54">
        <v>4</v>
      </c>
    </row>
    <row r="55" spans="1:9" x14ac:dyDescent="0.25">
      <c r="B55">
        <v>0</v>
      </c>
      <c r="C55">
        <v>2</v>
      </c>
      <c r="D55">
        <v>4233</v>
      </c>
      <c r="E55">
        <v>1</v>
      </c>
      <c r="F55">
        <v>2</v>
      </c>
    </row>
    <row r="56" spans="1:9" x14ac:dyDescent="0.25">
      <c r="B56">
        <v>1</v>
      </c>
      <c r="C56">
        <v>4</v>
      </c>
      <c r="D56">
        <v>9</v>
      </c>
      <c r="E56">
        <v>4331</v>
      </c>
      <c r="F56">
        <v>2</v>
      </c>
      <c r="I56">
        <f>(D55+E56)/SUM(C55:F56)</f>
        <v>0.99767008387698042</v>
      </c>
    </row>
    <row r="57" spans="1:9" x14ac:dyDescent="0.25">
      <c r="B57" t="s">
        <v>24</v>
      </c>
      <c r="C57">
        <v>0</v>
      </c>
      <c r="D57">
        <v>0</v>
      </c>
      <c r="E57">
        <v>0</v>
      </c>
      <c r="F57">
        <v>0</v>
      </c>
    </row>
    <row r="58" spans="1:9" x14ac:dyDescent="0.25">
      <c r="A58" t="s">
        <v>37</v>
      </c>
    </row>
    <row r="59" spans="1:9" x14ac:dyDescent="0.25">
      <c r="B59" t="s">
        <v>31</v>
      </c>
      <c r="C59" t="s">
        <v>22</v>
      </c>
      <c r="D59">
        <v>0</v>
      </c>
      <c r="E59">
        <v>1</v>
      </c>
      <c r="F59" t="s">
        <v>24</v>
      </c>
    </row>
    <row r="60" spans="1:9" x14ac:dyDescent="0.25">
      <c r="B60" t="s">
        <v>22</v>
      </c>
      <c r="C60">
        <v>1696</v>
      </c>
      <c r="D60">
        <v>0</v>
      </c>
      <c r="E60">
        <v>0</v>
      </c>
      <c r="F60">
        <v>4</v>
      </c>
    </row>
    <row r="61" spans="1:9" x14ac:dyDescent="0.25">
      <c r="B61">
        <v>0</v>
      </c>
      <c r="C61">
        <v>2</v>
      </c>
      <c r="D61">
        <v>4233</v>
      </c>
      <c r="E61">
        <v>1</v>
      </c>
      <c r="F61">
        <v>2</v>
      </c>
    </row>
    <row r="62" spans="1:9" x14ac:dyDescent="0.25">
      <c r="B62">
        <v>1</v>
      </c>
      <c r="C62">
        <v>4</v>
      </c>
      <c r="D62">
        <v>10</v>
      </c>
      <c r="E62">
        <v>4330</v>
      </c>
      <c r="F62">
        <v>2</v>
      </c>
    </row>
    <row r="63" spans="1:9" x14ac:dyDescent="0.25">
      <c r="B63" t="s">
        <v>24</v>
      </c>
      <c r="C63">
        <v>0</v>
      </c>
      <c r="D63">
        <v>0</v>
      </c>
      <c r="E63">
        <v>0</v>
      </c>
      <c r="F63">
        <v>0</v>
      </c>
    </row>
    <row r="65" spans="1:9" x14ac:dyDescent="0.25">
      <c r="A65" t="s">
        <v>40</v>
      </c>
    </row>
    <row r="66" spans="1:9" x14ac:dyDescent="0.25">
      <c r="B66" t="s">
        <v>31</v>
      </c>
      <c r="C66" t="s">
        <v>22</v>
      </c>
      <c r="D66">
        <v>0</v>
      </c>
      <c r="E66">
        <v>1</v>
      </c>
      <c r="F66" t="s">
        <v>24</v>
      </c>
    </row>
    <row r="67" spans="1:9" x14ac:dyDescent="0.25">
      <c r="B67" t="s">
        <v>22</v>
      </c>
      <c r="C67">
        <v>1696</v>
      </c>
      <c r="D67">
        <v>0</v>
      </c>
      <c r="E67">
        <v>0</v>
      </c>
      <c r="F67">
        <v>4</v>
      </c>
    </row>
    <row r="68" spans="1:9" x14ac:dyDescent="0.25">
      <c r="B68">
        <v>0</v>
      </c>
      <c r="C68">
        <v>2</v>
      </c>
      <c r="D68">
        <v>4233</v>
      </c>
      <c r="E68">
        <v>1</v>
      </c>
      <c r="F68">
        <v>2</v>
      </c>
    </row>
    <row r="69" spans="1:9" x14ac:dyDescent="0.25">
      <c r="B69">
        <v>1</v>
      </c>
      <c r="C69">
        <v>4</v>
      </c>
      <c r="D69">
        <v>8</v>
      </c>
      <c r="E69">
        <v>4332</v>
      </c>
      <c r="F69">
        <v>2</v>
      </c>
      <c r="I69">
        <f>(D68+E69)/SUM(C68:F69)</f>
        <v>0.99778657968313145</v>
      </c>
    </row>
    <row r="70" spans="1:9" x14ac:dyDescent="0.25">
      <c r="B70" t="s">
        <v>24</v>
      </c>
      <c r="C70">
        <v>0</v>
      </c>
      <c r="D70">
        <v>0</v>
      </c>
      <c r="E70">
        <v>0</v>
      </c>
      <c r="F70">
        <v>0</v>
      </c>
    </row>
    <row r="72" spans="1:9" x14ac:dyDescent="0.25">
      <c r="A72" t="s">
        <v>54</v>
      </c>
    </row>
    <row r="73" spans="1:9" x14ac:dyDescent="0.25">
      <c r="B73" t="s">
        <v>31</v>
      </c>
      <c r="C73" t="s">
        <v>22</v>
      </c>
      <c r="D73">
        <v>0</v>
      </c>
      <c r="E73">
        <v>1</v>
      </c>
      <c r="F73" t="s">
        <v>24</v>
      </c>
    </row>
    <row r="74" spans="1:9" x14ac:dyDescent="0.25">
      <c r="B74" t="s">
        <v>22</v>
      </c>
      <c r="C74">
        <v>1264</v>
      </c>
      <c r="D74">
        <v>0</v>
      </c>
      <c r="E74">
        <v>0</v>
      </c>
      <c r="F74">
        <v>4</v>
      </c>
    </row>
    <row r="75" spans="1:9" x14ac:dyDescent="0.25">
      <c r="B75">
        <v>0</v>
      </c>
      <c r="C75">
        <v>0</v>
      </c>
      <c r="D75">
        <v>3187</v>
      </c>
      <c r="E75">
        <v>5</v>
      </c>
      <c r="F75">
        <v>2</v>
      </c>
    </row>
    <row r="76" spans="1:9" x14ac:dyDescent="0.25">
      <c r="B76">
        <v>1</v>
      </c>
      <c r="C76">
        <v>0</v>
      </c>
      <c r="D76">
        <v>5</v>
      </c>
      <c r="E76">
        <v>3239</v>
      </c>
      <c r="F76">
        <v>6</v>
      </c>
      <c r="I76">
        <f>(D75+E76)/SUM(C75:F76)</f>
        <v>0.9972067039106145</v>
      </c>
    </row>
    <row r="77" spans="1:9" x14ac:dyDescent="0.25">
      <c r="B77" t="s">
        <v>24</v>
      </c>
      <c r="C77">
        <v>0</v>
      </c>
      <c r="D77">
        <v>0</v>
      </c>
      <c r="E77">
        <v>0</v>
      </c>
      <c r="F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9" workbookViewId="0">
      <selection activeCell="I38" sqref="I38"/>
    </sheetView>
  </sheetViews>
  <sheetFormatPr defaultRowHeight="15" x14ac:dyDescent="0.25"/>
  <sheetData>
    <row r="1" spans="1:9" x14ac:dyDescent="0.25">
      <c r="A1" s="4">
        <v>0.05</v>
      </c>
      <c r="C1" t="s">
        <v>42</v>
      </c>
    </row>
    <row r="2" spans="1:9" x14ac:dyDescent="0.25">
      <c r="B2" t="s">
        <v>41</v>
      </c>
      <c r="C2" t="s">
        <v>22</v>
      </c>
      <c r="D2">
        <v>0</v>
      </c>
      <c r="E2">
        <v>1</v>
      </c>
      <c r="F2" t="s">
        <v>23</v>
      </c>
      <c r="G2" t="s">
        <v>24</v>
      </c>
    </row>
    <row r="3" spans="1:9" x14ac:dyDescent="0.25">
      <c r="B3" t="s">
        <v>22</v>
      </c>
      <c r="C3">
        <v>804</v>
      </c>
      <c r="D3">
        <v>0</v>
      </c>
      <c r="E3">
        <v>0</v>
      </c>
      <c r="F3">
        <v>1</v>
      </c>
      <c r="G3">
        <v>2</v>
      </c>
    </row>
    <row r="4" spans="1:9" x14ac:dyDescent="0.25">
      <c r="B4">
        <v>0</v>
      </c>
      <c r="C4">
        <v>1</v>
      </c>
      <c r="D4">
        <v>1783</v>
      </c>
      <c r="E4">
        <v>232</v>
      </c>
      <c r="F4">
        <v>1</v>
      </c>
      <c r="G4">
        <v>1</v>
      </c>
    </row>
    <row r="5" spans="1:9" x14ac:dyDescent="0.25">
      <c r="B5">
        <v>1</v>
      </c>
      <c r="C5">
        <v>1</v>
      </c>
      <c r="D5">
        <v>107</v>
      </c>
      <c r="E5">
        <v>1936</v>
      </c>
      <c r="F5">
        <v>5</v>
      </c>
      <c r="G5">
        <v>1</v>
      </c>
      <c r="I5">
        <f>(D4+E5)/SUM(C4:G5)</f>
        <v>0.91420845624385449</v>
      </c>
    </row>
    <row r="6" spans="1:9" x14ac:dyDescent="0.25">
      <c r="B6" t="s">
        <v>23</v>
      </c>
      <c r="C6">
        <v>0</v>
      </c>
      <c r="D6">
        <v>0</v>
      </c>
      <c r="E6">
        <v>0</v>
      </c>
      <c r="F6">
        <v>0</v>
      </c>
      <c r="G6">
        <v>0</v>
      </c>
    </row>
    <row r="7" spans="1:9" x14ac:dyDescent="0.25">
      <c r="B7" t="s">
        <v>24</v>
      </c>
      <c r="C7">
        <v>0</v>
      </c>
      <c r="D7">
        <v>0</v>
      </c>
      <c r="E7">
        <v>0</v>
      </c>
      <c r="F7">
        <v>0</v>
      </c>
      <c r="G7">
        <v>0</v>
      </c>
    </row>
    <row r="8" spans="1:9" x14ac:dyDescent="0.25">
      <c r="A8" t="s">
        <v>43</v>
      </c>
    </row>
    <row r="9" spans="1:9" x14ac:dyDescent="0.25">
      <c r="B9" t="s">
        <v>41</v>
      </c>
      <c r="C9" t="s">
        <v>22</v>
      </c>
      <c r="D9">
        <v>0</v>
      </c>
      <c r="E9">
        <v>1</v>
      </c>
      <c r="F9" t="s">
        <v>23</v>
      </c>
      <c r="G9" t="s">
        <v>24</v>
      </c>
    </row>
    <row r="10" spans="1:9" x14ac:dyDescent="0.25">
      <c r="B10" t="s">
        <v>22</v>
      </c>
      <c r="C10">
        <v>804</v>
      </c>
      <c r="D10">
        <v>0</v>
      </c>
      <c r="E10">
        <v>0</v>
      </c>
      <c r="F10">
        <v>1</v>
      </c>
      <c r="G10">
        <v>2</v>
      </c>
    </row>
    <row r="11" spans="1:9" x14ac:dyDescent="0.25">
      <c r="B11">
        <v>0</v>
      </c>
      <c r="C11">
        <v>1</v>
      </c>
      <c r="D11">
        <v>2007</v>
      </c>
      <c r="E11">
        <v>8</v>
      </c>
      <c r="F11">
        <v>1</v>
      </c>
      <c r="G11">
        <v>1</v>
      </c>
    </row>
    <row r="12" spans="1:9" x14ac:dyDescent="0.25">
      <c r="B12">
        <v>1</v>
      </c>
      <c r="C12">
        <v>1</v>
      </c>
      <c r="D12">
        <v>54</v>
      </c>
      <c r="E12">
        <v>1989</v>
      </c>
      <c r="F12">
        <v>5</v>
      </c>
      <c r="G12">
        <v>1</v>
      </c>
      <c r="I12">
        <f>(D11+E12)/SUM(C11:G12)</f>
        <v>0.98230088495575218</v>
      </c>
    </row>
    <row r="13" spans="1:9" x14ac:dyDescent="0.25"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9" x14ac:dyDescent="0.25"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9" x14ac:dyDescent="0.25">
      <c r="A15" t="s">
        <v>44</v>
      </c>
    </row>
    <row r="16" spans="1:9" x14ac:dyDescent="0.25">
      <c r="B16" t="s">
        <v>41</v>
      </c>
      <c r="C16" t="s">
        <v>22</v>
      </c>
      <c r="D16">
        <v>0</v>
      </c>
      <c r="E16">
        <v>1</v>
      </c>
      <c r="F16" t="s">
        <v>23</v>
      </c>
      <c r="G16" t="s">
        <v>24</v>
      </c>
    </row>
    <row r="17" spans="1:9" x14ac:dyDescent="0.25">
      <c r="B17" t="s">
        <v>22</v>
      </c>
      <c r="C17">
        <v>804</v>
      </c>
      <c r="D17">
        <v>0</v>
      </c>
      <c r="E17">
        <v>0</v>
      </c>
      <c r="F17">
        <v>1</v>
      </c>
      <c r="G17">
        <v>2</v>
      </c>
    </row>
    <row r="18" spans="1:9" x14ac:dyDescent="0.25">
      <c r="B18">
        <v>0</v>
      </c>
      <c r="C18">
        <v>1</v>
      </c>
      <c r="D18">
        <v>2008</v>
      </c>
      <c r="E18">
        <v>7</v>
      </c>
      <c r="F18">
        <v>1</v>
      </c>
      <c r="G18">
        <v>1</v>
      </c>
    </row>
    <row r="19" spans="1:9" x14ac:dyDescent="0.25">
      <c r="B19">
        <v>1</v>
      </c>
      <c r="C19">
        <v>1</v>
      </c>
      <c r="D19">
        <v>5</v>
      </c>
      <c r="E19">
        <v>2038</v>
      </c>
      <c r="F19">
        <v>5</v>
      </c>
      <c r="G19">
        <v>1</v>
      </c>
      <c r="I19">
        <f>(D18+E19)/SUM(C18:G19)</f>
        <v>0.99459193706981319</v>
      </c>
    </row>
    <row r="20" spans="1:9" x14ac:dyDescent="0.25"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9" x14ac:dyDescent="0.25"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9" x14ac:dyDescent="0.25">
      <c r="A22" t="s">
        <v>45</v>
      </c>
    </row>
    <row r="23" spans="1:9" x14ac:dyDescent="0.25">
      <c r="B23" t="s">
        <v>41</v>
      </c>
      <c r="C23" t="s">
        <v>22</v>
      </c>
      <c r="D23">
        <v>0</v>
      </c>
      <c r="E23">
        <v>1</v>
      </c>
      <c r="F23" t="s">
        <v>23</v>
      </c>
      <c r="G23" t="s">
        <v>24</v>
      </c>
    </row>
    <row r="24" spans="1:9" x14ac:dyDescent="0.25">
      <c r="B24" t="s">
        <v>22</v>
      </c>
      <c r="C24">
        <v>824</v>
      </c>
      <c r="D24">
        <v>0</v>
      </c>
      <c r="E24">
        <v>0</v>
      </c>
      <c r="F24">
        <v>0</v>
      </c>
      <c r="G24">
        <v>1</v>
      </c>
    </row>
    <row r="25" spans="1:9" x14ac:dyDescent="0.25">
      <c r="B25">
        <v>0</v>
      </c>
      <c r="C25">
        <v>0</v>
      </c>
      <c r="D25">
        <v>2059</v>
      </c>
      <c r="E25">
        <v>6</v>
      </c>
      <c r="F25">
        <v>1</v>
      </c>
      <c r="G25">
        <v>0</v>
      </c>
    </row>
    <row r="26" spans="1:9" x14ac:dyDescent="0.25">
      <c r="B26">
        <v>1</v>
      </c>
      <c r="C26">
        <v>0</v>
      </c>
      <c r="D26">
        <v>12</v>
      </c>
      <c r="E26">
        <v>2069</v>
      </c>
      <c r="F26">
        <v>5</v>
      </c>
      <c r="G26">
        <v>0</v>
      </c>
      <c r="I26">
        <f>(D25+E26)/SUM(C25:G26)</f>
        <v>0.9942196531791907</v>
      </c>
    </row>
    <row r="27" spans="1:9" x14ac:dyDescent="0.25"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9" x14ac:dyDescent="0.25">
      <c r="B28" t="s">
        <v>24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9" x14ac:dyDescent="0.25">
      <c r="A29" t="s">
        <v>46</v>
      </c>
    </row>
    <row r="30" spans="1:9" x14ac:dyDescent="0.25">
      <c r="B30" t="s">
        <v>41</v>
      </c>
      <c r="C30" t="s">
        <v>22</v>
      </c>
      <c r="D30">
        <v>0</v>
      </c>
      <c r="E30">
        <v>1</v>
      </c>
      <c r="F30" t="s">
        <v>23</v>
      </c>
      <c r="G30" t="s">
        <v>24</v>
      </c>
    </row>
    <row r="31" spans="1:9" x14ac:dyDescent="0.25">
      <c r="B31" t="s">
        <v>22</v>
      </c>
      <c r="C31">
        <v>832</v>
      </c>
      <c r="D31">
        <v>0</v>
      </c>
      <c r="E31">
        <v>0</v>
      </c>
      <c r="F31">
        <v>0</v>
      </c>
      <c r="G31">
        <v>2</v>
      </c>
    </row>
    <row r="32" spans="1:9" x14ac:dyDescent="0.25">
      <c r="B32">
        <v>0</v>
      </c>
      <c r="C32">
        <v>0</v>
      </c>
      <c r="D32">
        <v>2088</v>
      </c>
      <c r="E32">
        <v>2</v>
      </c>
      <c r="F32">
        <v>1</v>
      </c>
      <c r="G32">
        <v>3</v>
      </c>
    </row>
    <row r="33" spans="1:9" x14ac:dyDescent="0.25">
      <c r="B33">
        <v>1</v>
      </c>
      <c r="C33">
        <v>0</v>
      </c>
      <c r="D33">
        <v>12</v>
      </c>
      <c r="E33">
        <v>2089</v>
      </c>
      <c r="F33">
        <v>5</v>
      </c>
      <c r="G33">
        <v>3</v>
      </c>
      <c r="I33">
        <f>(D32+E33)/SUM(C32:G33)</f>
        <v>0.99381394242207943</v>
      </c>
    </row>
    <row r="34" spans="1:9" x14ac:dyDescent="0.25">
      <c r="B34" t="s">
        <v>23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9" x14ac:dyDescent="0.25">
      <c r="B35" t="s">
        <v>24</v>
      </c>
      <c r="C35">
        <v>0</v>
      </c>
      <c r="D35">
        <v>0</v>
      </c>
      <c r="E35">
        <v>0</v>
      </c>
      <c r="F35">
        <v>0</v>
      </c>
      <c r="G35">
        <v>0</v>
      </c>
    </row>
    <row r="37" spans="1:9" x14ac:dyDescent="0.25">
      <c r="A37" t="s">
        <v>47</v>
      </c>
    </row>
    <row r="38" spans="1:9" x14ac:dyDescent="0.25">
      <c r="B38" t="s">
        <v>41</v>
      </c>
      <c r="C38" t="s">
        <v>22</v>
      </c>
      <c r="D38">
        <v>0</v>
      </c>
      <c r="E38">
        <v>1</v>
      </c>
      <c r="F38" t="s">
        <v>23</v>
      </c>
      <c r="G38" t="s">
        <v>24</v>
      </c>
    </row>
    <row r="39" spans="1:9" x14ac:dyDescent="0.25">
      <c r="B39" t="s">
        <v>22</v>
      </c>
      <c r="C39">
        <v>832</v>
      </c>
      <c r="D39">
        <v>0</v>
      </c>
      <c r="E39">
        <v>0</v>
      </c>
      <c r="F39">
        <v>0</v>
      </c>
      <c r="G39">
        <v>2</v>
      </c>
    </row>
    <row r="40" spans="1:9" x14ac:dyDescent="0.25">
      <c r="B40">
        <v>0</v>
      </c>
      <c r="C40">
        <v>1</v>
      </c>
      <c r="D40">
        <v>1587</v>
      </c>
      <c r="E40">
        <v>503</v>
      </c>
      <c r="F40">
        <v>1</v>
      </c>
      <c r="G40">
        <v>2</v>
      </c>
    </row>
    <row r="41" spans="1:9" x14ac:dyDescent="0.25">
      <c r="B41">
        <v>1</v>
      </c>
      <c r="C41">
        <v>0</v>
      </c>
      <c r="D41">
        <v>531</v>
      </c>
      <c r="E41">
        <v>1571</v>
      </c>
      <c r="F41">
        <v>5</v>
      </c>
      <c r="G41">
        <v>2</v>
      </c>
      <c r="I41">
        <f>(D40+E41)/SUM(C40:G41)</f>
        <v>0.75136807042588627</v>
      </c>
    </row>
    <row r="42" spans="1:9" x14ac:dyDescent="0.25">
      <c r="B42" t="s">
        <v>23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9" x14ac:dyDescent="0.25">
      <c r="B43" t="s">
        <v>24</v>
      </c>
      <c r="C43">
        <v>0</v>
      </c>
      <c r="D43">
        <v>0</v>
      </c>
      <c r="E43">
        <v>0</v>
      </c>
      <c r="F43">
        <v>0</v>
      </c>
      <c r="G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D32" sqref="D32"/>
    </sheetView>
  </sheetViews>
  <sheetFormatPr defaultRowHeight="15" x14ac:dyDescent="0.25"/>
  <cols>
    <col min="1" max="1" width="13.28515625" customWidth="1"/>
    <col min="2" max="2" width="9.7109375" customWidth="1"/>
  </cols>
  <sheetData>
    <row r="1" spans="1:8" x14ac:dyDescent="0.25">
      <c r="A1" t="s">
        <v>49</v>
      </c>
      <c r="B1" t="s">
        <v>52</v>
      </c>
      <c r="C1" t="s">
        <v>53</v>
      </c>
    </row>
    <row r="2" spans="1:8" x14ac:dyDescent="0.25">
      <c r="B2" t="s">
        <v>48</v>
      </c>
      <c r="C2" t="s">
        <v>22</v>
      </c>
      <c r="D2">
        <v>0</v>
      </c>
      <c r="E2">
        <v>1</v>
      </c>
      <c r="F2" t="s">
        <v>24</v>
      </c>
    </row>
    <row r="3" spans="1:8" x14ac:dyDescent="0.25">
      <c r="B3" t="s">
        <v>22</v>
      </c>
      <c r="C3">
        <v>2602</v>
      </c>
      <c r="D3">
        <v>3</v>
      </c>
      <c r="E3">
        <v>5</v>
      </c>
      <c r="F3">
        <v>15</v>
      </c>
    </row>
    <row r="4" spans="1:8" x14ac:dyDescent="0.25">
      <c r="B4">
        <v>0</v>
      </c>
      <c r="C4">
        <v>5</v>
      </c>
      <c r="D4">
        <v>1001</v>
      </c>
      <c r="E4">
        <v>0</v>
      </c>
      <c r="F4">
        <v>0</v>
      </c>
    </row>
    <row r="5" spans="1:8" x14ac:dyDescent="0.25">
      <c r="B5">
        <v>1</v>
      </c>
      <c r="C5">
        <v>3</v>
      </c>
      <c r="D5">
        <v>0</v>
      </c>
      <c r="E5">
        <v>1003</v>
      </c>
      <c r="F5">
        <v>0</v>
      </c>
      <c r="H5">
        <f>(D4+E5)/SUM(C4:F5)</f>
        <v>0.99602385685884687</v>
      </c>
    </row>
    <row r="6" spans="1:8" x14ac:dyDescent="0.25">
      <c r="B6" t="s">
        <v>24</v>
      </c>
      <c r="C6">
        <v>4</v>
      </c>
      <c r="D6">
        <v>0</v>
      </c>
      <c r="E6">
        <v>0</v>
      </c>
      <c r="F6">
        <v>0</v>
      </c>
    </row>
    <row r="8" spans="1:8" x14ac:dyDescent="0.25">
      <c r="A8" t="s">
        <v>50</v>
      </c>
      <c r="B8" t="s">
        <v>52</v>
      </c>
      <c r="C8" t="s">
        <v>53</v>
      </c>
    </row>
    <row r="9" spans="1:8" x14ac:dyDescent="0.25">
      <c r="B9">
        <v>5025</v>
      </c>
      <c r="C9">
        <v>3</v>
      </c>
      <c r="D9">
        <v>9</v>
      </c>
    </row>
    <row r="10" spans="1:8" x14ac:dyDescent="0.25">
      <c r="B10" t="s">
        <v>48</v>
      </c>
      <c r="C10" t="s">
        <v>22</v>
      </c>
      <c r="D10">
        <v>0</v>
      </c>
      <c r="E10">
        <v>1</v>
      </c>
      <c r="F10" t="s">
        <v>24</v>
      </c>
    </row>
    <row r="11" spans="1:8" x14ac:dyDescent="0.25">
      <c r="B11" t="s">
        <v>22</v>
      </c>
      <c r="C11">
        <v>2844</v>
      </c>
      <c r="D11">
        <v>0</v>
      </c>
      <c r="E11">
        <v>0</v>
      </c>
      <c r="F11">
        <v>7</v>
      </c>
    </row>
    <row r="12" spans="1:8" x14ac:dyDescent="0.25">
      <c r="B12">
        <v>0</v>
      </c>
      <c r="C12">
        <v>1</v>
      </c>
      <c r="D12">
        <v>1091</v>
      </c>
      <c r="E12">
        <v>0</v>
      </c>
      <c r="F12">
        <v>1</v>
      </c>
    </row>
    <row r="13" spans="1:8" x14ac:dyDescent="0.25">
      <c r="B13">
        <v>1</v>
      </c>
      <c r="C13">
        <v>1</v>
      </c>
      <c r="D13">
        <v>0</v>
      </c>
      <c r="E13">
        <v>1091</v>
      </c>
      <c r="F13">
        <v>1</v>
      </c>
      <c r="H13">
        <f>(D12+E13)/SUM(C12:F13)</f>
        <v>0.99817017383348583</v>
      </c>
    </row>
    <row r="14" spans="1:8" x14ac:dyDescent="0.25">
      <c r="B14" t="s">
        <v>24</v>
      </c>
      <c r="C14">
        <v>0</v>
      </c>
      <c r="D14">
        <v>0</v>
      </c>
      <c r="E14">
        <v>0</v>
      </c>
      <c r="F14">
        <v>0</v>
      </c>
    </row>
    <row r="16" spans="1:8" x14ac:dyDescent="0.25">
      <c r="A16" t="s">
        <v>51</v>
      </c>
      <c r="B16" t="s">
        <v>52</v>
      </c>
      <c r="C16" t="s">
        <v>53</v>
      </c>
    </row>
    <row r="17" spans="1:8" x14ac:dyDescent="0.25">
      <c r="B17">
        <v>5028</v>
      </c>
      <c r="C17">
        <v>1</v>
      </c>
      <c r="D17">
        <v>8</v>
      </c>
    </row>
    <row r="18" spans="1:8" x14ac:dyDescent="0.25">
      <c r="B18" t="s">
        <v>48</v>
      </c>
      <c r="C18" t="s">
        <v>22</v>
      </c>
      <c r="D18">
        <v>0</v>
      </c>
      <c r="E18">
        <v>1</v>
      </c>
      <c r="F18" t="s">
        <v>24</v>
      </c>
    </row>
    <row r="19" spans="1:8" x14ac:dyDescent="0.25">
      <c r="B19" t="s">
        <v>22</v>
      </c>
      <c r="C19">
        <v>2845</v>
      </c>
      <c r="D19">
        <v>0</v>
      </c>
      <c r="E19">
        <v>0</v>
      </c>
      <c r="F19">
        <v>6</v>
      </c>
    </row>
    <row r="20" spans="1:8" x14ac:dyDescent="0.25">
      <c r="B20">
        <v>0</v>
      </c>
      <c r="C20">
        <v>1</v>
      </c>
      <c r="D20">
        <v>1091</v>
      </c>
      <c r="E20">
        <v>0</v>
      </c>
      <c r="F20">
        <v>1</v>
      </c>
    </row>
    <row r="21" spans="1:8" x14ac:dyDescent="0.25">
      <c r="B21">
        <v>1</v>
      </c>
      <c r="C21">
        <v>1</v>
      </c>
      <c r="D21">
        <v>0</v>
      </c>
      <c r="E21">
        <v>1091</v>
      </c>
      <c r="F21">
        <v>1</v>
      </c>
      <c r="H21">
        <f>(D20+E21)/SUM(C20:F21)</f>
        <v>0.99817017383348583</v>
      </c>
    </row>
    <row r="22" spans="1:8" x14ac:dyDescent="0.25">
      <c r="B22" t="s">
        <v>24</v>
      </c>
      <c r="C22">
        <v>0</v>
      </c>
      <c r="D22">
        <v>0</v>
      </c>
      <c r="E22">
        <v>0</v>
      </c>
      <c r="F22">
        <v>0</v>
      </c>
    </row>
    <row r="24" spans="1:8" x14ac:dyDescent="0.25">
      <c r="A24" t="s">
        <v>51</v>
      </c>
      <c r="B24" t="s">
        <v>52</v>
      </c>
      <c r="C24" t="s">
        <v>54</v>
      </c>
    </row>
    <row r="25" spans="1:8" x14ac:dyDescent="0.25">
      <c r="B25" t="s">
        <v>48</v>
      </c>
      <c r="C25" t="s">
        <v>22</v>
      </c>
      <c r="D25">
        <v>0</v>
      </c>
      <c r="E25">
        <v>1</v>
      </c>
      <c r="F25" t="s">
        <v>24</v>
      </c>
    </row>
    <row r="26" spans="1:8" x14ac:dyDescent="0.25">
      <c r="B26" t="s">
        <v>22</v>
      </c>
      <c r="C26">
        <v>2144</v>
      </c>
      <c r="D26">
        <v>0</v>
      </c>
      <c r="E26">
        <v>0</v>
      </c>
      <c r="F26">
        <v>6</v>
      </c>
    </row>
    <row r="27" spans="1:8" x14ac:dyDescent="0.25">
      <c r="B27">
        <v>0</v>
      </c>
      <c r="C27">
        <v>0</v>
      </c>
      <c r="D27">
        <v>853</v>
      </c>
      <c r="E27">
        <v>0</v>
      </c>
      <c r="F27">
        <v>0</v>
      </c>
    </row>
    <row r="28" spans="1:8" x14ac:dyDescent="0.25">
      <c r="B28">
        <v>1</v>
      </c>
      <c r="C28">
        <v>0</v>
      </c>
      <c r="D28">
        <v>0</v>
      </c>
      <c r="E28">
        <v>853</v>
      </c>
      <c r="F28">
        <v>0</v>
      </c>
      <c r="H28">
        <f>(D27+E28)/SUM(C27:F28)</f>
        <v>1</v>
      </c>
    </row>
    <row r="29" spans="1:8" x14ac:dyDescent="0.25">
      <c r="B29" t="s">
        <v>24</v>
      </c>
      <c r="C29">
        <v>0</v>
      </c>
      <c r="D29">
        <v>0</v>
      </c>
      <c r="E29">
        <v>0</v>
      </c>
      <c r="F29">
        <v>0</v>
      </c>
    </row>
    <row r="31" spans="1:8" x14ac:dyDescent="0.25">
      <c r="A31" t="s">
        <v>56</v>
      </c>
      <c r="B31" t="s">
        <v>55</v>
      </c>
      <c r="C31" t="s">
        <v>54</v>
      </c>
      <c r="D31" t="s">
        <v>57</v>
      </c>
    </row>
    <row r="32" spans="1:8" x14ac:dyDescent="0.25">
      <c r="B32" t="s">
        <v>48</v>
      </c>
      <c r="C32" t="s">
        <v>22</v>
      </c>
      <c r="D32">
        <v>0</v>
      </c>
      <c r="E32">
        <v>1</v>
      </c>
      <c r="F32" t="s">
        <v>23</v>
      </c>
    </row>
    <row r="33" spans="2:8" x14ac:dyDescent="0.25">
      <c r="B33" t="s">
        <v>22</v>
      </c>
      <c r="C33">
        <v>1215</v>
      </c>
      <c r="D33">
        <v>332</v>
      </c>
      <c r="E33">
        <v>335</v>
      </c>
      <c r="F33">
        <v>334</v>
      </c>
    </row>
    <row r="34" spans="2:8" x14ac:dyDescent="0.25">
      <c r="B34">
        <v>0</v>
      </c>
      <c r="C34">
        <v>71</v>
      </c>
      <c r="D34">
        <v>798</v>
      </c>
      <c r="E34">
        <v>0</v>
      </c>
      <c r="F34">
        <v>0</v>
      </c>
    </row>
    <row r="35" spans="2:8" x14ac:dyDescent="0.25">
      <c r="B35">
        <v>1</v>
      </c>
      <c r="C35">
        <v>72</v>
      </c>
      <c r="D35">
        <v>0</v>
      </c>
      <c r="E35">
        <v>797</v>
      </c>
      <c r="F35">
        <v>0</v>
      </c>
      <c r="H35">
        <f>(D34+E35)/SUM(C34:F35)</f>
        <v>0.91772151898734178</v>
      </c>
    </row>
    <row r="36" spans="2:8" x14ac:dyDescent="0.25">
      <c r="B36" t="s">
        <v>23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9" workbookViewId="0">
      <selection activeCell="H38" sqref="H38"/>
    </sheetView>
  </sheetViews>
  <sheetFormatPr defaultRowHeight="15" x14ac:dyDescent="0.25"/>
  <sheetData>
    <row r="1" spans="1:12" x14ac:dyDescent="0.25">
      <c r="A1">
        <v>196</v>
      </c>
      <c r="L1" t="s">
        <v>25</v>
      </c>
    </row>
    <row r="2" spans="1:12" x14ac:dyDescent="0.25">
      <c r="B2" t="s">
        <v>21</v>
      </c>
      <c r="C2" t="s">
        <v>22</v>
      </c>
      <c r="D2">
        <v>0</v>
      </c>
      <c r="E2">
        <v>1</v>
      </c>
      <c r="F2" t="s">
        <v>23</v>
      </c>
      <c r="G2" t="s">
        <v>24</v>
      </c>
    </row>
    <row r="3" spans="1:12" x14ac:dyDescent="0.25">
      <c r="B3" t="s">
        <v>22</v>
      </c>
      <c r="C3">
        <v>3690</v>
      </c>
      <c r="D3">
        <v>3</v>
      </c>
      <c r="E3">
        <v>2</v>
      </c>
      <c r="F3">
        <v>0</v>
      </c>
      <c r="G3">
        <v>265</v>
      </c>
    </row>
    <row r="4" spans="1:12" x14ac:dyDescent="0.25">
      <c r="B4">
        <v>0</v>
      </c>
      <c r="C4">
        <v>1</v>
      </c>
      <c r="D4">
        <v>258</v>
      </c>
      <c r="E4">
        <v>0</v>
      </c>
      <c r="F4">
        <v>31</v>
      </c>
      <c r="G4">
        <v>12</v>
      </c>
      <c r="I4">
        <f>SUM(B4:H4)</f>
        <v>302</v>
      </c>
    </row>
    <row r="5" spans="1:12" x14ac:dyDescent="0.25">
      <c r="B5">
        <v>1</v>
      </c>
      <c r="C5">
        <v>0</v>
      </c>
      <c r="D5">
        <v>2</v>
      </c>
      <c r="E5">
        <v>341</v>
      </c>
      <c r="F5">
        <v>25</v>
      </c>
      <c r="G5">
        <v>2</v>
      </c>
      <c r="I5">
        <f>SUM(B5:H5)</f>
        <v>371</v>
      </c>
    </row>
    <row r="6" spans="1:12" x14ac:dyDescent="0.25">
      <c r="B6" t="s">
        <v>23</v>
      </c>
      <c r="C6">
        <v>0</v>
      </c>
      <c r="D6">
        <v>0</v>
      </c>
      <c r="E6">
        <v>0</v>
      </c>
      <c r="F6">
        <v>0</v>
      </c>
      <c r="G6">
        <v>0</v>
      </c>
    </row>
    <row r="7" spans="1:12" x14ac:dyDescent="0.25">
      <c r="B7" t="s">
        <v>24</v>
      </c>
      <c r="C7">
        <v>0</v>
      </c>
      <c r="D7">
        <v>0</v>
      </c>
      <c r="E7">
        <v>0</v>
      </c>
      <c r="F7">
        <v>0</v>
      </c>
      <c r="G7">
        <v>0</v>
      </c>
      <c r="I7">
        <f>SUM(I4:I6)</f>
        <v>673</v>
      </c>
      <c r="J7">
        <f>D4+E5</f>
        <v>599</v>
      </c>
      <c r="L7">
        <f>J7/I7</f>
        <v>0.89004457652303115</v>
      </c>
    </row>
    <row r="9" spans="1:12" x14ac:dyDescent="0.25">
      <c r="A9">
        <v>96</v>
      </c>
    </row>
    <row r="10" spans="1:12" x14ac:dyDescent="0.25">
      <c r="B10" t="s">
        <v>21</v>
      </c>
      <c r="C10" t="s">
        <v>22</v>
      </c>
      <c r="D10">
        <v>0</v>
      </c>
      <c r="E10">
        <v>1</v>
      </c>
      <c r="F10" t="s">
        <v>23</v>
      </c>
      <c r="G10" t="s">
        <v>24</v>
      </c>
    </row>
    <row r="11" spans="1:12" x14ac:dyDescent="0.25">
      <c r="B11" t="s">
        <v>22</v>
      </c>
      <c r="C11">
        <v>3974</v>
      </c>
      <c r="D11">
        <v>0</v>
      </c>
      <c r="E11">
        <v>2</v>
      </c>
      <c r="F11">
        <v>0</v>
      </c>
      <c r="G11">
        <v>16</v>
      </c>
    </row>
    <row r="12" spans="1:12" x14ac:dyDescent="0.25">
      <c r="B12">
        <v>0</v>
      </c>
      <c r="C12">
        <v>0</v>
      </c>
      <c r="D12">
        <v>343</v>
      </c>
      <c r="E12">
        <v>1</v>
      </c>
      <c r="F12">
        <v>29</v>
      </c>
      <c r="G12">
        <v>0</v>
      </c>
      <c r="I12">
        <f>SUM(B12:H12)</f>
        <v>373</v>
      </c>
    </row>
    <row r="13" spans="1:12" x14ac:dyDescent="0.25">
      <c r="B13">
        <v>1</v>
      </c>
      <c r="C13">
        <v>0</v>
      </c>
      <c r="D13">
        <v>0</v>
      </c>
      <c r="E13">
        <v>371</v>
      </c>
      <c r="F13">
        <v>28</v>
      </c>
      <c r="G13">
        <v>1</v>
      </c>
      <c r="I13">
        <f>SUM(B13:H13)</f>
        <v>401</v>
      </c>
    </row>
    <row r="14" spans="1:12" x14ac:dyDescent="0.25"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2" x14ac:dyDescent="0.25">
      <c r="B15" t="s">
        <v>24</v>
      </c>
      <c r="C15">
        <v>0</v>
      </c>
      <c r="D15">
        <v>0</v>
      </c>
      <c r="E15">
        <v>0</v>
      </c>
      <c r="F15">
        <v>1</v>
      </c>
      <c r="G15">
        <v>0</v>
      </c>
      <c r="I15">
        <f>SUM(I12:I14)</f>
        <v>774</v>
      </c>
      <c r="J15">
        <f>D12+E13</f>
        <v>714</v>
      </c>
      <c r="L15">
        <f>J15/I15</f>
        <v>0.92248062015503873</v>
      </c>
    </row>
    <row r="17" spans="1:15" x14ac:dyDescent="0.25">
      <c r="A17">
        <v>48</v>
      </c>
    </row>
    <row r="18" spans="1:15" x14ac:dyDescent="0.25">
      <c r="B18" t="s">
        <v>21</v>
      </c>
      <c r="C18" t="s">
        <v>22</v>
      </c>
      <c r="D18">
        <v>0</v>
      </c>
      <c r="E18">
        <v>1</v>
      </c>
      <c r="F18" t="s">
        <v>23</v>
      </c>
      <c r="G18" t="s">
        <v>24</v>
      </c>
    </row>
    <row r="19" spans="1:15" x14ac:dyDescent="0.25">
      <c r="B19" t="s">
        <v>22</v>
      </c>
      <c r="C19">
        <v>4154</v>
      </c>
      <c r="D19">
        <v>0</v>
      </c>
      <c r="E19">
        <v>1</v>
      </c>
      <c r="F19">
        <v>1</v>
      </c>
      <c r="G19">
        <v>4</v>
      </c>
    </row>
    <row r="20" spans="1:15" x14ac:dyDescent="0.25">
      <c r="B20">
        <v>0</v>
      </c>
      <c r="C20">
        <v>0</v>
      </c>
      <c r="D20">
        <v>311</v>
      </c>
      <c r="E20">
        <v>60</v>
      </c>
      <c r="F20">
        <v>29</v>
      </c>
      <c r="G20">
        <v>0</v>
      </c>
      <c r="I20">
        <f>SUM(B20:H20)</f>
        <v>400</v>
      </c>
      <c r="O20">
        <f>SUM(C19:G23)</f>
        <v>4977</v>
      </c>
    </row>
    <row r="21" spans="1:15" x14ac:dyDescent="0.25">
      <c r="B21">
        <v>1</v>
      </c>
      <c r="C21">
        <v>0</v>
      </c>
      <c r="D21">
        <v>5</v>
      </c>
      <c r="E21">
        <v>381</v>
      </c>
      <c r="F21">
        <v>28</v>
      </c>
      <c r="G21">
        <v>2</v>
      </c>
      <c r="I21">
        <f>SUM(B21:H21)</f>
        <v>417</v>
      </c>
    </row>
    <row r="22" spans="1:15" x14ac:dyDescent="0.25"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5" x14ac:dyDescent="0.25">
      <c r="B23" t="s">
        <v>24</v>
      </c>
      <c r="C23">
        <v>0</v>
      </c>
      <c r="D23">
        <v>1</v>
      </c>
      <c r="E23">
        <v>0</v>
      </c>
      <c r="F23">
        <v>0</v>
      </c>
      <c r="G23">
        <v>0</v>
      </c>
      <c r="I23">
        <f>SUM(I20:I22)</f>
        <v>817</v>
      </c>
      <c r="J23">
        <f>D20+E21</f>
        <v>692</v>
      </c>
      <c r="L23">
        <f>J23/I23</f>
        <v>0.84700122399020805</v>
      </c>
      <c r="N23" t="s">
        <v>26</v>
      </c>
    </row>
    <row r="25" spans="1:15" x14ac:dyDescent="0.25">
      <c r="A25">
        <v>48</v>
      </c>
    </row>
    <row r="26" spans="1:15" x14ac:dyDescent="0.25">
      <c r="B26" t="s">
        <v>21</v>
      </c>
      <c r="C26" t="s">
        <v>22</v>
      </c>
      <c r="D26">
        <v>0</v>
      </c>
      <c r="E26">
        <v>1</v>
      </c>
      <c r="F26" t="s">
        <v>23</v>
      </c>
      <c r="G26" t="s">
        <v>24</v>
      </c>
    </row>
    <row r="27" spans="1:15" x14ac:dyDescent="0.25">
      <c r="B27" t="s">
        <v>22</v>
      </c>
      <c r="C27">
        <v>3745</v>
      </c>
      <c r="D27">
        <v>164</v>
      </c>
      <c r="E27">
        <v>214</v>
      </c>
      <c r="F27">
        <v>32</v>
      </c>
      <c r="G27">
        <v>4</v>
      </c>
      <c r="I27" t="s">
        <v>28</v>
      </c>
    </row>
    <row r="28" spans="1:15" x14ac:dyDescent="0.25">
      <c r="B28">
        <v>0</v>
      </c>
      <c r="C28">
        <v>208</v>
      </c>
      <c r="D28">
        <v>150</v>
      </c>
      <c r="E28">
        <v>27</v>
      </c>
      <c r="F28">
        <v>16</v>
      </c>
      <c r="G28">
        <v>0</v>
      </c>
      <c r="I28">
        <f>SUM(B28:H28)</f>
        <v>401</v>
      </c>
      <c r="O28">
        <f>SUM(C27:G31)</f>
        <v>4977</v>
      </c>
    </row>
    <row r="29" spans="1:15" x14ac:dyDescent="0.25">
      <c r="B29">
        <v>1</v>
      </c>
      <c r="C29">
        <v>201</v>
      </c>
      <c r="D29">
        <v>3</v>
      </c>
      <c r="E29">
        <v>201</v>
      </c>
      <c r="F29">
        <v>10</v>
      </c>
      <c r="G29">
        <v>2</v>
      </c>
      <c r="I29">
        <f>SUM(B29:H29)</f>
        <v>418</v>
      </c>
      <c r="O29">
        <f>SUM(C27:E31)</f>
        <v>4913</v>
      </c>
    </row>
    <row r="30" spans="1:15" x14ac:dyDescent="0.25">
      <c r="B30" t="s">
        <v>23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5" x14ac:dyDescent="0.25">
      <c r="B31" t="s">
        <v>24</v>
      </c>
      <c r="C31">
        <v>0</v>
      </c>
      <c r="D31">
        <v>0</v>
      </c>
      <c r="E31">
        <v>0</v>
      </c>
      <c r="F31">
        <v>0</v>
      </c>
      <c r="G31">
        <v>0</v>
      </c>
      <c r="I31">
        <f>SUM(I28:I30)</f>
        <v>819</v>
      </c>
      <c r="J31">
        <f>D28+E29</f>
        <v>351</v>
      </c>
      <c r="L31">
        <f>J31/I31</f>
        <v>0.42857142857142855</v>
      </c>
      <c r="N31" t="s">
        <v>26</v>
      </c>
    </row>
    <row r="33" spans="1:15" x14ac:dyDescent="0.25">
      <c r="A33">
        <v>48</v>
      </c>
    </row>
    <row r="34" spans="1:15" x14ac:dyDescent="0.25">
      <c r="B34" t="s">
        <v>21</v>
      </c>
      <c r="C34" t="s">
        <v>22</v>
      </c>
      <c r="D34">
        <v>0</v>
      </c>
      <c r="E34">
        <v>1</v>
      </c>
      <c r="F34" t="s">
        <v>23</v>
      </c>
      <c r="G34" t="s">
        <v>24</v>
      </c>
    </row>
    <row r="35" spans="1:15" x14ac:dyDescent="0.25">
      <c r="B35" t="s">
        <v>22</v>
      </c>
      <c r="C35">
        <v>4154</v>
      </c>
      <c r="D35">
        <v>0</v>
      </c>
      <c r="E35">
        <v>1</v>
      </c>
      <c r="F35">
        <v>0</v>
      </c>
      <c r="G35">
        <v>4</v>
      </c>
      <c r="I35" t="s">
        <v>29</v>
      </c>
    </row>
    <row r="36" spans="1:15" x14ac:dyDescent="0.25">
      <c r="B36">
        <v>0</v>
      </c>
      <c r="C36">
        <v>0</v>
      </c>
      <c r="D36">
        <v>311</v>
      </c>
      <c r="E36">
        <v>60</v>
      </c>
      <c r="F36">
        <v>30</v>
      </c>
      <c r="G36">
        <v>2</v>
      </c>
      <c r="I36">
        <f>SUM(B36:H36)</f>
        <v>403</v>
      </c>
      <c r="O36">
        <f>SUM(C35:G39)</f>
        <v>4978</v>
      </c>
    </row>
    <row r="37" spans="1:15" x14ac:dyDescent="0.25">
      <c r="B37">
        <v>1</v>
      </c>
      <c r="C37">
        <v>0</v>
      </c>
      <c r="D37">
        <v>5</v>
      </c>
      <c r="E37">
        <v>381</v>
      </c>
      <c r="F37">
        <v>29</v>
      </c>
      <c r="G37">
        <v>0</v>
      </c>
      <c r="I37">
        <f>SUM(B37:H37)</f>
        <v>416</v>
      </c>
      <c r="O37">
        <f>SUM(C35:E39)</f>
        <v>4913</v>
      </c>
    </row>
    <row r="38" spans="1:15" x14ac:dyDescent="0.25">
      <c r="B38" t="s">
        <v>23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15" x14ac:dyDescent="0.25">
      <c r="B39" t="s">
        <v>24</v>
      </c>
      <c r="C39">
        <v>0</v>
      </c>
      <c r="D39">
        <v>1</v>
      </c>
      <c r="E39">
        <v>0</v>
      </c>
      <c r="F39">
        <v>0</v>
      </c>
      <c r="G39">
        <v>0</v>
      </c>
      <c r="I39">
        <f>SUM(I36:I38)</f>
        <v>819</v>
      </c>
      <c r="J39">
        <f>D36+E37</f>
        <v>692</v>
      </c>
      <c r="L39">
        <f>J39/I39</f>
        <v>0.84493284493284493</v>
      </c>
      <c r="N39" t="s">
        <v>26</v>
      </c>
    </row>
    <row r="41" spans="1:15" x14ac:dyDescent="0.25">
      <c r="A41">
        <v>96</v>
      </c>
    </row>
    <row r="42" spans="1:15" x14ac:dyDescent="0.25">
      <c r="B42" t="s">
        <v>21</v>
      </c>
      <c r="C42" t="s">
        <v>22</v>
      </c>
      <c r="D42">
        <v>0</v>
      </c>
      <c r="E42">
        <v>1</v>
      </c>
      <c r="F42" t="s">
        <v>23</v>
      </c>
      <c r="G42" t="s">
        <v>24</v>
      </c>
    </row>
    <row r="43" spans="1:15" x14ac:dyDescent="0.25">
      <c r="B43" t="s">
        <v>22</v>
      </c>
      <c r="C43">
        <v>3047</v>
      </c>
      <c r="D43">
        <v>0</v>
      </c>
      <c r="E43">
        <v>0</v>
      </c>
      <c r="F43">
        <v>0</v>
      </c>
      <c r="G43">
        <v>2</v>
      </c>
    </row>
    <row r="44" spans="1:15" x14ac:dyDescent="0.25">
      <c r="B44">
        <v>0</v>
      </c>
      <c r="C44">
        <v>0</v>
      </c>
      <c r="D44">
        <v>286</v>
      </c>
      <c r="E44">
        <v>1</v>
      </c>
      <c r="F44">
        <v>17</v>
      </c>
      <c r="G44">
        <v>7</v>
      </c>
    </row>
    <row r="45" spans="1:15" x14ac:dyDescent="0.25">
      <c r="B45">
        <v>1</v>
      </c>
      <c r="C45">
        <v>0</v>
      </c>
      <c r="D45">
        <v>2</v>
      </c>
      <c r="E45">
        <v>244</v>
      </c>
      <c r="F45">
        <v>30</v>
      </c>
      <c r="G45">
        <v>0</v>
      </c>
      <c r="I45">
        <f>(D44+E45)/(SUM(C44:G45)-F44-F45)</f>
        <v>0.98148148148148151</v>
      </c>
    </row>
    <row r="46" spans="1:15" x14ac:dyDescent="0.25"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15" x14ac:dyDescent="0.25">
      <c r="B47" t="s">
        <v>24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0" workbookViewId="0">
      <selection activeCell="D47" sqref="D47"/>
    </sheetView>
  </sheetViews>
  <sheetFormatPr defaultRowHeight="15" x14ac:dyDescent="0.25"/>
  <sheetData>
    <row r="1" spans="1:6" x14ac:dyDescent="0.25">
      <c r="A1" t="s">
        <v>58</v>
      </c>
      <c r="B1" t="s">
        <v>59</v>
      </c>
      <c r="C1" t="s">
        <v>60</v>
      </c>
      <c r="D1" t="s">
        <v>12</v>
      </c>
    </row>
    <row r="2" spans="1:6" x14ac:dyDescent="0.25">
      <c r="A2" t="s">
        <v>48</v>
      </c>
      <c r="B2">
        <v>822</v>
      </c>
      <c r="C2">
        <v>824</v>
      </c>
      <c r="D2">
        <v>0.99757281553398003</v>
      </c>
    </row>
    <row r="3" spans="1:6" x14ac:dyDescent="0.25">
      <c r="A3" t="s">
        <v>13</v>
      </c>
      <c r="B3">
        <v>5939</v>
      </c>
      <c r="C3">
        <v>6220</v>
      </c>
      <c r="D3">
        <v>0.95482315112540195</v>
      </c>
      <c r="F3" t="s">
        <v>66</v>
      </c>
    </row>
    <row r="4" spans="1:6" x14ac:dyDescent="0.25">
      <c r="A4" t="s">
        <v>61</v>
      </c>
      <c r="B4">
        <v>13</v>
      </c>
      <c r="C4">
        <v>33</v>
      </c>
      <c r="D4">
        <v>0.39393939393939298</v>
      </c>
      <c r="F4" t="s">
        <v>63</v>
      </c>
    </row>
    <row r="5" spans="1:6" x14ac:dyDescent="0.25">
      <c r="A5" t="s">
        <v>41</v>
      </c>
      <c r="B5">
        <v>3094</v>
      </c>
      <c r="C5">
        <v>3110</v>
      </c>
      <c r="D5">
        <v>0.99485530546623702</v>
      </c>
    </row>
    <row r="6" spans="1:6" x14ac:dyDescent="0.25">
      <c r="A6" t="s">
        <v>21</v>
      </c>
      <c r="B6">
        <v>0</v>
      </c>
      <c r="C6">
        <v>0</v>
      </c>
      <c r="D6" t="s">
        <v>62</v>
      </c>
      <c r="F6" t="s">
        <v>64</v>
      </c>
    </row>
    <row r="7" spans="1:6" x14ac:dyDescent="0.25">
      <c r="A7" t="s">
        <v>31</v>
      </c>
      <c r="B7">
        <v>2110</v>
      </c>
      <c r="C7">
        <v>3095</v>
      </c>
      <c r="D7">
        <v>0.68174474959612197</v>
      </c>
      <c r="F7" t="s">
        <v>63</v>
      </c>
    </row>
    <row r="8" spans="1:6" x14ac:dyDescent="0.25">
      <c r="A8" t="s">
        <v>19</v>
      </c>
      <c r="B8">
        <v>11978</v>
      </c>
      <c r="C8">
        <v>13282</v>
      </c>
      <c r="D8">
        <v>0.90182201475681301</v>
      </c>
    </row>
    <row r="10" spans="1:6" x14ac:dyDescent="0.25">
      <c r="A10" t="s">
        <v>58</v>
      </c>
      <c r="B10" t="s">
        <v>59</v>
      </c>
      <c r="C10" t="s">
        <v>60</v>
      </c>
      <c r="D10" t="s">
        <v>12</v>
      </c>
    </row>
    <row r="11" spans="1:6" x14ac:dyDescent="0.25">
      <c r="A11" t="s">
        <v>48</v>
      </c>
      <c r="B11">
        <v>822</v>
      </c>
      <c r="C11">
        <v>824</v>
      </c>
      <c r="D11">
        <v>0.99757281553398003</v>
      </c>
    </row>
    <row r="12" spans="1:6" x14ac:dyDescent="0.25">
      <c r="A12" t="s">
        <v>13</v>
      </c>
      <c r="B12">
        <v>5939</v>
      </c>
      <c r="C12">
        <v>6220</v>
      </c>
      <c r="D12">
        <v>0.95482315112540195</v>
      </c>
    </row>
    <row r="13" spans="1:6" x14ac:dyDescent="0.25">
      <c r="A13" t="s">
        <v>61</v>
      </c>
      <c r="B13">
        <v>13</v>
      </c>
      <c r="C13">
        <v>33</v>
      </c>
      <c r="D13">
        <v>0.39393939393939298</v>
      </c>
    </row>
    <row r="14" spans="1:6" x14ac:dyDescent="0.25">
      <c r="A14" t="s">
        <v>41</v>
      </c>
      <c r="B14">
        <v>3094</v>
      </c>
      <c r="C14">
        <v>3110</v>
      </c>
      <c r="D14">
        <v>0.99485530546623702</v>
      </c>
    </row>
    <row r="15" spans="1:6" x14ac:dyDescent="0.25">
      <c r="A15" t="s">
        <v>21</v>
      </c>
      <c r="B15">
        <v>480</v>
      </c>
      <c r="C15">
        <v>600</v>
      </c>
      <c r="D15">
        <v>0.8</v>
      </c>
      <c r="F15" t="s">
        <v>65</v>
      </c>
    </row>
    <row r="16" spans="1:6" x14ac:dyDescent="0.25">
      <c r="A16" t="s">
        <v>31</v>
      </c>
      <c r="B16">
        <v>2110</v>
      </c>
      <c r="C16">
        <v>3095</v>
      </c>
      <c r="D16">
        <v>0.68174474959612197</v>
      </c>
    </row>
    <row r="17" spans="1:6" x14ac:dyDescent="0.25">
      <c r="A17" t="s">
        <v>19</v>
      </c>
      <c r="B17">
        <v>12458</v>
      </c>
      <c r="C17">
        <v>13882</v>
      </c>
      <c r="D17">
        <v>0.89742112087595405</v>
      </c>
    </row>
    <row r="19" spans="1:6" x14ac:dyDescent="0.25">
      <c r="A19" t="s">
        <v>58</v>
      </c>
      <c r="B19" t="s">
        <v>59</v>
      </c>
      <c r="C19" t="s">
        <v>60</v>
      </c>
      <c r="D19" t="s">
        <v>12</v>
      </c>
    </row>
    <row r="20" spans="1:6" x14ac:dyDescent="0.25">
      <c r="A20" t="s">
        <v>48</v>
      </c>
      <c r="B20">
        <v>822</v>
      </c>
      <c r="C20">
        <v>824</v>
      </c>
      <c r="D20">
        <v>0.99757281553398003</v>
      </c>
    </row>
    <row r="21" spans="1:6" x14ac:dyDescent="0.25">
      <c r="A21" t="s">
        <v>13</v>
      </c>
      <c r="B21">
        <v>5939</v>
      </c>
      <c r="C21">
        <v>6220</v>
      </c>
      <c r="D21">
        <v>0.95482315112540195</v>
      </c>
    </row>
    <row r="22" spans="1:6" x14ac:dyDescent="0.25">
      <c r="A22" t="s">
        <v>61</v>
      </c>
      <c r="B22">
        <v>13</v>
      </c>
      <c r="C22">
        <v>13</v>
      </c>
      <c r="D22">
        <v>1</v>
      </c>
      <c r="F22" t="s">
        <v>65</v>
      </c>
    </row>
    <row r="23" spans="1:6" x14ac:dyDescent="0.25">
      <c r="A23" t="s">
        <v>41</v>
      </c>
      <c r="B23">
        <v>3094</v>
      </c>
      <c r="C23">
        <v>3110</v>
      </c>
      <c r="D23">
        <v>0.99485530546623702</v>
      </c>
    </row>
    <row r="24" spans="1:6" x14ac:dyDescent="0.25">
      <c r="A24" t="s">
        <v>21</v>
      </c>
      <c r="B24">
        <v>480</v>
      </c>
      <c r="C24">
        <v>600</v>
      </c>
      <c r="D24">
        <v>0.8</v>
      </c>
    </row>
    <row r="25" spans="1:6" x14ac:dyDescent="0.25">
      <c r="A25" t="s">
        <v>31</v>
      </c>
      <c r="B25">
        <v>2110</v>
      </c>
      <c r="C25">
        <v>3095</v>
      </c>
      <c r="D25">
        <v>0.68174474959612197</v>
      </c>
    </row>
    <row r="26" spans="1:6" x14ac:dyDescent="0.25">
      <c r="A26" t="s">
        <v>19</v>
      </c>
      <c r="B26">
        <v>12458</v>
      </c>
      <c r="C26">
        <v>13862</v>
      </c>
      <c r="D26">
        <v>0.898715914009522</v>
      </c>
    </row>
    <row r="28" spans="1:6" x14ac:dyDescent="0.25">
      <c r="A28" t="s">
        <v>58</v>
      </c>
      <c r="B28" t="s">
        <v>59</v>
      </c>
      <c r="C28" t="s">
        <v>60</v>
      </c>
      <c r="D28" t="s">
        <v>12</v>
      </c>
    </row>
    <row r="29" spans="1:6" x14ac:dyDescent="0.25">
      <c r="A29" t="s">
        <v>48</v>
      </c>
      <c r="B29">
        <v>803</v>
      </c>
      <c r="C29">
        <v>807</v>
      </c>
      <c r="D29">
        <v>0.99504337050805403</v>
      </c>
    </row>
    <row r="30" spans="1:6" x14ac:dyDescent="0.25">
      <c r="A30" t="s">
        <v>13</v>
      </c>
      <c r="B30">
        <v>5806</v>
      </c>
      <c r="C30">
        <v>6084</v>
      </c>
      <c r="D30">
        <v>0.95430637738330004</v>
      </c>
      <c r="F30" t="s">
        <v>69</v>
      </c>
    </row>
    <row r="31" spans="1:6" x14ac:dyDescent="0.25">
      <c r="A31" t="s">
        <v>61</v>
      </c>
      <c r="B31">
        <v>12</v>
      </c>
      <c r="C31">
        <v>12</v>
      </c>
      <c r="D31">
        <v>1</v>
      </c>
    </row>
    <row r="32" spans="1:6" x14ac:dyDescent="0.25">
      <c r="A32" t="s">
        <v>41</v>
      </c>
      <c r="B32">
        <v>3022</v>
      </c>
      <c r="C32">
        <v>3042</v>
      </c>
      <c r="D32">
        <v>0.99342537804076203</v>
      </c>
    </row>
    <row r="33" spans="1:6" x14ac:dyDescent="0.25">
      <c r="A33" t="s">
        <v>21</v>
      </c>
      <c r="B33">
        <v>530</v>
      </c>
      <c r="C33">
        <v>587</v>
      </c>
      <c r="D33">
        <v>0.90289608177171998</v>
      </c>
    </row>
    <row r="34" spans="1:6" x14ac:dyDescent="0.25">
      <c r="A34" t="s">
        <v>31</v>
      </c>
      <c r="B34">
        <v>6061</v>
      </c>
      <c r="C34">
        <v>6084</v>
      </c>
      <c r="D34">
        <v>0.99621959237343805</v>
      </c>
      <c r="F34" t="s">
        <v>65</v>
      </c>
    </row>
    <row r="35" spans="1:6" x14ac:dyDescent="0.25">
      <c r="A35" t="s">
        <v>19</v>
      </c>
      <c r="B35">
        <v>16234</v>
      </c>
      <c r="C35">
        <v>16616</v>
      </c>
      <c r="D35">
        <v>0.97701011073663901</v>
      </c>
    </row>
    <row r="37" spans="1:6" x14ac:dyDescent="0.25">
      <c r="A37" t="s">
        <v>58</v>
      </c>
      <c r="B37" t="s">
        <v>59</v>
      </c>
      <c r="C37" t="s">
        <v>60</v>
      </c>
      <c r="D37" t="s">
        <v>12</v>
      </c>
    </row>
    <row r="38" spans="1:6" x14ac:dyDescent="0.25">
      <c r="A38" t="s">
        <v>48</v>
      </c>
      <c r="B38">
        <v>803</v>
      </c>
      <c r="C38">
        <v>807</v>
      </c>
      <c r="D38">
        <v>0.99504337050805403</v>
      </c>
    </row>
    <row r="39" spans="1:6" x14ac:dyDescent="0.25">
      <c r="A39" t="s">
        <v>13</v>
      </c>
      <c r="B39">
        <v>6066</v>
      </c>
      <c r="C39">
        <v>6084</v>
      </c>
      <c r="D39">
        <v>0.99704142011834296</v>
      </c>
      <c r="F39" t="s">
        <v>65</v>
      </c>
    </row>
    <row r="40" spans="1:6" x14ac:dyDescent="0.25">
      <c r="A40" t="s">
        <v>61</v>
      </c>
      <c r="B40">
        <v>12</v>
      </c>
      <c r="C40">
        <v>12</v>
      </c>
      <c r="D40">
        <v>1</v>
      </c>
    </row>
    <row r="41" spans="1:6" x14ac:dyDescent="0.25">
      <c r="A41" t="s">
        <v>41</v>
      </c>
      <c r="B41">
        <v>3022</v>
      </c>
      <c r="C41">
        <v>3042</v>
      </c>
      <c r="D41">
        <v>0.99342537804076203</v>
      </c>
    </row>
    <row r="42" spans="1:6" x14ac:dyDescent="0.25">
      <c r="A42" t="s">
        <v>21</v>
      </c>
      <c r="B42">
        <v>530</v>
      </c>
      <c r="C42">
        <v>587</v>
      </c>
      <c r="D42">
        <v>0.90289608177171998</v>
      </c>
    </row>
    <row r="43" spans="1:6" x14ac:dyDescent="0.25">
      <c r="A43" t="s">
        <v>31</v>
      </c>
      <c r="B43">
        <v>6061</v>
      </c>
      <c r="C43">
        <v>6084</v>
      </c>
      <c r="D43">
        <v>0.99621959237343805</v>
      </c>
    </row>
    <row r="44" spans="1:6" x14ac:dyDescent="0.25">
      <c r="A44" t="s">
        <v>19</v>
      </c>
      <c r="B44">
        <v>16494</v>
      </c>
      <c r="C44">
        <v>16616</v>
      </c>
      <c r="D44">
        <v>0.99265767934520899</v>
      </c>
    </row>
    <row r="46" spans="1:6" x14ac:dyDescent="0.25">
      <c r="A46" t="s">
        <v>58</v>
      </c>
      <c r="B46" t="s">
        <v>59</v>
      </c>
      <c r="C46" t="s">
        <v>60</v>
      </c>
      <c r="D46" t="s">
        <v>12</v>
      </c>
    </row>
    <row r="47" spans="1:6" x14ac:dyDescent="0.25">
      <c r="A47" t="s">
        <v>48</v>
      </c>
      <c r="B47">
        <v>803</v>
      </c>
      <c r="C47">
        <v>807</v>
      </c>
      <c r="D47">
        <v>0.99504337050805403</v>
      </c>
    </row>
    <row r="48" spans="1:6" x14ac:dyDescent="0.25">
      <c r="A48" t="s">
        <v>13</v>
      </c>
      <c r="B48">
        <v>6066</v>
      </c>
      <c r="C48">
        <v>6084</v>
      </c>
      <c r="D48">
        <v>0.99704142011834296</v>
      </c>
    </row>
    <row r="49" spans="1:4" x14ac:dyDescent="0.25">
      <c r="A49" t="s">
        <v>61</v>
      </c>
      <c r="B49">
        <v>12</v>
      </c>
      <c r="C49">
        <v>12</v>
      </c>
      <c r="D49">
        <v>1</v>
      </c>
    </row>
    <row r="50" spans="1:4" x14ac:dyDescent="0.25">
      <c r="A50" t="s">
        <v>41</v>
      </c>
      <c r="B50">
        <v>3022</v>
      </c>
      <c r="C50">
        <v>3042</v>
      </c>
      <c r="D50">
        <v>0.99342537804076203</v>
      </c>
    </row>
    <row r="51" spans="1:4" x14ac:dyDescent="0.25">
      <c r="A51" t="s">
        <v>21</v>
      </c>
      <c r="B51">
        <v>530</v>
      </c>
      <c r="C51">
        <v>587</v>
      </c>
      <c r="D51">
        <v>0.90289608177171998</v>
      </c>
    </row>
    <row r="52" spans="1:4" x14ac:dyDescent="0.25">
      <c r="A52" t="s">
        <v>31</v>
      </c>
      <c r="B52">
        <v>6061</v>
      </c>
      <c r="C52">
        <v>6084</v>
      </c>
      <c r="D52">
        <v>0.99621959237343805</v>
      </c>
    </row>
    <row r="53" spans="1:4" x14ac:dyDescent="0.25">
      <c r="A53" t="s">
        <v>19</v>
      </c>
      <c r="B53">
        <v>16494</v>
      </c>
      <c r="C53">
        <v>16616</v>
      </c>
      <c r="D53">
        <v>0.99265767934520899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Quality</vt:lpstr>
      <vt:lpstr>Resolution</vt:lpstr>
      <vt:lpstr>FgLum</vt:lpstr>
      <vt:lpstr>BgLum</vt:lpstr>
      <vt:lpstr>Syn</vt:lpstr>
      <vt:lpstr>BL</vt:lpstr>
      <vt:lpstr>CW</vt:lpstr>
      <vt:lpstr>WS</vt:lpstr>
      <vt:lpstr>Combined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Alcock</dc:creator>
  <cp:lastModifiedBy>Keith Alcock</cp:lastModifiedBy>
  <dcterms:created xsi:type="dcterms:W3CDTF">2015-12-04T17:04:38Z</dcterms:created>
  <dcterms:modified xsi:type="dcterms:W3CDTF">2016-01-15T21:35:43Z</dcterms:modified>
</cp:coreProperties>
</file>