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hltq\Desktop\KHÁC\FOX\Laos\2. KPI\1. Du an LVB\Bieu mau\"/>
    </mc:Choice>
  </mc:AlternateContent>
  <xr:revisionPtr revIDLastSave="0" documentId="13_ncr:1_{41CCF2DA-E798-4D80-90BC-2DC9E3A72327}" xr6:coauthVersionLast="47" xr6:coauthVersionMax="47" xr10:uidLastSave="{00000000-0000-0000-0000-000000000000}"/>
  <bookViews>
    <workbookView xWindow="-108" yWindow="-108" windowWidth="26136" windowHeight="15816" xr2:uid="{117EB60B-8FD9-4D4C-9753-12E969E95613}"/>
  </bookViews>
  <sheets>
    <sheet name="1.Bảng quy đổi điểm TH" sheetId="5" r:id="rId1"/>
    <sheet name="2.Cong thuc tinh diem KH" sheetId="6" r:id="rId2"/>
    <sheet name="3. Dữ liệu đầu vào" sheetId="2" r:id="rId3"/>
    <sheet name="Templete" sheetId="1" r:id="rId4"/>
    <sheet name="4.Hệ số chức danh,vùng" sheetId="7" r:id="rId5"/>
    <sheet name="5. TH gán theo Tài khoản" sheetId="8" r:id="rId6"/>
    <sheet name="6. NGuyên tắc gắn mã (ROLE)" sheetId="10" r:id="rId7"/>
    <sheet name="Các mốc chặn trần, sàn" sheetId="9" r:id="rId8"/>
  </sheets>
  <definedNames>
    <definedName name="_xlnm.Print_Area" localSheetId="2">'3. Dữ liệu đầu vào'!$A$1:$I$37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6" l="1"/>
  <c r="G4" i="5"/>
  <c r="G3" i="5" s="1"/>
  <c r="G2" i="5" s="1"/>
  <c r="G20" i="5"/>
  <c r="G18" i="5"/>
  <c r="G17" i="5" s="1"/>
  <c r="G12" i="5"/>
  <c r="G10" i="5"/>
  <c r="G9" i="5"/>
  <c r="J20" i="6"/>
  <c r="J12" i="6"/>
  <c r="J18" i="6"/>
  <c r="J17" i="6" s="1"/>
  <c r="J10" i="6"/>
  <c r="J9" i="6" s="1"/>
  <c r="G10" i="6"/>
  <c r="J4" i="6"/>
  <c r="J3" i="6" s="1"/>
  <c r="J2" i="6" s="1"/>
  <c r="D14" i="7"/>
  <c r="D13" i="7" s="1"/>
  <c r="G27" i="5" l="1"/>
  <c r="J27" i="6"/>
  <c r="D9" i="7"/>
  <c r="D12" i="7"/>
  <c r="D11" i="7" l="1"/>
  <c r="D8" i="7"/>
  <c r="D10" i="7" l="1"/>
  <c r="D7" i="7"/>
  <c r="D5" i="7" l="1"/>
  <c r="D6" i="7"/>
  <c r="D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 Thi Quynh Anh</author>
  </authors>
  <commentList>
    <comment ref="D2" authorId="0" shapeId="0" xr:uid="{AFA97D6C-537E-40D5-8BD4-92C824EAC032}">
      <text>
        <r>
          <rPr>
            <b/>
            <sz val="9"/>
            <color indexed="81"/>
            <rFont val="Tahoma"/>
            <charset val="1"/>
          </rPr>
          <t>Le Thi Quynh Anh:</t>
        </r>
        <r>
          <rPr>
            <sz val="9"/>
            <color indexed="81"/>
            <rFont val="Tahoma"/>
            <charset val="1"/>
          </rPr>
          <t xml:space="preserve">
Có thể căn cứ theo: Số dư đc giao. Nếu cùng chức danh, căn cứ theo lương</t>
        </r>
      </text>
    </comment>
  </commentList>
</comments>
</file>

<file path=xl/sharedStrings.xml><?xml version="1.0" encoding="utf-8"?>
<sst xmlns="http://schemas.openxmlformats.org/spreadsheetml/2006/main" count="747" uniqueCount="314">
  <si>
    <t>Huy động/Cho vay</t>
  </si>
  <si>
    <t>NGAY_SO_LIEU</t>
  </si>
  <si>
    <t>MA_DON_VI</t>
  </si>
  <si>
    <t>MA_KHACH_HANG</t>
  </si>
  <si>
    <t>TEN_KHACH_HANG</t>
  </si>
  <si>
    <t>LOAI_KH</t>
  </si>
  <si>
    <t>SO_TAI_KHOAN</t>
  </si>
  <si>
    <t>LOAI_TIEN</t>
  </si>
  <si>
    <t>SO_DU_QUY_DOI</t>
  </si>
  <si>
    <t>Tên KH</t>
  </si>
  <si>
    <t>MA_CIF_CBNV</t>
  </si>
  <si>
    <t>Loại chỉ tiêu</t>
  </si>
  <si>
    <t>DS_THUC_HIEN</t>
  </si>
  <si>
    <t>Thanh toán quốc tế</t>
  </si>
  <si>
    <t>TY_GIA</t>
  </si>
  <si>
    <t>Loại thẻ</t>
  </si>
  <si>
    <t>Số lượng</t>
  </si>
  <si>
    <t>STT</t>
  </si>
  <si>
    <t>Dữ liệu</t>
  </si>
  <si>
    <t>Tần suất</t>
  </si>
  <si>
    <t>Đơn vị cung cấp</t>
  </si>
  <si>
    <t>Định dạng</t>
  </si>
  <si>
    <t>Hình thức</t>
  </si>
  <si>
    <t>Hàng ngày</t>
  </si>
  <si>
    <t>Excel File</t>
  </si>
  <si>
    <t>Trọng số, tỉ lệ phân bổ các chức danh</t>
  </si>
  <si>
    <t>Danh sách ĐV KD</t>
  </si>
  <si>
    <t>Hàng tháng</t>
  </si>
  <si>
    <t>Templete</t>
  </si>
  <si>
    <t>Ngân hàng điện tử</t>
  </si>
  <si>
    <t>Huy động/Dư nợ</t>
  </si>
  <si>
    <t>TTQT</t>
  </si>
  <si>
    <t>P. KHTH + CNTT</t>
  </si>
  <si>
    <t>Email</t>
  </si>
  <si>
    <t>Ban dự án KPIs</t>
  </si>
  <si>
    <t>2. Dữ liệu chốt tính lương</t>
  </si>
  <si>
    <t>Ghi chú</t>
  </si>
  <si>
    <t>Mã NV</t>
  </si>
  <si>
    <t> Họ tên</t>
  </si>
  <si>
    <t> Chức danh</t>
  </si>
  <si>
    <t> Phòng ban</t>
  </si>
  <si>
    <t> Đơn vị</t>
  </si>
  <si>
    <t> Khu vực - theo thời gian</t>
  </si>
  <si>
    <t> Ngày vào làm</t>
  </si>
  <si>
    <t> Giới tính</t>
  </si>
  <si>
    <t> Ngày sinh</t>
  </si>
  <si>
    <t> Email nội bộ</t>
  </si>
  <si>
    <t> Mã nhóm chức danh</t>
  </si>
  <si>
    <t>TQ</t>
  </si>
  <si>
    <t>C2a</t>
  </si>
  <si>
    <t>Z2d</t>
  </si>
  <si>
    <t>LX</t>
  </si>
  <si>
    <t>Danh sách CBBH</t>
  </si>
  <si>
    <t>Cập nhật</t>
  </si>
  <si>
    <t>Ngày T-1</t>
  </si>
  <si>
    <t>Thông tin gần nhất</t>
  </si>
  <si>
    <t>Điểm kế hoạch và lương KD cho các chức danh</t>
  </si>
  <si>
    <t>Khi có thay đổi nguyên tắc</t>
  </si>
  <si>
    <t>Tổng hợp ROLE điều chỉnh so với FCC</t>
  </si>
  <si>
    <t>Thời gian</t>
  </si>
  <si>
    <t>Khi có thông tin cập nhật</t>
  </si>
  <si>
    <t>Trước 10 h ngày T</t>
  </si>
  <si>
    <t>Tháng T-1</t>
  </si>
  <si>
    <t>Trước ngày 5 của tháng T</t>
  </si>
  <si>
    <t>ĐVKD</t>
  </si>
  <si>
    <t>Excel File,
PDF đã ký duyệt</t>
  </si>
  <si>
    <t>Trưởng KV/ĐVKD phê duyệt điều chỉnh và gửi P.KHTH</t>
  </si>
  <si>
    <t>Chất lượng dịch vụ của ĐVKD</t>
  </si>
  <si>
    <t>Tổng dư nợ</t>
  </si>
  <si>
    <t>Mã ĐVKD</t>
  </si>
  <si>
    <t>A</t>
  </si>
  <si>
    <t>B</t>
  </si>
  <si>
    <t>C</t>
  </si>
  <si>
    <t>Nợ quá hạn nhóm 2</t>
  </si>
  <si>
    <t>CLDV của ĐVKD</t>
  </si>
  <si>
    <t>P. Xử lý Nợ</t>
  </si>
  <si>
    <t>P. DVKH</t>
  </si>
  <si>
    <t>Xếp hạng đánh giá</t>
  </si>
  <si>
    <t>Đánh giá chất lượng dịch vụ (Khách hàng bí mật)</t>
  </si>
  <si>
    <t>Danh sách cán bộ bán hàng (CBBH)</t>
  </si>
  <si>
    <t>1. Dữ liệu hàng ngày/tuần</t>
  </si>
  <si>
    <t>Tỷ lệ nợ xấu đến từng CBBH</t>
  </si>
  <si>
    <t>Ghi chú: Cán bộ bán hàng viết tắt "CBBH"</t>
  </si>
  <si>
    <t>MA_CIF_CBNV2</t>
  </si>
  <si>
    <t>MA_CIF_CBNV 1</t>
  </si>
  <si>
    <t>DANH MỤC DỮ LIỆU ĐẦU VÀO - PHẦN MỀM KPI</t>
  </si>
  <si>
    <t>THU  NHAP</t>
  </si>
  <si>
    <t>THU NHAP</t>
  </si>
  <si>
    <t>SO_DU_BQ_THANG</t>
  </si>
  <si>
    <t>Số lượng CIF KHCN, KHDN mở mới</t>
  </si>
  <si>
    <t>Số lượng KH sử dụng Digibank</t>
  </si>
  <si>
    <t>Số lượng thẻ ghi nợ, thẻ tín dụng phát hành mới</t>
  </si>
  <si>
    <t>CN</t>
  </si>
  <si>
    <t>DN</t>
  </si>
  <si>
    <t>Column1</t>
  </si>
  <si>
    <t>Loai_KH</t>
  </si>
  <si>
    <t>NGAY_MO_CIF</t>
  </si>
  <si>
    <t>MA_CIF_GT</t>
  </si>
  <si>
    <t>MA_CIF_QL</t>
  </si>
  <si>
    <t>Mở CIF mới</t>
  </si>
  <si>
    <t>DIGIBANK</t>
  </si>
  <si>
    <t>QRPay</t>
  </si>
  <si>
    <t>Thu nhập ròng từ tín dụng, bảo hiểm, khác,…</t>
  </si>
  <si>
    <t>Phát hành thẻ</t>
  </si>
  <si>
    <t>Tin dung</t>
  </si>
  <si>
    <t>Ghi nợ</t>
  </si>
  <si>
    <t>NGAY_PHAT_HANH</t>
  </si>
  <si>
    <t>Phat hanh thẻ</t>
  </si>
  <si>
    <t>QRPAY</t>
  </si>
  <si>
    <t>Thu nhập ròng từ dịch vụ TTQT</t>
  </si>
  <si>
    <t>Thu nhập ròng từ TTQT</t>
  </si>
  <si>
    <t>Thu nhập ròng dịch vụ (tín dụng, bảo hiểm,…)</t>
  </si>
  <si>
    <t>Thu nhap rong dich vu</t>
  </si>
  <si>
    <t>Số dư BQ huy động KHCN, KHDN theo CIF và Account khách hàng</t>
  </si>
  <si>
    <t>Số dư BQ cho vay KHCN, KHDN theo CIF và Account khách hàng</t>
  </si>
  <si>
    <t>P. QHKHCN,KHDN+ CNTT</t>
  </si>
  <si>
    <t>CNTT xuất dữ liệu, P.QHKHCN, QHKHDN đối chiếu xác nhận, P.KHTH tổng hợp dữ liệu để upload lên chương trình KPI</t>
  </si>
  <si>
    <t>CNTT xuất dữ liệu, PHòng Thẻ đối chiếu xác nhận, P.KHTH tổng hợp dữ liệu để upload lên chương trình KPI</t>
  </si>
  <si>
    <t>CNTT xuất dữ liệu, PHòng TTQT đối chiếu xác nhận, P.KHTH tổng hợp dữ liệu để upload lên chương trình KPI</t>
  </si>
  <si>
    <t>CNTT xuất dữ liệu, PHòng TCKT đối chiếu xác nhận, P.KHTH tổng hợp dữ liệu để upload lên chương trình KPI</t>
  </si>
  <si>
    <t>P.TCCB là đầu mối cập nhật thông tin, P.KHTH tổng hợp dữ liệu để upload lên chương trình KPI</t>
  </si>
  <si>
    <t xml:space="preserve"> P.KHTH là đầu mối cung cấp, và tổng hợp dữ liệu để upload lên chương trình KPI</t>
  </si>
  <si>
    <t>Mã CIF CBNV</t>
  </si>
  <si>
    <t>Nợ xấu bán lẻ, Nợ xấu phát sinh/tổng dư nợ tốt</t>
  </si>
  <si>
    <t>Nợ xấu bán lẻ</t>
  </si>
  <si>
    <t>Nợ xâu phát sinh</t>
  </si>
  <si>
    <t>Tổng dư nợ tốt</t>
  </si>
  <si>
    <t>TT</t>
  </si>
  <si>
    <t>Nhóm chức danh</t>
  </si>
  <si>
    <t>Điểm KPI Kế hoạch (điểm)/năm</t>
  </si>
  <si>
    <t>I</t>
  </si>
  <si>
    <t>Nhóm cấp quản lý</t>
  </si>
  <si>
    <t>-</t>
  </si>
  <si>
    <t>PGĐ CN</t>
  </si>
  <si>
    <t>PGĐ PGD</t>
  </si>
  <si>
    <t>GĐ QH KHCN/KHDN CN</t>
  </si>
  <si>
    <t>PGĐ QH KHCN/KHDN CN</t>
  </si>
  <si>
    <t>GĐ DVKH CN</t>
  </si>
  <si>
    <t>PGĐ DVKH CN</t>
  </si>
  <si>
    <t>KSV cấp 1</t>
  </si>
  <si>
    <t>KSV cấp 2</t>
  </si>
  <si>
    <t>GĐ QH KHCN/KHDN PGD</t>
  </si>
  <si>
    <t>PGĐ QH KHCN/KHDN PGD</t>
  </si>
  <si>
    <t>GĐ DVKH PGD</t>
  </si>
  <si>
    <t>PGĐ DVKH PGD</t>
  </si>
  <si>
    <t>II</t>
  </si>
  <si>
    <t>Nhóm Quản lý khách hàng</t>
  </si>
  <si>
    <t>CV Quản lý KHCN/KHDN cấp 1 (ĐVKD)</t>
  </si>
  <si>
    <t>CV Quản lý KHCN/KHDN cấp 2 (ĐVKD)</t>
  </si>
  <si>
    <t>CV Quản lý cao cấp KHCN/KHDN (ĐVKD)</t>
  </si>
  <si>
    <t>III</t>
  </si>
  <si>
    <t>Nhóm GDV</t>
  </si>
  <si>
    <t>GDV cấp 1</t>
  </si>
  <si>
    <t>GDV cấp 2</t>
  </si>
  <si>
    <t>IV</t>
  </si>
  <si>
    <t>Nhóm QLKHCN/KHDN Hội sở</t>
  </si>
  <si>
    <t>CV Quản lý KHCN/KHDN cấp 1 (HO)</t>
  </si>
  <si>
    <t>CV Quản lý KHCN/KHDN cấp 2 (HO)</t>
  </si>
  <si>
    <t>CV Quản lý cao cấp KHCN/KHDN (HO)</t>
  </si>
  <si>
    <t>Tỷ trọng KPI cá nhân</t>
  </si>
  <si>
    <t>Tỷ trọng KPI Bộ phận</t>
  </si>
  <si>
    <t>Danh sach CBBH</t>
  </si>
  <si>
    <t>BỘ CHỈ TIÊU</t>
  </si>
  <si>
    <t>CHỈ TIÊU TÀI CHÍNH</t>
  </si>
  <si>
    <t>Dư nợ</t>
  </si>
  <si>
    <t xml:space="preserve"> KIP </t>
  </si>
  <si>
    <t>Điểm KH = Số dư * Margin kế hoạch</t>
  </si>
  <si>
    <t>……</t>
  </si>
  <si>
    <t>Huy động</t>
  </si>
  <si>
    <t xml:space="preserve"> KIP</t>
  </si>
  <si>
    <t>…….</t>
  </si>
  <si>
    <t>Điểm KH = Số dư KH * Margin kế hoạch/10^6</t>
  </si>
  <si>
    <t>CHỈ TIÊU CIF KH MỞ MỚI</t>
  </si>
  <si>
    <t> Điểm KH = Số lượng * tỷ lệ quy đổi/10^6</t>
  </si>
  <si>
    <t>Số lượng CIF KHCN mở mới</t>
  </si>
  <si>
    <t>CIF</t>
  </si>
  <si>
    <t>Số lượng CIF KHDN mở mới</t>
  </si>
  <si>
    <t>CHỈ TIÊU DỊCH VỤ</t>
  </si>
  <si>
    <t>Điểm KH = Số lượng * tỷ lệ quy đổi</t>
  </si>
  <si>
    <t> KH</t>
  </si>
  <si>
    <t>Thẻ ghi nợ phát hành mới</t>
  </si>
  <si>
    <t xml:space="preserve"> Thẻ </t>
  </si>
  <si>
    <t>Thẻ tín dụng phát hành mới</t>
  </si>
  <si>
    <t>Số lượng QRPay mới</t>
  </si>
  <si>
    <t xml:space="preserve"> TK </t>
  </si>
  <si>
    <t>THU DỊCH VỤ</t>
  </si>
  <si>
    <t>Thu nhập ròng từ tín dụng, Bảo hiểm, dịch vụ khác</t>
  </si>
  <si>
    <t>ĐIỂM CỘNG/ĐIỂM TRỪ</t>
  </si>
  <si>
    <t>Kiểm soát chất lượng tín dụng</t>
  </si>
  <si>
    <t>Áp dụng đối với CBNV bộ phận Quan hệ khách hàng</t>
  </si>
  <si>
    <t>Tỷ lệ Nợ xấu (Bán lẻ)</t>
  </si>
  <si>
    <t>+/- 3</t>
  </si>
  <si>
    <t>Tỷ lệ &lt; 3%: + 3 điểm</t>
  </si>
  <si>
    <r>
      <t xml:space="preserve">Tỷ lệ </t>
    </r>
    <r>
      <rPr>
        <u/>
        <sz val="12"/>
        <color theme="1"/>
        <rFont val="Times New Roman"/>
        <family val="1"/>
      </rPr>
      <t>&gt;</t>
    </r>
    <r>
      <rPr>
        <sz val="12"/>
        <color theme="1"/>
        <rFont val="Times New Roman"/>
        <family val="1"/>
      </rPr>
      <t xml:space="preserve"> 3%:  - 3 điểm</t>
    </r>
  </si>
  <si>
    <t>Tỷ lệ nợ Nợ xấu phát sinh mới trên tổng dư nợ tốt</t>
  </si>
  <si>
    <t>BDA cung câp</t>
  </si>
  <si>
    <t>Kiểm soát Chất lượng dịch vụ</t>
  </si>
  <si>
    <t xml:space="preserve">ĐIỂM CỘNG KHÁC </t>
  </si>
  <si>
    <t> Điểm KH = Thu nhập thuần/10^6, (GL thu phí do P.TCKT cung cấp)</t>
  </si>
  <si>
    <t> Điểm KH = Thu nhập thuần/10^6 (GL thu phí do P.TTQT cung cấp)</t>
  </si>
  <si>
    <t>Cách tính điểm: Theo sheet "Cong thuc tinh diem KH"</t>
  </si>
  <si>
    <t>Hệ số chức danh</t>
  </si>
  <si>
    <t>Số dư/Doanh số (Kế hoạch chuẩn)
(1)</t>
  </si>
  <si>
    <t>Hệ số vùng miền
(2b)</t>
  </si>
  <si>
    <t>Hệ số chức danh 
(2a)</t>
  </si>
  <si>
    <t>Số dư/Doanh số (Giao Kế hoạch)
(3) = (1)*(2a)*(2b)</t>
  </si>
  <si>
    <t>HỆ SỐ CHỨC DANH</t>
  </si>
  <si>
    <t>HỆ SỐ VÙNG MIỀN</t>
  </si>
  <si>
    <t>Nhóm chi nhánh</t>
  </si>
  <si>
    <t>Hệ số vùng miền</t>
  </si>
  <si>
    <t>CN Vientien</t>
  </si>
  <si>
    <t>CN…</t>
  </si>
  <si>
    <t>CN….</t>
  </si>
  <si>
    <t>Margin (kế hoạch)/ Tỷ lệ quy đổi
(4)</t>
  </si>
  <si>
    <t>Tỷ lệ quy đổi (sản phẩm số)
(4b)</t>
  </si>
  <si>
    <t>5 CIF ứng với 1 điểm</t>
  </si>
  <si>
    <t>Điểm KPI kế hoạch (năm)
- HĐ, CV: (5)= (3)*(4)/10^6
- Thẻ, CIF, TK: (5)=(3)*(4b)
- Thu nhập: (5) = (3)/10^6</t>
  </si>
  <si>
    <t>TỔNG ĐIỂM</t>
  </si>
  <si>
    <t>V</t>
  </si>
  <si>
    <t>Áp dụng đối với CBNV bộ phận Dịch vụ khách hàng theo điểm chấm CLDV nếu có</t>
  </si>
  <si>
    <t>Số dư/Doanh số thực hiện
(1)</t>
  </si>
  <si>
    <t>Điểm KPI thực hiện
- HĐ, CV: (4) =(1)*(2)/10^6
- Thẻ, TK, CIF: (4)=(1)*(3)
- Thu nhâp ròng: (4)= (1)/10^6</t>
  </si>
  <si>
    <t>Điểm TH = Số dư * Margin bình quân/10^6</t>
  </si>
  <si>
    <t> Điểm TH = Số lượng * tỷ lệ quy đổi/10^6</t>
  </si>
  <si>
    <t>Điểm TH = Số lượng * tỷ lệ quy đổi</t>
  </si>
  <si>
    <t> Điểm TH = Thu nhập thuần/10^6, (GL thu phí do P.TCKT cung cấp)</t>
  </si>
  <si>
    <t> Điểm TH = Thu nhập thuần/10^6 (GL thu phí do P.TTQT cung cấp)</t>
  </si>
  <si>
    <t>Margin bình quân/ Tỷ lệ quy đổi
(2)</t>
  </si>
  <si>
    <t>Điểm kế hoạch</t>
  </si>
  <si>
    <t>Tỷ trọng phân bổ các chức danh</t>
  </si>
  <si>
    <t>Ty le phan bo chuc danh</t>
  </si>
  <si>
    <t>Diem KH</t>
  </si>
  <si>
    <t>Là số dư nợ cấp tín dụng KHCN bình quân tháng được ghi nhận ROLE_GT và ROLE_QL_V (được tính bằng tổng số dư các ngày chia cho số ngày thực tế)</t>
  </si>
  <si>
    <t>Là số dư Huy động vốn KHCN bình quân tháng được ghi nhận ROLE_GT (được tính bằng tổng số dư các ngày chia cho số ngày thực tế).</t>
  </si>
  <si>
    <t>Là số dư Huy động vốn KHDN bình quân tháng được ghi nhận ROLE_GT (được tính bằng tổng số dư các ngày chia cho số ngày thực tế).</t>
  </si>
  <si>
    <t>Là CIF mở mới trong kỳ được gán ROLE_GT</t>
  </si>
  <si>
    <t>Là số KH/Thẻ/Tài khoản mới  do Phòng Thẻ cung cấp</t>
  </si>
  <si>
    <r>
      <t>-</t>
    </r>
    <r>
      <rPr>
        <sz val="7"/>
        <color theme="1"/>
        <rFont val="Times New Roman"/>
        <family val="1"/>
      </rPr>
      <t xml:space="preserve">        </t>
    </r>
    <r>
      <rPr>
        <sz val="12"/>
        <color theme="1"/>
        <rFont val="Times New Roman"/>
        <family val="1"/>
      </rPr>
      <t> </t>
    </r>
  </si>
  <si>
    <r>
      <t>-</t>
    </r>
    <r>
      <rPr>
        <sz val="7"/>
        <color theme="1"/>
        <rFont val="Times New Roman"/>
        <family val="1"/>
      </rPr>
      <t xml:space="preserve">        </t>
    </r>
    <r>
      <rPr>
        <b/>
        <sz val="12"/>
        <color theme="1"/>
        <rFont val="Times New Roman"/>
        <family val="1"/>
      </rPr>
      <t> </t>
    </r>
  </si>
  <si>
    <t>Do Phòng XLN cung cấp, ghi nhận theo từng CBBH thuộc Bộ phận Tín dụng (gán ROLE_GT và/hoặc ROLE_QL_V), được trích xuất từ dữ liệu dư nợ cho vay  theo từng thời kỳ.</t>
  </si>
  <si>
    <t>Do Phòng XLN cung cấp, ghi nhận theo từng CBBH thuộc Bộ phận Tín dụng (gán ROLE_GT và/ hoặc ROLE_QL_V), được trích xuất từ dữ liệu dư nợ cho vay theo từng thời kỳ.</t>
  </si>
  <si>
    <t>Là điểm CLDV ghi nhận cho từng CBBH thuộc Bộ phận Dịch vụ khách hàng, căn cứ theo kết quả chấm điểm CLDV HO hàng quý do Trung tâm Dịch vụ khách hàng cung cấp, kết quả Quý T-1 được sử dụng để cộng/trừ điểm trong quý tiếp theo.</t>
  </si>
  <si>
    <t>Cơ sở ghi nhận số dư/doanh số thực hiện</t>
  </si>
  <si>
    <t>Công thức</t>
  </si>
  <si>
    <t>Đơn vị tính</t>
  </si>
  <si>
    <t>Chỉ tiêu</t>
  </si>
  <si>
    <t>Tổng số dư KHCN huy động có kỳ hạn</t>
  </si>
  <si>
    <t>Số lượng KHCN có số dư HĐ Có kỳ hạn</t>
  </si>
  <si>
    <t>Số lượng KHDN có số dư HĐ Có kỳ hạn</t>
  </si>
  <si>
    <t>Tổng số dư KHDN tiền gửi có kỳ hạn</t>
  </si>
  <si>
    <t>KH mở CIF 1 nơi, giao dịch 1 nơi</t>
  </si>
  <si>
    <t>KH mở CIF 1 nơi, giao dịch nhiều nơi</t>
  </si>
  <si>
    <t>Số lượng KHCN có số dư nợ</t>
  </si>
  <si>
    <t xml:space="preserve">Tổng dư nợ KHCN </t>
  </si>
  <si>
    <t>Tổng dư nợ KHDN</t>
  </si>
  <si>
    <t>Tổng số dư CASA - KHCN</t>
  </si>
  <si>
    <t>Tổng số dư CASA - KHDN</t>
  </si>
  <si>
    <t>Số lượng nhân sự</t>
  </si>
  <si>
    <t>SỐ LƯỢNG CÁN BỘ BÁN HÀNG</t>
  </si>
  <si>
    <t>Để FOXAI có cơ sở phối hợp xác định mức số dư bình quân tối thiểu để được phép gán Mã quản lý (Gán ROLE) theo tài khoản, LVB cung cấp thông tin sau:</t>
  </si>
  <si>
    <t>Phòng Thẻ</t>
  </si>
  <si>
    <t>P.TTQT</t>
  </si>
  <si>
    <t>P. TCCB</t>
  </si>
  <si>
    <t>Mốc chặn trần chỉ tiêu tài chính (HĐ+CV)</t>
  </si>
  <si>
    <t>CHẶN BÁN LỆCH</t>
  </si>
  <si>
    <t>CHỈ TIÊU</t>
  </si>
  <si>
    <t>80% Điểm KPI Kế hoạch</t>
  </si>
  <si>
    <t>MỨC CHẶN TRẦN</t>
  </si>
  <si>
    <t>MỨC CHẶN SÀN</t>
  </si>
  <si>
    <t>THU NHẬP DỊCH VỤ</t>
  </si>
  <si>
    <t>Mốc chặn trần tổng các chỉ tiêu còn lại (HĐ+CV)</t>
  </si>
  <si>
    <t>CHẶN TỶ LỆ HOÀN THÀNH KPI (NẾU CÓ)</t>
  </si>
  <si>
    <t>Chức danh cấp quản lý</t>
  </si>
  <si>
    <t>Chức danh bán hàng</t>
  </si>
  <si>
    <t>Có thể thay đổi theo từng vùng miền</t>
  </si>
  <si>
    <t xml:space="preserve">HỖ TRỢ </t>
  </si>
  <si>
    <t xml:space="preserve">Mức sàn tối thiểu </t>
  </si>
  <si>
    <t>Hỗ trợ trong thời gian nhất định (tân tuyển,bắt đầu golive chính sách,...</t>
  </si>
  <si>
    <t>Khách hàng</t>
  </si>
  <si>
    <t>ROLE_GT</t>
  </si>
  <si>
    <t>ROLE_QL_G</t>
  </si>
  <si>
    <t>ROLE_QL_V</t>
  </si>
  <si>
    <t>Gán cho tất cả CBNV (kể cả Bộ phận Hỗ trợ)</t>
  </si>
  <si>
    <t>Gán cho CBNV Bộ phận DVKH và QHKH</t>
  </si>
  <si>
    <t xml:space="preserve">Gán cho CBNV Bộ phận QHKH </t>
  </si>
  <si>
    <t>Huy động vốn</t>
  </si>
  <si>
    <t>X</t>
  </si>
  <si>
    <t>x</t>
  </si>
  <si>
    <t>Tín dụng</t>
  </si>
  <si>
    <t>Huy động vốn và Tín dụng</t>
  </si>
  <si>
    <r>
      <t>Ghi chú:</t>
    </r>
    <r>
      <rPr>
        <sz val="12"/>
        <color theme="1"/>
        <rFont val="Times New Roman"/>
        <family val="1"/>
      </rPr>
      <t xml:space="preserve"> </t>
    </r>
    <r>
      <rPr>
        <i/>
        <sz val="12"/>
        <color theme="1"/>
        <rFont val="Times New Roman"/>
        <family val="1"/>
      </rPr>
      <t>“x”: Yêu cầu gán role.</t>
    </r>
  </si>
  <si>
    <t>(Việc gán ROLE trên Corebanking được thực hiện theo Hướng dẫn gán role đính kèm)</t>
  </si>
  <si>
    <r>
      <t>·</t>
    </r>
    <r>
      <rPr>
        <sz val="7"/>
        <color theme="1"/>
        <rFont val="Times New Roman"/>
        <family val="1"/>
      </rPr>
      <t xml:space="preserve">       </t>
    </r>
    <r>
      <rPr>
        <sz val="12"/>
        <color theme="1"/>
        <rFont val="Times New Roman"/>
        <family val="1"/>
      </rPr>
      <t>Các trường hợp đặc thù ngoại lệ khác được các cấp có thẩm quyền phê duyệt.</t>
    </r>
  </si>
  <si>
    <r>
      <t>-</t>
    </r>
    <r>
      <rPr>
        <sz val="7"/>
        <color theme="1"/>
        <rFont val="Times New Roman"/>
        <family val="1"/>
      </rPr>
      <t xml:space="preserve">       </t>
    </r>
    <r>
      <rPr>
        <sz val="12"/>
        <color theme="1"/>
        <rFont val="Times New Roman"/>
        <family val="1"/>
      </rPr>
      <t>Đối với các chỉ tiêu Dịch vụ: Ghi nhận theo CBBH thực tế hoặc CBNV giới thiệu khách hàng.</t>
    </r>
  </si>
  <si>
    <r>
      <t>·</t>
    </r>
    <r>
      <rPr>
        <sz val="7"/>
        <color theme="1"/>
        <rFont val="Times New Roman"/>
        <family val="1"/>
      </rPr>
      <t xml:space="preserve">       </t>
    </r>
    <r>
      <rPr>
        <sz val="12"/>
        <color theme="1"/>
        <rFont val="Times New Roman"/>
        <family val="1"/>
      </rPr>
      <t xml:space="preserve">Khách hàng mở CIF tại 01 ĐVKD, giao dịch tại nhiều ĐVKD khác: Gán ROLE theo Tài khoản cho ĐVKD phát sinh giao dịch khi tổng số dư của Khách hàng phát sinh tại ĐV đạt từ </t>
    </r>
    <r>
      <rPr>
        <b/>
        <sz val="12"/>
        <color rgb="FFFF0000"/>
        <rFont val="Times New Roman"/>
        <family val="1"/>
      </rPr>
      <t>X tỷ đồng</t>
    </r>
    <r>
      <rPr>
        <sz val="12"/>
        <color theme="1"/>
        <rFont val="Times New Roman"/>
        <family val="1"/>
      </rPr>
      <t xml:space="preserve"> trở lên.</t>
    </r>
  </si>
  <si>
    <t>Nguyên tắc chung: Gán ROLE theo CIF khách hàng, để đảm bảo việc chuyên nghiệp hóa trong chăm sóc và quản lý khách hàng.</t>
  </si>
  <si>
    <t xml:space="preserve">1. Đối với các chỉ tiêu Huy động, Cho vay: </t>
  </si>
  <si>
    <t>1.1. Nguyên tắc chung: Gán ROLE theo CIF khách hàng, cụ thể:</t>
  </si>
  <si>
    <t>1.2.  Một số trường hợp đặc thù cho phép gán ROLE theo Tài khoản:</t>
  </si>
  <si>
    <t>FoxAI tư vấn các mốc cho cán bộ tân tuyển</t>
  </si>
  <si>
    <t>(P.CNTT, P.KHCN, P.KHDN)</t>
  </si>
  <si>
    <t xml:space="preserve">P.TCCB </t>
  </si>
  <si>
    <t>500 tỷ</t>
  </si>
  <si>
    <t>7 CN</t>
  </si>
  <si>
    <t>CN1</t>
  </si>
  <si>
    <t>CN2</t>
  </si>
  <si>
    <t>CN3</t>
  </si>
  <si>
    <t>1. Book quản lý của DVKH/QHKH</t>
  </si>
  <si>
    <t>2. Số lượng nhân sự từng nhóm chức danh</t>
  </si>
  <si>
    <t>Tỷ lệ quy đổi (sản phẩm DV)
(3)</t>
  </si>
  <si>
    <t>Dư nợ KHCN bình quân tăng thêm</t>
  </si>
  <si>
    <t>Dư  nợ KHDN bình quân tăng thêm</t>
  </si>
  <si>
    <t>Huy động KHCN bình quân tăng thêm</t>
  </si>
  <si>
    <t>Huy động KHDN bình quân tăng thêm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</si>
</sst>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25" x14ac:knownFonts="1">
    <font>
      <sz val="13"/>
      <color theme="1"/>
      <name val="Times New Roman"/>
      <family val="2"/>
    </font>
    <font>
      <sz val="13"/>
      <color theme="1"/>
      <name val="Times New Roman"/>
      <family val="2"/>
    </font>
    <font>
      <b/>
      <sz val="13"/>
      <color theme="1"/>
      <name val="Times New Roman"/>
      <family val="1"/>
    </font>
    <font>
      <b/>
      <sz val="11"/>
      <color theme="1"/>
      <name val="Times New Roman"/>
      <family val="1"/>
    </font>
    <font>
      <sz val="11"/>
      <color theme="1"/>
      <name val="Times New Roman"/>
      <family val="1"/>
    </font>
    <font>
      <u/>
      <sz val="13"/>
      <color theme="10"/>
      <name val="Times New Roman"/>
      <family val="2"/>
    </font>
    <font>
      <u/>
      <sz val="11"/>
      <color theme="1"/>
      <name val="Times New Roman"/>
      <family val="1"/>
    </font>
    <font>
      <sz val="8"/>
      <name val="Times New Roman"/>
      <family val="2"/>
    </font>
    <font>
      <b/>
      <sz val="11"/>
      <color theme="0"/>
      <name val="Times New Roman"/>
      <family val="1"/>
    </font>
    <font>
      <i/>
      <sz val="12"/>
      <color theme="1"/>
      <name val="Times New Roman"/>
      <family val="1"/>
    </font>
    <font>
      <sz val="13"/>
      <color rgb="FFFF0000"/>
      <name val="Times New Roman"/>
      <family val="2"/>
    </font>
    <font>
      <sz val="11"/>
      <color theme="0"/>
      <name val="Times New Roman"/>
      <family val="1"/>
    </font>
    <font>
      <b/>
      <sz val="12"/>
      <color theme="1"/>
      <name val="Times New Roman"/>
      <family val="1"/>
    </font>
    <font>
      <sz val="12"/>
      <color theme="1"/>
      <name val="Times New Roman"/>
      <family val="1"/>
    </font>
    <font>
      <b/>
      <i/>
      <sz val="12"/>
      <color theme="1"/>
      <name val="Times New Roman"/>
      <family val="1"/>
    </font>
    <font>
      <u/>
      <sz val="12"/>
      <color theme="1"/>
      <name val="Times New Roman"/>
      <family val="1"/>
    </font>
    <font>
      <sz val="12"/>
      <color rgb="FFFF0000"/>
      <name val="Times New Roman"/>
      <family val="1"/>
    </font>
    <font>
      <b/>
      <sz val="13"/>
      <color rgb="FFFF0000"/>
      <name val="Times New Roman"/>
      <family val="1"/>
    </font>
    <font>
      <sz val="12"/>
      <color rgb="FF000000"/>
      <name val="Times New Roman"/>
      <family val="1"/>
    </font>
    <font>
      <sz val="7"/>
      <color theme="1"/>
      <name val="Times New Roman"/>
      <family val="1"/>
    </font>
    <font>
      <i/>
      <u/>
      <sz val="12"/>
      <color theme="1"/>
      <name val="Times New Roman"/>
      <family val="1"/>
    </font>
    <font>
      <b/>
      <sz val="12"/>
      <color rgb="FFFF0000"/>
      <name val="Times New Roman"/>
      <family val="1"/>
    </font>
    <font>
      <b/>
      <i/>
      <sz val="12"/>
      <color theme="1"/>
      <name val="Wingdings"/>
      <charset val="2"/>
    </font>
    <font>
      <sz val="9"/>
      <color indexed="81"/>
      <name val="Tahoma"/>
      <charset val="1"/>
    </font>
    <font>
      <b/>
      <sz val="9"/>
      <color indexed="81"/>
      <name val="Tahoma"/>
      <charset val="1"/>
    </font>
  </fonts>
  <fills count="6">
    <fill>
      <patternFill patternType="none"/>
    </fill>
    <fill>
      <patternFill patternType="gray125"/>
    </fill>
    <fill>
      <patternFill patternType="solid">
        <fgColor theme="8" tint="-0.249977111117893"/>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theme="4" tint="0.39997558519241921"/>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cellStyleXfs>
  <cellXfs count="125">
    <xf numFmtId="0" fontId="0" fillId="0" borderId="0" xfId="0"/>
    <xf numFmtId="0" fontId="2" fillId="0" borderId="0" xfId="0" applyFont="1"/>
    <xf numFmtId="0" fontId="0" fillId="0" borderId="1" xfId="0" applyBorder="1"/>
    <xf numFmtId="0" fontId="4" fillId="0" borderId="1" xfId="0" applyFont="1" applyBorder="1"/>
    <xf numFmtId="14" fontId="4" fillId="0" borderId="1" xfId="0" applyNumberFormat="1" applyFont="1" applyBorder="1"/>
    <xf numFmtId="164" fontId="4" fillId="0" borderId="1" xfId="1" applyNumberFormat="1" applyFont="1" applyBorder="1"/>
    <xf numFmtId="0" fontId="3" fillId="0" borderId="0" xfId="0" applyFont="1"/>
    <xf numFmtId="0" fontId="4" fillId="0" borderId="0" xfId="0" applyFont="1"/>
    <xf numFmtId="0" fontId="4" fillId="0" borderId="2" xfId="0" applyFont="1" applyBorder="1"/>
    <xf numFmtId="164" fontId="4" fillId="0" borderId="3" xfId="1" applyNumberFormat="1" applyFont="1" applyBorder="1"/>
    <xf numFmtId="0" fontId="4" fillId="0" borderId="7" xfId="0" applyFont="1" applyBorder="1"/>
    <xf numFmtId="0" fontId="4" fillId="0" borderId="8" xfId="0" applyFont="1" applyBorder="1"/>
    <xf numFmtId="14" fontId="4" fillId="0" borderId="8" xfId="0" applyNumberFormat="1" applyFont="1" applyBorder="1"/>
    <xf numFmtId="164" fontId="4" fillId="0" borderId="9" xfId="1" applyNumberFormat="1" applyFont="1" applyBorder="1"/>
    <xf numFmtId="43" fontId="4" fillId="0" borderId="3" xfId="1" applyFont="1" applyBorder="1"/>
    <xf numFmtId="43" fontId="4" fillId="0" borderId="9" xfId="1" applyFont="1" applyBorder="1"/>
    <xf numFmtId="0" fontId="4" fillId="0" borderId="3" xfId="0" applyFont="1" applyBorder="1"/>
    <xf numFmtId="164" fontId="4" fillId="0" borderId="8" xfId="1" applyNumberFormat="1" applyFont="1" applyBorder="1"/>
    <xf numFmtId="0" fontId="4" fillId="0" borderId="9" xfId="0" applyFont="1" applyBorder="1"/>
    <xf numFmtId="0" fontId="2" fillId="0" borderId="1" xfId="0" applyFont="1" applyBorder="1"/>
    <xf numFmtId="0" fontId="3" fillId="0" borderId="1" xfId="0" applyFont="1" applyBorder="1"/>
    <xf numFmtId="0" fontId="6" fillId="0" borderId="0" xfId="2" applyFont="1"/>
    <xf numFmtId="0" fontId="0" fillId="0" borderId="1" xfId="0" applyBorder="1" applyAlignment="1">
      <alignment wrapText="1"/>
    </xf>
    <xf numFmtId="0" fontId="0" fillId="0" borderId="0" xfId="0" applyAlignment="1">
      <alignment wrapText="1"/>
    </xf>
    <xf numFmtId="0" fontId="2" fillId="0" borderId="1" xfId="0" applyFont="1" applyBorder="1" applyAlignment="1">
      <alignment wrapText="1"/>
    </xf>
    <xf numFmtId="0" fontId="5" fillId="0" borderId="1" xfId="2" applyBorder="1" applyAlignment="1">
      <alignment wrapText="1"/>
    </xf>
    <xf numFmtId="0" fontId="2" fillId="0" borderId="0" xfId="0" applyFont="1" applyAlignment="1">
      <alignment vertical="center" wrapText="1"/>
    </xf>
    <xf numFmtId="10" fontId="4" fillId="0" borderId="1" xfId="3" applyNumberFormat="1" applyFont="1" applyBorder="1"/>
    <xf numFmtId="0" fontId="8" fillId="2" borderId="4" xfId="0" applyFont="1" applyFill="1" applyBorder="1"/>
    <xf numFmtId="0" fontId="8" fillId="2" borderId="5" xfId="0" applyFont="1" applyFill="1" applyBorder="1"/>
    <xf numFmtId="43" fontId="8" fillId="2" borderId="5" xfId="1" applyFont="1" applyFill="1" applyBorder="1"/>
    <xf numFmtId="14" fontId="8" fillId="2" borderId="5" xfId="0" applyNumberFormat="1" applyFont="1" applyFill="1" applyBorder="1"/>
    <xf numFmtId="164" fontId="8" fillId="2" borderId="6" xfId="1" applyNumberFormat="1" applyFont="1" applyFill="1" applyBorder="1"/>
    <xf numFmtId="164" fontId="8" fillId="2" borderId="5" xfId="1" applyNumberFormat="1" applyFont="1" applyFill="1" applyBorder="1"/>
    <xf numFmtId="0" fontId="8" fillId="2" borderId="6"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10" fillId="0" borderId="1" xfId="0" applyFont="1" applyBorder="1"/>
    <xf numFmtId="0" fontId="4" fillId="0" borderId="5" xfId="0" applyFont="1" applyBorder="1"/>
    <xf numFmtId="0" fontId="11" fillId="0" borderId="2" xfId="0" applyFont="1" applyBorder="1"/>
    <xf numFmtId="0" fontId="8" fillId="2" borderId="1" xfId="0" applyFont="1" applyFill="1" applyBorder="1"/>
    <xf numFmtId="43" fontId="8" fillId="2" borderId="1" xfId="1" applyNumberFormat="1" applyFont="1" applyFill="1" applyBorder="1"/>
    <xf numFmtId="14" fontId="8" fillId="2" borderId="1" xfId="0" applyNumberFormat="1" applyFont="1" applyFill="1" applyBorder="1"/>
    <xf numFmtId="164" fontId="8" fillId="2" borderId="3" xfId="1" applyNumberFormat="1" applyFont="1" applyFill="1" applyBorder="1"/>
    <xf numFmtId="0" fontId="4" fillId="3" borderId="1" xfId="0" applyFont="1" applyFill="1" applyBorder="1"/>
    <xf numFmtId="14" fontId="4" fillId="3" borderId="1" xfId="0" applyNumberFormat="1" applyFont="1" applyFill="1" applyBorder="1"/>
    <xf numFmtId="164" fontId="4" fillId="3" borderId="3" xfId="1" applyNumberFormat="1" applyFont="1" applyFill="1" applyBorder="1"/>
    <xf numFmtId="0" fontId="4" fillId="3" borderId="10" xfId="0" applyFont="1" applyFill="1" applyBorder="1"/>
    <xf numFmtId="0" fontId="3" fillId="0" borderId="7" xfId="0" applyFont="1" applyBorder="1"/>
    <xf numFmtId="0" fontId="0" fillId="0" borderId="1" xfId="0" applyBorder="1" applyAlignment="1"/>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3" xfId="0" applyFont="1" applyBorder="1" applyAlignment="1">
      <alignment horizontal="center" vertical="center" wrapText="1"/>
    </xf>
    <xf numFmtId="0" fontId="12" fillId="0" borderId="14" xfId="0" applyFont="1" applyBorder="1" applyAlignment="1">
      <alignment horizontal="center" vertical="center"/>
    </xf>
    <xf numFmtId="0" fontId="12" fillId="0" borderId="15" xfId="0" applyFont="1" applyBorder="1" applyAlignment="1">
      <alignment vertical="center"/>
    </xf>
    <xf numFmtId="0" fontId="13" fillId="0" borderId="15" xfId="0" applyFont="1" applyBorder="1" applyAlignment="1">
      <alignment horizontal="right" vertical="center"/>
    </xf>
    <xf numFmtId="0" fontId="13" fillId="0" borderId="14" xfId="0" applyFont="1" applyBorder="1" applyAlignment="1">
      <alignment horizontal="center" vertical="center"/>
    </xf>
    <xf numFmtId="0" fontId="13" fillId="0" borderId="15" xfId="0" applyFont="1" applyBorder="1" applyAlignment="1">
      <alignment vertical="center"/>
    </xf>
    <xf numFmtId="0" fontId="12" fillId="0" borderId="15" xfId="0" applyFont="1" applyBorder="1" applyAlignment="1">
      <alignment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horizontal="center" vertical="center"/>
    </xf>
    <xf numFmtId="0" fontId="14" fillId="0" borderId="1" xfId="0" applyFont="1" applyBorder="1" applyAlignment="1">
      <alignment vertical="center" wrapText="1"/>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right" vertical="center"/>
    </xf>
    <xf numFmtId="0" fontId="13" fillId="0" borderId="1" xfId="0" applyFont="1" applyBorder="1" applyAlignment="1">
      <alignment horizontal="center" vertical="center" wrapText="1"/>
    </xf>
    <xf numFmtId="0" fontId="17" fillId="4" borderId="0" xfId="0" applyFont="1" applyFill="1"/>
    <xf numFmtId="164" fontId="13" fillId="0" borderId="1" xfId="1" applyNumberFormat="1" applyFont="1" applyBorder="1" applyAlignment="1">
      <alignment vertical="center"/>
    </xf>
    <xf numFmtId="0" fontId="12" fillId="0" borderId="1" xfId="0" applyFont="1" applyBorder="1" applyAlignment="1">
      <alignment vertical="center"/>
    </xf>
    <xf numFmtId="9" fontId="13" fillId="0" borderId="1" xfId="0" applyNumberFormat="1" applyFont="1" applyBorder="1" applyAlignment="1">
      <alignment horizontal="right" vertical="center"/>
    </xf>
    <xf numFmtId="165" fontId="13" fillId="0" borderId="1" xfId="1" applyNumberFormat="1" applyFont="1" applyBorder="1" applyAlignment="1">
      <alignment horizontal="right" vertical="center"/>
    </xf>
    <xf numFmtId="165" fontId="13" fillId="4" borderId="1" xfId="1" applyNumberFormat="1" applyFont="1" applyFill="1" applyBorder="1" applyAlignment="1">
      <alignment horizontal="right" vertical="center"/>
    </xf>
    <xf numFmtId="165" fontId="0" fillId="0" borderId="0" xfId="1" applyNumberFormat="1" applyFont="1"/>
    <xf numFmtId="165" fontId="0" fillId="0" borderId="0" xfId="0" applyNumberFormat="1"/>
    <xf numFmtId="164" fontId="13" fillId="0" borderId="1" xfId="1" applyNumberFormat="1" applyFont="1" applyBorder="1" applyAlignment="1">
      <alignment horizontal="center" vertical="center"/>
    </xf>
    <xf numFmtId="164" fontId="12" fillId="0" borderId="1" xfId="1" applyNumberFormat="1" applyFont="1" applyBorder="1" applyAlignment="1">
      <alignment vertical="center" wrapText="1"/>
    </xf>
    <xf numFmtId="164" fontId="13" fillId="0" borderId="1" xfId="1" applyNumberFormat="1" applyFont="1" applyBorder="1" applyAlignment="1">
      <alignment horizontal="center" vertical="center" wrapText="1"/>
    </xf>
    <xf numFmtId="164" fontId="16" fillId="0" borderId="1" xfId="1" applyNumberFormat="1" applyFont="1" applyBorder="1" applyAlignment="1">
      <alignment horizontal="center" vertical="center"/>
    </xf>
    <xf numFmtId="0" fontId="16" fillId="0" borderId="1" xfId="0" applyFont="1" applyBorder="1" applyAlignment="1">
      <alignment horizontal="center" vertical="center"/>
    </xf>
    <xf numFmtId="164" fontId="16" fillId="0" borderId="1" xfId="1" applyNumberFormat="1" applyFont="1" applyBorder="1" applyAlignment="1">
      <alignment vertical="center"/>
    </xf>
    <xf numFmtId="9" fontId="16" fillId="0" borderId="1" xfId="0" applyNumberFormat="1" applyFont="1" applyBorder="1" applyAlignment="1">
      <alignment horizontal="right" vertical="center"/>
    </xf>
    <xf numFmtId="164" fontId="16" fillId="0" borderId="1" xfId="0" applyNumberFormat="1" applyFont="1" applyBorder="1" applyAlignment="1">
      <alignment horizontal="right" vertical="center"/>
    </xf>
    <xf numFmtId="164" fontId="13" fillId="0" borderId="1" xfId="0" applyNumberFormat="1" applyFont="1" applyBorder="1" applyAlignment="1">
      <alignment horizontal="center" vertical="center"/>
    </xf>
    <xf numFmtId="164" fontId="13" fillId="0" borderId="1" xfId="0" applyNumberFormat="1" applyFont="1" applyBorder="1" applyAlignment="1">
      <alignment vertical="center"/>
    </xf>
    <xf numFmtId="164" fontId="16" fillId="0" borderId="1" xfId="1" applyNumberFormat="1"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vertical="center"/>
    </xf>
    <xf numFmtId="164" fontId="16" fillId="0" borderId="1" xfId="0" applyNumberFormat="1" applyFont="1" applyBorder="1" applyAlignment="1">
      <alignment vertical="center"/>
    </xf>
    <xf numFmtId="0" fontId="18" fillId="0" borderId="15" xfId="0" applyFont="1" applyBorder="1" applyAlignment="1">
      <alignment horizontal="justify" vertical="center" wrapText="1"/>
    </xf>
    <xf numFmtId="0" fontId="12" fillId="0" borderId="15" xfId="0" applyFont="1" applyBorder="1" applyAlignment="1">
      <alignment horizontal="justify" vertical="center" wrapText="1"/>
    </xf>
    <xf numFmtId="0" fontId="13" fillId="0" borderId="15" xfId="0" applyFont="1" applyBorder="1" applyAlignment="1">
      <alignment horizontal="justify" vertical="center" wrapText="1"/>
    </xf>
    <xf numFmtId="0" fontId="2" fillId="0" borderId="0" xfId="0" applyFont="1" applyAlignment="1">
      <alignment horizontal="center"/>
    </xf>
    <xf numFmtId="0" fontId="2" fillId="0" borderId="1" xfId="0" applyFont="1" applyBorder="1" applyAlignment="1">
      <alignment horizontal="center"/>
    </xf>
    <xf numFmtId="165" fontId="12" fillId="4" borderId="1" xfId="1" applyNumberFormat="1" applyFont="1" applyFill="1" applyBorder="1" applyAlignment="1">
      <alignment horizontal="center" vertical="center" wrapText="1"/>
    </xf>
    <xf numFmtId="0" fontId="2" fillId="4" borderId="1" xfId="0" applyFont="1" applyFill="1" applyBorder="1" applyAlignment="1">
      <alignment horizontal="center"/>
    </xf>
    <xf numFmtId="0" fontId="17" fillId="0" borderId="0" xfId="0" applyFont="1"/>
    <xf numFmtId="9" fontId="0" fillId="0" borderId="1" xfId="0" applyNumberFormat="1" applyBorder="1"/>
    <xf numFmtId="0" fontId="12" fillId="4" borderId="1" xfId="0" applyFont="1" applyFill="1" applyBorder="1" applyAlignment="1">
      <alignment horizontal="center" vertical="center" wrapText="1"/>
    </xf>
    <xf numFmtId="0" fontId="12"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17" xfId="0" applyFont="1" applyBorder="1" applyAlignment="1">
      <alignment vertical="center" wrapText="1"/>
    </xf>
    <xf numFmtId="0" fontId="20" fillId="0" borderId="0" xfId="0" applyFont="1" applyAlignment="1">
      <alignment horizontal="left" vertical="center" indent="4"/>
    </xf>
    <xf numFmtId="0" fontId="9" fillId="0" borderId="0" xfId="0" applyFont="1" applyAlignment="1">
      <alignment horizontal="left" vertical="center" indent="3"/>
    </xf>
    <xf numFmtId="0" fontId="13" fillId="0" borderId="1" xfId="0" applyFont="1" applyBorder="1" applyAlignment="1">
      <alignment vertical="center"/>
    </xf>
    <xf numFmtId="0" fontId="12" fillId="5" borderId="1" xfId="0" applyFont="1" applyFill="1" applyBorder="1" applyAlignment="1">
      <alignment horizontal="center" vertical="center"/>
    </xf>
    <xf numFmtId="0" fontId="12" fillId="5" borderId="1" xfId="0" applyFont="1" applyFill="1" applyBorder="1" applyAlignment="1">
      <alignment vertical="center" wrapText="1"/>
    </xf>
    <xf numFmtId="0" fontId="12" fillId="4" borderId="1" xfId="0" applyFont="1" applyFill="1" applyBorder="1" applyAlignment="1">
      <alignment horizontal="center" vertical="center"/>
    </xf>
    <xf numFmtId="0" fontId="13" fillId="0" borderId="1" xfId="0" applyFont="1" applyBorder="1" applyAlignment="1">
      <alignment vertical="center"/>
    </xf>
    <xf numFmtId="0" fontId="13" fillId="0" borderId="1" xfId="0" applyFont="1" applyBorder="1" applyAlignment="1">
      <alignment horizontal="right" vertical="center"/>
    </xf>
    <xf numFmtId="0" fontId="13" fillId="0" borderId="1" xfId="0" applyFont="1" applyBorder="1" applyAlignment="1">
      <alignment horizontal="center" vertical="center"/>
    </xf>
    <xf numFmtId="0" fontId="13" fillId="0" borderId="1"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horizontal="left" vertical="top" wrapText="1"/>
    </xf>
    <xf numFmtId="0" fontId="2" fillId="0" borderId="11" xfId="0" applyFont="1" applyBorder="1" applyAlignment="1">
      <alignment horizontal="center" vertical="center"/>
    </xf>
    <xf numFmtId="0" fontId="13" fillId="0" borderId="0" xfId="0" applyFont="1" applyAlignment="1">
      <alignment horizontal="left" vertical="center" wrapText="1"/>
    </xf>
    <xf numFmtId="0" fontId="12" fillId="0" borderId="16"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0" xfId="0" applyFont="1" applyAlignment="1">
      <alignment horizontal="left" vertical="center" wrapText="1"/>
    </xf>
    <xf numFmtId="0" fontId="14" fillId="0" borderId="20" xfId="0" applyFont="1" applyBorder="1" applyAlignment="1">
      <alignment horizontal="left" vertical="center" wrapText="1"/>
    </xf>
    <xf numFmtId="0" fontId="22" fillId="0" borderId="20" xfId="0" applyFont="1" applyBorder="1" applyAlignment="1">
      <alignment horizontal="left" vertical="center" wrapText="1"/>
    </xf>
    <xf numFmtId="0" fontId="14" fillId="0" borderId="0" xfId="0" applyFont="1" applyAlignment="1">
      <alignment horizontal="left" vertical="center" wrapText="1"/>
    </xf>
  </cellXfs>
  <cellStyles count="4">
    <cellStyle name="Comma" xfId="1" builtinId="3"/>
    <cellStyle name="Hyperlink" xfId="2" builtinId="8"/>
    <cellStyle name="Normal" xfId="0" builtinId="0"/>
    <cellStyle name="Percent" xfId="3" builtinId="5"/>
  </cellStyles>
  <dxfs count="72">
    <dxf>
      <font>
        <b val="0"/>
        <i val="0"/>
        <strike val="0"/>
        <condense val="0"/>
        <extend val="0"/>
        <outline val="0"/>
        <shadow val="0"/>
        <u val="none"/>
        <vertAlign val="baseline"/>
        <sz val="11"/>
        <color theme="1"/>
        <name val="Times New Roman"/>
        <family val="1"/>
        <scheme val="none"/>
      </font>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numFmt numFmtId="164" formatCode="_(* #,##0_);_(* \(#,##0\);_(* &quot;-&quot;??_);_(@_)"/>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numFmt numFmtId="19" formatCode="m/d/yyyy"/>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dxf>
    <dxf>
      <border outline="0">
        <bottom style="thin">
          <color indexed="64"/>
        </bottom>
      </border>
    </dxf>
    <dxf>
      <font>
        <b/>
        <i val="0"/>
        <strike val="0"/>
        <condense val="0"/>
        <extend val="0"/>
        <outline val="0"/>
        <shadow val="0"/>
        <u val="none"/>
        <vertAlign val="baseline"/>
        <sz val="11"/>
        <color theme="0"/>
        <name val="Times New Roman"/>
        <family val="1"/>
        <scheme val="none"/>
      </font>
      <fill>
        <patternFill patternType="solid">
          <fgColor indexed="64"/>
          <bgColor theme="8" tint="-0.249977111117893"/>
        </patternFill>
      </fill>
      <border diagonalUp="0" diagonalDown="0" outline="0">
        <left style="thin">
          <color indexed="64"/>
        </left>
        <right style="thin">
          <color indexed="64"/>
        </right>
        <top/>
        <bottom/>
      </border>
    </dxf>
    <dxf>
      <font>
        <strike val="0"/>
        <outline val="0"/>
        <shadow val="0"/>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numFmt numFmtId="164" formatCode="_(* #,##0_);_(* \(#,##0\);_(* &quot;-&quot;??_);_(@_)"/>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numFmt numFmtId="19" formatCode="m/d/yyyy"/>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dxf>
    <dxf>
      <border outline="0">
        <bottom style="thin">
          <color indexed="64"/>
        </bottom>
      </border>
    </dxf>
    <dxf>
      <font>
        <b/>
        <i val="0"/>
        <strike val="0"/>
        <condense val="0"/>
        <extend val="0"/>
        <outline val="0"/>
        <shadow val="0"/>
        <u val="none"/>
        <vertAlign val="baseline"/>
        <sz val="11"/>
        <color theme="0"/>
        <name val="Times New Roman"/>
        <family val="1"/>
        <scheme val="none"/>
      </font>
      <fill>
        <patternFill patternType="solid">
          <fgColor indexed="64"/>
          <bgColor theme="8" tint="-0.249977111117893"/>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family val="1"/>
        <scheme val="none"/>
      </font>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numFmt numFmtId="19" formatCode="m/d/yyyy"/>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dxf>
    <dxf>
      <border outline="0">
        <bottom style="thin">
          <color indexed="64"/>
        </bottom>
      </border>
    </dxf>
    <dxf>
      <font>
        <b/>
        <i val="0"/>
        <strike val="0"/>
        <condense val="0"/>
        <extend val="0"/>
        <outline val="0"/>
        <shadow val="0"/>
        <u val="none"/>
        <vertAlign val="baseline"/>
        <sz val="11"/>
        <color theme="0"/>
        <name val="Times New Roman"/>
        <family val="1"/>
        <scheme val="none"/>
      </font>
      <fill>
        <patternFill patternType="solid">
          <fgColor indexed="64"/>
          <bgColor theme="8" tint="-0.249977111117893"/>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family val="1"/>
        <scheme val="none"/>
      </font>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numFmt numFmtId="164" formatCode="_(* #,##0_);_(* \(#,##0\);_(* &quot;-&quot;??_);_(@_)"/>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numFmt numFmtId="19" formatCode="m/d/yyyy"/>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dxf>
    <dxf>
      <border outline="0">
        <bottom style="thin">
          <color indexed="64"/>
        </bottom>
      </border>
    </dxf>
    <dxf>
      <font>
        <b/>
        <i val="0"/>
        <strike val="0"/>
        <condense val="0"/>
        <extend val="0"/>
        <outline val="0"/>
        <shadow val="0"/>
        <u val="none"/>
        <vertAlign val="baseline"/>
        <sz val="11"/>
        <color theme="0"/>
        <name val="Times New Roman"/>
        <family val="1"/>
        <scheme val="none"/>
      </font>
      <fill>
        <patternFill patternType="solid">
          <fgColor indexed="64"/>
          <bgColor theme="8" tint="-0.249977111117893"/>
        </patternFill>
      </fill>
      <border diagonalUp="0" diagonalDown="0" outline="0">
        <left style="thin">
          <color indexed="64"/>
        </left>
        <right style="thin">
          <color indexed="64"/>
        </right>
        <top/>
        <bottom/>
      </border>
    </dxf>
    <dxf>
      <font>
        <strike val="0"/>
        <outline val="0"/>
        <shadow val="0"/>
        <vertAlign val="baseline"/>
        <sz val="11"/>
        <color theme="1"/>
        <name val="Times New Roman"/>
        <family val="1"/>
        <scheme val="none"/>
      </font>
      <numFmt numFmtId="164" formatCode="_(* #,##0_);_(* \(#,##0\);_(* &quot;-&quot;??_);_(@_)"/>
      <border diagonalUp="0" diagonalDown="0" outline="0">
        <left style="thin">
          <color indexed="64"/>
        </left>
        <right/>
        <top style="thin">
          <color indexed="64"/>
        </top>
        <bottom style="thin">
          <color indexed="64"/>
        </bottom>
      </border>
    </dxf>
    <dxf>
      <font>
        <strike val="0"/>
        <outline val="0"/>
        <shadow val="0"/>
        <vertAlign val="baseline"/>
        <sz val="11"/>
        <color theme="1"/>
        <name val="Times New Roman"/>
        <family val="1"/>
        <scheme val="none"/>
      </font>
      <numFmt numFmtId="164" formatCode="_(* #,##0_);_(* \(#,##0\);_(* &quot;-&quot;??_);_(@_)"/>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numFmt numFmtId="164" formatCode="_(* #,##0_);_(* \(#,##0\);_(* &quot;-&quot;??_);_(@_)"/>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numFmt numFmtId="164" formatCode="_(* #,##0_);_(* \(#,##0\);_(* &quot;-&quot;??_);_(@_)"/>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1"/>
        <color theme="1"/>
        <name val="Times New Roman"/>
        <family val="1"/>
        <scheme val="none"/>
      </font>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theme="8" tint="-0.249977111117893"/>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C85970-8B7E-404B-9FFB-085708D1B3FC}" name="Table1" displayName="Table1" ref="A3:K16" totalsRowShown="0" headerRowDxfId="71" dataDxfId="69" headerRowBorderDxfId="70" tableBorderDxfId="68" totalsRowBorderDxfId="67">
  <autoFilter ref="A3:K16" xr:uid="{A5C85970-8B7E-404B-9FFB-085708D1B3FC}"/>
  <tableColumns count="11">
    <tableColumn id="1" xr3:uid="{E0292A99-D2CA-4442-8BF4-A9F04AD9772B}" name="NGAY_SO_LIEU" dataDxfId="66"/>
    <tableColumn id="2" xr3:uid="{61E45B32-18AD-49C6-A10D-F4C5091BEA41}" name="MA_DON_VI" dataDxfId="65"/>
    <tableColumn id="3" xr3:uid="{B9B279B5-E2C3-410F-9615-B4EFA0553AC2}" name="MA_KHACH_HANG" dataDxfId="64"/>
    <tableColumn id="4" xr3:uid="{A4C70EA5-F5B5-4584-977C-DDE06D81703D}" name="TEN_KHACH_HANG" dataDxfId="63"/>
    <tableColumn id="5" xr3:uid="{0A60E9DB-FE4C-47B2-BC47-A6518C9B83C5}" name="LOAI_KH" dataDxfId="62"/>
    <tableColumn id="6" xr3:uid="{138BFD13-C4A4-4917-8A03-73B046A3BE9F}" name="SO_TAI_KHOAN" dataDxfId="61"/>
    <tableColumn id="7" xr3:uid="{E182E429-399D-4B56-81CA-71FE270F8286}" name="LOAI_TIEN" dataDxfId="60"/>
    <tableColumn id="8" xr3:uid="{AA9E2727-F1E1-4F5E-8FDD-B82B6004703A}" name="SO_DU_QUY_DOI" dataDxfId="59" dataCellStyle="Comma"/>
    <tableColumn id="9" xr3:uid="{4B456BAD-FB8D-42B2-8BF0-B9CC750E03EE}" name="SO_DU_BQ_THANG" dataDxfId="58" dataCellStyle="Comma"/>
    <tableColumn id="10" xr3:uid="{C11726F7-CFA4-47E8-A1EE-A2077C915D41}" name="MA_CIF_CBNV 1" dataDxfId="57" dataCellStyle="Comma"/>
    <tableColumn id="11" xr3:uid="{BEDA9F57-7EC2-4453-8163-270C10DD8D6B}" name="MA_CIF_CBNV2" dataDxfId="56"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DFA844-CCA9-448E-9612-20847951B93D}" name="Table2" displayName="Table2" ref="A19:I25" totalsRowShown="0" headerRowDxfId="55" dataDxfId="53" headerRowBorderDxfId="54" tableBorderDxfId="52" totalsRowBorderDxfId="51" headerRowCellStyle="Comma">
  <autoFilter ref="A19:I25" xr:uid="{E9DFA844-CCA9-448E-9612-20847951B93D}"/>
  <tableColumns count="9">
    <tableColumn id="1" xr3:uid="{4AD852BD-146E-4B38-A5D5-C0820CE86DAF}" name="MA_DON_VI" dataDxfId="50"/>
    <tableColumn id="2" xr3:uid="{D45CB0FC-8078-4CAF-AAAA-2349DA465464}" name="MA_KHACH_HANG" dataDxfId="49"/>
    <tableColumn id="3" xr3:uid="{A283C78E-D3F4-4EA0-9E8A-4FEC76BCF50A}" name="Tên KH" dataDxfId="48"/>
    <tableColumn id="4" xr3:uid="{677993BB-DBB1-4DA6-8228-E82E57408AEC}" name="SO_TAI_KHOAN" dataDxfId="47"/>
    <tableColumn id="5" xr3:uid="{45471C3E-58BB-4D1C-B33D-57CC90ABA9D7}" name="MA_CIF_CBNV" dataDxfId="46"/>
    <tableColumn id="6" xr3:uid="{9E94F672-D651-4268-9628-3D2D71AA5A0E}" name="Loại chỉ tiêu" dataDxfId="45"/>
    <tableColumn id="7" xr3:uid="{237E2598-FE64-4BEC-B597-9D46BFAACC06}" name="NGAY_SO_LIEU" dataDxfId="44"/>
    <tableColumn id="8" xr3:uid="{2D52D286-B66B-4BEF-8168-58A4D10637AC}" name="DS_THUC_HIEN" dataDxfId="43" dataCellStyle="Comma"/>
    <tableColumn id="9" xr3:uid="{44BB6A78-9EBF-4CC9-B8B2-C8670042F417}" name="THU  NHAP" dataDxfId="4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64CCC04-51D2-4CB2-B080-1D5B32133775}" name="Table3" displayName="Table3" ref="A28:H33" totalsRowShown="0" headerRowDxfId="41" dataDxfId="39" headerRowBorderDxfId="40" tableBorderDxfId="38" totalsRowBorderDxfId="37" headerRowCellStyle="Comma">
  <autoFilter ref="A28:H33" xr:uid="{964CCC04-51D2-4CB2-B080-1D5B32133775}"/>
  <tableColumns count="8">
    <tableColumn id="1" xr3:uid="{C8DFF761-3950-40E5-B1FA-161682929162}" name="MA_DON_VI" dataDxfId="36"/>
    <tableColumn id="2" xr3:uid="{59B67592-A2C1-4D43-84B7-2B0893B2AADE}" name="MA_KHACH_HANG" dataDxfId="35"/>
    <tableColumn id="3" xr3:uid="{2B848691-96FD-42E4-9FB6-BDECA4466F15}" name="Tên KH" dataDxfId="34"/>
    <tableColumn id="4" xr3:uid="{5196A947-E3AE-4867-84AB-07D416E8350B}" name="Loai_KH" dataDxfId="33"/>
    <tableColumn id="5" xr3:uid="{68A0DB7D-2C8E-4697-A15F-86DA7127225D}" name="MA_CIF_CBNV" dataDxfId="32"/>
    <tableColumn id="6" xr3:uid="{1B389B54-3AE1-4332-961C-666315C288E5}" name="NGAY_MO_CIF" dataDxfId="31"/>
    <tableColumn id="7" xr3:uid="{E3CBF928-60D9-4612-A53B-159D576E582E}" name="MA_CIF_GT" dataDxfId="30" dataCellStyle="Comma"/>
    <tableColumn id="8" xr3:uid="{81E9A38E-454E-4F87-B005-030590B218FF}" name="MA_CIF_QL" dataDxfId="2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6A5E75A-91FF-46F4-845A-E08F6B12FFE0}" name="Table4" displayName="Table4" ref="A40:J48" totalsRowShown="0" headerRowDxfId="28" dataDxfId="26" headerRowBorderDxfId="27" tableBorderDxfId="25" totalsRowBorderDxfId="24">
  <autoFilter ref="A40:J48" xr:uid="{46A5E75A-91FF-46F4-845A-E08F6B12FFE0}"/>
  <tableColumns count="10">
    <tableColumn id="1" xr3:uid="{5D0AF2D7-963E-4A38-9FEE-653AF15BBDBA}" name="MA_DON_VI" dataDxfId="23"/>
    <tableColumn id="2" xr3:uid="{33934548-EB6C-464C-B0E8-7D2756345333}" name="MA_KHACH_HANG" dataDxfId="22"/>
    <tableColumn id="3" xr3:uid="{C6746654-B222-43D7-9DEC-CA5394064C4A}" name="Tên KH" dataDxfId="21"/>
    <tableColumn id="4" xr3:uid="{3CDF5332-2228-4334-A6F4-1CDBC1FDF0D4}" name="SO_TAI_KHOAN" dataDxfId="20"/>
    <tableColumn id="5" xr3:uid="{175C5BC3-0AF5-4B5B-AC56-B3A4F9947FF3}" name="MA_CIF_CBNV" dataDxfId="19"/>
    <tableColumn id="6" xr3:uid="{B5AC6729-3EC7-4613-96AD-E421A14A4C75}" name="DS_THUC_HIEN" dataDxfId="18"/>
    <tableColumn id="7" xr3:uid="{6A69E808-3607-40EE-850A-52DBDEF18193}" name="LOAI_TIEN" dataDxfId="17" dataCellStyle="Comma"/>
    <tableColumn id="8" xr3:uid="{30E47A2F-067E-4B8D-B0BE-14D0E40D8CA0}" name="TY_GIA" dataDxfId="16"/>
    <tableColumn id="9" xr3:uid="{DE912F1E-3EAA-4FDF-B063-41ECF94027F0}" name="THU NHAP" dataDxfId="15"/>
    <tableColumn id="10" xr3:uid="{3D21DC4B-64B7-41F5-A915-5E7ED6650015}" name="Column1" dataDxfId="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6D0E69-39B2-49C9-BA72-5D5D4DF97233}" name="Table5" displayName="Table5" ref="A51:I60" totalsRowShown="0" headerRowDxfId="13" dataDxfId="11" headerRowBorderDxfId="12" tableBorderDxfId="10" totalsRowBorderDxfId="9">
  <autoFilter ref="A51:I60" xr:uid="{EE6D0E69-39B2-49C9-BA72-5D5D4DF97233}"/>
  <tableColumns count="9">
    <tableColumn id="1" xr3:uid="{5805BE68-4D28-4991-81F0-BE5377D04EA8}" name="MA_DON_VI" dataDxfId="8"/>
    <tableColumn id="2" xr3:uid="{35102CE5-3FAB-4E84-A3AA-C93D46646016}" name="MA_KHACH_HANG" dataDxfId="7"/>
    <tableColumn id="3" xr3:uid="{3CEB8856-6EA6-475F-A8F6-985BB4B53948}" name="Tên KH" dataDxfId="6"/>
    <tableColumn id="4" xr3:uid="{A34586EF-8EF7-43CE-80DC-F1FD9361AB84}" name="SO_TAI_KHOAN" dataDxfId="5"/>
    <tableColumn id="5" xr3:uid="{AB74C32C-5F51-4BA6-B6C3-D482F125E870}" name="MA_CIF_CBNV" dataDxfId="4"/>
    <tableColumn id="6" xr3:uid="{2BF50DFF-5655-4387-AD1E-F1C279F5DFF6}" name="NGAY_PHAT_HANH" dataDxfId="3"/>
    <tableColumn id="7" xr3:uid="{97F2CCCB-10C3-4DDE-A9C5-36BB4474E134}" name="Loại thẻ" dataDxfId="2"/>
    <tableColumn id="8" xr3:uid="{693F8171-3F82-4664-9614-40B04B92E3FB}" name="Số lượng" dataDxfId="1" dataCellStyle="Comma"/>
    <tableColumn id="9" xr3:uid="{DA82167D-7A57-4C83-B764-276338A82774}"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1E55F-DB01-4058-9268-BEA8826926D2}">
  <dimension ref="A1:I27"/>
  <sheetViews>
    <sheetView tabSelected="1" workbookViewId="0">
      <selection activeCell="B8" sqref="B8"/>
    </sheetView>
  </sheetViews>
  <sheetFormatPr defaultRowHeight="16.8" x14ac:dyDescent="0.3"/>
  <cols>
    <col min="2" max="2" width="25.08984375" customWidth="1"/>
    <col min="3" max="3" width="9" customWidth="1"/>
    <col min="4" max="4" width="12.54296875" bestFit="1" customWidth="1"/>
    <col min="5" max="5" width="14.08984375" customWidth="1"/>
    <col min="6" max="6" width="10.81640625" customWidth="1"/>
    <col min="7" max="7" width="26.26953125" customWidth="1"/>
    <col min="8" max="8" width="35.08984375" bestFit="1" customWidth="1"/>
    <col min="9" max="9" width="41.7265625" customWidth="1"/>
  </cols>
  <sheetData>
    <row r="1" spans="1:9" ht="63" thickBot="1" x14ac:dyDescent="0.35">
      <c r="A1" s="60" t="s">
        <v>127</v>
      </c>
      <c r="B1" s="60" t="s">
        <v>162</v>
      </c>
      <c r="C1" s="61" t="s">
        <v>244</v>
      </c>
      <c r="D1" s="60" t="s">
        <v>220</v>
      </c>
      <c r="E1" s="101" t="s">
        <v>227</v>
      </c>
      <c r="F1" s="101" t="s">
        <v>309</v>
      </c>
      <c r="G1" s="60" t="s">
        <v>221</v>
      </c>
      <c r="H1" s="61" t="s">
        <v>243</v>
      </c>
      <c r="I1" s="53" t="s">
        <v>242</v>
      </c>
    </row>
    <row r="2" spans="1:9" ht="17.399999999999999" thickBot="1" x14ac:dyDescent="0.35">
      <c r="A2" s="61" t="s">
        <v>130</v>
      </c>
      <c r="B2" s="62" t="s">
        <v>163</v>
      </c>
      <c r="C2" s="62"/>
      <c r="D2" s="62"/>
      <c r="E2" s="63"/>
      <c r="F2" s="63"/>
      <c r="G2" s="63">
        <f>G3+G6</f>
        <v>20</v>
      </c>
      <c r="H2" s="63"/>
      <c r="I2" s="59"/>
    </row>
    <row r="3" spans="1:9" ht="17.399999999999999" thickBot="1" x14ac:dyDescent="0.35">
      <c r="A3" s="64">
        <v>1</v>
      </c>
      <c r="B3" s="65" t="s">
        <v>164</v>
      </c>
      <c r="C3" s="62"/>
      <c r="D3" s="62"/>
      <c r="E3" s="63"/>
      <c r="F3" s="63"/>
      <c r="G3" s="87">
        <f>G4+G5</f>
        <v>20</v>
      </c>
      <c r="H3" s="63"/>
      <c r="I3" s="59"/>
    </row>
    <row r="4" spans="1:9" ht="47.4" thickBot="1" x14ac:dyDescent="0.35">
      <c r="A4" s="66">
        <v>1.1000000000000001</v>
      </c>
      <c r="B4" s="67" t="s">
        <v>310</v>
      </c>
      <c r="C4" s="113" t="s">
        <v>165</v>
      </c>
      <c r="D4" s="81">
        <v>1000000000</v>
      </c>
      <c r="E4" s="84">
        <v>0.02</v>
      </c>
      <c r="F4" s="84"/>
      <c r="G4" s="85">
        <f>D4*E4/10^6</f>
        <v>20</v>
      </c>
      <c r="H4" s="111" t="s">
        <v>222</v>
      </c>
      <c r="I4" s="92" t="s">
        <v>232</v>
      </c>
    </row>
    <row r="5" spans="1:9" ht="47.4" thickBot="1" x14ac:dyDescent="0.35">
      <c r="A5" s="66">
        <v>1.2</v>
      </c>
      <c r="B5" s="67" t="s">
        <v>311</v>
      </c>
      <c r="C5" s="113"/>
      <c r="D5" s="78"/>
      <c r="E5" s="63"/>
      <c r="F5" s="63"/>
      <c r="G5" s="63"/>
      <c r="H5" s="111"/>
      <c r="I5" s="92" t="s">
        <v>232</v>
      </c>
    </row>
    <row r="6" spans="1:9" ht="17.399999999999999" thickBot="1" x14ac:dyDescent="0.35">
      <c r="A6" s="64">
        <v>2</v>
      </c>
      <c r="B6" s="65" t="s">
        <v>168</v>
      </c>
      <c r="C6" s="62"/>
      <c r="D6" s="79"/>
      <c r="E6" s="63"/>
      <c r="F6" s="63"/>
      <c r="G6" s="63"/>
      <c r="H6" s="63"/>
      <c r="I6" s="93"/>
    </row>
    <row r="7" spans="1:9" ht="47.4" thickBot="1" x14ac:dyDescent="0.35">
      <c r="A7" s="66">
        <v>2.1</v>
      </c>
      <c r="B7" s="67" t="s">
        <v>312</v>
      </c>
      <c r="C7" s="113" t="s">
        <v>169</v>
      </c>
      <c r="D7" s="78"/>
      <c r="E7" s="68" t="s">
        <v>170</v>
      </c>
      <c r="F7" s="68"/>
      <c r="G7" s="68"/>
      <c r="H7" s="111" t="s">
        <v>222</v>
      </c>
      <c r="I7" s="92" t="s">
        <v>233</v>
      </c>
    </row>
    <row r="8" spans="1:9" ht="47.4" thickBot="1" x14ac:dyDescent="0.35">
      <c r="A8" s="66">
        <v>2.2000000000000002</v>
      </c>
      <c r="B8" s="67" t="s">
        <v>313</v>
      </c>
      <c r="C8" s="113"/>
      <c r="D8" s="78"/>
      <c r="E8" s="63" t="s">
        <v>167</v>
      </c>
      <c r="F8" s="63"/>
      <c r="G8" s="63"/>
      <c r="H8" s="111"/>
      <c r="I8" s="92" t="s">
        <v>234</v>
      </c>
    </row>
    <row r="9" spans="1:9" ht="17.399999999999999" thickBot="1" x14ac:dyDescent="0.35">
      <c r="A9" s="61" t="s">
        <v>145</v>
      </c>
      <c r="B9" s="62" t="s">
        <v>172</v>
      </c>
      <c r="C9" s="62"/>
      <c r="D9" s="79"/>
      <c r="E9" s="63"/>
      <c r="F9" s="63"/>
      <c r="G9" s="87">
        <f>G10+G11</f>
        <v>1</v>
      </c>
      <c r="H9" s="63" t="s">
        <v>223</v>
      </c>
      <c r="I9" s="94" t="s">
        <v>235</v>
      </c>
    </row>
    <row r="10" spans="1:9" ht="17.399999999999999" thickBot="1" x14ac:dyDescent="0.35">
      <c r="A10" s="66">
        <v>1</v>
      </c>
      <c r="B10" s="67" t="s">
        <v>174</v>
      </c>
      <c r="C10" s="69" t="s">
        <v>175</v>
      </c>
      <c r="D10" s="80">
        <v>5</v>
      </c>
      <c r="E10" s="66"/>
      <c r="F10" s="66">
        <v>5</v>
      </c>
      <c r="G10" s="86">
        <f>D10/F10</f>
        <v>1</v>
      </c>
      <c r="H10" s="66" t="s">
        <v>215</v>
      </c>
      <c r="I10" s="93"/>
    </row>
    <row r="11" spans="1:9" ht="17.399999999999999" thickBot="1" x14ac:dyDescent="0.35">
      <c r="A11" s="66">
        <v>2</v>
      </c>
      <c r="B11" s="67" t="s">
        <v>176</v>
      </c>
      <c r="C11" s="69" t="s">
        <v>175</v>
      </c>
      <c r="D11" s="80"/>
      <c r="E11" s="66"/>
      <c r="F11" s="66"/>
      <c r="G11" s="66"/>
      <c r="H11" s="66"/>
      <c r="I11" s="94"/>
    </row>
    <row r="12" spans="1:9" ht="17.399999999999999" thickBot="1" x14ac:dyDescent="0.35">
      <c r="A12" s="61" t="s">
        <v>150</v>
      </c>
      <c r="B12" s="62" t="s">
        <v>177</v>
      </c>
      <c r="C12" s="62"/>
      <c r="D12" s="79"/>
      <c r="E12" s="63"/>
      <c r="F12" s="63"/>
      <c r="G12" s="63">
        <f>G13+G14+G15+G16</f>
        <v>0</v>
      </c>
      <c r="H12" s="63" t="s">
        <v>224</v>
      </c>
      <c r="I12" s="94" t="s">
        <v>236</v>
      </c>
    </row>
    <row r="13" spans="1:9" ht="21" customHeight="1" thickBot="1" x14ac:dyDescent="0.35">
      <c r="A13" s="64">
        <v>1</v>
      </c>
      <c r="B13" s="65" t="s">
        <v>90</v>
      </c>
      <c r="C13" s="69" t="s">
        <v>179</v>
      </c>
      <c r="D13" s="80"/>
      <c r="E13" s="66"/>
      <c r="F13" s="66"/>
      <c r="G13" s="66"/>
      <c r="H13" s="66"/>
      <c r="I13" s="93"/>
    </row>
    <row r="14" spans="1:9" ht="17.399999999999999" thickBot="1" x14ac:dyDescent="0.35">
      <c r="A14" s="64">
        <v>2</v>
      </c>
      <c r="B14" s="65" t="s">
        <v>180</v>
      </c>
      <c r="C14" s="66" t="s">
        <v>181</v>
      </c>
      <c r="D14" s="78"/>
      <c r="E14" s="68"/>
      <c r="F14" s="68"/>
      <c r="G14" s="68"/>
      <c r="H14" s="63"/>
      <c r="I14" s="94" t="s">
        <v>237</v>
      </c>
    </row>
    <row r="15" spans="1:9" ht="17.399999999999999" thickBot="1" x14ac:dyDescent="0.35">
      <c r="A15" s="64">
        <v>3</v>
      </c>
      <c r="B15" s="65" t="s">
        <v>182</v>
      </c>
      <c r="C15" s="66" t="s">
        <v>181</v>
      </c>
      <c r="D15" s="78"/>
      <c r="E15" s="68"/>
      <c r="F15" s="68"/>
      <c r="G15" s="68"/>
      <c r="H15" s="63"/>
      <c r="I15" s="94" t="s">
        <v>238</v>
      </c>
    </row>
    <row r="16" spans="1:9" ht="17.399999999999999" thickBot="1" x14ac:dyDescent="0.35">
      <c r="A16" s="64">
        <v>4</v>
      </c>
      <c r="B16" s="65" t="s">
        <v>183</v>
      </c>
      <c r="C16" s="66" t="s">
        <v>184</v>
      </c>
      <c r="D16" s="78"/>
      <c r="E16" s="68"/>
      <c r="F16" s="68"/>
      <c r="G16" s="68"/>
      <c r="H16" s="63"/>
      <c r="I16" s="93"/>
    </row>
    <row r="17" spans="1:9" ht="17.399999999999999" thickBot="1" x14ac:dyDescent="0.35">
      <c r="A17" s="61" t="s">
        <v>154</v>
      </c>
      <c r="B17" s="62" t="s">
        <v>269</v>
      </c>
      <c r="C17" s="62"/>
      <c r="D17" s="62"/>
      <c r="E17" s="63"/>
      <c r="F17" s="63"/>
      <c r="G17" s="87">
        <f>G18+G19</f>
        <v>1</v>
      </c>
      <c r="H17" s="63"/>
      <c r="I17" s="94"/>
    </row>
    <row r="18" spans="1:9" ht="31.8" thickBot="1" x14ac:dyDescent="0.35">
      <c r="A18" s="66">
        <v>5.0999999999999996</v>
      </c>
      <c r="B18" s="67" t="s">
        <v>186</v>
      </c>
      <c r="C18" s="67"/>
      <c r="D18" s="88">
        <v>1000000</v>
      </c>
      <c r="E18" s="90"/>
      <c r="F18" s="90"/>
      <c r="G18" s="91">
        <f>D18/10^6</f>
        <v>1</v>
      </c>
      <c r="H18" s="63" t="s">
        <v>225</v>
      </c>
      <c r="I18" s="94"/>
    </row>
    <row r="19" spans="1:9" ht="31.8" thickBot="1" x14ac:dyDescent="0.35">
      <c r="A19" s="66">
        <v>5.2</v>
      </c>
      <c r="B19" s="67" t="s">
        <v>109</v>
      </c>
      <c r="C19" s="66"/>
      <c r="D19" s="66"/>
      <c r="E19" s="68"/>
      <c r="F19" s="68"/>
      <c r="G19" s="68"/>
      <c r="H19" s="67" t="s">
        <v>226</v>
      </c>
      <c r="I19" s="94"/>
    </row>
    <row r="20" spans="1:9" ht="17.399999999999999" thickBot="1" x14ac:dyDescent="0.35">
      <c r="A20" s="61" t="s">
        <v>150</v>
      </c>
      <c r="B20" s="62" t="s">
        <v>187</v>
      </c>
      <c r="C20" s="62"/>
      <c r="D20" s="62"/>
      <c r="E20" s="63"/>
      <c r="F20" s="63"/>
      <c r="G20" s="63">
        <f>G22+G24+G25+G26</f>
        <v>0</v>
      </c>
      <c r="H20" s="63"/>
      <c r="I20" s="93"/>
    </row>
    <row r="21" spans="1:9" ht="16.8" customHeight="1" thickBot="1" x14ac:dyDescent="0.35">
      <c r="A21" s="61">
        <v>1</v>
      </c>
      <c r="B21" s="62" t="s">
        <v>188</v>
      </c>
      <c r="C21" s="67"/>
      <c r="D21" s="67"/>
      <c r="E21" s="67"/>
      <c r="F21" s="67"/>
      <c r="G21" s="67"/>
      <c r="H21" s="67" t="s">
        <v>189</v>
      </c>
      <c r="I21" s="94"/>
    </row>
    <row r="22" spans="1:9" ht="29.4" customHeight="1" thickBot="1" x14ac:dyDescent="0.35">
      <c r="A22" s="113" t="s">
        <v>70</v>
      </c>
      <c r="B22" s="114" t="s">
        <v>190</v>
      </c>
      <c r="C22" s="114"/>
      <c r="D22" s="67"/>
      <c r="E22" s="112" t="s">
        <v>191</v>
      </c>
      <c r="F22" s="68"/>
      <c r="G22" s="68"/>
      <c r="H22" s="63" t="s">
        <v>192</v>
      </c>
      <c r="I22" s="94" t="s">
        <v>239</v>
      </c>
    </row>
    <row r="23" spans="1:9" ht="63" thickBot="1" x14ac:dyDescent="0.35">
      <c r="A23" s="113"/>
      <c r="B23" s="114"/>
      <c r="C23" s="114"/>
      <c r="D23" s="67"/>
      <c r="E23" s="112"/>
      <c r="F23" s="68"/>
      <c r="G23" s="68"/>
      <c r="H23" s="63" t="s">
        <v>193</v>
      </c>
      <c r="I23" s="94" t="s">
        <v>240</v>
      </c>
    </row>
    <row r="24" spans="1:9" ht="31.2" x14ac:dyDescent="0.3">
      <c r="A24" s="66" t="s">
        <v>71</v>
      </c>
      <c r="B24" s="67" t="s">
        <v>194</v>
      </c>
      <c r="C24" s="67"/>
      <c r="D24" s="67"/>
      <c r="E24" s="68" t="s">
        <v>191</v>
      </c>
      <c r="F24" s="68"/>
      <c r="G24" s="68"/>
      <c r="H24" s="63" t="s">
        <v>195</v>
      </c>
    </row>
    <row r="25" spans="1:9" ht="78.599999999999994" thickBot="1" x14ac:dyDescent="0.35">
      <c r="A25" s="61">
        <v>2</v>
      </c>
      <c r="B25" s="62" t="s">
        <v>196</v>
      </c>
      <c r="D25" s="89"/>
      <c r="E25" s="89"/>
      <c r="F25" s="89"/>
      <c r="G25" s="89"/>
      <c r="H25" s="89" t="s">
        <v>219</v>
      </c>
      <c r="I25" s="94" t="s">
        <v>241</v>
      </c>
    </row>
    <row r="26" spans="1:9" x14ac:dyDescent="0.3">
      <c r="A26" s="61" t="s">
        <v>154</v>
      </c>
      <c r="B26" s="62" t="s">
        <v>197</v>
      </c>
      <c r="C26" s="62"/>
      <c r="D26" s="62"/>
      <c r="E26" s="63"/>
      <c r="F26" s="63"/>
      <c r="G26" s="63"/>
      <c r="H26" s="63"/>
    </row>
    <row r="27" spans="1:9" x14ac:dyDescent="0.3">
      <c r="A27" s="61" t="s">
        <v>218</v>
      </c>
      <c r="B27" s="62" t="s">
        <v>217</v>
      </c>
      <c r="C27" s="62"/>
      <c r="D27" s="62"/>
      <c r="E27" s="63"/>
      <c r="F27" s="63"/>
      <c r="G27" s="63">
        <f>G2+G9+G12+G17+G20+G26</f>
        <v>22</v>
      </c>
      <c r="H27" s="63"/>
    </row>
  </sheetData>
  <mergeCells count="8">
    <mergeCell ref="H4:H5"/>
    <mergeCell ref="E22:E23"/>
    <mergeCell ref="H7:H8"/>
    <mergeCell ref="A22:A23"/>
    <mergeCell ref="B22:B23"/>
    <mergeCell ref="C22:C23"/>
    <mergeCell ref="C4:C5"/>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FA73-1FBA-4F46-A00D-4D992645A9B6}">
  <dimension ref="A1:K27"/>
  <sheetViews>
    <sheetView workbookViewId="0">
      <selection activeCell="B9" sqref="B9"/>
    </sheetView>
  </sheetViews>
  <sheetFormatPr defaultRowHeight="16.8" x14ac:dyDescent="0.3"/>
  <cols>
    <col min="2" max="2" width="25.08984375" customWidth="1"/>
    <col min="3" max="3" width="9" customWidth="1"/>
    <col min="4" max="4" width="15.6328125" customWidth="1"/>
    <col min="5" max="5" width="14.1796875" customWidth="1"/>
    <col min="6" max="6" width="13.81640625" customWidth="1"/>
    <col min="7" max="7" width="21.81640625" bestFit="1" customWidth="1"/>
    <col min="8" max="8" width="14.08984375" customWidth="1"/>
    <col min="9" max="9" width="10.81640625" customWidth="1"/>
    <col min="10" max="10" width="23.81640625" customWidth="1"/>
    <col min="11" max="11" width="35.08984375" bestFit="1" customWidth="1"/>
    <col min="12" max="12" width="14.08984375" customWidth="1"/>
  </cols>
  <sheetData>
    <row r="1" spans="1:11" ht="62.4" x14ac:dyDescent="0.3">
      <c r="A1" s="60" t="s">
        <v>127</v>
      </c>
      <c r="B1" s="60" t="s">
        <v>162</v>
      </c>
      <c r="C1" s="61" t="s">
        <v>244</v>
      </c>
      <c r="D1" s="101" t="s">
        <v>202</v>
      </c>
      <c r="E1" s="101" t="s">
        <v>204</v>
      </c>
      <c r="F1" s="101" t="s">
        <v>203</v>
      </c>
      <c r="G1" s="60" t="s">
        <v>205</v>
      </c>
      <c r="H1" s="101" t="s">
        <v>213</v>
      </c>
      <c r="I1" s="101" t="s">
        <v>214</v>
      </c>
      <c r="J1" s="60" t="s">
        <v>216</v>
      </c>
      <c r="K1" s="61" t="s">
        <v>36</v>
      </c>
    </row>
    <row r="2" spans="1:11" x14ac:dyDescent="0.3">
      <c r="A2" s="108" t="s">
        <v>130</v>
      </c>
      <c r="B2" s="109" t="s">
        <v>163</v>
      </c>
      <c r="C2" s="62"/>
      <c r="D2" s="62"/>
      <c r="E2" s="62"/>
      <c r="F2" s="62"/>
      <c r="G2" s="63"/>
      <c r="H2" s="63"/>
      <c r="I2" s="63"/>
      <c r="J2" s="63">
        <f>J3+J6</f>
        <v>390</v>
      </c>
      <c r="K2" s="63"/>
    </row>
    <row r="3" spans="1:11" x14ac:dyDescent="0.3">
      <c r="A3" s="64">
        <v>1</v>
      </c>
      <c r="B3" s="65" t="s">
        <v>164</v>
      </c>
      <c r="C3" s="62"/>
      <c r="D3" s="62"/>
      <c r="E3" s="62"/>
      <c r="F3" s="62"/>
      <c r="G3" s="63"/>
      <c r="H3" s="63"/>
      <c r="I3" s="63"/>
      <c r="J3" s="87">
        <f>J4+J5</f>
        <v>390</v>
      </c>
      <c r="K3" s="63"/>
    </row>
    <row r="4" spans="1:11" ht="31.2" x14ac:dyDescent="0.3">
      <c r="A4" s="66">
        <v>1.1000000000000001</v>
      </c>
      <c r="B4" s="67" t="s">
        <v>310</v>
      </c>
      <c r="C4" s="113" t="s">
        <v>165</v>
      </c>
      <c r="D4" s="81">
        <v>10000000000</v>
      </c>
      <c r="E4" s="82">
        <v>1.3</v>
      </c>
      <c r="F4" s="82">
        <v>1.5</v>
      </c>
      <c r="G4" s="83">
        <f>D4*E4*F4</f>
        <v>19500000000</v>
      </c>
      <c r="H4" s="84">
        <v>0.02</v>
      </c>
      <c r="I4" s="84"/>
      <c r="J4" s="85">
        <f>G4*H4/10^6</f>
        <v>390</v>
      </c>
      <c r="K4" s="111" t="s">
        <v>166</v>
      </c>
    </row>
    <row r="5" spans="1:11" ht="31.2" x14ac:dyDescent="0.3">
      <c r="A5" s="66">
        <v>1.2</v>
      </c>
      <c r="B5" s="67" t="s">
        <v>311</v>
      </c>
      <c r="C5" s="113"/>
      <c r="D5" s="78"/>
      <c r="E5" s="66"/>
      <c r="F5" s="66"/>
      <c r="G5" s="71"/>
      <c r="H5" s="63"/>
      <c r="I5" s="63"/>
      <c r="J5" s="63"/>
      <c r="K5" s="111"/>
    </row>
    <row r="6" spans="1:11" x14ac:dyDescent="0.3">
      <c r="A6" s="64">
        <v>2</v>
      </c>
      <c r="B6" s="65" t="s">
        <v>168</v>
      </c>
      <c r="C6" s="62"/>
      <c r="D6" s="79"/>
      <c r="E6" s="62"/>
      <c r="F6" s="62"/>
      <c r="G6" s="71"/>
      <c r="H6" s="63"/>
      <c r="I6" s="63"/>
      <c r="J6" s="63"/>
      <c r="K6" s="63"/>
    </row>
    <row r="7" spans="1:11" ht="31.2" x14ac:dyDescent="0.3">
      <c r="A7" s="66">
        <v>2.1</v>
      </c>
      <c r="B7" s="67" t="s">
        <v>312</v>
      </c>
      <c r="C7" s="113" t="s">
        <v>169</v>
      </c>
      <c r="D7" s="78"/>
      <c r="E7" s="66"/>
      <c r="F7" s="66"/>
      <c r="G7" s="71"/>
      <c r="H7" s="68" t="s">
        <v>170</v>
      </c>
      <c r="I7" s="68"/>
      <c r="J7" s="68"/>
      <c r="K7" s="63" t="s">
        <v>171</v>
      </c>
    </row>
    <row r="8" spans="1:11" ht="31.2" x14ac:dyDescent="0.3">
      <c r="A8" s="66">
        <v>2.2000000000000002</v>
      </c>
      <c r="B8" s="67" t="s">
        <v>313</v>
      </c>
      <c r="C8" s="113"/>
      <c r="D8" s="78"/>
      <c r="E8" s="66"/>
      <c r="F8" s="66"/>
      <c r="G8" s="71"/>
      <c r="H8" s="63" t="s">
        <v>167</v>
      </c>
      <c r="I8" s="63"/>
      <c r="J8" s="63"/>
      <c r="K8" s="63"/>
    </row>
    <row r="9" spans="1:11" x14ac:dyDescent="0.3">
      <c r="A9" s="108" t="s">
        <v>145</v>
      </c>
      <c r="B9" s="109" t="s">
        <v>172</v>
      </c>
      <c r="C9" s="62"/>
      <c r="D9" s="79"/>
      <c r="E9" s="62"/>
      <c r="F9" s="62"/>
      <c r="G9" s="63"/>
      <c r="H9" s="63"/>
      <c r="I9" s="63"/>
      <c r="J9" s="87">
        <f>J10+J11</f>
        <v>20</v>
      </c>
      <c r="K9" s="63" t="s">
        <v>173</v>
      </c>
    </row>
    <row r="10" spans="1:11" x14ac:dyDescent="0.3">
      <c r="A10" s="66">
        <v>1</v>
      </c>
      <c r="B10" s="67" t="s">
        <v>174</v>
      </c>
      <c r="C10" s="69" t="s">
        <v>175</v>
      </c>
      <c r="D10" s="80">
        <v>100</v>
      </c>
      <c r="E10" s="69">
        <v>2</v>
      </c>
      <c r="F10" s="69">
        <v>1.5</v>
      </c>
      <c r="G10" s="83">
        <f>D10*E10*F10</f>
        <v>300</v>
      </c>
      <c r="H10" s="66"/>
      <c r="I10" s="66">
        <v>5</v>
      </c>
      <c r="J10" s="86">
        <f>D10/I10</f>
        <v>20</v>
      </c>
      <c r="K10" s="66" t="s">
        <v>215</v>
      </c>
    </row>
    <row r="11" spans="1:11" x14ac:dyDescent="0.3">
      <c r="A11" s="66">
        <v>2</v>
      </c>
      <c r="B11" s="67" t="s">
        <v>176</v>
      </c>
      <c r="C11" s="69" t="s">
        <v>175</v>
      </c>
      <c r="D11" s="80"/>
      <c r="E11" s="69"/>
      <c r="F11" s="69"/>
      <c r="G11" s="66"/>
      <c r="H11" s="66"/>
      <c r="I11" s="66"/>
      <c r="J11" s="66"/>
      <c r="K11" s="66"/>
    </row>
    <row r="12" spans="1:11" x14ac:dyDescent="0.3">
      <c r="A12" s="108" t="s">
        <v>150</v>
      </c>
      <c r="B12" s="109" t="s">
        <v>177</v>
      </c>
      <c r="C12" s="62"/>
      <c r="D12" s="79"/>
      <c r="E12" s="62"/>
      <c r="F12" s="62"/>
      <c r="G12" s="63"/>
      <c r="H12" s="63"/>
      <c r="I12" s="63"/>
      <c r="J12" s="63">
        <f>J13+J14+J15+J16</f>
        <v>0</v>
      </c>
      <c r="K12" s="63" t="s">
        <v>178</v>
      </c>
    </row>
    <row r="13" spans="1:11" ht="21" customHeight="1" x14ac:dyDescent="0.3">
      <c r="A13" s="64">
        <v>1</v>
      </c>
      <c r="B13" s="65" t="s">
        <v>90</v>
      </c>
      <c r="C13" s="69" t="s">
        <v>179</v>
      </c>
      <c r="D13" s="80"/>
      <c r="E13" s="69"/>
      <c r="F13" s="69"/>
      <c r="G13" s="66"/>
      <c r="H13" s="66"/>
      <c r="I13" s="66"/>
      <c r="J13" s="66"/>
      <c r="K13" s="66"/>
    </row>
    <row r="14" spans="1:11" x14ac:dyDescent="0.3">
      <c r="A14" s="64">
        <v>2</v>
      </c>
      <c r="B14" s="65" t="s">
        <v>180</v>
      </c>
      <c r="C14" s="66" t="s">
        <v>181</v>
      </c>
      <c r="D14" s="78"/>
      <c r="E14" s="66"/>
      <c r="F14" s="66"/>
      <c r="G14" s="68"/>
      <c r="H14" s="68"/>
      <c r="I14" s="68"/>
      <c r="J14" s="68"/>
      <c r="K14" s="63"/>
    </row>
    <row r="15" spans="1:11" x14ac:dyDescent="0.3">
      <c r="A15" s="64">
        <v>3</v>
      </c>
      <c r="B15" s="65" t="s">
        <v>182</v>
      </c>
      <c r="C15" s="66" t="s">
        <v>181</v>
      </c>
      <c r="D15" s="78"/>
      <c r="E15" s="66"/>
      <c r="F15" s="66"/>
      <c r="G15" s="68"/>
      <c r="H15" s="68"/>
      <c r="I15" s="68"/>
      <c r="J15" s="68"/>
      <c r="K15" s="63"/>
    </row>
    <row r="16" spans="1:11" x14ac:dyDescent="0.3">
      <c r="A16" s="64">
        <v>4</v>
      </c>
      <c r="B16" s="65" t="s">
        <v>183</v>
      </c>
      <c r="C16" s="66" t="s">
        <v>184</v>
      </c>
      <c r="D16" s="78"/>
      <c r="E16" s="66"/>
      <c r="F16" s="66"/>
      <c r="G16" s="68"/>
      <c r="H16" s="68"/>
      <c r="I16" s="68"/>
      <c r="J16" s="68"/>
      <c r="K16" s="63"/>
    </row>
    <row r="17" spans="1:11" x14ac:dyDescent="0.3">
      <c r="A17" s="108" t="s">
        <v>154</v>
      </c>
      <c r="B17" s="109" t="s">
        <v>185</v>
      </c>
      <c r="C17" s="62"/>
      <c r="D17" s="62"/>
      <c r="E17" s="62"/>
      <c r="F17" s="62"/>
      <c r="G17" s="63"/>
      <c r="H17" s="63"/>
      <c r="I17" s="63"/>
      <c r="J17" s="87">
        <f>J18+J19</f>
        <v>5</v>
      </c>
      <c r="K17" s="63"/>
    </row>
    <row r="18" spans="1:11" ht="31.2" x14ac:dyDescent="0.3">
      <c r="A18" s="66">
        <v>5.0999999999999996</v>
      </c>
      <c r="B18" s="67" t="s">
        <v>186</v>
      </c>
      <c r="C18" s="67"/>
      <c r="D18" s="88">
        <v>5000000</v>
      </c>
      <c r="E18" s="89"/>
      <c r="F18" s="89"/>
      <c r="G18" s="90"/>
      <c r="H18" s="90"/>
      <c r="I18" s="90"/>
      <c r="J18" s="91">
        <f>D18/10^6</f>
        <v>5</v>
      </c>
      <c r="K18" s="63" t="s">
        <v>198</v>
      </c>
    </row>
    <row r="19" spans="1:11" ht="31.2" x14ac:dyDescent="0.3">
      <c r="A19" s="66">
        <v>5.2</v>
      </c>
      <c r="B19" s="67" t="s">
        <v>109</v>
      </c>
      <c r="C19" s="66"/>
      <c r="D19" s="66"/>
      <c r="E19" s="66"/>
      <c r="F19" s="66"/>
      <c r="G19" s="68"/>
      <c r="H19" s="68"/>
      <c r="I19" s="68"/>
      <c r="J19" s="68"/>
      <c r="K19" s="67" t="s">
        <v>199</v>
      </c>
    </row>
    <row r="20" spans="1:11" x14ac:dyDescent="0.3">
      <c r="A20" s="108" t="s">
        <v>150</v>
      </c>
      <c r="B20" s="109" t="s">
        <v>187</v>
      </c>
      <c r="C20" s="62"/>
      <c r="D20" s="62"/>
      <c r="E20" s="62"/>
      <c r="F20" s="62"/>
      <c r="G20" s="63"/>
      <c r="H20" s="63"/>
      <c r="I20" s="63"/>
      <c r="J20" s="63">
        <f>J22+J24+J25+J26</f>
        <v>0</v>
      </c>
      <c r="K20" s="63"/>
    </row>
    <row r="21" spans="1:11" ht="16.8" customHeight="1" x14ac:dyDescent="0.3">
      <c r="A21" s="61">
        <v>1</v>
      </c>
      <c r="B21" s="62" t="s">
        <v>188</v>
      </c>
      <c r="C21" s="67"/>
      <c r="D21" s="67"/>
      <c r="E21" s="67"/>
      <c r="F21" s="67"/>
      <c r="G21" s="67"/>
      <c r="H21" s="67"/>
      <c r="I21" s="67"/>
      <c r="J21" s="67"/>
      <c r="K21" s="67" t="s">
        <v>189</v>
      </c>
    </row>
    <row r="22" spans="1:11" ht="29.4" customHeight="1" x14ac:dyDescent="0.3">
      <c r="A22" s="113" t="s">
        <v>70</v>
      </c>
      <c r="B22" s="114" t="s">
        <v>190</v>
      </c>
      <c r="C22" s="114"/>
      <c r="D22" s="67"/>
      <c r="E22" s="67"/>
      <c r="F22" s="67"/>
      <c r="G22" s="111"/>
      <c r="H22" s="112" t="s">
        <v>191</v>
      </c>
      <c r="I22" s="68"/>
      <c r="J22" s="68"/>
      <c r="K22" s="63" t="s">
        <v>192</v>
      </c>
    </row>
    <row r="23" spans="1:11" x14ac:dyDescent="0.3">
      <c r="A23" s="113"/>
      <c r="B23" s="114"/>
      <c r="C23" s="114"/>
      <c r="D23" s="67"/>
      <c r="E23" s="67"/>
      <c r="F23" s="67"/>
      <c r="G23" s="111"/>
      <c r="H23" s="112"/>
      <c r="I23" s="68"/>
      <c r="J23" s="68"/>
      <c r="K23" s="63" t="s">
        <v>193</v>
      </c>
    </row>
    <row r="24" spans="1:11" ht="31.2" x14ac:dyDescent="0.3">
      <c r="A24" s="66" t="s">
        <v>71</v>
      </c>
      <c r="B24" s="67" t="s">
        <v>194</v>
      </c>
      <c r="C24" s="67"/>
      <c r="D24" s="67"/>
      <c r="E24" s="67"/>
      <c r="F24" s="67"/>
      <c r="G24" s="63"/>
      <c r="H24" s="68" t="s">
        <v>191</v>
      </c>
      <c r="I24" s="68"/>
      <c r="J24" s="68"/>
      <c r="K24" s="63" t="s">
        <v>195</v>
      </c>
    </row>
    <row r="25" spans="1:11" ht="45" customHeight="1" x14ac:dyDescent="0.3">
      <c r="A25" s="61">
        <v>2</v>
      </c>
      <c r="B25" s="62" t="s">
        <v>196</v>
      </c>
      <c r="D25" s="89"/>
      <c r="E25" s="89"/>
      <c r="F25" s="89"/>
      <c r="G25" s="89"/>
      <c r="H25" s="89"/>
      <c r="I25" s="89"/>
      <c r="J25" s="89"/>
      <c r="K25" s="89" t="s">
        <v>219</v>
      </c>
    </row>
    <row r="26" spans="1:11" x14ac:dyDescent="0.3">
      <c r="A26" s="61" t="s">
        <v>154</v>
      </c>
      <c r="B26" s="62" t="s">
        <v>197</v>
      </c>
      <c r="C26" s="62"/>
      <c r="D26" s="62"/>
      <c r="E26" s="62"/>
      <c r="F26" s="62"/>
      <c r="G26" s="63"/>
      <c r="H26" s="63"/>
      <c r="I26" s="63"/>
      <c r="J26" s="63"/>
      <c r="K26" s="63"/>
    </row>
    <row r="27" spans="1:11" x14ac:dyDescent="0.3">
      <c r="A27" s="61" t="s">
        <v>218</v>
      </c>
      <c r="B27" s="62" t="s">
        <v>217</v>
      </c>
      <c r="C27" s="62"/>
      <c r="D27" s="62"/>
      <c r="E27" s="62"/>
      <c r="F27" s="62"/>
      <c r="G27" s="63"/>
      <c r="H27" s="63"/>
      <c r="I27" s="63"/>
      <c r="J27" s="63">
        <f>J2+J9+J12+J17+J20+J26</f>
        <v>415</v>
      </c>
      <c r="K27" s="63"/>
    </row>
  </sheetData>
  <mergeCells count="8">
    <mergeCell ref="C4:C5"/>
    <mergeCell ref="K4:K5"/>
    <mergeCell ref="C7:C8"/>
    <mergeCell ref="A22:A23"/>
    <mergeCell ref="B22:B23"/>
    <mergeCell ref="C22:C23"/>
    <mergeCell ref="G22:G23"/>
    <mergeCell ref="H22:H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6C65A-7F1B-4F69-A7DE-9292FE9BFDEB}">
  <dimension ref="A1:I37"/>
  <sheetViews>
    <sheetView zoomScaleNormal="100" workbookViewId="0">
      <selection activeCell="B8" sqref="B8"/>
    </sheetView>
  </sheetViews>
  <sheetFormatPr defaultRowHeight="16.8" x14ac:dyDescent="0.3"/>
  <cols>
    <col min="1" max="1" width="5.81640625" customWidth="1"/>
    <col min="2" max="2" width="26.90625" style="23" customWidth="1"/>
    <col min="3" max="3" width="14.81640625" bestFit="1" customWidth="1"/>
    <col min="4" max="4" width="20" bestFit="1" customWidth="1"/>
    <col min="5" max="5" width="21.453125" bestFit="1" customWidth="1"/>
    <col min="6" max="6" width="16.36328125" bestFit="1" customWidth="1"/>
    <col min="7" max="7" width="9.36328125" bestFit="1" customWidth="1"/>
    <col min="8" max="8" width="24.90625" bestFit="1" customWidth="1"/>
    <col min="9" max="9" width="23.1796875" style="23" bestFit="1" customWidth="1"/>
  </cols>
  <sheetData>
    <row r="1" spans="1:9" ht="16.5" customHeight="1" x14ac:dyDescent="0.3">
      <c r="A1" s="115" t="s">
        <v>85</v>
      </c>
      <c r="B1" s="115"/>
      <c r="C1" s="115"/>
      <c r="D1" s="115"/>
      <c r="E1" s="115"/>
      <c r="F1" s="115"/>
      <c r="G1" s="115"/>
      <c r="H1" s="115"/>
      <c r="I1" s="115"/>
    </row>
    <row r="2" spans="1:9" x14ac:dyDescent="0.3">
      <c r="A2" s="115"/>
      <c r="B2" s="115"/>
      <c r="C2" s="115"/>
      <c r="D2" s="115"/>
      <c r="E2" s="115"/>
      <c r="F2" s="115"/>
      <c r="G2" s="115"/>
      <c r="H2" s="115"/>
      <c r="I2" s="115"/>
    </row>
    <row r="3" spans="1:9" x14ac:dyDescent="0.3">
      <c r="A3" s="116" t="s">
        <v>82</v>
      </c>
      <c r="B3" s="116"/>
      <c r="C3" s="116"/>
      <c r="D3" s="116"/>
      <c r="E3" s="116"/>
      <c r="F3" s="116"/>
      <c r="G3" s="116"/>
      <c r="H3" s="116"/>
      <c r="I3" s="116"/>
    </row>
    <row r="4" spans="1:9" x14ac:dyDescent="0.3">
      <c r="A4" s="116"/>
      <c r="B4" s="116"/>
      <c r="C4" s="116"/>
      <c r="D4" s="116"/>
      <c r="E4" s="116"/>
      <c r="F4" s="116"/>
      <c r="G4" s="116"/>
      <c r="H4" s="116"/>
      <c r="I4" s="116"/>
    </row>
    <row r="5" spans="1:9" x14ac:dyDescent="0.3">
      <c r="A5" s="26"/>
      <c r="B5" s="26"/>
      <c r="C5" s="26"/>
      <c r="D5" s="26"/>
      <c r="E5" s="26"/>
      <c r="F5" s="26"/>
      <c r="G5" s="26"/>
      <c r="H5" s="26"/>
      <c r="I5" s="26"/>
    </row>
    <row r="6" spans="1:9" x14ac:dyDescent="0.3">
      <c r="A6" s="1" t="s">
        <v>80</v>
      </c>
    </row>
    <row r="7" spans="1:9" s="1" customFormat="1" x14ac:dyDescent="0.3">
      <c r="A7" s="19" t="s">
        <v>17</v>
      </c>
      <c r="B7" s="24" t="s">
        <v>18</v>
      </c>
      <c r="C7" s="19" t="s">
        <v>53</v>
      </c>
      <c r="D7" s="19" t="s">
        <v>59</v>
      </c>
      <c r="E7" s="19" t="s">
        <v>19</v>
      </c>
      <c r="F7" s="19" t="s">
        <v>20</v>
      </c>
      <c r="G7" s="19" t="s">
        <v>21</v>
      </c>
      <c r="H7" s="19" t="s">
        <v>22</v>
      </c>
      <c r="I7" s="24" t="s">
        <v>28</v>
      </c>
    </row>
    <row r="8" spans="1:9" ht="50.4" x14ac:dyDescent="0.3">
      <c r="A8" s="2">
        <v>1</v>
      </c>
      <c r="B8" s="22" t="s">
        <v>113</v>
      </c>
      <c r="C8" s="2" t="s">
        <v>54</v>
      </c>
      <c r="D8" s="2" t="s">
        <v>61</v>
      </c>
      <c r="E8" s="2" t="s">
        <v>23</v>
      </c>
      <c r="F8" s="2" t="s">
        <v>115</v>
      </c>
      <c r="G8" s="2" t="s">
        <v>24</v>
      </c>
      <c r="H8" s="2" t="s">
        <v>116</v>
      </c>
      <c r="I8" s="25" t="s">
        <v>30</v>
      </c>
    </row>
    <row r="9" spans="1:9" ht="50.4" x14ac:dyDescent="0.3">
      <c r="A9" s="2">
        <v>2</v>
      </c>
      <c r="B9" s="22" t="s">
        <v>114</v>
      </c>
      <c r="C9" s="2" t="s">
        <v>54</v>
      </c>
      <c r="D9" s="2" t="s">
        <v>61</v>
      </c>
      <c r="E9" s="2" t="s">
        <v>23</v>
      </c>
      <c r="F9" s="2" t="s">
        <v>115</v>
      </c>
      <c r="G9" s="2" t="s">
        <v>24</v>
      </c>
      <c r="H9" s="2" t="s">
        <v>116</v>
      </c>
      <c r="I9" s="25" t="s">
        <v>30</v>
      </c>
    </row>
    <row r="10" spans="1:9" ht="33.6" x14ac:dyDescent="0.3">
      <c r="A10" s="2">
        <v>3</v>
      </c>
      <c r="B10" s="22" t="s">
        <v>89</v>
      </c>
      <c r="C10" s="2" t="s">
        <v>54</v>
      </c>
      <c r="D10" s="2" t="s">
        <v>61</v>
      </c>
      <c r="E10" s="2" t="s">
        <v>23</v>
      </c>
      <c r="F10" s="2" t="s">
        <v>32</v>
      </c>
      <c r="G10" s="2" t="s">
        <v>24</v>
      </c>
      <c r="H10" s="2" t="s">
        <v>116</v>
      </c>
      <c r="I10" s="25" t="s">
        <v>99</v>
      </c>
    </row>
    <row r="11" spans="1:9" x14ac:dyDescent="0.3">
      <c r="A11" s="2">
        <v>5</v>
      </c>
      <c r="B11" s="22" t="s">
        <v>90</v>
      </c>
      <c r="C11" s="2" t="s">
        <v>54</v>
      </c>
      <c r="D11" s="2" t="s">
        <v>61</v>
      </c>
      <c r="E11" s="2" t="s">
        <v>23</v>
      </c>
      <c r="F11" s="2" t="s">
        <v>260</v>
      </c>
      <c r="G11" s="2" t="s">
        <v>24</v>
      </c>
      <c r="H11" s="2" t="s">
        <v>117</v>
      </c>
      <c r="I11" s="25" t="s">
        <v>29</v>
      </c>
    </row>
    <row r="12" spans="1:9" ht="33.6" x14ac:dyDescent="0.3">
      <c r="A12" s="2">
        <v>6</v>
      </c>
      <c r="B12" s="22" t="s">
        <v>91</v>
      </c>
      <c r="C12" s="2" t="s">
        <v>54</v>
      </c>
      <c r="D12" s="2" t="s">
        <v>61</v>
      </c>
      <c r="E12" s="2" t="s">
        <v>23</v>
      </c>
      <c r="F12" s="2" t="s">
        <v>260</v>
      </c>
      <c r="G12" s="2" t="s">
        <v>24</v>
      </c>
      <c r="H12" s="2" t="s">
        <v>117</v>
      </c>
      <c r="I12" s="25" t="s">
        <v>107</v>
      </c>
    </row>
    <row r="13" spans="1:9" x14ac:dyDescent="0.3">
      <c r="A13" s="2">
        <v>7</v>
      </c>
      <c r="B13" s="22" t="s">
        <v>101</v>
      </c>
      <c r="C13" s="2" t="s">
        <v>54</v>
      </c>
      <c r="D13" s="2" t="s">
        <v>61</v>
      </c>
      <c r="E13" s="2" t="s">
        <v>23</v>
      </c>
      <c r="F13" s="2" t="s">
        <v>260</v>
      </c>
      <c r="G13" s="2" t="s">
        <v>24</v>
      </c>
      <c r="H13" s="2" t="s">
        <v>117</v>
      </c>
      <c r="I13" s="25" t="s">
        <v>29</v>
      </c>
    </row>
    <row r="14" spans="1:9" x14ac:dyDescent="0.3">
      <c r="A14" s="2">
        <v>5</v>
      </c>
      <c r="B14" s="22" t="s">
        <v>110</v>
      </c>
      <c r="C14" s="2" t="s">
        <v>54</v>
      </c>
      <c r="D14" s="2" t="s">
        <v>61</v>
      </c>
      <c r="E14" s="2" t="s">
        <v>23</v>
      </c>
      <c r="F14" s="2" t="s">
        <v>261</v>
      </c>
      <c r="G14" s="2" t="s">
        <v>24</v>
      </c>
      <c r="H14" s="2" t="s">
        <v>118</v>
      </c>
      <c r="I14" s="25" t="s">
        <v>31</v>
      </c>
    </row>
    <row r="15" spans="1:9" ht="33.6" x14ac:dyDescent="0.3">
      <c r="A15" s="2"/>
      <c r="B15" s="22" t="s">
        <v>102</v>
      </c>
      <c r="C15" s="2" t="s">
        <v>54</v>
      </c>
      <c r="D15" s="2"/>
      <c r="E15" s="2"/>
      <c r="F15" s="2" t="s">
        <v>32</v>
      </c>
      <c r="G15" s="2"/>
      <c r="H15" s="2" t="s">
        <v>119</v>
      </c>
      <c r="I15" s="25" t="s">
        <v>112</v>
      </c>
    </row>
    <row r="16" spans="1:9" ht="33.6" x14ac:dyDescent="0.3">
      <c r="A16" s="2">
        <v>10</v>
      </c>
      <c r="B16" s="22" t="s">
        <v>25</v>
      </c>
      <c r="C16" s="2" t="s">
        <v>55</v>
      </c>
      <c r="D16" s="2" t="s">
        <v>60</v>
      </c>
      <c r="E16" s="2" t="s">
        <v>57</v>
      </c>
      <c r="F16" s="2" t="s">
        <v>34</v>
      </c>
      <c r="G16" s="2" t="s">
        <v>24</v>
      </c>
      <c r="H16" s="50" t="s">
        <v>120</v>
      </c>
      <c r="I16" s="25" t="s">
        <v>230</v>
      </c>
    </row>
    <row r="17" spans="1:9" ht="33.6" x14ac:dyDescent="0.3">
      <c r="A17" s="2">
        <v>11</v>
      </c>
      <c r="B17" s="22" t="s">
        <v>79</v>
      </c>
      <c r="C17" s="2" t="s">
        <v>55</v>
      </c>
      <c r="D17" s="2" t="s">
        <v>60</v>
      </c>
      <c r="E17" s="2" t="s">
        <v>27</v>
      </c>
      <c r="F17" s="2" t="s">
        <v>262</v>
      </c>
      <c r="G17" s="2" t="s">
        <v>24</v>
      </c>
      <c r="H17" s="50" t="s">
        <v>120</v>
      </c>
      <c r="I17" s="25" t="s">
        <v>161</v>
      </c>
    </row>
    <row r="18" spans="1:9" x14ac:dyDescent="0.3">
      <c r="A18" s="2">
        <v>12</v>
      </c>
      <c r="B18" s="22" t="s">
        <v>26</v>
      </c>
      <c r="C18" s="2" t="s">
        <v>55</v>
      </c>
      <c r="D18" s="2" t="s">
        <v>60</v>
      </c>
      <c r="E18" s="2" t="s">
        <v>27</v>
      </c>
      <c r="F18" s="2" t="s">
        <v>262</v>
      </c>
      <c r="G18" s="2" t="s">
        <v>24</v>
      </c>
      <c r="H18" s="50" t="s">
        <v>120</v>
      </c>
      <c r="I18" s="25"/>
    </row>
    <row r="19" spans="1:9" ht="33.6" x14ac:dyDescent="0.3">
      <c r="A19" s="2">
        <v>13</v>
      </c>
      <c r="B19" s="22" t="s">
        <v>56</v>
      </c>
      <c r="C19" s="2" t="s">
        <v>55</v>
      </c>
      <c r="D19" s="2" t="s">
        <v>60</v>
      </c>
      <c r="E19" s="2" t="s">
        <v>57</v>
      </c>
      <c r="F19" s="2" t="s">
        <v>34</v>
      </c>
      <c r="G19" s="2" t="s">
        <v>24</v>
      </c>
      <c r="H19" s="50" t="s">
        <v>121</v>
      </c>
      <c r="I19" s="25" t="s">
        <v>231</v>
      </c>
    </row>
    <row r="21" spans="1:9" x14ac:dyDescent="0.3">
      <c r="A21" s="1" t="s">
        <v>35</v>
      </c>
    </row>
    <row r="22" spans="1:9" x14ac:dyDescent="0.3">
      <c r="A22" s="19" t="s">
        <v>17</v>
      </c>
      <c r="B22" s="24" t="s">
        <v>18</v>
      </c>
      <c r="C22" s="19" t="s">
        <v>53</v>
      </c>
      <c r="D22" s="19" t="s">
        <v>59</v>
      </c>
      <c r="E22" s="19" t="s">
        <v>19</v>
      </c>
      <c r="F22" s="19" t="s">
        <v>20</v>
      </c>
      <c r="G22" s="19" t="s">
        <v>21</v>
      </c>
      <c r="H22" s="19" t="s">
        <v>22</v>
      </c>
      <c r="I22" s="24" t="s">
        <v>36</v>
      </c>
    </row>
    <row r="23" spans="1:9" ht="50.4" x14ac:dyDescent="0.3">
      <c r="A23" s="2">
        <v>1</v>
      </c>
      <c r="B23" s="22" t="s">
        <v>113</v>
      </c>
      <c r="C23" s="2" t="s">
        <v>62</v>
      </c>
      <c r="D23" s="2" t="s">
        <v>63</v>
      </c>
      <c r="E23" s="2" t="s">
        <v>27</v>
      </c>
      <c r="F23" s="2" t="s">
        <v>115</v>
      </c>
      <c r="G23" s="2" t="s">
        <v>24</v>
      </c>
      <c r="H23" s="2" t="s">
        <v>116</v>
      </c>
      <c r="I23" s="25" t="s">
        <v>30</v>
      </c>
    </row>
    <row r="24" spans="1:9" ht="50.4" x14ac:dyDescent="0.3">
      <c r="A24" s="2">
        <v>2</v>
      </c>
      <c r="B24" s="22" t="s">
        <v>114</v>
      </c>
      <c r="C24" s="2" t="s">
        <v>62</v>
      </c>
      <c r="D24" s="2" t="s">
        <v>63</v>
      </c>
      <c r="E24" s="2" t="s">
        <v>27</v>
      </c>
      <c r="F24" s="2" t="s">
        <v>115</v>
      </c>
      <c r="G24" s="2" t="s">
        <v>24</v>
      </c>
      <c r="H24" s="2" t="s">
        <v>116</v>
      </c>
      <c r="I24" s="25" t="s">
        <v>30</v>
      </c>
    </row>
    <row r="25" spans="1:9" ht="33.6" x14ac:dyDescent="0.3">
      <c r="A25" s="2">
        <v>3</v>
      </c>
      <c r="B25" s="22" t="s">
        <v>89</v>
      </c>
      <c r="C25" s="2" t="s">
        <v>62</v>
      </c>
      <c r="D25" s="2" t="s">
        <v>63</v>
      </c>
      <c r="E25" s="2" t="s">
        <v>27</v>
      </c>
      <c r="F25" s="2" t="s">
        <v>32</v>
      </c>
      <c r="G25" s="2" t="s">
        <v>24</v>
      </c>
      <c r="H25" s="2" t="s">
        <v>116</v>
      </c>
      <c r="I25" s="25" t="s">
        <v>99</v>
      </c>
    </row>
    <row r="26" spans="1:9" x14ac:dyDescent="0.3">
      <c r="A26" s="2">
        <v>5</v>
      </c>
      <c r="B26" s="22" t="s">
        <v>90</v>
      </c>
      <c r="C26" s="2" t="s">
        <v>62</v>
      </c>
      <c r="D26" s="2" t="s">
        <v>63</v>
      </c>
      <c r="E26" s="2" t="s">
        <v>27</v>
      </c>
      <c r="F26" s="2" t="s">
        <v>260</v>
      </c>
      <c r="G26" s="2" t="s">
        <v>24</v>
      </c>
      <c r="H26" s="2" t="s">
        <v>117</v>
      </c>
      <c r="I26" s="25" t="s">
        <v>29</v>
      </c>
    </row>
    <row r="27" spans="1:9" ht="33.6" x14ac:dyDescent="0.3">
      <c r="A27" s="2">
        <v>6</v>
      </c>
      <c r="B27" s="22" t="s">
        <v>91</v>
      </c>
      <c r="C27" s="2" t="s">
        <v>62</v>
      </c>
      <c r="D27" s="2" t="s">
        <v>63</v>
      </c>
      <c r="E27" s="2" t="s">
        <v>27</v>
      </c>
      <c r="F27" s="2" t="s">
        <v>260</v>
      </c>
      <c r="G27" s="2" t="s">
        <v>24</v>
      </c>
      <c r="H27" s="2" t="s">
        <v>117</v>
      </c>
      <c r="I27" s="25" t="s">
        <v>107</v>
      </c>
    </row>
    <row r="28" spans="1:9" x14ac:dyDescent="0.3">
      <c r="A28" s="2">
        <v>7</v>
      </c>
      <c r="B28" s="22" t="s">
        <v>101</v>
      </c>
      <c r="C28" s="2" t="s">
        <v>62</v>
      </c>
      <c r="D28" s="2" t="s">
        <v>63</v>
      </c>
      <c r="E28" s="2" t="s">
        <v>27</v>
      </c>
      <c r="F28" s="2" t="s">
        <v>260</v>
      </c>
      <c r="G28" s="2" t="s">
        <v>24</v>
      </c>
      <c r="H28" s="2" t="s">
        <v>117</v>
      </c>
      <c r="I28" s="25" t="s">
        <v>29</v>
      </c>
    </row>
    <row r="29" spans="1:9" x14ac:dyDescent="0.3">
      <c r="A29" s="2">
        <v>5</v>
      </c>
      <c r="B29" s="22" t="s">
        <v>110</v>
      </c>
      <c r="C29" s="2" t="s">
        <v>62</v>
      </c>
      <c r="D29" s="2" t="s">
        <v>63</v>
      </c>
      <c r="E29" s="2" t="s">
        <v>27</v>
      </c>
      <c r="F29" s="2" t="s">
        <v>261</v>
      </c>
      <c r="G29" s="2" t="s">
        <v>24</v>
      </c>
      <c r="H29" s="2" t="s">
        <v>118</v>
      </c>
      <c r="I29" s="25" t="s">
        <v>31</v>
      </c>
    </row>
    <row r="30" spans="1:9" ht="33.6" x14ac:dyDescent="0.3">
      <c r="A30" s="2"/>
      <c r="B30" s="22" t="s">
        <v>102</v>
      </c>
      <c r="C30" s="2" t="s">
        <v>62</v>
      </c>
      <c r="D30" s="2" t="s">
        <v>63</v>
      </c>
      <c r="E30" s="2" t="s">
        <v>27</v>
      </c>
      <c r="F30" s="2" t="s">
        <v>32</v>
      </c>
      <c r="G30" s="2"/>
      <c r="H30" s="2" t="s">
        <v>119</v>
      </c>
      <c r="I30" s="25" t="s">
        <v>112</v>
      </c>
    </row>
    <row r="31" spans="1:9" ht="33.6" x14ac:dyDescent="0.3">
      <c r="A31" s="2">
        <v>10</v>
      </c>
      <c r="B31" s="22" t="s">
        <v>25</v>
      </c>
      <c r="C31" s="2" t="s">
        <v>55</v>
      </c>
      <c r="D31" s="2" t="s">
        <v>60</v>
      </c>
      <c r="E31" s="2" t="s">
        <v>57</v>
      </c>
      <c r="F31" s="2" t="s">
        <v>34</v>
      </c>
      <c r="G31" s="2" t="s">
        <v>24</v>
      </c>
      <c r="H31" s="50" t="s">
        <v>120</v>
      </c>
      <c r="I31" s="25" t="s">
        <v>230</v>
      </c>
    </row>
    <row r="32" spans="1:9" ht="33.6" x14ac:dyDescent="0.3">
      <c r="A32" s="2">
        <v>11</v>
      </c>
      <c r="B32" s="22" t="s">
        <v>79</v>
      </c>
      <c r="C32" s="2" t="s">
        <v>55</v>
      </c>
      <c r="D32" s="2" t="s">
        <v>60</v>
      </c>
      <c r="E32" s="2" t="s">
        <v>27</v>
      </c>
      <c r="F32" s="2" t="s">
        <v>262</v>
      </c>
      <c r="G32" s="2" t="s">
        <v>24</v>
      </c>
      <c r="H32" s="50" t="s">
        <v>120</v>
      </c>
      <c r="I32" s="25" t="s">
        <v>161</v>
      </c>
    </row>
    <row r="33" spans="1:9" x14ac:dyDescent="0.3">
      <c r="A33" s="2">
        <v>12</v>
      </c>
      <c r="B33" s="22" t="s">
        <v>26</v>
      </c>
      <c r="C33" s="2" t="s">
        <v>55</v>
      </c>
      <c r="D33" s="2" t="s">
        <v>60</v>
      </c>
      <c r="E33" s="2" t="s">
        <v>27</v>
      </c>
      <c r="F33" s="2" t="s">
        <v>262</v>
      </c>
      <c r="G33" s="2" t="s">
        <v>24</v>
      </c>
      <c r="H33" s="50" t="s">
        <v>120</v>
      </c>
      <c r="I33" s="25"/>
    </row>
    <row r="34" spans="1:9" ht="33.6" x14ac:dyDescent="0.3">
      <c r="A34" s="2">
        <v>13</v>
      </c>
      <c r="B34" s="22" t="s">
        <v>56</v>
      </c>
      <c r="C34" s="2" t="s">
        <v>55</v>
      </c>
      <c r="D34" s="2" t="s">
        <v>60</v>
      </c>
      <c r="E34" s="2" t="s">
        <v>57</v>
      </c>
      <c r="F34" s="2" t="s">
        <v>34</v>
      </c>
      <c r="G34" s="2" t="s">
        <v>24</v>
      </c>
      <c r="H34" s="50" t="s">
        <v>121</v>
      </c>
      <c r="I34" s="25" t="s">
        <v>231</v>
      </c>
    </row>
    <row r="35" spans="1:9" ht="50.4" x14ac:dyDescent="0.3">
      <c r="A35" s="2">
        <v>14</v>
      </c>
      <c r="B35" s="22" t="s">
        <v>58</v>
      </c>
      <c r="C35" s="2" t="s">
        <v>62</v>
      </c>
      <c r="D35" s="2" t="s">
        <v>63</v>
      </c>
      <c r="E35" s="2" t="s">
        <v>27</v>
      </c>
      <c r="F35" s="2" t="s">
        <v>64</v>
      </c>
      <c r="G35" s="22" t="s">
        <v>65</v>
      </c>
      <c r="H35" s="2" t="s">
        <v>33</v>
      </c>
      <c r="I35" s="22" t="s">
        <v>66</v>
      </c>
    </row>
    <row r="36" spans="1:9" x14ac:dyDescent="0.3">
      <c r="A36" s="2">
        <v>15</v>
      </c>
      <c r="B36" s="22" t="s">
        <v>81</v>
      </c>
      <c r="C36" s="2" t="s">
        <v>62</v>
      </c>
      <c r="D36" s="2" t="s">
        <v>63</v>
      </c>
      <c r="E36" s="2" t="s">
        <v>27</v>
      </c>
      <c r="F36" s="38" t="s">
        <v>75</v>
      </c>
      <c r="G36" s="2" t="s">
        <v>24</v>
      </c>
      <c r="H36" s="2" t="s">
        <v>33</v>
      </c>
      <c r="I36" s="25" t="s">
        <v>73</v>
      </c>
    </row>
    <row r="37" spans="1:9" x14ac:dyDescent="0.3">
      <c r="A37" s="2">
        <v>17</v>
      </c>
      <c r="B37" s="22" t="s">
        <v>67</v>
      </c>
      <c r="C37" s="2" t="s">
        <v>62</v>
      </c>
      <c r="D37" s="2" t="s">
        <v>63</v>
      </c>
      <c r="E37" s="2" t="s">
        <v>27</v>
      </c>
      <c r="F37" s="38" t="s">
        <v>76</v>
      </c>
      <c r="G37" s="2" t="s">
        <v>24</v>
      </c>
      <c r="H37" s="2" t="s">
        <v>33</v>
      </c>
      <c r="I37" s="25" t="s">
        <v>74</v>
      </c>
    </row>
  </sheetData>
  <mergeCells count="2">
    <mergeCell ref="A1:I2"/>
    <mergeCell ref="A3:I4"/>
  </mergeCells>
  <phoneticPr fontId="7" type="noConversion"/>
  <hyperlinks>
    <hyperlink ref="I13" location="Templete!A19" display="Ngân hàng điện tử" xr:uid="{BBDB3986-1ACE-4755-B4EC-282E08AED89C}"/>
    <hyperlink ref="I8" location="Templete!A3" display="Huy động/Dư nợ" xr:uid="{3297B4A4-8FD9-4D99-9AAD-C9E3B1E22142}"/>
    <hyperlink ref="I10" location="Templete!A28" display="Mở CIF mới" xr:uid="{9E93A552-617C-4EFA-8C7B-927A2E8E6C5C}"/>
    <hyperlink ref="I12" location="Templete!A53" display="Phat hanh thẻ" xr:uid="{BF4DB6FC-D0E9-44B1-BF32-7C03A777ABF1}"/>
    <hyperlink ref="I9" location="Templete!A3" display="Huy động/Dư nợ" xr:uid="{FADA6342-4738-4751-854F-779D2C2BF3BC}"/>
    <hyperlink ref="I37" location="Templete!A96" display="CLDV của ĐVKD" xr:uid="{4D63E119-E15B-4A7D-928D-7BE3EDB165C5}"/>
    <hyperlink ref="I14" location="Templete!A42" display="TTQT" xr:uid="{D77B7F02-7050-4693-A123-55014C42D860}"/>
    <hyperlink ref="I11" location="Templete!A19" display="Ngân hàng điện tử" xr:uid="{16DE69BC-38AA-4242-852B-3EDB159D1F2F}"/>
    <hyperlink ref="I15" location="Templete!A42" display="Thu nhap rong dich vu" xr:uid="{A9A5DB31-A222-40AB-9507-F702E57A03DF}"/>
    <hyperlink ref="I17" location="Templete!A42" display="Danh sach CBBH" xr:uid="{A7B1329B-8230-4625-83CA-987A81B211C7}"/>
    <hyperlink ref="I16" location="Templete!A42" display="Ty le phan bo chuc danh" xr:uid="{D908326D-0BCC-403A-86F7-9A00E809ADE3}"/>
    <hyperlink ref="I19" location="Templete!A42" display="Diem KH" xr:uid="{AF5FCFF7-1424-4DA1-85B5-71B0A0C189AD}"/>
    <hyperlink ref="I28" location="Templete!A19" display="Ngân hàng điện tử" xr:uid="{B0DB310C-B6C0-44ED-BAFC-66A0259BFC9F}"/>
    <hyperlink ref="I23" location="Templete!A3" display="Huy động/Dư nợ" xr:uid="{D26EA405-45DA-4725-B49B-3FD5580C9215}"/>
    <hyperlink ref="I25" location="Templete!A28" display="Mở CIF mới" xr:uid="{403BF043-9074-40E2-8BC1-389D6979DE11}"/>
    <hyperlink ref="I27" location="Templete!A53" display="Phat hanh thẻ" xr:uid="{75D8C329-3844-4E4B-9325-D77E5EB170CF}"/>
    <hyperlink ref="I24" location="Templete!A3" display="Huy động/Dư nợ" xr:uid="{CCE6B1FC-7DD5-43E8-8B33-064FA6900757}"/>
    <hyperlink ref="I29" location="Templete!A42" display="TTQT" xr:uid="{DFEC174C-C007-42F6-AB37-21ECBADB8EBC}"/>
    <hyperlink ref="I26" location="Templete!A19" display="Ngân hàng điện tử" xr:uid="{860EA69A-C107-4B56-BCBB-BB6310D7FD80}"/>
    <hyperlink ref="I30" location="Templete!A42" display="Thu nhap rong dich vu" xr:uid="{6D8F0F58-48F2-4D89-B191-59DC6DA2A356}"/>
    <hyperlink ref="I32" location="Templete!A42" display="Danh sach CBBH" xr:uid="{D533A3E2-31BD-47CE-B2ED-29BB68351BA0}"/>
    <hyperlink ref="I31" location="Templete!A42" display="Ty le phan bo chuc danh" xr:uid="{854A4175-D42A-42B8-9010-7B3053E48AF0}"/>
    <hyperlink ref="I34" location="Templete!A42" display="Diem KH" xr:uid="{F44A70B8-4DE4-442D-904A-6178E3C9CDE2}"/>
    <hyperlink ref="I36" location="Templete!A82" display="Nợ quá hạn nhóm 2" xr:uid="{9666FB37-23DC-41A0-8ADD-DDEA3F6F9DD0}"/>
  </hyperlinks>
  <pageMargins left="0.7" right="0.7" top="0.75" bottom="0.75" header="0.3" footer="0.3"/>
  <pageSetup paperSize="9" scale="34" orientation="portrait" r:id="rId1"/>
  <colBreaks count="1" manualBreakCount="1">
    <brk id="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09F4-914F-4E44-A757-3A70A700F878}">
  <dimension ref="A1:L143"/>
  <sheetViews>
    <sheetView topLeftCell="A36" zoomScale="85" zoomScaleNormal="85" workbookViewId="0">
      <selection activeCell="I72" sqref="I72"/>
    </sheetView>
  </sheetViews>
  <sheetFormatPr defaultColWidth="8.90625" defaultRowHeight="13.8" x14ac:dyDescent="0.25"/>
  <cols>
    <col min="1" max="1" width="13.08984375" style="7" customWidth="1"/>
    <col min="2" max="2" width="18.90625" style="7" bestFit="1" customWidth="1"/>
    <col min="3" max="3" width="32.453125" style="7" bestFit="1" customWidth="1"/>
    <col min="4" max="4" width="19.453125" style="7" bestFit="1" customWidth="1"/>
    <col min="5" max="5" width="16.08984375" style="7" bestFit="1" customWidth="1"/>
    <col min="6" max="6" width="19" style="7" bestFit="1" customWidth="1"/>
    <col min="7" max="7" width="16.90625" style="7" bestFit="1" customWidth="1"/>
    <col min="8" max="8" width="13.81640625" style="7" customWidth="1"/>
    <col min="9" max="9" width="18.36328125" style="7" customWidth="1"/>
    <col min="10" max="11" width="13.81640625" style="7" customWidth="1"/>
    <col min="12" max="16384" width="8.90625" style="7"/>
  </cols>
  <sheetData>
    <row r="1" spans="1:11" x14ac:dyDescent="0.25">
      <c r="A1" s="6" t="s">
        <v>0</v>
      </c>
      <c r="E1" s="21"/>
    </row>
    <row r="3" spans="1:11" x14ac:dyDescent="0.25">
      <c r="A3" s="35" t="s">
        <v>1</v>
      </c>
      <c r="B3" s="36" t="s">
        <v>2</v>
      </c>
      <c r="C3" s="36" t="s">
        <v>3</v>
      </c>
      <c r="D3" s="36" t="s">
        <v>4</v>
      </c>
      <c r="E3" s="36" t="s">
        <v>5</v>
      </c>
      <c r="F3" s="36" t="s">
        <v>6</v>
      </c>
      <c r="G3" s="36" t="s">
        <v>7</v>
      </c>
      <c r="H3" s="37" t="s">
        <v>8</v>
      </c>
      <c r="I3" s="37" t="s">
        <v>88</v>
      </c>
      <c r="J3" s="30" t="s">
        <v>84</v>
      </c>
      <c r="K3" s="30" t="s">
        <v>83</v>
      </c>
    </row>
    <row r="4" spans="1:11" x14ac:dyDescent="0.25">
      <c r="A4" s="8"/>
      <c r="B4" s="3"/>
      <c r="C4" s="3"/>
      <c r="D4" s="3"/>
      <c r="E4" s="3" t="s">
        <v>92</v>
      </c>
      <c r="F4" s="3"/>
      <c r="G4" s="3"/>
      <c r="H4" s="5"/>
      <c r="I4" s="5"/>
      <c r="J4" s="5"/>
      <c r="K4" s="9"/>
    </row>
    <row r="5" spans="1:11" x14ac:dyDescent="0.25">
      <c r="A5" s="8"/>
      <c r="B5" s="3"/>
      <c r="C5" s="3">
        <v>12345</v>
      </c>
      <c r="D5" s="3"/>
      <c r="E5" s="3" t="s">
        <v>93</v>
      </c>
      <c r="F5" s="3">
        <v>1</v>
      </c>
      <c r="G5" s="3"/>
      <c r="H5" s="5"/>
      <c r="I5" s="5"/>
      <c r="J5" s="5"/>
      <c r="K5" s="9"/>
    </row>
    <row r="6" spans="1:11" x14ac:dyDescent="0.25">
      <c r="A6" s="8"/>
      <c r="B6" s="3"/>
      <c r="C6" s="3"/>
      <c r="D6" s="3"/>
      <c r="E6" s="3"/>
      <c r="F6" s="3">
        <v>2</v>
      </c>
      <c r="G6" s="3"/>
      <c r="H6" s="5"/>
      <c r="I6" s="5"/>
      <c r="J6" s="5"/>
      <c r="K6" s="9"/>
    </row>
    <row r="7" spans="1:11" x14ac:dyDescent="0.25">
      <c r="A7" s="8"/>
      <c r="B7" s="3"/>
      <c r="C7" s="3"/>
      <c r="D7" s="3"/>
      <c r="E7" s="3"/>
      <c r="F7" s="3">
        <v>3</v>
      </c>
      <c r="G7" s="3"/>
      <c r="H7" s="5"/>
      <c r="I7" s="5"/>
      <c r="J7" s="5"/>
      <c r="K7" s="9"/>
    </row>
    <row r="8" spans="1:11" x14ac:dyDescent="0.25">
      <c r="A8" s="8"/>
      <c r="B8" s="3"/>
      <c r="C8" s="3"/>
      <c r="D8" s="3"/>
      <c r="E8" s="3"/>
      <c r="F8" s="3"/>
      <c r="G8" s="3"/>
      <c r="H8" s="5"/>
      <c r="I8" s="5"/>
      <c r="J8" s="5"/>
      <c r="K8" s="9"/>
    </row>
    <row r="9" spans="1:11" x14ac:dyDescent="0.25">
      <c r="A9" s="8"/>
      <c r="B9" s="3"/>
      <c r="C9" s="3"/>
      <c r="D9" s="3"/>
      <c r="E9" s="3"/>
      <c r="F9" s="3"/>
      <c r="G9" s="3"/>
      <c r="H9" s="5"/>
      <c r="I9" s="5"/>
      <c r="J9" s="5"/>
      <c r="K9" s="9"/>
    </row>
    <row r="10" spans="1:11" x14ac:dyDescent="0.25">
      <c r="A10" s="8"/>
      <c r="B10" s="3"/>
      <c r="C10" s="3"/>
      <c r="D10" s="3"/>
      <c r="E10" s="3"/>
      <c r="F10" s="3"/>
      <c r="G10" s="3"/>
      <c r="H10" s="5"/>
      <c r="I10" s="5"/>
      <c r="J10" s="5"/>
      <c r="K10" s="9"/>
    </row>
    <row r="11" spans="1:11" x14ac:dyDescent="0.25">
      <c r="A11" s="8"/>
      <c r="B11" s="3"/>
      <c r="C11" s="3"/>
      <c r="D11" s="3"/>
      <c r="E11" s="3"/>
      <c r="F11" s="3"/>
      <c r="G11" s="3"/>
      <c r="H11" s="5"/>
      <c r="I11" s="5"/>
      <c r="J11" s="5"/>
      <c r="K11" s="9"/>
    </row>
    <row r="12" spans="1:11" x14ac:dyDescent="0.25">
      <c r="A12" s="8"/>
      <c r="B12" s="3"/>
      <c r="C12" s="3"/>
      <c r="D12" s="3"/>
      <c r="E12" s="3"/>
      <c r="F12" s="3"/>
      <c r="G12" s="3"/>
      <c r="H12" s="5"/>
      <c r="I12" s="5"/>
      <c r="J12" s="5"/>
      <c r="K12" s="9"/>
    </row>
    <row r="13" spans="1:11" x14ac:dyDescent="0.25">
      <c r="A13" s="8"/>
      <c r="B13" s="3"/>
      <c r="C13" s="3"/>
      <c r="D13" s="3"/>
      <c r="E13" s="3"/>
      <c r="F13" s="3"/>
      <c r="G13" s="3"/>
      <c r="H13" s="5"/>
      <c r="I13" s="5"/>
      <c r="J13" s="5"/>
      <c r="K13" s="9"/>
    </row>
    <row r="14" spans="1:11" x14ac:dyDescent="0.25">
      <c r="A14" s="8"/>
      <c r="B14" s="3"/>
      <c r="C14" s="3"/>
      <c r="D14" s="3"/>
      <c r="E14" s="3"/>
      <c r="F14" s="3"/>
      <c r="G14" s="3"/>
      <c r="H14" s="5"/>
      <c r="I14" s="5"/>
      <c r="J14" s="5"/>
      <c r="K14" s="9"/>
    </row>
    <row r="15" spans="1:11" x14ac:dyDescent="0.25">
      <c r="A15" s="8"/>
      <c r="B15" s="3"/>
      <c r="C15" s="3"/>
      <c r="D15" s="3"/>
      <c r="E15" s="3"/>
      <c r="F15" s="3"/>
      <c r="G15" s="3"/>
      <c r="H15" s="5"/>
      <c r="I15" s="5"/>
      <c r="J15" s="5"/>
      <c r="K15" s="9"/>
    </row>
    <row r="16" spans="1:11" x14ac:dyDescent="0.25">
      <c r="A16" s="10"/>
      <c r="B16" s="11"/>
      <c r="C16" s="11"/>
      <c r="D16" s="11"/>
      <c r="E16" s="11"/>
      <c r="F16" s="11"/>
      <c r="G16" s="11"/>
      <c r="H16" s="17"/>
      <c r="I16" s="17"/>
      <c r="J16" s="17"/>
      <c r="K16" s="13"/>
    </row>
    <row r="18" spans="1:9" x14ac:dyDescent="0.25">
      <c r="A18" s="6" t="s">
        <v>29</v>
      </c>
    </row>
    <row r="19" spans="1:9" x14ac:dyDescent="0.25">
      <c r="A19" s="28" t="s">
        <v>2</v>
      </c>
      <c r="B19" s="29" t="s">
        <v>3</v>
      </c>
      <c r="C19" s="29" t="s">
        <v>9</v>
      </c>
      <c r="D19" s="29" t="s">
        <v>6</v>
      </c>
      <c r="E19" s="30" t="s">
        <v>10</v>
      </c>
      <c r="F19" s="30" t="s">
        <v>11</v>
      </c>
      <c r="G19" s="31" t="s">
        <v>1</v>
      </c>
      <c r="H19" s="32" t="s">
        <v>12</v>
      </c>
      <c r="I19" s="30" t="s">
        <v>86</v>
      </c>
    </row>
    <row r="20" spans="1:9" x14ac:dyDescent="0.25">
      <c r="A20" s="8"/>
      <c r="B20" s="3"/>
      <c r="C20" s="3"/>
      <c r="D20" s="3"/>
      <c r="E20" s="3"/>
      <c r="F20" s="3" t="s">
        <v>100</v>
      </c>
      <c r="G20" s="4"/>
      <c r="H20" s="9"/>
      <c r="I20" s="39"/>
    </row>
    <row r="21" spans="1:9" x14ac:dyDescent="0.25">
      <c r="A21" s="8"/>
      <c r="B21" s="3"/>
      <c r="C21" s="3"/>
      <c r="D21" s="3"/>
      <c r="E21" s="3"/>
      <c r="F21" s="3" t="s">
        <v>108</v>
      </c>
      <c r="G21" s="4"/>
      <c r="H21" s="9"/>
      <c r="I21" s="3"/>
    </row>
    <row r="22" spans="1:9" x14ac:dyDescent="0.25">
      <c r="A22" s="8"/>
      <c r="B22" s="3"/>
      <c r="C22" s="3"/>
      <c r="D22" s="3"/>
      <c r="E22" s="3"/>
      <c r="F22" s="3"/>
      <c r="G22" s="4"/>
      <c r="H22" s="9"/>
      <c r="I22" s="3"/>
    </row>
    <row r="23" spans="1:9" x14ac:dyDescent="0.25">
      <c r="A23" s="8"/>
      <c r="B23" s="3"/>
      <c r="C23" s="3"/>
      <c r="D23" s="3"/>
      <c r="E23" s="3"/>
      <c r="F23" s="3"/>
      <c r="G23" s="4"/>
      <c r="H23" s="9"/>
      <c r="I23" s="3"/>
    </row>
    <row r="24" spans="1:9" x14ac:dyDescent="0.25">
      <c r="A24" s="8"/>
      <c r="B24" s="3"/>
      <c r="C24" s="3"/>
      <c r="D24" s="3"/>
      <c r="E24" s="3"/>
      <c r="F24" s="3"/>
      <c r="G24" s="4"/>
      <c r="H24" s="9"/>
      <c r="I24" s="3"/>
    </row>
    <row r="25" spans="1:9" x14ac:dyDescent="0.25">
      <c r="A25" s="10"/>
      <c r="B25" s="11"/>
      <c r="C25" s="11"/>
      <c r="D25" s="11"/>
      <c r="E25" s="11"/>
      <c r="F25" s="11"/>
      <c r="G25" s="12"/>
      <c r="H25" s="13"/>
      <c r="I25" s="11"/>
    </row>
    <row r="27" spans="1:9" x14ac:dyDescent="0.25">
      <c r="A27" s="6" t="s">
        <v>99</v>
      </c>
    </row>
    <row r="28" spans="1:9" x14ac:dyDescent="0.25">
      <c r="A28" s="28" t="s">
        <v>2</v>
      </c>
      <c r="B28" s="29" t="s">
        <v>3</v>
      </c>
      <c r="C28" s="29" t="s">
        <v>9</v>
      </c>
      <c r="D28" s="29" t="s">
        <v>95</v>
      </c>
      <c r="E28" s="30" t="s">
        <v>10</v>
      </c>
      <c r="F28" s="31" t="s">
        <v>96</v>
      </c>
      <c r="G28" s="30" t="s">
        <v>97</v>
      </c>
      <c r="H28" s="30" t="s">
        <v>98</v>
      </c>
    </row>
    <row r="29" spans="1:9" x14ac:dyDescent="0.25">
      <c r="A29" s="8"/>
      <c r="B29" s="3"/>
      <c r="C29" s="3"/>
      <c r="D29" s="3"/>
      <c r="E29" s="3"/>
      <c r="F29" s="4"/>
      <c r="G29" s="14"/>
      <c r="H29" s="39"/>
    </row>
    <row r="30" spans="1:9" x14ac:dyDescent="0.25">
      <c r="A30" s="8"/>
      <c r="B30" s="3"/>
      <c r="C30" s="3"/>
      <c r="D30" s="3"/>
      <c r="E30" s="3"/>
      <c r="F30" s="4"/>
      <c r="G30" s="14"/>
      <c r="H30" s="3"/>
    </row>
    <row r="31" spans="1:9" ht="7.2" customHeight="1" x14ac:dyDescent="0.25">
      <c r="A31" s="8"/>
      <c r="B31" s="3"/>
      <c r="C31" s="3"/>
      <c r="D31" s="3"/>
      <c r="E31" s="3"/>
      <c r="F31" s="4"/>
      <c r="G31" s="14"/>
      <c r="H31" s="3"/>
    </row>
    <row r="32" spans="1:9" hidden="1" x14ac:dyDescent="0.25">
      <c r="A32" s="8"/>
      <c r="B32" s="3"/>
      <c r="C32" s="3"/>
      <c r="D32" s="3"/>
      <c r="E32" s="3"/>
      <c r="F32" s="4"/>
      <c r="G32" s="14"/>
      <c r="H32" s="3"/>
    </row>
    <row r="33" spans="1:10" ht="29.4" customHeight="1" x14ac:dyDescent="0.25">
      <c r="A33" s="49" t="s">
        <v>111</v>
      </c>
      <c r="B33" s="11"/>
      <c r="C33" s="11"/>
      <c r="D33" s="11"/>
      <c r="E33" s="11"/>
      <c r="F33" s="12"/>
      <c r="G33" s="15"/>
      <c r="H33" s="11"/>
    </row>
    <row r="34" spans="1:10" x14ac:dyDescent="0.25">
      <c r="A34" s="41" t="s">
        <v>2</v>
      </c>
      <c r="B34" s="41" t="s">
        <v>3</v>
      </c>
      <c r="C34" s="41" t="s">
        <v>9</v>
      </c>
      <c r="D34" s="41" t="s">
        <v>6</v>
      </c>
      <c r="E34" s="42" t="s">
        <v>10</v>
      </c>
      <c r="F34" s="43" t="s">
        <v>1</v>
      </c>
      <c r="G34" s="44" t="s">
        <v>12</v>
      </c>
      <c r="H34" s="42" t="s">
        <v>86</v>
      </c>
      <c r="I34" s="42"/>
    </row>
    <row r="35" spans="1:10" x14ac:dyDescent="0.25">
      <c r="A35" s="45"/>
      <c r="B35" s="45"/>
      <c r="C35" s="45"/>
      <c r="D35" s="45"/>
      <c r="E35" s="45"/>
      <c r="F35" s="45"/>
      <c r="G35" s="46"/>
      <c r="H35" s="47"/>
      <c r="I35" s="48"/>
    </row>
    <row r="36" spans="1:10" x14ac:dyDescent="0.25">
      <c r="A36" s="3"/>
      <c r="B36" s="3"/>
      <c r="C36" s="3"/>
      <c r="D36" s="3"/>
      <c r="E36" s="3"/>
      <c r="F36" s="3"/>
      <c r="G36" s="4"/>
      <c r="H36" s="9"/>
      <c r="I36" s="3"/>
    </row>
    <row r="37" spans="1:10" x14ac:dyDescent="0.25">
      <c r="A37" s="45"/>
      <c r="B37" s="45"/>
      <c r="C37" s="45"/>
      <c r="D37" s="45"/>
      <c r="E37" s="45"/>
      <c r="F37" s="45"/>
      <c r="G37" s="46"/>
      <c r="H37" s="47"/>
      <c r="I37" s="45"/>
    </row>
    <row r="38" spans="1:10" x14ac:dyDescent="0.25">
      <c r="A38" s="3"/>
      <c r="B38" s="3"/>
      <c r="C38" s="3"/>
      <c r="D38" s="3"/>
      <c r="E38" s="3"/>
      <c r="F38" s="3"/>
      <c r="G38" s="4"/>
      <c r="H38" s="9"/>
      <c r="I38" s="3"/>
    </row>
    <row r="39" spans="1:10" x14ac:dyDescent="0.25">
      <c r="A39" s="6" t="s">
        <v>13</v>
      </c>
    </row>
    <row r="40" spans="1:10" ht="16.8" x14ac:dyDescent="0.3">
      <c r="A40" s="25" t="s">
        <v>2</v>
      </c>
      <c r="B40" s="29" t="s">
        <v>3</v>
      </c>
      <c r="C40" s="29" t="s">
        <v>9</v>
      </c>
      <c r="D40" s="29" t="s">
        <v>6</v>
      </c>
      <c r="E40" s="30" t="s">
        <v>10</v>
      </c>
      <c r="F40" s="33" t="s">
        <v>12</v>
      </c>
      <c r="G40" s="29" t="s">
        <v>7</v>
      </c>
      <c r="H40" s="34" t="s">
        <v>14</v>
      </c>
      <c r="I40" s="29" t="s">
        <v>87</v>
      </c>
      <c r="J40" s="29" t="s">
        <v>94</v>
      </c>
    </row>
    <row r="41" spans="1:10" x14ac:dyDescent="0.25">
      <c r="A41" s="40"/>
      <c r="B41" s="3"/>
      <c r="C41" s="3"/>
      <c r="D41" s="3"/>
      <c r="E41" s="3"/>
      <c r="F41" s="4"/>
      <c r="G41" s="5"/>
      <c r="H41" s="3"/>
      <c r="I41" s="16"/>
    </row>
    <row r="42" spans="1:10" x14ac:dyDescent="0.25">
      <c r="A42" s="8"/>
      <c r="B42" s="3"/>
      <c r="C42" s="3"/>
      <c r="D42" s="3"/>
      <c r="E42" s="3"/>
      <c r="F42" s="4"/>
      <c r="G42" s="5"/>
      <c r="H42" s="3"/>
      <c r="I42" s="16"/>
    </row>
    <row r="43" spans="1:10" x14ac:dyDescent="0.25">
      <c r="A43" s="8"/>
      <c r="B43" s="3"/>
      <c r="C43" s="3"/>
      <c r="D43" s="3"/>
      <c r="E43" s="3"/>
      <c r="F43" s="4"/>
      <c r="G43" s="5"/>
      <c r="H43" s="3"/>
      <c r="I43" s="16"/>
    </row>
    <row r="44" spans="1:10" x14ac:dyDescent="0.25">
      <c r="A44" s="8"/>
      <c r="B44" s="3"/>
      <c r="C44" s="3"/>
      <c r="D44" s="3"/>
      <c r="E44" s="3"/>
      <c r="F44" s="4"/>
      <c r="G44" s="5"/>
      <c r="H44" s="3"/>
      <c r="I44" s="16"/>
    </row>
    <row r="45" spans="1:10" x14ac:dyDescent="0.25">
      <c r="A45" s="8"/>
      <c r="B45" s="3"/>
      <c r="C45" s="3"/>
      <c r="D45" s="3"/>
      <c r="E45" s="3"/>
      <c r="F45" s="4"/>
      <c r="G45" s="5"/>
      <c r="H45" s="3"/>
      <c r="I45" s="16"/>
    </row>
    <row r="46" spans="1:10" x14ac:dyDescent="0.25">
      <c r="A46" s="8"/>
      <c r="B46" s="3"/>
      <c r="C46" s="3"/>
      <c r="D46" s="3"/>
      <c r="E46" s="3"/>
      <c r="F46" s="4"/>
      <c r="G46" s="5"/>
      <c r="H46" s="3"/>
      <c r="I46" s="16"/>
    </row>
    <row r="47" spans="1:10" x14ac:dyDescent="0.25">
      <c r="A47" s="8"/>
      <c r="B47" s="3"/>
      <c r="C47" s="3"/>
      <c r="D47" s="3"/>
      <c r="E47" s="3"/>
      <c r="F47" s="4"/>
      <c r="G47" s="5"/>
      <c r="H47" s="3"/>
      <c r="I47" s="16"/>
    </row>
    <row r="48" spans="1:10" x14ac:dyDescent="0.25">
      <c r="A48" s="10"/>
      <c r="B48" s="11"/>
      <c r="C48" s="11"/>
      <c r="D48" s="11"/>
      <c r="E48" s="11"/>
      <c r="F48" s="12"/>
      <c r="G48" s="17"/>
      <c r="H48" s="11"/>
      <c r="I48" s="18"/>
    </row>
    <row r="50" spans="1:9" x14ac:dyDescent="0.25">
      <c r="A50" s="6" t="s">
        <v>103</v>
      </c>
    </row>
    <row r="51" spans="1:9" x14ac:dyDescent="0.25">
      <c r="A51" s="28" t="s">
        <v>2</v>
      </c>
      <c r="B51" s="29" t="s">
        <v>3</v>
      </c>
      <c r="C51" s="29" t="s">
        <v>9</v>
      </c>
      <c r="D51" s="29" t="s">
        <v>6</v>
      </c>
      <c r="E51" s="30" t="s">
        <v>10</v>
      </c>
      <c r="F51" s="31" t="s">
        <v>106</v>
      </c>
      <c r="G51" s="29" t="s">
        <v>15</v>
      </c>
      <c r="H51" s="32" t="s">
        <v>16</v>
      </c>
      <c r="I51" s="29" t="s">
        <v>94</v>
      </c>
    </row>
    <row r="52" spans="1:9" x14ac:dyDescent="0.25">
      <c r="A52" s="8"/>
      <c r="B52" s="3"/>
      <c r="C52" s="3"/>
      <c r="D52" s="3"/>
      <c r="E52" s="3"/>
      <c r="F52" s="4"/>
      <c r="G52" s="3" t="s">
        <v>104</v>
      </c>
      <c r="H52" s="9">
        <v>1</v>
      </c>
      <c r="I52" s="39"/>
    </row>
    <row r="53" spans="1:9" x14ac:dyDescent="0.25">
      <c r="A53" s="8"/>
      <c r="B53" s="3"/>
      <c r="C53" s="3"/>
      <c r="D53" s="3"/>
      <c r="E53" s="3"/>
      <c r="F53" s="4"/>
      <c r="G53" s="3" t="s">
        <v>105</v>
      </c>
      <c r="H53" s="9">
        <v>1</v>
      </c>
      <c r="I53" s="3"/>
    </row>
    <row r="54" spans="1:9" x14ac:dyDescent="0.25">
      <c r="A54" s="8"/>
      <c r="B54" s="3"/>
      <c r="C54" s="3"/>
      <c r="D54" s="3"/>
      <c r="E54" s="3"/>
      <c r="F54" s="4"/>
      <c r="G54" s="3"/>
      <c r="H54" s="9">
        <v>1</v>
      </c>
      <c r="I54" s="3"/>
    </row>
    <row r="55" spans="1:9" x14ac:dyDescent="0.25">
      <c r="A55" s="8"/>
      <c r="B55" s="3"/>
      <c r="C55" s="3"/>
      <c r="D55" s="3"/>
      <c r="E55" s="3"/>
      <c r="F55" s="4"/>
      <c r="G55" s="3"/>
      <c r="H55" s="9">
        <v>1</v>
      </c>
      <c r="I55" s="3"/>
    </row>
    <row r="56" spans="1:9" x14ac:dyDescent="0.25">
      <c r="A56" s="8"/>
      <c r="B56" s="3"/>
      <c r="C56" s="3"/>
      <c r="D56" s="3"/>
      <c r="E56" s="3"/>
      <c r="F56" s="4"/>
      <c r="G56" s="3"/>
      <c r="H56" s="9">
        <v>1</v>
      </c>
      <c r="I56" s="3"/>
    </row>
    <row r="57" spans="1:9" x14ac:dyDescent="0.25">
      <c r="A57" s="8"/>
      <c r="B57" s="3"/>
      <c r="C57" s="3"/>
      <c r="D57" s="3"/>
      <c r="E57" s="3"/>
      <c r="F57" s="4"/>
      <c r="G57" s="3"/>
      <c r="H57" s="9">
        <v>1</v>
      </c>
      <c r="I57" s="3"/>
    </row>
    <row r="58" spans="1:9" x14ac:dyDescent="0.25">
      <c r="A58" s="8"/>
      <c r="B58" s="3"/>
      <c r="C58" s="3"/>
      <c r="D58" s="3"/>
      <c r="E58" s="3"/>
      <c r="F58" s="4"/>
      <c r="G58" s="3"/>
      <c r="H58" s="9">
        <v>1</v>
      </c>
      <c r="I58" s="3"/>
    </row>
    <row r="59" spans="1:9" x14ac:dyDescent="0.25">
      <c r="A59" s="8"/>
      <c r="B59" s="3"/>
      <c r="C59" s="3"/>
      <c r="D59" s="3"/>
      <c r="E59" s="3"/>
      <c r="F59" s="4"/>
      <c r="G59" s="3"/>
      <c r="H59" s="9">
        <v>1</v>
      </c>
      <c r="I59" s="3"/>
    </row>
    <row r="60" spans="1:9" x14ac:dyDescent="0.25">
      <c r="A60" s="10"/>
      <c r="B60" s="11"/>
      <c r="C60" s="11"/>
      <c r="D60" s="11"/>
      <c r="E60" s="11"/>
      <c r="F60" s="12"/>
      <c r="G60" s="11"/>
      <c r="H60" s="13">
        <v>1</v>
      </c>
      <c r="I60" s="11"/>
    </row>
    <row r="64" spans="1:9" x14ac:dyDescent="0.25">
      <c r="A64" s="6" t="s">
        <v>52</v>
      </c>
    </row>
    <row r="65" spans="1:12" x14ac:dyDescent="0.25">
      <c r="A65" s="20" t="s">
        <v>37</v>
      </c>
      <c r="B65" s="20" t="s">
        <v>38</v>
      </c>
      <c r="C65" s="20" t="s">
        <v>39</v>
      </c>
      <c r="D65" s="20" t="s">
        <v>40</v>
      </c>
      <c r="E65" s="20" t="s">
        <v>41</v>
      </c>
      <c r="F65" s="20" t="s">
        <v>42</v>
      </c>
      <c r="G65" s="20" t="s">
        <v>43</v>
      </c>
      <c r="H65" s="20" t="s">
        <v>44</v>
      </c>
      <c r="I65" s="20" t="s">
        <v>45</v>
      </c>
      <c r="J65" s="20" t="s">
        <v>46</v>
      </c>
      <c r="K65" s="20" t="s">
        <v>47</v>
      </c>
      <c r="L65" s="20" t="s">
        <v>122</v>
      </c>
    </row>
    <row r="66" spans="1:12" x14ac:dyDescent="0.25">
      <c r="A66" s="3"/>
      <c r="B66" s="3"/>
      <c r="C66" s="3"/>
      <c r="D66" s="3"/>
      <c r="E66" s="3"/>
      <c r="F66" s="3"/>
      <c r="G66" s="3"/>
      <c r="H66" s="3"/>
      <c r="I66" s="3"/>
      <c r="J66" s="3"/>
      <c r="K66" s="3" t="s">
        <v>48</v>
      </c>
      <c r="L66" s="3"/>
    </row>
    <row r="67" spans="1:12" x14ac:dyDescent="0.25">
      <c r="A67" s="3"/>
      <c r="B67" s="3"/>
      <c r="C67" s="3"/>
      <c r="D67" s="3"/>
      <c r="E67" s="3"/>
      <c r="F67" s="3"/>
      <c r="G67" s="3"/>
      <c r="H67" s="3"/>
      <c r="I67" s="3"/>
      <c r="J67" s="3"/>
      <c r="K67" s="3" t="s">
        <v>49</v>
      </c>
      <c r="L67" s="3"/>
    </row>
    <row r="68" spans="1:12" x14ac:dyDescent="0.25">
      <c r="A68" s="3"/>
      <c r="B68" s="3"/>
      <c r="C68" s="3"/>
      <c r="D68" s="3"/>
      <c r="E68" s="3"/>
      <c r="F68" s="3"/>
      <c r="G68" s="3"/>
      <c r="H68" s="3"/>
      <c r="I68" s="3"/>
      <c r="J68" s="3"/>
      <c r="K68" s="3" t="s">
        <v>50</v>
      </c>
      <c r="L68" s="3"/>
    </row>
    <row r="69" spans="1:12" x14ac:dyDescent="0.25">
      <c r="A69" s="3"/>
      <c r="B69" s="3"/>
      <c r="C69" s="3"/>
      <c r="D69" s="3"/>
      <c r="E69" s="3"/>
      <c r="F69" s="3"/>
      <c r="G69" s="3"/>
      <c r="H69" s="3"/>
      <c r="I69" s="3"/>
      <c r="J69" s="3"/>
      <c r="K69" s="3" t="s">
        <v>51</v>
      </c>
      <c r="L69" s="3"/>
    </row>
    <row r="70" spans="1:12" x14ac:dyDescent="0.25">
      <c r="A70" s="3"/>
      <c r="B70" s="3"/>
      <c r="C70" s="3"/>
      <c r="D70" s="3"/>
      <c r="E70" s="3"/>
      <c r="F70" s="3"/>
      <c r="G70" s="3"/>
      <c r="H70" s="3"/>
      <c r="I70" s="3"/>
      <c r="J70" s="3"/>
      <c r="K70" s="3" t="s">
        <v>50</v>
      </c>
      <c r="L70" s="3"/>
    </row>
    <row r="71" spans="1:12" x14ac:dyDescent="0.25">
      <c r="A71" s="3"/>
      <c r="B71" s="3"/>
      <c r="C71" s="3"/>
      <c r="D71" s="3"/>
      <c r="E71" s="3"/>
      <c r="F71" s="3"/>
      <c r="G71" s="3"/>
      <c r="H71" s="3"/>
      <c r="I71" s="3"/>
      <c r="J71" s="3"/>
      <c r="K71" s="3" t="s">
        <v>50</v>
      </c>
      <c r="L71" s="3"/>
    </row>
    <row r="73" spans="1:12" x14ac:dyDescent="0.25">
      <c r="A73" s="6" t="s">
        <v>123</v>
      </c>
    </row>
    <row r="75" spans="1:12" x14ac:dyDescent="0.25">
      <c r="A75" s="20" t="s">
        <v>37</v>
      </c>
      <c r="B75" s="20" t="s">
        <v>38</v>
      </c>
      <c r="C75" s="20" t="s">
        <v>39</v>
      </c>
      <c r="D75" s="20" t="s">
        <v>40</v>
      </c>
      <c r="E75" s="20" t="s">
        <v>41</v>
      </c>
      <c r="F75" s="20" t="s">
        <v>124</v>
      </c>
      <c r="G75" s="20" t="s">
        <v>68</v>
      </c>
      <c r="H75" s="20" t="s">
        <v>125</v>
      </c>
      <c r="I75" s="20" t="s">
        <v>126</v>
      </c>
    </row>
    <row r="76" spans="1:12" x14ac:dyDescent="0.25">
      <c r="A76" s="3"/>
      <c r="B76" s="3"/>
      <c r="C76" s="3"/>
      <c r="D76" s="3"/>
      <c r="E76" s="3"/>
      <c r="F76" s="3"/>
      <c r="G76" s="5"/>
      <c r="H76" s="5"/>
      <c r="I76" s="27"/>
    </row>
    <row r="77" spans="1:12" x14ac:dyDescent="0.25">
      <c r="A77" s="3"/>
      <c r="B77" s="3"/>
      <c r="C77" s="3"/>
      <c r="D77" s="3"/>
      <c r="E77" s="3"/>
      <c r="F77" s="3"/>
      <c r="G77" s="5"/>
      <c r="H77" s="5"/>
      <c r="I77" s="27"/>
    </row>
    <row r="78" spans="1:12" x14ac:dyDescent="0.25">
      <c r="A78" s="3"/>
      <c r="B78" s="3"/>
      <c r="C78" s="3"/>
      <c r="D78" s="3"/>
      <c r="E78" s="3"/>
      <c r="F78" s="3"/>
      <c r="G78" s="5"/>
      <c r="H78" s="5"/>
      <c r="I78" s="27"/>
    </row>
    <row r="80" spans="1:12" x14ac:dyDescent="0.25">
      <c r="A80" s="6" t="s">
        <v>78</v>
      </c>
    </row>
    <row r="82" spans="1:5" x14ac:dyDescent="0.25">
      <c r="A82" s="20" t="s">
        <v>69</v>
      </c>
      <c r="B82" s="20" t="s">
        <v>40</v>
      </c>
      <c r="C82" s="20" t="s">
        <v>41</v>
      </c>
      <c r="D82" s="20" t="s">
        <v>42</v>
      </c>
      <c r="E82" s="20" t="s">
        <v>77</v>
      </c>
    </row>
    <row r="83" spans="1:5" x14ac:dyDescent="0.25">
      <c r="A83" s="3"/>
      <c r="B83" s="3"/>
      <c r="C83" s="3"/>
      <c r="D83" s="3"/>
      <c r="E83" s="3" t="s">
        <v>70</v>
      </c>
    </row>
    <row r="84" spans="1:5" x14ac:dyDescent="0.25">
      <c r="A84" s="3"/>
      <c r="B84" s="3"/>
      <c r="C84" s="3"/>
      <c r="D84" s="3"/>
      <c r="E84" s="3" t="s">
        <v>71</v>
      </c>
    </row>
    <row r="85" spans="1:5" x14ac:dyDescent="0.25">
      <c r="A85" s="3"/>
      <c r="B85" s="3"/>
      <c r="C85" s="3"/>
      <c r="D85" s="3"/>
      <c r="E85" s="3" t="s">
        <v>71</v>
      </c>
    </row>
    <row r="86" spans="1:5" x14ac:dyDescent="0.25">
      <c r="A86" s="3"/>
      <c r="B86" s="3"/>
      <c r="C86" s="3"/>
      <c r="D86" s="3"/>
      <c r="E86" s="3" t="s">
        <v>70</v>
      </c>
    </row>
    <row r="87" spans="1:5" x14ac:dyDescent="0.25">
      <c r="A87" s="3"/>
      <c r="B87" s="3"/>
      <c r="C87" s="3"/>
      <c r="D87" s="3"/>
      <c r="E87" s="3" t="s">
        <v>72</v>
      </c>
    </row>
    <row r="88" spans="1:5" ht="23.4" customHeight="1" x14ac:dyDescent="0.25">
      <c r="A88" s="6" t="s">
        <v>228</v>
      </c>
    </row>
    <row r="89" spans="1:5" ht="14.4" thickBot="1" x14ac:dyDescent="0.3"/>
    <row r="90" spans="1:5" ht="17.399999999999999" thickBot="1" x14ac:dyDescent="0.35">
      <c r="A90" s="51" t="s">
        <v>127</v>
      </c>
      <c r="B90" s="52" t="s">
        <v>128</v>
      </c>
      <c r="C90" s="53" t="s">
        <v>129</v>
      </c>
      <c r="D90" s="70" t="s">
        <v>200</v>
      </c>
    </row>
    <row r="91" spans="1:5" ht="17.399999999999999" thickBot="1" x14ac:dyDescent="0.35">
      <c r="A91" s="54" t="s">
        <v>130</v>
      </c>
      <c r="B91" s="55" t="s">
        <v>131</v>
      </c>
      <c r="C91" s="56"/>
      <c r="D91"/>
    </row>
    <row r="92" spans="1:5" ht="17.399999999999999" thickBot="1" x14ac:dyDescent="0.35">
      <c r="A92" s="57" t="s">
        <v>132</v>
      </c>
      <c r="B92" s="58" t="s">
        <v>133</v>
      </c>
      <c r="C92" s="56"/>
      <c r="D92"/>
    </row>
    <row r="93" spans="1:5" ht="17.399999999999999" thickBot="1" x14ac:dyDescent="0.35">
      <c r="A93" s="57" t="s">
        <v>132</v>
      </c>
      <c r="B93" s="58" t="s">
        <v>134</v>
      </c>
      <c r="C93" s="56"/>
      <c r="D93"/>
    </row>
    <row r="94" spans="1:5" ht="17.399999999999999" thickBot="1" x14ac:dyDescent="0.35">
      <c r="A94" s="57" t="s">
        <v>132</v>
      </c>
      <c r="B94" s="58" t="s">
        <v>135</v>
      </c>
      <c r="C94" s="56"/>
      <c r="D94"/>
    </row>
    <row r="95" spans="1:5" ht="17.399999999999999" thickBot="1" x14ac:dyDescent="0.35">
      <c r="A95" s="57" t="s">
        <v>132</v>
      </c>
      <c r="B95" s="58" t="s">
        <v>136</v>
      </c>
      <c r="C95" s="56"/>
      <c r="D95"/>
    </row>
    <row r="96" spans="1:5" ht="17.399999999999999" thickBot="1" x14ac:dyDescent="0.35">
      <c r="A96" s="57" t="s">
        <v>132</v>
      </c>
      <c r="B96" s="58" t="s">
        <v>137</v>
      </c>
      <c r="C96" s="56"/>
      <c r="D96"/>
    </row>
    <row r="97" spans="1:4" ht="17.399999999999999" thickBot="1" x14ac:dyDescent="0.35">
      <c r="A97" s="57" t="s">
        <v>132</v>
      </c>
      <c r="B97" s="58" t="s">
        <v>138</v>
      </c>
      <c r="C97" s="56"/>
      <c r="D97"/>
    </row>
    <row r="98" spans="1:4" ht="17.399999999999999" thickBot="1" x14ac:dyDescent="0.35">
      <c r="A98" s="57" t="s">
        <v>132</v>
      </c>
      <c r="B98" s="58" t="s">
        <v>139</v>
      </c>
      <c r="C98" s="56"/>
      <c r="D98"/>
    </row>
    <row r="99" spans="1:4" ht="17.399999999999999" thickBot="1" x14ac:dyDescent="0.35">
      <c r="A99" s="57" t="s">
        <v>132</v>
      </c>
      <c r="B99" s="58" t="s">
        <v>140</v>
      </c>
      <c r="C99" s="56"/>
      <c r="D99"/>
    </row>
    <row r="100" spans="1:4" ht="17.399999999999999" thickBot="1" x14ac:dyDescent="0.35">
      <c r="A100" s="57" t="s">
        <v>132</v>
      </c>
      <c r="B100" s="58" t="s">
        <v>141</v>
      </c>
      <c r="C100" s="56"/>
      <c r="D100"/>
    </row>
    <row r="101" spans="1:4" ht="17.399999999999999" thickBot="1" x14ac:dyDescent="0.35">
      <c r="A101" s="57" t="s">
        <v>132</v>
      </c>
      <c r="B101" s="58" t="s">
        <v>142</v>
      </c>
      <c r="C101" s="56"/>
      <c r="D101"/>
    </row>
    <row r="102" spans="1:4" ht="17.399999999999999" thickBot="1" x14ac:dyDescent="0.35">
      <c r="A102" s="57" t="s">
        <v>132</v>
      </c>
      <c r="B102" s="58" t="s">
        <v>143</v>
      </c>
      <c r="C102" s="56"/>
      <c r="D102"/>
    </row>
    <row r="103" spans="1:4" ht="17.399999999999999" thickBot="1" x14ac:dyDescent="0.35">
      <c r="A103" s="57" t="s">
        <v>132</v>
      </c>
      <c r="B103" s="58" t="s">
        <v>144</v>
      </c>
      <c r="C103" s="56"/>
      <c r="D103"/>
    </row>
    <row r="104" spans="1:4" ht="17.399999999999999" thickBot="1" x14ac:dyDescent="0.35">
      <c r="A104" s="54" t="s">
        <v>145</v>
      </c>
      <c r="B104" s="55" t="s">
        <v>146</v>
      </c>
      <c r="C104" s="56"/>
      <c r="D104"/>
    </row>
    <row r="105" spans="1:4" ht="17.399999999999999" thickBot="1" x14ac:dyDescent="0.35">
      <c r="A105" s="57" t="s">
        <v>132</v>
      </c>
      <c r="B105" s="58" t="s">
        <v>147</v>
      </c>
      <c r="C105" s="56"/>
      <c r="D105"/>
    </row>
    <row r="106" spans="1:4" ht="17.399999999999999" thickBot="1" x14ac:dyDescent="0.35">
      <c r="A106" s="57" t="s">
        <v>132</v>
      </c>
      <c r="B106" s="58" t="s">
        <v>148</v>
      </c>
      <c r="C106" s="56"/>
      <c r="D106"/>
    </row>
    <row r="107" spans="1:4" ht="17.399999999999999" thickBot="1" x14ac:dyDescent="0.35">
      <c r="A107" s="57" t="s">
        <v>132</v>
      </c>
      <c r="B107" s="58" t="s">
        <v>149</v>
      </c>
      <c r="C107" s="56"/>
      <c r="D107"/>
    </row>
    <row r="108" spans="1:4" ht="17.399999999999999" thickBot="1" x14ac:dyDescent="0.35">
      <c r="A108" s="54" t="s">
        <v>150</v>
      </c>
      <c r="B108" s="55" t="s">
        <v>151</v>
      </c>
      <c r="C108" s="56"/>
      <c r="D108"/>
    </row>
    <row r="109" spans="1:4" ht="17.399999999999999" thickBot="1" x14ac:dyDescent="0.35">
      <c r="A109" s="57" t="s">
        <v>132</v>
      </c>
      <c r="B109" s="58" t="s">
        <v>152</v>
      </c>
      <c r="C109" s="56"/>
      <c r="D109"/>
    </row>
    <row r="110" spans="1:4" ht="17.399999999999999" thickBot="1" x14ac:dyDescent="0.35">
      <c r="A110" s="57" t="s">
        <v>132</v>
      </c>
      <c r="B110" s="58" t="s">
        <v>153</v>
      </c>
      <c r="C110" s="56"/>
      <c r="D110"/>
    </row>
    <row r="111" spans="1:4" ht="17.399999999999999" thickBot="1" x14ac:dyDescent="0.35">
      <c r="A111" s="54" t="s">
        <v>154</v>
      </c>
      <c r="B111" s="55" t="s">
        <v>155</v>
      </c>
      <c r="C111" s="56"/>
      <c r="D111"/>
    </row>
    <row r="112" spans="1:4" ht="17.399999999999999" thickBot="1" x14ac:dyDescent="0.35">
      <c r="A112" s="57"/>
      <c r="B112" s="58" t="s">
        <v>156</v>
      </c>
      <c r="C112" s="56"/>
      <c r="D112"/>
    </row>
    <row r="113" spans="1:4" ht="17.399999999999999" thickBot="1" x14ac:dyDescent="0.35">
      <c r="A113" s="57"/>
      <c r="B113" s="58" t="s">
        <v>157</v>
      </c>
      <c r="C113" s="56"/>
      <c r="D113"/>
    </row>
    <row r="114" spans="1:4" ht="17.399999999999999" thickBot="1" x14ac:dyDescent="0.35">
      <c r="A114" s="57"/>
      <c r="B114" s="58" t="s">
        <v>158</v>
      </c>
      <c r="C114" s="56"/>
      <c r="D114"/>
    </row>
    <row r="115" spans="1:4" ht="17.399999999999999" thickBot="1" x14ac:dyDescent="0.35">
      <c r="A115" s="57"/>
      <c r="B115" s="58"/>
      <c r="C115" s="56"/>
      <c r="D115"/>
    </row>
    <row r="116" spans="1:4" ht="17.399999999999999" thickBot="1" x14ac:dyDescent="0.35">
      <c r="A116" s="57"/>
      <c r="B116" s="58"/>
      <c r="C116" s="56"/>
      <c r="D116"/>
    </row>
    <row r="118" spans="1:4" x14ac:dyDescent="0.25">
      <c r="A118" s="6" t="s">
        <v>229</v>
      </c>
    </row>
    <row r="119" spans="1:4" ht="15.6" x14ac:dyDescent="0.25">
      <c r="A119" s="61" t="s">
        <v>127</v>
      </c>
      <c r="B119" s="61" t="s">
        <v>128</v>
      </c>
      <c r="C119" s="60" t="s">
        <v>159</v>
      </c>
      <c r="D119" s="60" t="s">
        <v>160</v>
      </c>
    </row>
    <row r="120" spans="1:4" ht="15.6" x14ac:dyDescent="0.25">
      <c r="A120" s="61" t="s">
        <v>130</v>
      </c>
      <c r="B120" s="72" t="s">
        <v>131</v>
      </c>
      <c r="C120" s="68"/>
      <c r="D120" s="68"/>
    </row>
    <row r="121" spans="1:4" ht="15.6" x14ac:dyDescent="0.25">
      <c r="A121" s="66" t="s">
        <v>132</v>
      </c>
      <c r="B121" s="63" t="s">
        <v>133</v>
      </c>
      <c r="C121" s="73">
        <v>0.2</v>
      </c>
      <c r="D121" s="73">
        <v>0.8</v>
      </c>
    </row>
    <row r="122" spans="1:4" ht="15.6" x14ac:dyDescent="0.25">
      <c r="A122" s="66" t="s">
        <v>132</v>
      </c>
      <c r="B122" s="63" t="s">
        <v>134</v>
      </c>
      <c r="C122" s="73">
        <v>0.2</v>
      </c>
      <c r="D122" s="73">
        <v>0.8</v>
      </c>
    </row>
    <row r="123" spans="1:4" ht="15.6" x14ac:dyDescent="0.25">
      <c r="A123" s="66" t="s">
        <v>132</v>
      </c>
      <c r="B123" s="63" t="s">
        <v>135</v>
      </c>
      <c r="C123" s="73">
        <v>0.7</v>
      </c>
      <c r="D123" s="73">
        <v>0.3</v>
      </c>
    </row>
    <row r="124" spans="1:4" ht="15.6" x14ac:dyDescent="0.25">
      <c r="A124" s="66" t="s">
        <v>132</v>
      </c>
      <c r="B124" s="63" t="s">
        <v>136</v>
      </c>
      <c r="C124" s="73">
        <v>0.7</v>
      </c>
      <c r="D124" s="73">
        <v>0.3</v>
      </c>
    </row>
    <row r="125" spans="1:4" ht="15.6" x14ac:dyDescent="0.25">
      <c r="A125" s="66" t="s">
        <v>132</v>
      </c>
      <c r="B125" s="63" t="s">
        <v>137</v>
      </c>
      <c r="C125" s="73">
        <v>0.6</v>
      </c>
      <c r="D125" s="73">
        <v>0.4</v>
      </c>
    </row>
    <row r="126" spans="1:4" ht="15.6" x14ac:dyDescent="0.25">
      <c r="A126" s="66" t="s">
        <v>132</v>
      </c>
      <c r="B126" s="63" t="s">
        <v>138</v>
      </c>
      <c r="C126" s="73">
        <v>0.6</v>
      </c>
      <c r="D126" s="73">
        <v>0.4</v>
      </c>
    </row>
    <row r="127" spans="1:4" ht="15.6" x14ac:dyDescent="0.25">
      <c r="A127" s="66" t="s">
        <v>132</v>
      </c>
      <c r="B127" s="63" t="s">
        <v>139</v>
      </c>
      <c r="C127" s="73">
        <v>0.6</v>
      </c>
      <c r="D127" s="73">
        <v>0.4</v>
      </c>
    </row>
    <row r="128" spans="1:4" ht="15.6" x14ac:dyDescent="0.25">
      <c r="A128" s="66" t="s">
        <v>132</v>
      </c>
      <c r="B128" s="63" t="s">
        <v>140</v>
      </c>
      <c r="C128" s="73">
        <v>0.6</v>
      </c>
      <c r="D128" s="73">
        <v>0.4</v>
      </c>
    </row>
    <row r="129" spans="1:4" ht="15.6" x14ac:dyDescent="0.25">
      <c r="A129" s="66" t="s">
        <v>132</v>
      </c>
      <c r="B129" s="63" t="s">
        <v>141</v>
      </c>
      <c r="C129" s="73">
        <v>0.7</v>
      </c>
      <c r="D129" s="73">
        <v>0.3</v>
      </c>
    </row>
    <row r="130" spans="1:4" ht="15.6" x14ac:dyDescent="0.25">
      <c r="A130" s="66" t="s">
        <v>132</v>
      </c>
      <c r="B130" s="63" t="s">
        <v>142</v>
      </c>
      <c r="C130" s="73">
        <v>0.7</v>
      </c>
      <c r="D130" s="73">
        <v>0.3</v>
      </c>
    </row>
    <row r="131" spans="1:4" ht="15.6" x14ac:dyDescent="0.25">
      <c r="A131" s="66" t="s">
        <v>132</v>
      </c>
      <c r="B131" s="63" t="s">
        <v>143</v>
      </c>
      <c r="C131" s="73">
        <v>0.6</v>
      </c>
      <c r="D131" s="73">
        <v>0.4</v>
      </c>
    </row>
    <row r="132" spans="1:4" ht="15.6" x14ac:dyDescent="0.25">
      <c r="A132" s="66" t="s">
        <v>132</v>
      </c>
      <c r="B132" s="63" t="s">
        <v>144</v>
      </c>
      <c r="C132" s="73">
        <v>0.6</v>
      </c>
      <c r="D132" s="73">
        <v>0.4</v>
      </c>
    </row>
    <row r="133" spans="1:4" ht="15.6" x14ac:dyDescent="0.25">
      <c r="A133" s="61" t="s">
        <v>145</v>
      </c>
      <c r="B133" s="72" t="s">
        <v>146</v>
      </c>
      <c r="C133" s="68"/>
      <c r="D133" s="68"/>
    </row>
    <row r="134" spans="1:4" ht="15.6" x14ac:dyDescent="0.25">
      <c r="A134" s="66" t="s">
        <v>132</v>
      </c>
      <c r="B134" s="63" t="s">
        <v>147</v>
      </c>
      <c r="C134" s="73">
        <v>1</v>
      </c>
      <c r="D134" s="73">
        <v>0</v>
      </c>
    </row>
    <row r="135" spans="1:4" ht="15.6" x14ac:dyDescent="0.25">
      <c r="A135" s="66" t="s">
        <v>132</v>
      </c>
      <c r="B135" s="63" t="s">
        <v>148</v>
      </c>
      <c r="C135" s="73">
        <v>1</v>
      </c>
      <c r="D135" s="73">
        <v>0</v>
      </c>
    </row>
    <row r="136" spans="1:4" ht="15.6" x14ac:dyDescent="0.25">
      <c r="A136" s="66" t="s">
        <v>132</v>
      </c>
      <c r="B136" s="63" t="s">
        <v>149</v>
      </c>
      <c r="C136" s="73">
        <v>1</v>
      </c>
      <c r="D136" s="73">
        <v>0</v>
      </c>
    </row>
    <row r="137" spans="1:4" ht="15.6" x14ac:dyDescent="0.25">
      <c r="A137" s="61" t="s">
        <v>150</v>
      </c>
      <c r="B137" s="72" t="s">
        <v>151</v>
      </c>
      <c r="C137" s="68"/>
      <c r="D137" s="68"/>
    </row>
    <row r="138" spans="1:4" ht="15.6" x14ac:dyDescent="0.25">
      <c r="A138" s="66" t="s">
        <v>132</v>
      </c>
      <c r="B138" s="63" t="s">
        <v>152</v>
      </c>
      <c r="C138" s="73">
        <v>1</v>
      </c>
      <c r="D138" s="73">
        <v>0</v>
      </c>
    </row>
    <row r="139" spans="1:4" ht="15.6" x14ac:dyDescent="0.25">
      <c r="A139" s="66" t="s">
        <v>132</v>
      </c>
      <c r="B139" s="63" t="s">
        <v>153</v>
      </c>
      <c r="C139" s="73">
        <v>1</v>
      </c>
      <c r="D139" s="73">
        <v>0</v>
      </c>
    </row>
    <row r="140" spans="1:4" ht="15.6" x14ac:dyDescent="0.25">
      <c r="A140" s="61" t="s">
        <v>154</v>
      </c>
      <c r="B140" s="72" t="s">
        <v>155</v>
      </c>
      <c r="C140" s="68"/>
      <c r="D140" s="68"/>
    </row>
    <row r="141" spans="1:4" ht="15.6" x14ac:dyDescent="0.25">
      <c r="A141" s="66"/>
      <c r="B141" s="63" t="s">
        <v>156</v>
      </c>
      <c r="C141" s="68"/>
      <c r="D141" s="68"/>
    </row>
    <row r="142" spans="1:4" ht="15.6" x14ac:dyDescent="0.25">
      <c r="A142" s="66"/>
      <c r="B142" s="63" t="s">
        <v>157</v>
      </c>
      <c r="C142" s="68"/>
      <c r="D142" s="68"/>
    </row>
    <row r="143" spans="1:4" ht="15.6" x14ac:dyDescent="0.25">
      <c r="A143" s="66"/>
      <c r="B143" s="63" t="s">
        <v>158</v>
      </c>
      <c r="C143" s="68"/>
      <c r="D143" s="68"/>
    </row>
  </sheetData>
  <pageMargins left="0.7" right="0.7" top="0.75" bottom="0.75" header="0.3" footer="0.3"/>
  <pageSetup paperSize="9" scale="34" orientation="portrait" r:id="rId1"/>
  <tableParts count="5">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F7A2-C844-4F02-BC9D-5D0CD9F0794B}">
  <dimension ref="A1:M26"/>
  <sheetViews>
    <sheetView zoomScale="110" zoomScaleNormal="110" workbookViewId="0">
      <selection activeCell="B19" sqref="B19"/>
    </sheetView>
  </sheetViews>
  <sheetFormatPr defaultRowHeight="16.8" x14ac:dyDescent="0.3"/>
  <cols>
    <col min="2" max="2" width="33.6328125" bestFit="1" customWidth="1"/>
    <col min="3" max="3" width="22.6328125" customWidth="1"/>
    <col min="4" max="4" width="14.26953125" style="76" customWidth="1"/>
    <col min="7" max="7" width="21.6328125" bestFit="1" customWidth="1"/>
    <col min="8" max="8" width="14.90625" style="77" customWidth="1"/>
  </cols>
  <sheetData>
    <row r="1" spans="1:13" ht="35.4" customHeight="1" x14ac:dyDescent="0.3">
      <c r="A1" s="117" t="s">
        <v>206</v>
      </c>
      <c r="B1" s="117"/>
      <c r="C1" s="117"/>
      <c r="D1" s="117"/>
      <c r="F1" s="117" t="s">
        <v>207</v>
      </c>
      <c r="G1" s="117"/>
      <c r="H1" s="117"/>
      <c r="K1" t="s">
        <v>302</v>
      </c>
      <c r="L1" t="s">
        <v>304</v>
      </c>
      <c r="M1">
        <v>250</v>
      </c>
    </row>
    <row r="2" spans="1:13" x14ac:dyDescent="0.3">
      <c r="A2" s="61" t="s">
        <v>127</v>
      </c>
      <c r="B2" s="61" t="s">
        <v>128</v>
      </c>
      <c r="C2" s="110" t="s">
        <v>257</v>
      </c>
      <c r="D2" s="97" t="s">
        <v>201</v>
      </c>
      <c r="F2" s="61" t="s">
        <v>127</v>
      </c>
      <c r="G2" s="61" t="s">
        <v>208</v>
      </c>
      <c r="H2" s="97" t="s">
        <v>209</v>
      </c>
      <c r="K2" t="s">
        <v>303</v>
      </c>
      <c r="L2" t="s">
        <v>305</v>
      </c>
      <c r="M2">
        <v>150</v>
      </c>
    </row>
    <row r="3" spans="1:13" ht="21" customHeight="1" x14ac:dyDescent="0.3">
      <c r="A3" s="61" t="s">
        <v>130</v>
      </c>
      <c r="B3" s="72" t="s">
        <v>131</v>
      </c>
      <c r="C3" s="72"/>
      <c r="D3" s="74"/>
      <c r="F3" s="61" t="s">
        <v>130</v>
      </c>
      <c r="G3" s="72" t="s">
        <v>131</v>
      </c>
      <c r="H3" s="74"/>
      <c r="L3" t="s">
        <v>306</v>
      </c>
      <c r="M3">
        <v>100</v>
      </c>
    </row>
    <row r="4" spans="1:13" ht="21" customHeight="1" x14ac:dyDescent="0.3">
      <c r="A4" s="66" t="s">
        <v>132</v>
      </c>
      <c r="B4" s="63" t="s">
        <v>133</v>
      </c>
      <c r="C4" s="107"/>
      <c r="D4" s="74">
        <f>D6*1.3</f>
        <v>8.3540925000000019</v>
      </c>
      <c r="F4" s="66" t="s">
        <v>132</v>
      </c>
      <c r="G4" s="63" t="s">
        <v>210</v>
      </c>
      <c r="H4" s="74">
        <v>1.3</v>
      </c>
    </row>
    <row r="5" spans="1:13" ht="21" customHeight="1" x14ac:dyDescent="0.3">
      <c r="A5" s="66" t="s">
        <v>132</v>
      </c>
      <c r="B5" s="63" t="s">
        <v>134</v>
      </c>
      <c r="C5" s="107"/>
      <c r="D5" s="74">
        <f>D10*1.3</f>
        <v>6.4262250000000014</v>
      </c>
      <c r="F5" s="66" t="s">
        <v>132</v>
      </c>
      <c r="G5" s="63" t="s">
        <v>211</v>
      </c>
      <c r="H5" s="74">
        <v>1</v>
      </c>
    </row>
    <row r="6" spans="1:13" ht="21" customHeight="1" x14ac:dyDescent="0.3">
      <c r="A6" s="66" t="s">
        <v>132</v>
      </c>
      <c r="B6" s="63" t="s">
        <v>135</v>
      </c>
      <c r="C6" s="107"/>
      <c r="D6" s="74">
        <f>D10*1.3</f>
        <v>6.4262250000000014</v>
      </c>
      <c r="F6" s="66" t="s">
        <v>132</v>
      </c>
      <c r="G6" s="63" t="s">
        <v>211</v>
      </c>
      <c r="H6" s="74">
        <v>1</v>
      </c>
    </row>
    <row r="7" spans="1:13" ht="21" customHeight="1" x14ac:dyDescent="0.3">
      <c r="A7" s="66" t="s">
        <v>132</v>
      </c>
      <c r="B7" s="63" t="s">
        <v>136</v>
      </c>
      <c r="C7" s="107"/>
      <c r="D7" s="74">
        <f>D11*1.3</f>
        <v>4.9432500000000008</v>
      </c>
      <c r="F7" s="66" t="s">
        <v>132</v>
      </c>
      <c r="G7" s="63" t="s">
        <v>212</v>
      </c>
      <c r="H7" s="74">
        <v>1</v>
      </c>
      <c r="K7" t="s">
        <v>307</v>
      </c>
    </row>
    <row r="8" spans="1:13" ht="21" customHeight="1" x14ac:dyDescent="0.3">
      <c r="A8" s="66" t="s">
        <v>132</v>
      </c>
      <c r="B8" s="63" t="s">
        <v>137</v>
      </c>
      <c r="C8" s="107"/>
      <c r="D8" s="74">
        <f>D12*1.3</f>
        <v>3.2955000000000001</v>
      </c>
      <c r="K8" t="s">
        <v>308</v>
      </c>
    </row>
    <row r="9" spans="1:13" ht="21" customHeight="1" x14ac:dyDescent="0.3">
      <c r="A9" s="66" t="s">
        <v>132</v>
      </c>
      <c r="B9" s="63" t="s">
        <v>138</v>
      </c>
      <c r="C9" s="107"/>
      <c r="D9" s="74">
        <f>D13+1.3</f>
        <v>3.25</v>
      </c>
    </row>
    <row r="10" spans="1:13" ht="21" customHeight="1" x14ac:dyDescent="0.3">
      <c r="A10" s="66" t="s">
        <v>132</v>
      </c>
      <c r="B10" s="63" t="s">
        <v>141</v>
      </c>
      <c r="C10" s="107"/>
      <c r="D10" s="74">
        <f>D11*1.3</f>
        <v>4.9432500000000008</v>
      </c>
    </row>
    <row r="11" spans="1:13" ht="21" customHeight="1" x14ac:dyDescent="0.3">
      <c r="A11" s="66" t="s">
        <v>132</v>
      </c>
      <c r="B11" s="63" t="s">
        <v>142</v>
      </c>
      <c r="C11" s="107"/>
      <c r="D11" s="74">
        <f>D12*1.5</f>
        <v>3.8025000000000002</v>
      </c>
    </row>
    <row r="12" spans="1:13" ht="21" customHeight="1" x14ac:dyDescent="0.3">
      <c r="A12" s="66" t="s">
        <v>132</v>
      </c>
      <c r="B12" s="63" t="s">
        <v>143</v>
      </c>
      <c r="C12" s="107"/>
      <c r="D12" s="74">
        <f>D13*1.3</f>
        <v>2.5350000000000001</v>
      </c>
    </row>
    <row r="13" spans="1:13" ht="21" customHeight="1" x14ac:dyDescent="0.3">
      <c r="A13" s="66" t="s">
        <v>132</v>
      </c>
      <c r="B13" s="63" t="s">
        <v>144</v>
      </c>
      <c r="C13" s="107"/>
      <c r="D13" s="74">
        <f>D14*1.3</f>
        <v>1.9500000000000002</v>
      </c>
    </row>
    <row r="14" spans="1:13" ht="21" customHeight="1" x14ac:dyDescent="0.3">
      <c r="A14" s="66" t="s">
        <v>132</v>
      </c>
      <c r="B14" s="63" t="s">
        <v>140</v>
      </c>
      <c r="C14" s="107"/>
      <c r="D14" s="74">
        <f>D15*1.5</f>
        <v>1.5</v>
      </c>
    </row>
    <row r="15" spans="1:13" ht="21" customHeight="1" x14ac:dyDescent="0.3">
      <c r="A15" s="66" t="s">
        <v>132</v>
      </c>
      <c r="B15" s="63" t="s">
        <v>139</v>
      </c>
      <c r="C15" s="107"/>
      <c r="D15" s="74">
        <v>1</v>
      </c>
    </row>
    <row r="16" spans="1:13" ht="21" customHeight="1" x14ac:dyDescent="0.3">
      <c r="A16" s="61" t="s">
        <v>145</v>
      </c>
      <c r="B16" s="72" t="s">
        <v>146</v>
      </c>
      <c r="C16" s="72"/>
      <c r="D16" s="74"/>
    </row>
    <row r="17" spans="1:4" ht="21" customHeight="1" x14ac:dyDescent="0.3">
      <c r="A17" s="66" t="s">
        <v>132</v>
      </c>
      <c r="B17" s="63" t="s">
        <v>147</v>
      </c>
      <c r="C17" s="107"/>
      <c r="D17" s="74">
        <v>1</v>
      </c>
    </row>
    <row r="18" spans="1:4" ht="21" customHeight="1" x14ac:dyDescent="0.3">
      <c r="A18" s="66" t="s">
        <v>132</v>
      </c>
      <c r="B18" s="63" t="s">
        <v>148</v>
      </c>
      <c r="C18" s="107"/>
      <c r="D18" s="74">
        <v>1</v>
      </c>
    </row>
    <row r="19" spans="1:4" ht="21" customHeight="1" x14ac:dyDescent="0.3">
      <c r="A19" s="66" t="s">
        <v>132</v>
      </c>
      <c r="B19" s="63" t="s">
        <v>149</v>
      </c>
      <c r="C19" s="107"/>
      <c r="D19" s="74">
        <v>1</v>
      </c>
    </row>
    <row r="20" spans="1:4" ht="21" customHeight="1" x14ac:dyDescent="0.3">
      <c r="A20" s="61" t="s">
        <v>150</v>
      </c>
      <c r="B20" s="72" t="s">
        <v>151</v>
      </c>
      <c r="C20" s="72"/>
      <c r="D20" s="74"/>
    </row>
    <row r="21" spans="1:4" ht="21" customHeight="1" x14ac:dyDescent="0.3">
      <c r="A21" s="66" t="s">
        <v>132</v>
      </c>
      <c r="B21" s="63" t="s">
        <v>152</v>
      </c>
      <c r="C21" s="107"/>
      <c r="D21" s="74">
        <v>1</v>
      </c>
    </row>
    <row r="22" spans="1:4" ht="21" customHeight="1" x14ac:dyDescent="0.3">
      <c r="A22" s="66" t="s">
        <v>132</v>
      </c>
      <c r="B22" s="63" t="s">
        <v>153</v>
      </c>
      <c r="C22" s="107"/>
      <c r="D22" s="74">
        <v>1</v>
      </c>
    </row>
    <row r="23" spans="1:4" ht="21" customHeight="1" x14ac:dyDescent="0.3">
      <c r="A23" s="61" t="s">
        <v>154</v>
      </c>
      <c r="B23" s="72" t="s">
        <v>155</v>
      </c>
      <c r="C23" s="72"/>
      <c r="D23" s="74"/>
    </row>
    <row r="24" spans="1:4" ht="21" customHeight="1" x14ac:dyDescent="0.3">
      <c r="A24" s="66"/>
      <c r="B24" s="63" t="s">
        <v>156</v>
      </c>
      <c r="C24" s="107"/>
      <c r="D24" s="75"/>
    </row>
    <row r="25" spans="1:4" ht="21" customHeight="1" x14ac:dyDescent="0.3">
      <c r="A25" s="66"/>
      <c r="B25" s="63" t="s">
        <v>157</v>
      </c>
      <c r="C25" s="107"/>
      <c r="D25" s="75"/>
    </row>
    <row r="26" spans="1:4" ht="21" customHeight="1" x14ac:dyDescent="0.3">
      <c r="A26" s="66"/>
      <c r="B26" s="63" t="s">
        <v>158</v>
      </c>
      <c r="C26" s="107"/>
      <c r="D26" s="75"/>
    </row>
  </sheetData>
  <mergeCells count="2">
    <mergeCell ref="A1:D1"/>
    <mergeCell ref="F1:H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EBFD6-98FA-4A37-8364-3D95B365B63E}">
  <dimension ref="A2:E43"/>
  <sheetViews>
    <sheetView workbookViewId="0">
      <selection activeCell="E1" sqref="E1"/>
    </sheetView>
  </sheetViews>
  <sheetFormatPr defaultRowHeight="16.8" x14ac:dyDescent="0.3"/>
  <cols>
    <col min="1" max="1" width="8.1796875" customWidth="1"/>
    <col min="2" max="2" width="34.26953125" bestFit="1" customWidth="1"/>
    <col min="3" max="3" width="30.26953125" bestFit="1" customWidth="1"/>
    <col min="4" max="4" width="33.81640625" customWidth="1"/>
    <col min="5" max="5" width="27.90625" bestFit="1" customWidth="1"/>
  </cols>
  <sheetData>
    <row r="2" spans="1:5" x14ac:dyDescent="0.3">
      <c r="B2" s="99" t="s">
        <v>259</v>
      </c>
    </row>
    <row r="4" spans="1:5" s="95" customFormat="1" ht="32.4" customHeight="1" x14ac:dyDescent="0.3">
      <c r="A4" s="95" t="s">
        <v>127</v>
      </c>
      <c r="B4" s="96" t="s">
        <v>245</v>
      </c>
      <c r="C4" s="98" t="s">
        <v>250</v>
      </c>
      <c r="D4" s="98" t="s">
        <v>251</v>
      </c>
      <c r="E4" s="95" t="s">
        <v>300</v>
      </c>
    </row>
    <row r="5" spans="1:5" ht="27.6" customHeight="1" x14ac:dyDescent="0.3">
      <c r="A5">
        <v>1</v>
      </c>
      <c r="B5" s="2" t="s">
        <v>247</v>
      </c>
      <c r="C5" s="2"/>
      <c r="D5" s="2"/>
    </row>
    <row r="6" spans="1:5" ht="27.6" customHeight="1" x14ac:dyDescent="0.3">
      <c r="A6">
        <v>2</v>
      </c>
      <c r="B6" s="2" t="s">
        <v>246</v>
      </c>
      <c r="C6" s="2"/>
      <c r="D6" s="2"/>
    </row>
    <row r="7" spans="1:5" ht="27.6" customHeight="1" x14ac:dyDescent="0.3">
      <c r="A7">
        <v>3</v>
      </c>
      <c r="B7" s="2" t="s">
        <v>248</v>
      </c>
      <c r="C7" s="2"/>
      <c r="D7" s="2"/>
    </row>
    <row r="8" spans="1:5" ht="27.6" customHeight="1" x14ac:dyDescent="0.3">
      <c r="A8">
        <v>4</v>
      </c>
      <c r="B8" s="2" t="s">
        <v>249</v>
      </c>
      <c r="C8" s="2"/>
      <c r="D8" s="2"/>
    </row>
    <row r="9" spans="1:5" ht="27.6" customHeight="1" x14ac:dyDescent="0.3">
      <c r="A9">
        <v>5</v>
      </c>
      <c r="B9" s="2" t="s">
        <v>252</v>
      </c>
      <c r="C9" s="2"/>
      <c r="D9" s="2"/>
    </row>
    <row r="10" spans="1:5" ht="27.6" customHeight="1" x14ac:dyDescent="0.3">
      <c r="A10">
        <v>6</v>
      </c>
      <c r="B10" s="2" t="s">
        <v>253</v>
      </c>
      <c r="C10" s="2"/>
      <c r="D10" s="2"/>
    </row>
    <row r="11" spans="1:5" ht="27.6" customHeight="1" x14ac:dyDescent="0.3">
      <c r="A11">
        <v>7</v>
      </c>
      <c r="B11" s="2" t="s">
        <v>248</v>
      </c>
      <c r="C11" s="2"/>
      <c r="D11" s="2"/>
    </row>
    <row r="12" spans="1:5" ht="27.6" customHeight="1" x14ac:dyDescent="0.3">
      <c r="A12">
        <v>8</v>
      </c>
      <c r="B12" s="2" t="s">
        <v>254</v>
      </c>
      <c r="C12" s="2"/>
      <c r="D12" s="2"/>
    </row>
    <row r="13" spans="1:5" ht="27.6" customHeight="1" x14ac:dyDescent="0.3">
      <c r="A13">
        <v>9</v>
      </c>
      <c r="B13" s="2" t="s">
        <v>255</v>
      </c>
      <c r="C13" s="2"/>
      <c r="D13" s="2"/>
    </row>
    <row r="14" spans="1:5" ht="27.6" customHeight="1" x14ac:dyDescent="0.3">
      <c r="A14">
        <v>10</v>
      </c>
      <c r="B14" s="2" t="s">
        <v>256</v>
      </c>
      <c r="C14" s="2"/>
      <c r="D14" s="2"/>
    </row>
    <row r="18" spans="2:5" x14ac:dyDescent="0.3">
      <c r="B18" s="117" t="s">
        <v>258</v>
      </c>
      <c r="C18" s="117"/>
      <c r="D18" s="117"/>
    </row>
    <row r="19" spans="2:5" x14ac:dyDescent="0.3">
      <c r="B19" s="61" t="s">
        <v>128</v>
      </c>
      <c r="C19" s="97" t="s">
        <v>257</v>
      </c>
      <c r="E19" t="s">
        <v>301</v>
      </c>
    </row>
    <row r="20" spans="2:5" x14ac:dyDescent="0.3">
      <c r="B20" s="72" t="s">
        <v>131</v>
      </c>
      <c r="C20" s="74"/>
    </row>
    <row r="21" spans="2:5" x14ac:dyDescent="0.3">
      <c r="B21" s="63" t="s">
        <v>133</v>
      </c>
      <c r="C21" s="74"/>
    </row>
    <row r="22" spans="2:5" x14ac:dyDescent="0.3">
      <c r="B22" s="63" t="s">
        <v>134</v>
      </c>
      <c r="C22" s="74"/>
    </row>
    <row r="23" spans="2:5" x14ac:dyDescent="0.3">
      <c r="B23" s="63" t="s">
        <v>135</v>
      </c>
      <c r="C23" s="74"/>
    </row>
    <row r="24" spans="2:5" x14ac:dyDescent="0.3">
      <c r="B24" s="63" t="s">
        <v>136</v>
      </c>
      <c r="C24" s="74"/>
    </row>
    <row r="25" spans="2:5" x14ac:dyDescent="0.3">
      <c r="B25" s="63" t="s">
        <v>137</v>
      </c>
      <c r="C25" s="74"/>
    </row>
    <row r="26" spans="2:5" x14ac:dyDescent="0.3">
      <c r="B26" s="63" t="s">
        <v>138</v>
      </c>
      <c r="C26" s="74"/>
    </row>
    <row r="27" spans="2:5" x14ac:dyDescent="0.3">
      <c r="B27" s="63" t="s">
        <v>141</v>
      </c>
      <c r="C27" s="74"/>
    </row>
    <row r="28" spans="2:5" x14ac:dyDescent="0.3">
      <c r="B28" s="63" t="s">
        <v>142</v>
      </c>
      <c r="C28" s="74"/>
    </row>
    <row r="29" spans="2:5" x14ac:dyDescent="0.3">
      <c r="B29" s="63" t="s">
        <v>143</v>
      </c>
      <c r="C29" s="74"/>
    </row>
    <row r="30" spans="2:5" x14ac:dyDescent="0.3">
      <c r="B30" s="63" t="s">
        <v>144</v>
      </c>
      <c r="C30" s="74"/>
    </row>
    <row r="31" spans="2:5" x14ac:dyDescent="0.3">
      <c r="B31" s="63" t="s">
        <v>140</v>
      </c>
      <c r="C31" s="74"/>
    </row>
    <row r="32" spans="2:5" x14ac:dyDescent="0.3">
      <c r="B32" s="63" t="s">
        <v>139</v>
      </c>
      <c r="C32" s="74"/>
    </row>
    <row r="33" spans="2:3" x14ac:dyDescent="0.3">
      <c r="B33" s="72" t="s">
        <v>146</v>
      </c>
      <c r="C33" s="74"/>
    </row>
    <row r="34" spans="2:3" x14ac:dyDescent="0.3">
      <c r="B34" s="63" t="s">
        <v>147</v>
      </c>
      <c r="C34" s="74"/>
    </row>
    <row r="35" spans="2:3" x14ac:dyDescent="0.3">
      <c r="B35" s="63" t="s">
        <v>148</v>
      </c>
      <c r="C35" s="74"/>
    </row>
    <row r="36" spans="2:3" x14ac:dyDescent="0.3">
      <c r="B36" s="63" t="s">
        <v>149</v>
      </c>
      <c r="C36" s="74"/>
    </row>
    <row r="37" spans="2:3" x14ac:dyDescent="0.3">
      <c r="B37" s="72" t="s">
        <v>151</v>
      </c>
      <c r="C37" s="74"/>
    </row>
    <row r="38" spans="2:3" x14ac:dyDescent="0.3">
      <c r="B38" s="63" t="s">
        <v>152</v>
      </c>
      <c r="C38" s="74"/>
    </row>
    <row r="39" spans="2:3" x14ac:dyDescent="0.3">
      <c r="B39" s="63" t="s">
        <v>153</v>
      </c>
      <c r="C39" s="74"/>
    </row>
    <row r="40" spans="2:3" x14ac:dyDescent="0.3">
      <c r="B40" s="72" t="s">
        <v>155</v>
      </c>
      <c r="C40" s="74"/>
    </row>
    <row r="41" spans="2:3" x14ac:dyDescent="0.3">
      <c r="B41" s="63" t="s">
        <v>156</v>
      </c>
      <c r="C41" s="75"/>
    </row>
    <row r="42" spans="2:3" x14ac:dyDescent="0.3">
      <c r="B42" s="63" t="s">
        <v>157</v>
      </c>
      <c r="C42" s="75"/>
    </row>
    <row r="43" spans="2:3" x14ac:dyDescent="0.3">
      <c r="B43" s="63" t="s">
        <v>158</v>
      </c>
      <c r="C43" s="75"/>
    </row>
  </sheetData>
  <mergeCells count="1">
    <mergeCell ref="B18:D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5F3D8-DAFF-4E94-9807-F0CA31E7FA92}">
  <dimension ref="A2:D15"/>
  <sheetViews>
    <sheetView workbookViewId="0">
      <selection activeCell="B8" sqref="B8"/>
    </sheetView>
  </sheetViews>
  <sheetFormatPr defaultRowHeight="16.8" x14ac:dyDescent="0.3"/>
  <cols>
    <col min="1" max="6" width="23.6328125" customWidth="1"/>
  </cols>
  <sheetData>
    <row r="2" spans="1:4" ht="50.4" customHeight="1" x14ac:dyDescent="0.3">
      <c r="A2" s="121" t="s">
        <v>295</v>
      </c>
      <c r="B2" s="121"/>
      <c r="C2" s="121"/>
      <c r="D2" s="121"/>
    </row>
    <row r="3" spans="1:4" x14ac:dyDescent="0.3">
      <c r="A3" s="121" t="s">
        <v>296</v>
      </c>
      <c r="B3" s="121"/>
      <c r="C3" s="121"/>
      <c r="D3" s="121"/>
    </row>
    <row r="4" spans="1:4" ht="28.2" customHeight="1" thickBot="1" x14ac:dyDescent="0.35">
      <c r="A4" s="122" t="s">
        <v>297</v>
      </c>
      <c r="B4" s="123"/>
      <c r="C4" s="123"/>
      <c r="D4" s="123"/>
    </row>
    <row r="5" spans="1:4" ht="17.399999999999999" thickBot="1" x14ac:dyDescent="0.35">
      <c r="A5" s="119" t="s">
        <v>278</v>
      </c>
      <c r="B5" s="102" t="s">
        <v>279</v>
      </c>
      <c r="C5" s="102" t="s">
        <v>280</v>
      </c>
      <c r="D5" s="102" t="s">
        <v>281</v>
      </c>
    </row>
    <row r="6" spans="1:4" ht="63.6" customHeight="1" thickBot="1" x14ac:dyDescent="0.35">
      <c r="A6" s="120"/>
      <c r="B6" s="103" t="s">
        <v>282</v>
      </c>
      <c r="C6" s="103" t="s">
        <v>283</v>
      </c>
      <c r="D6" s="103" t="s">
        <v>284</v>
      </c>
    </row>
    <row r="7" spans="1:4" ht="23.4" customHeight="1" thickBot="1" x14ac:dyDescent="0.35">
      <c r="A7" s="104" t="s">
        <v>285</v>
      </c>
      <c r="B7" s="103" t="s">
        <v>286</v>
      </c>
      <c r="C7" s="103" t="s">
        <v>287</v>
      </c>
      <c r="D7" s="103"/>
    </row>
    <row r="8" spans="1:4" ht="27" customHeight="1" thickBot="1" x14ac:dyDescent="0.35">
      <c r="A8" s="104" t="s">
        <v>288</v>
      </c>
      <c r="B8" s="103" t="s">
        <v>286</v>
      </c>
      <c r="C8" s="103"/>
      <c r="D8" s="103" t="s">
        <v>287</v>
      </c>
    </row>
    <row r="9" spans="1:4" ht="30" customHeight="1" thickBot="1" x14ac:dyDescent="0.35">
      <c r="A9" s="104" t="s">
        <v>289</v>
      </c>
      <c r="B9" s="103" t="s">
        <v>286</v>
      </c>
      <c r="C9" s="103" t="s">
        <v>287</v>
      </c>
      <c r="D9" s="103" t="s">
        <v>287</v>
      </c>
    </row>
    <row r="10" spans="1:4" x14ac:dyDescent="0.3">
      <c r="A10" s="105" t="s">
        <v>290</v>
      </c>
    </row>
    <row r="11" spans="1:4" x14ac:dyDescent="0.3">
      <c r="A11" s="106" t="s">
        <v>291</v>
      </c>
    </row>
    <row r="12" spans="1:4" ht="29.4" customHeight="1" x14ac:dyDescent="0.3">
      <c r="A12" s="124" t="s">
        <v>298</v>
      </c>
      <c r="B12" s="124"/>
      <c r="C12" s="124"/>
      <c r="D12" s="124"/>
    </row>
    <row r="13" spans="1:4" ht="29.4" customHeight="1" x14ac:dyDescent="0.3">
      <c r="A13" s="118" t="s">
        <v>294</v>
      </c>
      <c r="B13" s="118"/>
      <c r="C13" s="118"/>
      <c r="D13" s="118"/>
    </row>
    <row r="14" spans="1:4" ht="29.4" customHeight="1" x14ac:dyDescent="0.3">
      <c r="A14" s="118" t="s">
        <v>292</v>
      </c>
      <c r="B14" s="118"/>
      <c r="C14" s="118"/>
      <c r="D14" s="118"/>
    </row>
    <row r="15" spans="1:4" ht="29.4" customHeight="1" x14ac:dyDescent="0.3">
      <c r="A15" s="118" t="s">
        <v>293</v>
      </c>
      <c r="B15" s="118"/>
      <c r="C15" s="118"/>
      <c r="D15" s="118"/>
    </row>
  </sheetData>
  <mergeCells count="8">
    <mergeCell ref="A15:D15"/>
    <mergeCell ref="A14:D14"/>
    <mergeCell ref="A5:A6"/>
    <mergeCell ref="A2:D2"/>
    <mergeCell ref="A3:D3"/>
    <mergeCell ref="A4:D4"/>
    <mergeCell ref="A12:D12"/>
    <mergeCell ref="A13:D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9E0F-907F-47FB-84EB-7F1C19840F96}">
  <dimension ref="A1:F9"/>
  <sheetViews>
    <sheetView workbookViewId="0">
      <selection activeCell="E6" sqref="E6"/>
    </sheetView>
  </sheetViews>
  <sheetFormatPr defaultRowHeight="16.8" x14ac:dyDescent="0.3"/>
  <cols>
    <col min="2" max="2" width="40.81640625" bestFit="1" customWidth="1"/>
    <col min="3" max="3" width="21.1796875" bestFit="1" customWidth="1"/>
    <col min="4" max="4" width="16.26953125" bestFit="1" customWidth="1"/>
  </cols>
  <sheetData>
    <row r="1" spans="1:6" s="95" customFormat="1" x14ac:dyDescent="0.3">
      <c r="A1" s="96"/>
      <c r="B1" s="96" t="s">
        <v>265</v>
      </c>
      <c r="C1" s="98" t="s">
        <v>267</v>
      </c>
      <c r="D1" s="98" t="s">
        <v>268</v>
      </c>
      <c r="E1" s="96" t="s">
        <v>36</v>
      </c>
    </row>
    <row r="2" spans="1:6" x14ac:dyDescent="0.3">
      <c r="A2" s="2" t="s">
        <v>130</v>
      </c>
      <c r="B2" s="2" t="s">
        <v>264</v>
      </c>
      <c r="C2" s="2"/>
      <c r="D2" s="2"/>
      <c r="E2" s="2"/>
    </row>
    <row r="3" spans="1:6" x14ac:dyDescent="0.3">
      <c r="A3" s="2">
        <v>1</v>
      </c>
      <c r="B3" s="2" t="s">
        <v>263</v>
      </c>
      <c r="C3" s="2" t="s">
        <v>266</v>
      </c>
      <c r="D3" s="2"/>
      <c r="E3" s="2"/>
    </row>
    <row r="4" spans="1:6" x14ac:dyDescent="0.3">
      <c r="A4" s="2">
        <v>2</v>
      </c>
      <c r="B4" s="2" t="s">
        <v>270</v>
      </c>
      <c r="C4" s="2" t="s">
        <v>266</v>
      </c>
      <c r="D4" s="2"/>
      <c r="E4" s="2"/>
    </row>
    <row r="5" spans="1:6" x14ac:dyDescent="0.3">
      <c r="A5" s="2" t="s">
        <v>145</v>
      </c>
      <c r="B5" s="2" t="s">
        <v>271</v>
      </c>
      <c r="C5" s="2"/>
      <c r="D5" s="2"/>
      <c r="E5" s="2"/>
    </row>
    <row r="6" spans="1:6" x14ac:dyDescent="0.3">
      <c r="A6" s="2">
        <v>1</v>
      </c>
      <c r="B6" s="2" t="s">
        <v>272</v>
      </c>
      <c r="C6" s="100">
        <v>2</v>
      </c>
      <c r="D6" s="2"/>
      <c r="E6" s="2" t="s">
        <v>274</v>
      </c>
    </row>
    <row r="7" spans="1:6" x14ac:dyDescent="0.3">
      <c r="A7" s="2">
        <v>2</v>
      </c>
      <c r="B7" s="2" t="s">
        <v>273</v>
      </c>
      <c r="C7" s="100">
        <v>2.5</v>
      </c>
      <c r="D7" s="2"/>
      <c r="E7" s="2"/>
    </row>
    <row r="8" spans="1:6" x14ac:dyDescent="0.3">
      <c r="A8" s="2" t="s">
        <v>150</v>
      </c>
      <c r="B8" s="2" t="s">
        <v>275</v>
      </c>
      <c r="C8" s="2"/>
      <c r="D8" s="2"/>
      <c r="E8" s="2"/>
    </row>
    <row r="9" spans="1:6" x14ac:dyDescent="0.3">
      <c r="A9" s="2"/>
      <c r="B9" s="2" t="s">
        <v>276</v>
      </c>
      <c r="C9" s="100"/>
      <c r="D9" s="100">
        <v>0.45</v>
      </c>
      <c r="E9" s="2" t="s">
        <v>277</v>
      </c>
      <c r="F9"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1.Bảng quy đổi điểm TH</vt:lpstr>
      <vt:lpstr>2.Cong thuc tinh diem KH</vt:lpstr>
      <vt:lpstr>3. Dữ liệu đầu vào</vt:lpstr>
      <vt:lpstr>Templete</vt:lpstr>
      <vt:lpstr>4.Hệ số chức danh,vùng</vt:lpstr>
      <vt:lpstr>5. TH gán theo Tài khoản</vt:lpstr>
      <vt:lpstr>6. NGuyên tắc gắn mã (ROLE)</vt:lpstr>
      <vt:lpstr>Các mốc chặn trần, sàn</vt:lpstr>
      <vt:lpstr>'3. Dữ liệu đầu vào'!Print_Area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Ban Trien Khai de an 06</cp:lastModifiedBy>
  <dcterms:created xsi:type="dcterms:W3CDTF">2023-11-20T02:52:35Z</dcterms:created>
  <dcterms:modified xsi:type="dcterms:W3CDTF">2025-10-15T02:21:15Z</dcterms:modified>
</cp:coreProperties>
</file>