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D:\python project\DAV\"/>
    </mc:Choice>
  </mc:AlternateContent>
  <xr:revisionPtr revIDLastSave="0" documentId="8_{DDB5AC81-01A1-4DE7-8958-954CC32C96EF}" xr6:coauthVersionLast="47" xr6:coauthVersionMax="47" xr10:uidLastSave="{00000000-0000-0000-0000-000000000000}"/>
  <bookViews>
    <workbookView xWindow="-98" yWindow="-98" windowWidth="21795" windowHeight="12975" xr2:uid="{00000000-000D-0000-FFFF-FFFF00000000}"/>
  </bookViews>
  <sheets>
    <sheet name="Project schedule" sheetId="11" r:id="rId1"/>
  </sheets>
  <definedNames>
    <definedName name="Display_Week">'Project schedule'!$P$3</definedName>
    <definedName name="_xlnm.Print_Titles" localSheetId="0">'Project schedule'!$5:$7</definedName>
    <definedName name="Project_Start">'Project schedule'!$P$2</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1" l="1"/>
  <c r="E18" i="11"/>
  <c r="E17" i="11"/>
  <c r="D18" i="11"/>
  <c r="E16" i="11"/>
  <c r="E14" i="11"/>
  <c r="E13" i="11"/>
  <c r="E12" i="11"/>
  <c r="D10" i="11"/>
  <c r="E10" i="11" s="1"/>
  <c r="D11" i="11"/>
  <c r="E11" i="11" s="1"/>
  <c r="H6" i="11"/>
  <c r="H7" i="11" s="1"/>
  <c r="G8" i="11"/>
  <c r="G9" i="11" l="1"/>
  <c r="G15" i="11" l="1"/>
  <c r="G19" i="11"/>
  <c r="G10" i="11"/>
  <c r="I6" i="11"/>
  <c r="J6" i="11" s="1"/>
  <c r="K6" i="11" s="1"/>
  <c r="L6" i="11" s="1"/>
  <c r="M6" i="11" s="1"/>
  <c r="N6" i="11" s="1"/>
  <c r="O6" i="11" s="1"/>
  <c r="G11" i="11" l="1"/>
  <c r="P6" i="11"/>
  <c r="Q6" i="11" s="1"/>
  <c r="R6" i="11" s="1"/>
  <c r="S6" i="11" s="1"/>
  <c r="T6" i="11" s="1"/>
  <c r="U6" i="11" s="1"/>
  <c r="V6" i="11" s="1"/>
  <c r="I7" i="11"/>
  <c r="W6" i="11" l="1"/>
  <c r="X6" i="11" s="1"/>
  <c r="Y6" i="11" s="1"/>
  <c r="Z6" i="11" s="1"/>
  <c r="AA6" i="11" s="1"/>
  <c r="AB6" i="11" s="1"/>
  <c r="AC6" i="11" s="1"/>
  <c r="J7" i="11"/>
  <c r="AD6" i="11" l="1"/>
  <c r="AE6" i="11" s="1"/>
  <c r="AF6" i="11" s="1"/>
  <c r="AG6" i="11" s="1"/>
  <c r="AH6" i="11" s="1"/>
  <c r="AI6" i="11" s="1"/>
  <c r="K7" i="11"/>
  <c r="AJ6" i="11" l="1"/>
  <c r="AK6" i="11" s="1"/>
  <c r="AL6" i="11" s="1"/>
  <c r="AM6" i="11" s="1"/>
  <c r="AN6" i="11" s="1"/>
  <c r="AO6" i="11" s="1"/>
  <c r="AP6" i="11" s="1"/>
  <c r="L7" i="11"/>
  <c r="AQ6" i="11" l="1"/>
  <c r="AR6" i="11" s="1"/>
  <c r="M7" i="11"/>
  <c r="AS6" i="11" l="1"/>
  <c r="AR7" i="11"/>
  <c r="N7" i="11"/>
  <c r="AT6" i="11" l="1"/>
  <c r="AS7" i="11"/>
  <c r="AU6" i="11" l="1"/>
  <c r="AT7" i="11"/>
  <c r="O7" i="11"/>
  <c r="P7" i="11"/>
  <c r="AV6" i="11" l="1"/>
  <c r="AU7" i="11"/>
  <c r="Q7" i="11"/>
  <c r="AW6" i="11" l="1"/>
  <c r="AX6" i="11" s="1"/>
  <c r="AV7" i="11"/>
  <c r="R7" i="11"/>
  <c r="AX7" i="11" l="1"/>
  <c r="AY6" i="11"/>
  <c r="AW7" i="11"/>
  <c r="S7" i="11"/>
  <c r="AZ6" i="11" l="1"/>
  <c r="AY7" i="11"/>
  <c r="T7" i="11"/>
  <c r="AZ7" i="11" l="1"/>
  <c r="BA6" i="11"/>
  <c r="U7" i="11"/>
  <c r="G13" i="11" l="1"/>
  <c r="BA7" i="11"/>
  <c r="BB6" i="11"/>
  <c r="V7" i="11"/>
  <c r="BB7" i="11" l="1"/>
  <c r="BC6" i="11"/>
  <c r="W7" i="11"/>
  <c r="BD6" i="11" l="1"/>
  <c r="BC7" i="11"/>
  <c r="X7" i="11"/>
  <c r="BD7" i="11" l="1"/>
  <c r="BE6" i="11"/>
  <c r="Y7" i="11"/>
  <c r="BE7" i="11" l="1"/>
  <c r="BF6" i="11"/>
  <c r="Z7" i="11"/>
  <c r="BF7" i="11" l="1"/>
  <c r="BG6" i="11"/>
  <c r="AA7" i="11"/>
  <c r="BH6" i="11" l="1"/>
  <c r="BG7" i="11"/>
  <c r="AB7" i="11"/>
  <c r="BI6" i="11" l="1"/>
  <c r="BH7" i="11"/>
  <c r="AC7" i="11"/>
  <c r="BJ6" i="11" l="1"/>
  <c r="BI7" i="11"/>
  <c r="AD7" i="11"/>
  <c r="BK6" i="11" l="1"/>
  <c r="BL6" i="11" s="1"/>
  <c r="BJ7" i="11"/>
  <c r="AE7" i="11"/>
  <c r="BL7" i="11" l="1"/>
  <c r="BM6" i="11"/>
  <c r="BK7" i="11"/>
  <c r="AF7" i="11"/>
  <c r="BN6" i="11" l="1"/>
  <c r="BM7" i="11"/>
  <c r="AG7" i="11"/>
  <c r="BN7" i="11" l="1"/>
  <c r="BO6" i="11"/>
  <c r="AH7" i="11"/>
  <c r="BO7" i="11" l="1"/>
  <c r="BP6" i="11"/>
  <c r="AI7" i="11"/>
  <c r="G16" i="11" l="1"/>
  <c r="BP7" i="11"/>
  <c r="BQ6" i="11"/>
  <c r="AJ7" i="11"/>
  <c r="G17" i="11" l="1"/>
  <c r="BQ7" i="11"/>
  <c r="BR6" i="11"/>
  <c r="AK7" i="11"/>
  <c r="BR7" i="11" l="1"/>
  <c r="BS6" i="11"/>
  <c r="AL7" i="11"/>
  <c r="BS7" i="11" l="1"/>
  <c r="BT6" i="11"/>
  <c r="AM7" i="11"/>
  <c r="BT7" i="11" l="1"/>
  <c r="BU6" i="11"/>
  <c r="AN7" i="11"/>
  <c r="BU7" i="11" l="1"/>
  <c r="BV6" i="11"/>
  <c r="AO7" i="11"/>
  <c r="BV7" i="11" l="1"/>
  <c r="BW6" i="11"/>
  <c r="AP7" i="11"/>
  <c r="BW7" i="11" l="1"/>
  <c r="BX6" i="11"/>
  <c r="AQ7" i="11"/>
  <c r="BY6" i="11" l="1"/>
  <c r="BX7" i="11"/>
  <c r="BY7" i="11" l="1"/>
  <c r="BZ6" i="11"/>
  <c r="CA6" i="11" l="1"/>
  <c r="BZ7" i="11"/>
  <c r="CA7" i="11" l="1"/>
  <c r="CB6" i="11"/>
  <c r="CC6" i="11" l="1"/>
  <c r="CB7" i="11"/>
  <c r="CC7" i="11" l="1"/>
  <c r="CD6" i="11"/>
  <c r="CE6" i="11" l="1"/>
  <c r="CD7" i="11"/>
  <c r="CF6" i="11" l="1"/>
  <c r="CE7" i="11"/>
  <c r="CG6" i="11" l="1"/>
  <c r="CF7" i="11"/>
  <c r="CH6" i="11" l="1"/>
  <c r="CG7" i="11"/>
  <c r="CH7" i="11" l="1"/>
  <c r="CI6" i="11"/>
  <c r="CI7" i="11" l="1"/>
  <c r="CJ6" i="11"/>
  <c r="CJ7" i="11" l="1"/>
  <c r="CK6" i="11"/>
  <c r="CK7" i="11" l="1"/>
  <c r="CL6" i="11"/>
  <c r="CM6" i="11" l="1"/>
  <c r="CL7" i="11"/>
  <c r="CN6" i="11" l="1"/>
  <c r="CM7" i="11"/>
  <c r="CN7" i="11" l="1"/>
  <c r="CO6" i="11"/>
  <c r="CP6" i="11" l="1"/>
  <c r="CO7" i="11"/>
  <c r="D21" i="11" l="1"/>
  <c r="G21" i="11" s="1"/>
  <c r="G20" i="11"/>
  <c r="CQ6" i="11"/>
  <c r="G18" i="11" s="1"/>
  <c r="CP7" i="11"/>
  <c r="CQ7" i="11" l="1"/>
  <c r="CR6" i="11"/>
  <c r="CS6" i="11" l="1"/>
  <c r="CR7" i="11"/>
  <c r="CT6" i="11" l="1"/>
  <c r="CS7" i="11"/>
  <c r="CU6" i="11" l="1"/>
  <c r="CT7" i="11"/>
  <c r="CV6" i="11" l="1"/>
  <c r="CU7" i="11"/>
  <c r="CV7" i="11" l="1"/>
  <c r="CW6" i="11"/>
  <c r="CW7" i="11" l="1"/>
  <c r="CX6" i="11"/>
  <c r="CX7" i="11" l="1"/>
  <c r="CY6" i="11"/>
  <c r="CZ6" i="11" l="1"/>
  <c r="CY7" i="11"/>
  <c r="DA6" i="11" l="1"/>
  <c r="CZ7" i="11"/>
  <c r="DA7" i="11" l="1"/>
  <c r="DB6" i="11"/>
  <c r="DB7" i="11" s="1"/>
</calcChain>
</file>

<file path=xl/sharedStrings.xml><?xml version="1.0" encoding="utf-8"?>
<sst xmlns="http://schemas.openxmlformats.org/spreadsheetml/2006/main" count="25" uniqueCount="25">
  <si>
    <t>Project start:</t>
  </si>
  <si>
    <t>Display week:</t>
  </si>
  <si>
    <t>APRIL</t>
  </si>
  <si>
    <t>MAY</t>
  </si>
  <si>
    <t>JUNE</t>
  </si>
  <si>
    <t>JULY</t>
  </si>
  <si>
    <t>TASK</t>
  </si>
  <si>
    <t>PROGRESS</t>
  </si>
  <si>
    <t>START</t>
  </si>
  <si>
    <t>END</t>
  </si>
  <si>
    <t xml:space="preserve">Do not delete this row. This row is hidden to preserve a formula that is used to highlight the current day within the project schedule. </t>
  </si>
  <si>
    <t>Analytic Approach</t>
  </si>
  <si>
    <t>Data Collection</t>
  </si>
  <si>
    <t>Data Preparation</t>
  </si>
  <si>
    <t>Define the Requirements</t>
  </si>
  <si>
    <t>Prototype</t>
  </si>
  <si>
    <t>Reporting</t>
  </si>
  <si>
    <t>Making Report</t>
  </si>
  <si>
    <t>Making Presentation</t>
  </si>
  <si>
    <t>RFM Analysis</t>
  </si>
  <si>
    <t>Clustering Customers</t>
  </si>
  <si>
    <t>PROJECT: RFM (Recency, Frequency, and Monetary) Analysis dan Segmentasi Pelanggan pada CV Bali Raspberry</t>
  </si>
  <si>
    <t>RFM Analysis and Clustering</t>
  </si>
  <si>
    <t>Visualization Project</t>
  </si>
  <si>
    <t>Create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</si>
</sst>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4"/>
      <color theme="9"/>
      <name val="Arial Black"/>
      <family val="2"/>
      <scheme val="major"/>
    </font>
    <font>
      <b/>
      <sz val="12"/>
      <color theme="0"/>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00B05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bgColor indexed="64"/>
      </patternFill>
    </fill>
  </fills>
  <borders count="1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6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168" fontId="11" fillId="4" borderId="15" xfId="0" applyNumberFormat="1" applyFont="1" applyFill="1" applyBorder="1" applyAlignment="1">
      <alignment horizontal="center" vertical="center"/>
    </xf>
    <xf numFmtId="168" fontId="11" fillId="4" borderId="13" xfId="0" applyNumberFormat="1" applyFont="1" applyFill="1" applyBorder="1" applyAlignment="1">
      <alignment horizontal="center" vertical="center"/>
    </xf>
    <xf numFmtId="168" fontId="11" fillId="4" borderId="14" xfId="0" applyNumberFormat="1" applyFont="1" applyFill="1" applyBorder="1" applyAlignment="1">
      <alignment horizontal="center" vertical="center"/>
    </xf>
    <xf numFmtId="0" fontId="12" fillId="2" borderId="12" xfId="0" applyFont="1" applyFill="1" applyBorder="1" applyAlignment="1">
      <alignment horizontal="center" vertical="center" shrinkToFit="1"/>
    </xf>
    <xf numFmtId="0" fontId="12" fillId="2" borderId="9" xfId="0" applyFont="1" applyFill="1" applyBorder="1" applyAlignment="1">
      <alignment horizontal="center" vertical="center" shrinkToFit="1"/>
    </xf>
    <xf numFmtId="0" fontId="12" fillId="2" borderId="10" xfId="0" applyFont="1" applyFill="1" applyBorder="1" applyAlignment="1">
      <alignment horizontal="center" vertical="center" shrinkToFit="1"/>
    </xf>
    <xf numFmtId="0" fontId="9" fillId="0" borderId="0" xfId="0" applyFont="1"/>
    <xf numFmtId="0" fontId="4" fillId="0" borderId="3" xfId="0" applyFont="1" applyBorder="1" applyAlignment="1">
      <alignment vertical="center"/>
    </xf>
    <xf numFmtId="0" fontId="4" fillId="0" borderId="8" xfId="0" applyFont="1" applyBorder="1" applyAlignment="1">
      <alignment vertical="center"/>
    </xf>
    <xf numFmtId="0" fontId="4" fillId="0" borderId="0" xfId="0" applyFont="1" applyAlignment="1">
      <alignment vertical="center"/>
    </xf>
    <xf numFmtId="9" fontId="1" fillId="5" borderId="0" xfId="2" applyFont="1" applyFill="1" applyBorder="1" applyAlignment="1">
      <alignment horizontal="center" vertical="center"/>
    </xf>
    <xf numFmtId="165" fontId="9" fillId="5" borderId="0" xfId="0" applyNumberFormat="1" applyFont="1" applyFill="1" applyAlignment="1">
      <alignment horizontal="center" vertical="center"/>
    </xf>
    <xf numFmtId="165" fontId="1" fillId="5" borderId="0" xfId="0" applyNumberFormat="1" applyFont="1" applyFill="1" applyAlignment="1">
      <alignment horizontal="center" vertical="center"/>
    </xf>
    <xf numFmtId="9" fontId="1" fillId="6" borderId="6" xfId="2" applyFont="1" applyFill="1" applyBorder="1" applyAlignment="1">
      <alignment horizontal="center" vertical="center"/>
    </xf>
    <xf numFmtId="165" fontId="9" fillId="6" borderId="6" xfId="10" applyFont="1" applyFill="1" applyBorder="1">
      <alignment horizontal="center" vertical="center"/>
    </xf>
    <xf numFmtId="9" fontId="1" fillId="7" borderId="7" xfId="2" applyFont="1" applyFill="1" applyBorder="1" applyAlignment="1">
      <alignment horizontal="center" vertical="center"/>
    </xf>
    <xf numFmtId="165" fontId="9" fillId="7" borderId="7" xfId="10" applyFont="1" applyFill="1" applyBorder="1">
      <alignment horizontal="center" vertical="center"/>
    </xf>
    <xf numFmtId="0" fontId="13" fillId="8" borderId="0" xfId="0" applyFont="1" applyFill="1" applyAlignment="1">
      <alignment horizontal="left" vertical="center" indent="1"/>
    </xf>
    <xf numFmtId="9" fontId="1" fillId="8" borderId="0" xfId="2" applyFont="1" applyFill="1" applyBorder="1" applyAlignment="1">
      <alignment horizontal="center" vertical="center"/>
    </xf>
    <xf numFmtId="165" fontId="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9" fontId="1" fillId="9" borderId="4" xfId="2" applyFont="1" applyFill="1" applyBorder="1" applyAlignment="1">
      <alignment horizontal="center" vertical="center"/>
    </xf>
    <xf numFmtId="165" fontId="9" fillId="9" borderId="4" xfId="10" applyFont="1" applyFill="1" applyBorder="1">
      <alignment horizontal="center" vertical="center"/>
    </xf>
    <xf numFmtId="165" fontId="9" fillId="9" borderId="5" xfId="10" applyFont="1" applyFill="1" applyBorder="1">
      <alignment horizontal="center" vertical="center"/>
    </xf>
    <xf numFmtId="9" fontId="1" fillId="10" borderId="0" xfId="2" applyFont="1" applyFill="1" applyBorder="1" applyAlignment="1">
      <alignment horizontal="center" vertical="center"/>
    </xf>
    <xf numFmtId="165" fontId="9" fillId="10" borderId="0" xfId="0" applyNumberFormat="1" applyFont="1" applyFill="1" applyAlignment="1">
      <alignment horizontal="center" vertical="center"/>
    </xf>
    <xf numFmtId="165" fontId="1" fillId="10" borderId="0" xfId="0" applyNumberFormat="1" applyFont="1" applyFill="1" applyAlignment="1">
      <alignment horizontal="center" vertical="center"/>
    </xf>
    <xf numFmtId="0" fontId="18" fillId="10" borderId="0" xfId="0" applyFont="1" applyFill="1" applyAlignment="1">
      <alignment horizontal="left" vertical="center" indent="1"/>
    </xf>
    <xf numFmtId="0" fontId="18" fillId="5" borderId="0" xfId="0" applyFont="1" applyFill="1" applyAlignment="1">
      <alignment horizontal="left" vertical="center" indent="1"/>
    </xf>
    <xf numFmtId="0" fontId="20" fillId="0" borderId="0" xfId="0" applyFont="1"/>
    <xf numFmtId="0" fontId="10" fillId="9" borderId="4" xfId="12" applyFont="1" applyFill="1" applyBorder="1">
      <alignment horizontal="left" vertical="center" indent="2"/>
    </xf>
    <xf numFmtId="0" fontId="10" fillId="9" borderId="5" xfId="12" applyFont="1" applyFill="1" applyBorder="1">
      <alignment horizontal="left" vertical="center" indent="2"/>
    </xf>
    <xf numFmtId="0" fontId="10" fillId="6" borderId="6" xfId="12" applyFont="1" applyFill="1" applyBorder="1">
      <alignment horizontal="left" vertical="center" indent="2"/>
    </xf>
    <xf numFmtId="0" fontId="10" fillId="7" borderId="7" xfId="12" applyFont="1" applyFill="1" applyBorder="1">
      <alignment horizontal="left" vertical="center" indent="2"/>
    </xf>
    <xf numFmtId="0" fontId="4" fillId="0" borderId="0" xfId="0" applyFont="1" applyAlignment="1">
      <alignment horizontal="right" vertical="center"/>
    </xf>
    <xf numFmtId="0" fontId="10" fillId="3" borderId="16" xfId="0" applyFont="1" applyFill="1" applyBorder="1" applyAlignment="1">
      <alignment vertical="center"/>
    </xf>
    <xf numFmtId="0" fontId="21" fillId="0" borderId="0" xfId="0" applyFont="1" applyAlignment="1">
      <alignment horizontal="left"/>
    </xf>
    <xf numFmtId="0" fontId="22" fillId="0" borderId="0" xfId="0" applyFont="1"/>
    <xf numFmtId="166" fontId="15" fillId="0" borderId="0" xfId="9" applyFont="1" applyBorder="1" applyAlignment="1">
      <alignment horizontal="left"/>
    </xf>
    <xf numFmtId="0" fontId="16" fillId="0" borderId="0" xfId="0" applyFont="1"/>
    <xf numFmtId="0" fontId="14" fillId="0" borderId="0" xfId="8" applyFont="1" applyAlignment="1">
      <alignment horizontal="left"/>
    </xf>
    <xf numFmtId="0" fontId="4" fillId="0" borderId="0" xfId="0" applyFont="1"/>
    <xf numFmtId="0" fontId="19" fillId="0" borderId="0" xfId="8" applyFont="1" applyAlignment="1">
      <alignment horizontal="left"/>
    </xf>
    <xf numFmtId="0" fontId="7" fillId="0" borderId="0" xfId="0" applyFont="1"/>
    <xf numFmtId="0" fontId="17" fillId="0" borderId="0" xfId="5" applyFont="1" applyAlignment="1">
      <alignment horizontal="left" wrapText="1"/>
    </xf>
    <xf numFmtId="167" fontId="9" fillId="2" borderId="15" xfId="0" applyNumberFormat="1" applyFont="1" applyFill="1" applyBorder="1" applyAlignment="1">
      <alignment horizontal="center" vertical="center" wrapText="1"/>
    </xf>
    <xf numFmtId="167" fontId="9" fillId="2" borderId="13" xfId="0" applyNumberFormat="1" applyFont="1" applyFill="1" applyBorder="1" applyAlignment="1">
      <alignment horizontal="center" vertical="center" wrapText="1"/>
    </xf>
    <xf numFmtId="167" fontId="9" fillId="2" borderId="14" xfId="0" applyNumberFormat="1" applyFont="1" applyFill="1" applyBorder="1" applyAlignment="1">
      <alignment horizontal="center" vertical="center" wrapText="1"/>
    </xf>
    <xf numFmtId="0" fontId="7" fillId="0" borderId="0" xfId="3" applyAlignment="1">
      <alignment wrapText="1"/>
    </xf>
    <xf numFmtId="0" fontId="10" fillId="3" borderId="11" xfId="0" applyFont="1" applyFill="1" applyBorder="1" applyAlignment="1">
      <alignment horizontal="left" vertical="center"/>
    </xf>
    <xf numFmtId="0" fontId="10" fillId="3" borderId="16" xfId="0" applyFont="1" applyFill="1" applyBorder="1" applyAlignment="1">
      <alignment horizontal="left" vertical="center"/>
    </xf>
    <xf numFmtId="0" fontId="10" fillId="3" borderId="11" xfId="0" applyFont="1" applyFill="1" applyBorder="1" applyAlignment="1">
      <alignment horizontal="center" vertical="center"/>
    </xf>
    <xf numFmtId="0" fontId="4" fillId="2" borderId="16" xfId="0"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DB23"/>
  <sheetViews>
    <sheetView showGridLines="0" tabSelected="1" showRuler="0" topLeftCell="B6" zoomScale="89" zoomScaleNormal="89" zoomScalePageLayoutView="70" workbookViewId="0">
      <selection activeCell="X17" sqref="X17"/>
    </sheetView>
  </sheetViews>
  <sheetFormatPr defaultColWidth="8.75" defaultRowHeight="30" customHeight="1" x14ac:dyDescent="0.35"/>
  <cols>
    <col min="1" max="1" width="2.75" style="5" customWidth="1"/>
    <col min="2" max="2" width="41.375" customWidth="1"/>
    <col min="3" max="3" width="12.5" customWidth="1"/>
    <col min="4" max="4" width="13.25" style="2" customWidth="1"/>
    <col min="5" max="5" width="13.25" customWidth="1"/>
    <col min="6" max="6" width="2.375" customWidth="1"/>
    <col min="7" max="7" width="12.5" hidden="1" customWidth="1"/>
    <col min="8" max="106" width="2.625" customWidth="1"/>
  </cols>
  <sheetData>
    <row r="2" spans="1:106" ht="66" customHeight="1" x14ac:dyDescent="0.9">
      <c r="A2" s="6"/>
      <c r="B2" s="57" t="s">
        <v>21</v>
      </c>
      <c r="C2" s="57"/>
      <c r="D2" s="57"/>
      <c r="E2" s="57"/>
      <c r="G2" s="1"/>
      <c r="H2" s="53" t="s">
        <v>0</v>
      </c>
      <c r="I2" s="54"/>
      <c r="J2" s="54"/>
      <c r="K2" s="54"/>
      <c r="L2" s="54"/>
      <c r="M2" s="54"/>
      <c r="N2" s="54"/>
      <c r="O2" s="9"/>
      <c r="P2" s="51">
        <v>45385</v>
      </c>
      <c r="Q2" s="52"/>
      <c r="R2" s="52"/>
      <c r="S2" s="52"/>
      <c r="T2" s="52"/>
      <c r="U2" s="52"/>
      <c r="V2" s="52"/>
      <c r="W2" s="52"/>
      <c r="X2" s="52"/>
      <c r="Y2" s="52"/>
    </row>
    <row r="3" spans="1:106" ht="30" customHeight="1" x14ac:dyDescent="0.9">
      <c r="B3" s="57"/>
      <c r="C3" s="57"/>
      <c r="D3" s="57"/>
      <c r="E3" s="57"/>
      <c r="H3" s="55" t="s">
        <v>1</v>
      </c>
      <c r="I3" s="56"/>
      <c r="J3" s="56"/>
      <c r="K3" s="56"/>
      <c r="L3" s="56"/>
      <c r="M3" s="56"/>
      <c r="N3" s="56"/>
      <c r="O3" s="42"/>
      <c r="P3" s="49">
        <v>1</v>
      </c>
      <c r="Q3" s="50"/>
      <c r="R3" s="50"/>
      <c r="S3" s="50"/>
      <c r="T3" s="50"/>
      <c r="U3" s="50"/>
      <c r="V3" s="50"/>
      <c r="W3" s="50"/>
      <c r="X3" s="50"/>
      <c r="Y3" s="50"/>
    </row>
    <row r="4" spans="1:106" s="10" customFormat="1" ht="30" customHeight="1" x14ac:dyDescent="0.35">
      <c r="A4" s="5"/>
      <c r="B4" s="11"/>
      <c r="C4" s="11"/>
      <c r="D4" s="12"/>
    </row>
    <row r="5" spans="1:106" s="10" customFormat="1" ht="30" customHeight="1" x14ac:dyDescent="0.35">
      <c r="A5" s="6"/>
      <c r="B5" s="48"/>
      <c r="C5" s="48"/>
      <c r="D5" s="48"/>
      <c r="E5" s="48"/>
      <c r="H5" s="58" t="s">
        <v>2</v>
      </c>
      <c r="I5" s="58"/>
      <c r="J5" s="58"/>
      <c r="K5" s="58"/>
      <c r="L5" s="58"/>
      <c r="M5" s="58"/>
      <c r="N5" s="58"/>
      <c r="O5" s="58"/>
      <c r="P5" s="58"/>
      <c r="Q5" s="58"/>
      <c r="R5" s="58"/>
      <c r="S5" s="58"/>
      <c r="T5" s="58"/>
      <c r="U5" s="58"/>
      <c r="V5" s="58"/>
      <c r="W5" s="58"/>
      <c r="X5" s="58"/>
      <c r="Y5" s="58"/>
      <c r="Z5" s="58"/>
      <c r="AA5" s="58"/>
      <c r="AB5" s="58"/>
      <c r="AC5" s="58"/>
      <c r="AD5" s="58"/>
      <c r="AE5" s="58"/>
      <c r="AF5" s="58"/>
      <c r="AG5" s="58"/>
      <c r="AH5" s="58"/>
      <c r="AI5" s="59"/>
      <c r="AJ5" s="60" t="s">
        <v>3</v>
      </c>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9"/>
      <c r="BO5" s="60" t="s">
        <v>4</v>
      </c>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9"/>
      <c r="CS5" s="60" t="s">
        <v>5</v>
      </c>
      <c r="CT5" s="58"/>
      <c r="CU5" s="58"/>
      <c r="CV5" s="58"/>
      <c r="CW5" s="58"/>
      <c r="CX5" s="58"/>
      <c r="CY5" s="58"/>
      <c r="CZ5" s="58"/>
      <c r="DA5" s="58"/>
      <c r="DB5" s="58"/>
    </row>
    <row r="6" spans="1:106" s="10" customFormat="1" ht="15" customHeight="1" x14ac:dyDescent="0.35">
      <c r="A6" s="61"/>
      <c r="B6" s="62" t="s">
        <v>6</v>
      </c>
      <c r="C6" s="64" t="s">
        <v>7</v>
      </c>
      <c r="D6" s="64" t="s">
        <v>8</v>
      </c>
      <c r="E6" s="64" t="s">
        <v>9</v>
      </c>
      <c r="H6" s="13">
        <f>Project_Start-WEEKDAY(Project_Start,1)+4+7*(Display_Week-1)</f>
        <v>45385</v>
      </c>
      <c r="I6" s="13">
        <f>H6+1</f>
        <v>45386</v>
      </c>
      <c r="J6" s="13">
        <f t="shared" ref="J6:AW6" si="0">I6+1</f>
        <v>45387</v>
      </c>
      <c r="K6" s="13">
        <f t="shared" si="0"/>
        <v>45388</v>
      </c>
      <c r="L6" s="13">
        <f t="shared" si="0"/>
        <v>45389</v>
      </c>
      <c r="M6" s="13">
        <f t="shared" si="0"/>
        <v>45390</v>
      </c>
      <c r="N6" s="14">
        <f t="shared" si="0"/>
        <v>45391</v>
      </c>
      <c r="O6" s="15">
        <f>N6+1</f>
        <v>45392</v>
      </c>
      <c r="P6" s="13">
        <f>O6+1</f>
        <v>45393</v>
      </c>
      <c r="Q6" s="13">
        <f t="shared" si="0"/>
        <v>45394</v>
      </c>
      <c r="R6" s="13">
        <f t="shared" si="0"/>
        <v>45395</v>
      </c>
      <c r="S6" s="13">
        <f t="shared" si="0"/>
        <v>45396</v>
      </c>
      <c r="T6" s="13">
        <f t="shared" si="0"/>
        <v>45397</v>
      </c>
      <c r="U6" s="14">
        <f t="shared" si="0"/>
        <v>45398</v>
      </c>
      <c r="V6" s="15">
        <f>U6+1</f>
        <v>45399</v>
      </c>
      <c r="W6" s="13">
        <f>V6+1</f>
        <v>45400</v>
      </c>
      <c r="X6" s="13">
        <f t="shared" si="0"/>
        <v>45401</v>
      </c>
      <c r="Y6" s="13">
        <f t="shared" si="0"/>
        <v>45402</v>
      </c>
      <c r="Z6" s="13">
        <f t="shared" si="0"/>
        <v>45403</v>
      </c>
      <c r="AA6" s="13">
        <f t="shared" si="0"/>
        <v>45404</v>
      </c>
      <c r="AB6" s="14">
        <f t="shared" si="0"/>
        <v>45405</v>
      </c>
      <c r="AC6" s="15">
        <f>AB6+1</f>
        <v>45406</v>
      </c>
      <c r="AD6" s="13">
        <f>AC6+1</f>
        <v>45407</v>
      </c>
      <c r="AE6" s="13">
        <f t="shared" si="0"/>
        <v>45408</v>
      </c>
      <c r="AF6" s="13">
        <f t="shared" si="0"/>
        <v>45409</v>
      </c>
      <c r="AG6" s="13">
        <f t="shared" si="0"/>
        <v>45410</v>
      </c>
      <c r="AH6" s="13">
        <f t="shared" si="0"/>
        <v>45411</v>
      </c>
      <c r="AI6" s="14">
        <f t="shared" si="0"/>
        <v>45412</v>
      </c>
      <c r="AJ6" s="15">
        <f>AI6+1</f>
        <v>45413</v>
      </c>
      <c r="AK6" s="13">
        <f>AJ6+1</f>
        <v>45414</v>
      </c>
      <c r="AL6" s="13">
        <f t="shared" si="0"/>
        <v>45415</v>
      </c>
      <c r="AM6" s="13">
        <f t="shared" si="0"/>
        <v>45416</v>
      </c>
      <c r="AN6" s="13">
        <f t="shared" si="0"/>
        <v>45417</v>
      </c>
      <c r="AO6" s="13">
        <f t="shared" si="0"/>
        <v>45418</v>
      </c>
      <c r="AP6" s="14">
        <f t="shared" si="0"/>
        <v>45419</v>
      </c>
      <c r="AQ6" s="15">
        <f>AP6+1</f>
        <v>45420</v>
      </c>
      <c r="AR6" s="13">
        <f>AQ6+1</f>
        <v>45421</v>
      </c>
      <c r="AS6" s="13">
        <f t="shared" si="0"/>
        <v>45422</v>
      </c>
      <c r="AT6" s="13">
        <f t="shared" si="0"/>
        <v>45423</v>
      </c>
      <c r="AU6" s="13">
        <f t="shared" si="0"/>
        <v>45424</v>
      </c>
      <c r="AV6" s="13">
        <f t="shared" si="0"/>
        <v>45425</v>
      </c>
      <c r="AW6" s="14">
        <f t="shared" si="0"/>
        <v>45426</v>
      </c>
      <c r="AX6" s="15">
        <f>AW6+1</f>
        <v>45427</v>
      </c>
      <c r="AY6" s="13">
        <f>AX6+1</f>
        <v>45428</v>
      </c>
      <c r="AZ6" s="13">
        <f t="shared" ref="AZ6:BD6" si="1">AY6+1</f>
        <v>45429</v>
      </c>
      <c r="BA6" s="13">
        <f t="shared" si="1"/>
        <v>45430</v>
      </c>
      <c r="BB6" s="13">
        <f t="shared" si="1"/>
        <v>45431</v>
      </c>
      <c r="BC6" s="13">
        <f t="shared" si="1"/>
        <v>45432</v>
      </c>
      <c r="BD6" s="14">
        <f t="shared" si="1"/>
        <v>45433</v>
      </c>
      <c r="BE6" s="15">
        <f>BD6+1</f>
        <v>45434</v>
      </c>
      <c r="BF6" s="13">
        <f>BE6+1</f>
        <v>45435</v>
      </c>
      <c r="BG6" s="13">
        <f t="shared" ref="BG6:BK6" si="2">BF6+1</f>
        <v>45436</v>
      </c>
      <c r="BH6" s="13">
        <f t="shared" si="2"/>
        <v>45437</v>
      </c>
      <c r="BI6" s="13">
        <f t="shared" si="2"/>
        <v>45438</v>
      </c>
      <c r="BJ6" s="13">
        <f t="shared" si="2"/>
        <v>45439</v>
      </c>
      <c r="BK6" s="13">
        <f t="shared" si="2"/>
        <v>45440</v>
      </c>
      <c r="BL6" s="15">
        <f>BK6+1</f>
        <v>45441</v>
      </c>
      <c r="BM6" s="13">
        <f>BL6+1</f>
        <v>45442</v>
      </c>
      <c r="BN6" s="13">
        <f t="shared" ref="BN6" si="3">BM6+1</f>
        <v>45443</v>
      </c>
      <c r="BO6" s="13">
        <f t="shared" ref="BO6" si="4">BN6+1</f>
        <v>45444</v>
      </c>
      <c r="BP6" s="13">
        <f t="shared" ref="BP6" si="5">BO6+1</f>
        <v>45445</v>
      </c>
      <c r="BQ6" s="13">
        <f t="shared" ref="BQ6" si="6">BP6+1</f>
        <v>45446</v>
      </c>
      <c r="BR6" s="13">
        <f t="shared" ref="BR6" si="7">BQ6+1</f>
        <v>45447</v>
      </c>
      <c r="BS6" s="15">
        <f>BR6+1</f>
        <v>45448</v>
      </c>
      <c r="BT6" s="13">
        <f>BS6+1</f>
        <v>45449</v>
      </c>
      <c r="BU6" s="13">
        <f t="shared" ref="BU6" si="8">BT6+1</f>
        <v>45450</v>
      </c>
      <c r="BV6" s="13">
        <f t="shared" ref="BV6" si="9">BU6+1</f>
        <v>45451</v>
      </c>
      <c r="BW6" s="13">
        <f t="shared" ref="BW6" si="10">BV6+1</f>
        <v>45452</v>
      </c>
      <c r="BX6" s="13">
        <f t="shared" ref="BX6" si="11">BW6+1</f>
        <v>45453</v>
      </c>
      <c r="BY6" s="13">
        <f t="shared" ref="BY6" si="12">BX6+1</f>
        <v>45454</v>
      </c>
      <c r="BZ6" s="15">
        <f>BY6+1</f>
        <v>45455</v>
      </c>
      <c r="CA6" s="13">
        <f>BZ6+1</f>
        <v>45456</v>
      </c>
      <c r="CB6" s="13">
        <f t="shared" ref="CB6" si="13">CA6+1</f>
        <v>45457</v>
      </c>
      <c r="CC6" s="13">
        <f t="shared" ref="CC6" si="14">CB6+1</f>
        <v>45458</v>
      </c>
      <c r="CD6" s="13">
        <f t="shared" ref="CD6" si="15">CC6+1</f>
        <v>45459</v>
      </c>
      <c r="CE6" s="13">
        <f t="shared" ref="CE6" si="16">CD6+1</f>
        <v>45460</v>
      </c>
      <c r="CF6" s="14">
        <f t="shared" ref="CF6" si="17">CE6+1</f>
        <v>45461</v>
      </c>
      <c r="CG6" s="15">
        <f>CF6+1</f>
        <v>45462</v>
      </c>
      <c r="CH6" s="13">
        <f>CG6+1</f>
        <v>45463</v>
      </c>
      <c r="CI6" s="13">
        <f t="shared" ref="CI6" si="18">CH6+1</f>
        <v>45464</v>
      </c>
      <c r="CJ6" s="13">
        <f t="shared" ref="CJ6" si="19">CI6+1</f>
        <v>45465</v>
      </c>
      <c r="CK6" s="13">
        <f t="shared" ref="CK6" si="20">CJ6+1</f>
        <v>45466</v>
      </c>
      <c r="CL6" s="13">
        <f t="shared" ref="CL6" si="21">CK6+1</f>
        <v>45467</v>
      </c>
      <c r="CM6" s="14">
        <f t="shared" ref="CM6" si="22">CL6+1</f>
        <v>45468</v>
      </c>
      <c r="CN6" s="15">
        <f>CM6+1</f>
        <v>45469</v>
      </c>
      <c r="CO6" s="13">
        <f>CN6+1</f>
        <v>45470</v>
      </c>
      <c r="CP6" s="13">
        <f t="shared" ref="CP6" si="23">CO6+1</f>
        <v>45471</v>
      </c>
      <c r="CQ6" s="13">
        <f t="shared" ref="CQ6" si="24">CP6+1</f>
        <v>45472</v>
      </c>
      <c r="CR6" s="13">
        <f t="shared" ref="CR6" si="25">CQ6+1</f>
        <v>45473</v>
      </c>
      <c r="CS6" s="13">
        <f t="shared" ref="CS6" si="26">CR6+1</f>
        <v>45474</v>
      </c>
      <c r="CT6" s="14">
        <f t="shared" ref="CT6" si="27">CS6+1</f>
        <v>45475</v>
      </c>
      <c r="CU6" s="15">
        <f>CT6+1</f>
        <v>45476</v>
      </c>
      <c r="CV6" s="13">
        <f>CU6+1</f>
        <v>45477</v>
      </c>
      <c r="CW6" s="13">
        <f t="shared" ref="CW6" si="28">CV6+1</f>
        <v>45478</v>
      </c>
      <c r="CX6" s="13">
        <f t="shared" ref="CX6" si="29">CW6+1</f>
        <v>45479</v>
      </c>
      <c r="CY6" s="13">
        <f t="shared" ref="CY6" si="30">CX6+1</f>
        <v>45480</v>
      </c>
      <c r="CZ6" s="13">
        <f t="shared" ref="CZ6" si="31">CY6+1</f>
        <v>45481</v>
      </c>
      <c r="DA6" s="13">
        <f t="shared" ref="DA6" si="32">CZ6+1</f>
        <v>45482</v>
      </c>
      <c r="DB6" s="15">
        <f>DA6+1</f>
        <v>45483</v>
      </c>
    </row>
    <row r="7" spans="1:106" s="10" customFormat="1" ht="13.9" thickBot="1" x14ac:dyDescent="0.4">
      <c r="A7" s="61"/>
      <c r="B7" s="63"/>
      <c r="C7" s="65"/>
      <c r="D7" s="65"/>
      <c r="E7" s="65"/>
      <c r="H7" s="16" t="str">
        <f t="shared" ref="H7:AM7" si="33">LEFT(TEXT(H6,"ddd"),1)</f>
        <v>W</v>
      </c>
      <c r="I7" s="17" t="str">
        <f t="shared" si="33"/>
        <v>T</v>
      </c>
      <c r="J7" s="17" t="str">
        <f t="shared" si="33"/>
        <v>F</v>
      </c>
      <c r="K7" s="17" t="str">
        <f t="shared" si="33"/>
        <v>S</v>
      </c>
      <c r="L7" s="17" t="str">
        <f t="shared" si="33"/>
        <v>S</v>
      </c>
      <c r="M7" s="17" t="str">
        <f t="shared" si="33"/>
        <v>M</v>
      </c>
      <c r="N7" s="17" t="str">
        <f t="shared" si="33"/>
        <v>T</v>
      </c>
      <c r="O7" s="17" t="str">
        <f t="shared" si="33"/>
        <v>W</v>
      </c>
      <c r="P7" s="17" t="str">
        <f t="shared" si="33"/>
        <v>T</v>
      </c>
      <c r="Q7" s="17" t="str">
        <f t="shared" si="33"/>
        <v>F</v>
      </c>
      <c r="R7" s="17" t="str">
        <f t="shared" si="33"/>
        <v>S</v>
      </c>
      <c r="S7" s="17" t="str">
        <f t="shared" si="33"/>
        <v>S</v>
      </c>
      <c r="T7" s="17" t="str">
        <f t="shared" si="33"/>
        <v>M</v>
      </c>
      <c r="U7" s="17" t="str">
        <f t="shared" si="33"/>
        <v>T</v>
      </c>
      <c r="V7" s="17" t="str">
        <f t="shared" si="33"/>
        <v>W</v>
      </c>
      <c r="W7" s="17" t="str">
        <f t="shared" si="33"/>
        <v>T</v>
      </c>
      <c r="X7" s="17" t="str">
        <f t="shared" si="33"/>
        <v>F</v>
      </c>
      <c r="Y7" s="17" t="str">
        <f t="shared" si="33"/>
        <v>S</v>
      </c>
      <c r="Z7" s="17" t="str">
        <f t="shared" si="33"/>
        <v>S</v>
      </c>
      <c r="AA7" s="17" t="str">
        <f t="shared" si="33"/>
        <v>M</v>
      </c>
      <c r="AB7" s="17" t="str">
        <f t="shared" si="33"/>
        <v>T</v>
      </c>
      <c r="AC7" s="17" t="str">
        <f t="shared" si="33"/>
        <v>W</v>
      </c>
      <c r="AD7" s="17" t="str">
        <f t="shared" si="33"/>
        <v>T</v>
      </c>
      <c r="AE7" s="17" t="str">
        <f t="shared" si="33"/>
        <v>F</v>
      </c>
      <c r="AF7" s="17" t="str">
        <f t="shared" si="33"/>
        <v>S</v>
      </c>
      <c r="AG7" s="17" t="str">
        <f t="shared" si="33"/>
        <v>S</v>
      </c>
      <c r="AH7" s="17" t="str">
        <f t="shared" si="33"/>
        <v>M</v>
      </c>
      <c r="AI7" s="17" t="str">
        <f t="shared" si="33"/>
        <v>T</v>
      </c>
      <c r="AJ7" s="17" t="str">
        <f t="shared" si="33"/>
        <v>W</v>
      </c>
      <c r="AK7" s="17" t="str">
        <f t="shared" si="33"/>
        <v>T</v>
      </c>
      <c r="AL7" s="17" t="str">
        <f t="shared" si="33"/>
        <v>F</v>
      </c>
      <c r="AM7" s="17" t="str">
        <f t="shared" si="33"/>
        <v>S</v>
      </c>
      <c r="AN7" s="17" t="str">
        <f t="shared" ref="AN7:BK7" si="34">LEFT(TEXT(AN6,"ddd"),1)</f>
        <v>S</v>
      </c>
      <c r="AO7" s="17" t="str">
        <f t="shared" si="34"/>
        <v>M</v>
      </c>
      <c r="AP7" s="17" t="str">
        <f t="shared" si="34"/>
        <v>T</v>
      </c>
      <c r="AQ7" s="17" t="str">
        <f t="shared" si="34"/>
        <v>W</v>
      </c>
      <c r="AR7" s="17" t="str">
        <f t="shared" si="34"/>
        <v>T</v>
      </c>
      <c r="AS7" s="17" t="str">
        <f t="shared" si="34"/>
        <v>F</v>
      </c>
      <c r="AT7" s="17" t="str">
        <f t="shared" si="34"/>
        <v>S</v>
      </c>
      <c r="AU7" s="17" t="str">
        <f t="shared" si="34"/>
        <v>S</v>
      </c>
      <c r="AV7" s="17" t="str">
        <f t="shared" si="34"/>
        <v>M</v>
      </c>
      <c r="AW7" s="17" t="str">
        <f t="shared" si="34"/>
        <v>T</v>
      </c>
      <c r="AX7" s="17" t="str">
        <f t="shared" si="34"/>
        <v>W</v>
      </c>
      <c r="AY7" s="17" t="str">
        <f t="shared" si="34"/>
        <v>T</v>
      </c>
      <c r="AZ7" s="17" t="str">
        <f t="shared" si="34"/>
        <v>F</v>
      </c>
      <c r="BA7" s="17" t="str">
        <f t="shared" si="34"/>
        <v>S</v>
      </c>
      <c r="BB7" s="17" t="str">
        <f t="shared" si="34"/>
        <v>S</v>
      </c>
      <c r="BC7" s="17" t="str">
        <f t="shared" si="34"/>
        <v>M</v>
      </c>
      <c r="BD7" s="17" t="str">
        <f t="shared" si="34"/>
        <v>T</v>
      </c>
      <c r="BE7" s="17" t="str">
        <f t="shared" si="34"/>
        <v>W</v>
      </c>
      <c r="BF7" s="17" t="str">
        <f t="shared" si="34"/>
        <v>T</v>
      </c>
      <c r="BG7" s="17" t="str">
        <f t="shared" si="34"/>
        <v>F</v>
      </c>
      <c r="BH7" s="17" t="str">
        <f t="shared" si="34"/>
        <v>S</v>
      </c>
      <c r="BI7" s="17" t="str">
        <f t="shared" si="34"/>
        <v>S</v>
      </c>
      <c r="BJ7" s="17" t="str">
        <f t="shared" si="34"/>
        <v>M</v>
      </c>
      <c r="BK7" s="18" t="str">
        <f t="shared" si="34"/>
        <v>T</v>
      </c>
      <c r="BL7" s="17" t="str">
        <f t="shared" ref="BL7:DA7" si="35">LEFT(TEXT(BL6,"ddd"),1)</f>
        <v>W</v>
      </c>
      <c r="BM7" s="17" t="str">
        <f t="shared" si="35"/>
        <v>T</v>
      </c>
      <c r="BN7" s="17" t="str">
        <f t="shared" si="35"/>
        <v>F</v>
      </c>
      <c r="BO7" s="17" t="str">
        <f t="shared" si="35"/>
        <v>S</v>
      </c>
      <c r="BP7" s="17" t="str">
        <f t="shared" si="35"/>
        <v>S</v>
      </c>
      <c r="BQ7" s="17" t="str">
        <f t="shared" si="35"/>
        <v>M</v>
      </c>
      <c r="BR7" s="18" t="str">
        <f t="shared" si="35"/>
        <v>T</v>
      </c>
      <c r="BS7" s="17" t="str">
        <f t="shared" si="35"/>
        <v>W</v>
      </c>
      <c r="BT7" s="17" t="str">
        <f t="shared" si="35"/>
        <v>T</v>
      </c>
      <c r="BU7" s="17" t="str">
        <f t="shared" si="35"/>
        <v>F</v>
      </c>
      <c r="BV7" s="17" t="str">
        <f t="shared" si="35"/>
        <v>S</v>
      </c>
      <c r="BW7" s="17" t="str">
        <f t="shared" si="35"/>
        <v>S</v>
      </c>
      <c r="BX7" s="17" t="str">
        <f t="shared" si="35"/>
        <v>M</v>
      </c>
      <c r="BY7" s="18" t="str">
        <f t="shared" si="35"/>
        <v>T</v>
      </c>
      <c r="BZ7" s="17" t="str">
        <f t="shared" si="35"/>
        <v>W</v>
      </c>
      <c r="CA7" s="17" t="str">
        <f t="shared" si="35"/>
        <v>T</v>
      </c>
      <c r="CB7" s="17" t="str">
        <f t="shared" si="35"/>
        <v>F</v>
      </c>
      <c r="CC7" s="17" t="str">
        <f t="shared" si="35"/>
        <v>S</v>
      </c>
      <c r="CD7" s="17" t="str">
        <f t="shared" si="35"/>
        <v>S</v>
      </c>
      <c r="CE7" s="17" t="str">
        <f t="shared" si="35"/>
        <v>M</v>
      </c>
      <c r="CF7" s="17" t="str">
        <f t="shared" si="35"/>
        <v>T</v>
      </c>
      <c r="CG7" s="17" t="str">
        <f t="shared" si="35"/>
        <v>W</v>
      </c>
      <c r="CH7" s="17" t="str">
        <f t="shared" si="35"/>
        <v>T</v>
      </c>
      <c r="CI7" s="17" t="str">
        <f t="shared" si="35"/>
        <v>F</v>
      </c>
      <c r="CJ7" s="17" t="str">
        <f t="shared" si="35"/>
        <v>S</v>
      </c>
      <c r="CK7" s="17" t="str">
        <f t="shared" si="35"/>
        <v>S</v>
      </c>
      <c r="CL7" s="17" t="str">
        <f t="shared" si="35"/>
        <v>M</v>
      </c>
      <c r="CM7" s="17" t="str">
        <f t="shared" si="35"/>
        <v>T</v>
      </c>
      <c r="CN7" s="17" t="str">
        <f t="shared" si="35"/>
        <v>W</v>
      </c>
      <c r="CO7" s="17" t="str">
        <f t="shared" si="35"/>
        <v>T</v>
      </c>
      <c r="CP7" s="17" t="str">
        <f t="shared" si="35"/>
        <v>F</v>
      </c>
      <c r="CQ7" s="17" t="str">
        <f t="shared" si="35"/>
        <v>S</v>
      </c>
      <c r="CR7" s="17" t="str">
        <f t="shared" si="35"/>
        <v>S</v>
      </c>
      <c r="CS7" s="17" t="str">
        <f t="shared" si="35"/>
        <v>M</v>
      </c>
      <c r="CT7" s="17" t="str">
        <f t="shared" si="35"/>
        <v>T</v>
      </c>
      <c r="CU7" s="17" t="str">
        <f t="shared" si="35"/>
        <v>W</v>
      </c>
      <c r="CV7" s="17" t="str">
        <f t="shared" si="35"/>
        <v>T</v>
      </c>
      <c r="CW7" s="17" t="str">
        <f t="shared" si="35"/>
        <v>F</v>
      </c>
      <c r="CX7" s="17" t="str">
        <f t="shared" si="35"/>
        <v>S</v>
      </c>
      <c r="CY7" s="17" t="str">
        <f t="shared" si="35"/>
        <v>S</v>
      </c>
      <c r="CZ7" s="17" t="str">
        <f t="shared" si="35"/>
        <v>M</v>
      </c>
      <c r="DA7" s="18" t="str">
        <f t="shared" si="35"/>
        <v>T</v>
      </c>
      <c r="DB7" s="17" t="str">
        <f t="shared" ref="DB7" si="36">LEFT(TEXT(DB6,"ddd"),1)</f>
        <v>W</v>
      </c>
    </row>
    <row r="8" spans="1:106" s="10" customFormat="1" ht="30" hidden="1" customHeight="1" thickBot="1" x14ac:dyDescent="0.4">
      <c r="A8" s="5" t="s">
        <v>10</v>
      </c>
      <c r="B8" s="19"/>
      <c r="C8" s="19"/>
      <c r="D8" s="19"/>
      <c r="E8" s="19"/>
      <c r="G8" s="10" t="str">
        <f>IF(OR(ISBLANK(task_start),ISBLANK(task_end)),"",task_end-task_start+1)</f>
        <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row>
    <row r="9" spans="1:106" s="22" customFormat="1" ht="30" customHeight="1" thickBot="1" x14ac:dyDescent="0.4">
      <c r="A9" s="6"/>
      <c r="B9" s="40" t="s">
        <v>22</v>
      </c>
      <c r="C9" s="37"/>
      <c r="D9" s="38"/>
      <c r="E9" s="39"/>
      <c r="F9" s="8"/>
      <c r="G9" s="4" t="str">
        <f t="shared" ref="G9:G21" si="37">IF(OR(ISBLANK(task_start),ISBLANK(task_end)),"",task_end-task_start+1)</f>
        <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106" s="22" customFormat="1" ht="30" customHeight="1" thickBot="1" x14ac:dyDescent="0.4">
      <c r="A10" s="6"/>
      <c r="B10" s="44" t="s">
        <v>11</v>
      </c>
      <c r="C10" s="34">
        <v>1</v>
      </c>
      <c r="D10" s="35">
        <f>Project_Start+3</f>
        <v>45388</v>
      </c>
      <c r="E10" s="36">
        <f>D10+14</f>
        <v>45402</v>
      </c>
      <c r="F10" s="8"/>
      <c r="G10" s="4">
        <f t="shared" si="37"/>
        <v>15</v>
      </c>
      <c r="T10" s="47"/>
      <c r="U10" s="47"/>
    </row>
    <row r="11" spans="1:106" s="22" customFormat="1" ht="30" customHeight="1" thickBot="1" x14ac:dyDescent="0.4">
      <c r="A11" s="5"/>
      <c r="B11" s="44" t="s">
        <v>12</v>
      </c>
      <c r="C11" s="34">
        <v>1</v>
      </c>
      <c r="D11" s="35">
        <f>Project_Start+5</f>
        <v>45390</v>
      </c>
      <c r="E11" s="36">
        <f>D11+21</f>
        <v>45411</v>
      </c>
      <c r="F11" s="8"/>
      <c r="G11" s="4">
        <f t="shared" si="37"/>
        <v>22</v>
      </c>
      <c r="X11" s="47"/>
    </row>
    <row r="12" spans="1:106" s="22" customFormat="1" ht="30" customHeight="1" thickBot="1" x14ac:dyDescent="0.4">
      <c r="A12" s="5"/>
      <c r="B12" s="44" t="s">
        <v>13</v>
      </c>
      <c r="C12" s="34">
        <v>0.5</v>
      </c>
      <c r="D12" s="35">
        <v>45411</v>
      </c>
      <c r="E12" s="35">
        <f>D12+7</f>
        <v>45418</v>
      </c>
      <c r="F12" s="8"/>
      <c r="G12" s="4"/>
    </row>
    <row r="13" spans="1:106" s="22" customFormat="1" ht="30" customHeight="1" thickBot="1" x14ac:dyDescent="0.4">
      <c r="A13" s="5"/>
      <c r="B13" s="43" t="s">
        <v>19</v>
      </c>
      <c r="C13" s="34">
        <v>0.2</v>
      </c>
      <c r="D13" s="35">
        <v>45421</v>
      </c>
      <c r="E13" s="35">
        <f>D13+14</f>
        <v>45435</v>
      </c>
      <c r="F13" s="8"/>
      <c r="G13" s="4">
        <f t="shared" si="37"/>
        <v>15</v>
      </c>
    </row>
    <row r="14" spans="1:106" s="22" customFormat="1" ht="30" customHeight="1" thickBot="1" x14ac:dyDescent="0.4">
      <c r="A14" s="5"/>
      <c r="B14" s="43" t="s">
        <v>20</v>
      </c>
      <c r="C14" s="34">
        <v>0.2</v>
      </c>
      <c r="D14" s="35">
        <v>45421</v>
      </c>
      <c r="E14" s="35">
        <f>D14+14</f>
        <v>45435</v>
      </c>
      <c r="F14" s="8"/>
      <c r="G14" s="4"/>
    </row>
    <row r="15" spans="1:106" s="22" customFormat="1" ht="30" customHeight="1" thickBot="1" x14ac:dyDescent="0.4">
      <c r="A15" s="5"/>
      <c r="B15" s="41" t="s">
        <v>23</v>
      </c>
      <c r="C15" s="23"/>
      <c r="D15" s="24"/>
      <c r="E15" s="25"/>
      <c r="F15" s="8"/>
      <c r="G15" s="4" t="str">
        <f t="shared" si="37"/>
        <v/>
      </c>
    </row>
    <row r="16" spans="1:106" s="22" customFormat="1" ht="30" customHeight="1" thickBot="1" x14ac:dyDescent="0.4">
      <c r="A16" s="5"/>
      <c r="B16" s="45" t="s">
        <v>14</v>
      </c>
      <c r="C16" s="26">
        <v>0</v>
      </c>
      <c r="D16" s="27">
        <v>45421</v>
      </c>
      <c r="E16" s="27">
        <f>D16+7</f>
        <v>45428</v>
      </c>
      <c r="F16" s="8"/>
      <c r="G16" s="4">
        <f t="shared" si="37"/>
        <v>8</v>
      </c>
    </row>
    <row r="17" spans="1:7" s="22" customFormat="1" ht="30" customHeight="1" thickBot="1" x14ac:dyDescent="0.4">
      <c r="A17" s="5"/>
      <c r="B17" s="45" t="s">
        <v>15</v>
      </c>
      <c r="C17" s="26">
        <v>0</v>
      </c>
      <c r="D17" s="27">
        <v>45428</v>
      </c>
      <c r="E17" s="27">
        <f>D17+14</f>
        <v>45442</v>
      </c>
      <c r="F17" s="8"/>
      <c r="G17" s="4">
        <f t="shared" si="37"/>
        <v>15</v>
      </c>
    </row>
    <row r="18" spans="1:7" s="22" customFormat="1" ht="30" customHeight="1" thickBot="1" x14ac:dyDescent="0.4">
      <c r="A18" s="5"/>
      <c r="B18" s="45" t="s">
        <v>24</v>
      </c>
      <c r="C18" s="26">
        <v>0</v>
      </c>
      <c r="D18" s="27">
        <f>D17+7</f>
        <v>45435</v>
      </c>
      <c r="E18" s="27">
        <f>D18+35</f>
        <v>45470</v>
      </c>
      <c r="F18" s="8"/>
      <c r="G18" s="4">
        <f t="shared" si="37"/>
        <v>36</v>
      </c>
    </row>
    <row r="19" spans="1:7" s="22" customFormat="1" ht="30" customHeight="1" thickBot="1" x14ac:dyDescent="0.4">
      <c r="A19" s="5"/>
      <c r="B19" s="30" t="s">
        <v>16</v>
      </c>
      <c r="C19" s="31"/>
      <c r="D19" s="32"/>
      <c r="E19" s="33"/>
      <c r="F19" s="8"/>
      <c r="G19" s="4" t="str">
        <f t="shared" si="37"/>
        <v/>
      </c>
    </row>
    <row r="20" spans="1:7" s="22" customFormat="1" ht="30" customHeight="1" thickBot="1" x14ac:dyDescent="0.4">
      <c r="A20" s="5"/>
      <c r="B20" s="46" t="s">
        <v>17</v>
      </c>
      <c r="C20" s="28">
        <v>0.3</v>
      </c>
      <c r="D20" s="29">
        <v>45470</v>
      </c>
      <c r="E20" s="29">
        <f>D20+7</f>
        <v>45477</v>
      </c>
      <c r="F20" s="8"/>
      <c r="G20" s="4">
        <f t="shared" si="37"/>
        <v>8</v>
      </c>
    </row>
    <row r="21" spans="1:7" s="22" customFormat="1" ht="30" customHeight="1" thickBot="1" x14ac:dyDescent="0.4">
      <c r="A21" s="5"/>
      <c r="B21" s="46" t="s">
        <v>18</v>
      </c>
      <c r="C21" s="28">
        <v>0</v>
      </c>
      <c r="D21" s="29">
        <f>CP6</f>
        <v>45471</v>
      </c>
      <c r="E21" s="29">
        <v>45483</v>
      </c>
      <c r="F21" s="8"/>
      <c r="G21" s="4">
        <f t="shared" si="37"/>
        <v>13</v>
      </c>
    </row>
    <row r="22" spans="1:7" ht="30" customHeight="1" x14ac:dyDescent="0.35">
      <c r="F22" s="3"/>
    </row>
    <row r="23" spans="1:7" ht="30" customHeight="1" x14ac:dyDescent="0.35">
      <c r="E23" s="7"/>
    </row>
  </sheetData>
  <mergeCells count="14">
    <mergeCell ref="H5:AI5"/>
    <mergeCell ref="AJ5:BN5"/>
    <mergeCell ref="BO5:CR5"/>
    <mergeCell ref="CS5:DB5"/>
    <mergeCell ref="A6:A7"/>
    <mergeCell ref="B6:B7"/>
    <mergeCell ref="C6:C7"/>
    <mergeCell ref="D6:D7"/>
    <mergeCell ref="E6:E7"/>
    <mergeCell ref="P3:Y3"/>
    <mergeCell ref="P2:Y2"/>
    <mergeCell ref="H2:N2"/>
    <mergeCell ref="H3:N3"/>
    <mergeCell ref="B2:E3"/>
  </mergeCells>
  <conditionalFormatting sqref="C8:C21">
    <cfRule type="dataBar" priority="2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5 AJ5 H6:BK9 H10:DA21">
    <cfRule type="expression" dxfId="14" priority="5">
      <formula>AND(TODAY()&gt;=H$6, TODAY()&lt;I$6)</formula>
    </cfRule>
  </conditionalFormatting>
  <conditionalFormatting sqref="H10:DA14">
    <cfRule type="expression" dxfId="13" priority="11" stopIfTrue="1">
      <formula>AND(task_end&gt;=H$6,task_start&lt;I$6)</formula>
    </cfRule>
  </conditionalFormatting>
  <conditionalFormatting sqref="H15:DA18">
    <cfRule type="expression" dxfId="12" priority="7" stopIfTrue="1">
      <formula>AND(task_end&gt;=H$6,task_start&lt;I$6)</formula>
    </cfRule>
  </conditionalFormatting>
  <conditionalFormatting sqref="H19:DA21">
    <cfRule type="expression" dxfId="11" priority="40">
      <formula>AND(task_start&lt;=H$6,ROUNDDOWN((task_end-task_start+1)*task_progress,0)+task_start-1&gt;=H$6)</formula>
    </cfRule>
    <cfRule type="expression" dxfId="10" priority="41" stopIfTrue="1">
      <formula>AND(task_end&gt;=H$6,task_start&lt;I$6)</formula>
    </cfRule>
  </conditionalFormatting>
  <conditionalFormatting sqref="H10:DB14">
    <cfRule type="expression" dxfId="9" priority="10">
      <formula>AND(task_start&lt;=H$6,ROUNDDOWN((task_end-task_start+1)*task_progress,0)+task_start-1&gt;=H$6)</formula>
    </cfRule>
  </conditionalFormatting>
  <conditionalFormatting sqref="H15:DB18">
    <cfRule type="expression" dxfId="8" priority="6">
      <formula>AND(task_start&lt;=H$6,ROUNDDOWN((task_end-task_start+1)*task_progress,0)+task_start-1&gt;=H$6)</formula>
    </cfRule>
  </conditionalFormatting>
  <conditionalFormatting sqref="BL6:DA7">
    <cfRule type="expression" dxfId="7" priority="2">
      <formula>AND(TODAY()&gt;=BL$6, TODAY()&lt;BM$6)</formula>
    </cfRule>
  </conditionalFormatting>
  <conditionalFormatting sqref="BO5">
    <cfRule type="expression" dxfId="6" priority="43">
      <formula>AND(TODAY()&gt;=BS$6, TODAY()&lt;BT$6)</formula>
    </cfRule>
  </conditionalFormatting>
  <conditionalFormatting sqref="CS5">
    <cfRule type="expression" dxfId="5" priority="45">
      <formula>AND(TODAY()&gt;=CU$6, TODAY()&lt;CV$6)</formula>
    </cfRule>
  </conditionalFormatting>
  <conditionalFormatting sqref="DB6:DB7 DB10:DB21">
    <cfRule type="expression" dxfId="4" priority="47">
      <formula>AND(TODAY()&gt;=DB$6, TODAY()&lt;#REF!)</formula>
    </cfRule>
  </conditionalFormatting>
  <conditionalFormatting sqref="DB10:DB14">
    <cfRule type="expression" dxfId="3" priority="51" stopIfTrue="1">
      <formula>AND(task_end&gt;=DB$6,task_start&lt;#REF!)</formula>
    </cfRule>
  </conditionalFormatting>
  <conditionalFormatting sqref="DB15:DB18">
    <cfRule type="expression" dxfId="2" priority="55" stopIfTrue="1">
      <formula>AND(task_end&gt;=DB$6,task_start&lt;#REF!)</formula>
    </cfRule>
  </conditionalFormatting>
  <conditionalFormatting sqref="DB19:DB21">
    <cfRule type="expression" dxfId="1" priority="58">
      <formula>AND(task_start&lt;=DB$6,ROUNDDOWN((task_end-task_start+1)*task_progress,0)+task_start-1&gt;=DB$6)</formula>
    </cfRule>
    <cfRule type="expression" dxfId="0" priority="59" stopIfTrue="1">
      <formula>AND(task_end&gt;=DB$6,task_start&lt;#REF!)</formula>
    </cfRule>
  </conditionalFormatting>
  <dataValidations count="9">
    <dataValidation type="whole" operator="greaterThanOrEqual" allowBlank="1" showInputMessage="1" promptTitle="Display Week" prompt="Changing this number will scroll the Gantt Chart view." sqref="P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2" xr:uid="{D005F8F4-EA16-4627-8A05-1997BE425B88}"/>
    <dataValidation allowBlank="1" showInputMessage="1" showErrorMessage="1" prompt="Enter Company name in cel B2." sqref="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3:A14"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C8:C21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Picessa Kresna</dc:creator>
  <cp:keywords/>
  <dc:description/>
  <cp:lastModifiedBy>triska widiantari</cp:lastModifiedBy>
  <cp:revision/>
  <dcterms:created xsi:type="dcterms:W3CDTF">2024-05-01T11:58:12Z</dcterms:created>
  <dcterms:modified xsi:type="dcterms:W3CDTF">2024-05-02T10:31:39Z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