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 LENDING CORP\Desktop\project\"/>
    </mc:Choice>
  </mc:AlternateContent>
  <xr:revisionPtr revIDLastSave="0" documentId="13_ncr:40009_{1A8F3F64-3B78-4743-B2D0-59EC41495F0E}" xr6:coauthVersionLast="47" xr6:coauthVersionMax="47" xr10:uidLastSave="{00000000-0000-0000-0000-000000000000}"/>
  <bookViews>
    <workbookView xWindow="-120" yWindow="-120" windowWidth="29040" windowHeight="15990" firstSheet="2" activeTab="4"/>
  </bookViews>
  <sheets>
    <sheet name="total_number_of_user" sheetId="2" r:id="rId1"/>
    <sheet name="average_duration by week" sheetId="3" r:id="rId2"/>
    <sheet name="Casual WD VS WE" sheetId="5" r:id="rId3"/>
    <sheet name="average duration of rides" sheetId="6" r:id="rId4"/>
    <sheet name="Casual No Vs Avg duration" sheetId="7" r:id="rId5"/>
    <sheet name="summary_ride_length_weekday" sheetId="1" r:id="rId6"/>
  </sheets>
  <externalReferences>
    <externalReference r:id="rId7"/>
  </externalReferences>
  <calcPr calcId="0"/>
  <pivotCaches>
    <pivotCache cacheId="37" r:id="rId8"/>
  </pivotCaches>
</workbook>
</file>

<file path=xl/calcChain.xml><?xml version="1.0" encoding="utf-8"?>
<calcChain xmlns="http://schemas.openxmlformats.org/spreadsheetml/2006/main">
  <c r="C8" i="7" l="1"/>
  <c r="C7" i="7"/>
  <c r="C6" i="7"/>
  <c r="C5" i="7"/>
  <c r="C4" i="7"/>
  <c r="C3" i="7"/>
  <c r="C2" i="7"/>
  <c r="G15" i="5"/>
  <c r="G14" i="5"/>
  <c r="F15" i="5"/>
  <c r="F14" i="5"/>
  <c r="E15" i="5"/>
  <c r="E14" i="5"/>
  <c r="H10" i="5"/>
  <c r="G10" i="5"/>
  <c r="I4" i="5"/>
  <c r="I5" i="5"/>
  <c r="I6" i="5"/>
  <c r="I7" i="5"/>
  <c r="I8" i="5"/>
  <c r="I9" i="5"/>
  <c r="I3" i="5"/>
  <c r="H9" i="5"/>
  <c r="H8" i="5"/>
  <c r="H7" i="5"/>
  <c r="H6" i="5"/>
  <c r="H5" i="5"/>
  <c r="H4" i="5"/>
  <c r="H3" i="5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<sst xmlns="http://schemas.openxmlformats.org/spreadsheetml/2006/main" count="87" uniqueCount="25">
  <si>
    <t>member_casual</t>
  </si>
  <si>
    <t>weekday</t>
  </si>
  <si>
    <t>number_of_ride</t>
  </si>
  <si>
    <t>average_duration</t>
  </si>
  <si>
    <t>casual</t>
  </si>
  <si>
    <t>Sun</t>
  </si>
  <si>
    <t>Mon</t>
  </si>
  <si>
    <t>Tue</t>
  </si>
  <si>
    <t>Wed</t>
  </si>
  <si>
    <t>Thu</t>
  </si>
  <si>
    <t>Fri</t>
  </si>
  <si>
    <t>Sat</t>
  </si>
  <si>
    <t>member</t>
  </si>
  <si>
    <t>average_duration_hms</t>
  </si>
  <si>
    <t>Row Labels</t>
  </si>
  <si>
    <t>Grand Total</t>
  </si>
  <si>
    <t>Column Labels</t>
  </si>
  <si>
    <t xml:space="preserve"> number_of_ride</t>
  </si>
  <si>
    <t>Sum of average_duration_hms</t>
  </si>
  <si>
    <t>total_duration</t>
  </si>
  <si>
    <t>num_of_rides</t>
  </si>
  <si>
    <t>Average duration</t>
  </si>
  <si>
    <t>Weekday</t>
  </si>
  <si>
    <t>Weekend</t>
  </si>
  <si>
    <t>Average of average_duration_hms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</si>
</sst>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[h]:mm:ss;@"/>
    </dxf>
    <dxf>
      <numFmt numFmtId="24" formatCode="h:mm:ss\ AM/PM"/>
    </dxf>
    <dxf>
      <numFmt numFmtId="0" formatCode="General"/>
    </dxf>
    <dxf>
      <numFmt numFmtId="164" formatCode="[h]:mm:ss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[summary_ride_length_weekday.xlsx]total_number_of_user!PivotTable17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 ride by user </a:t>
            </a:r>
          </a:p>
          <a:p>
            <a:pPr>
              <a:defRPr/>
            </a:pPr>
            <a:r>
              <a:rPr lang="en-US"/>
              <a:t>from</a:t>
            </a:r>
            <a:r>
              <a:rPr lang="en-US" baseline="0"/>
              <a:t> Q1 2019 to Q1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Casual</a:t>
                </a:r>
              </a:p>
              <a:p>
                <a:pPr>
                  <a:defRPr/>
                </a:pPr>
                <a:r>
                  <a:rPr lang="en-US" baseline="0"/>
                  <a:t> </a:t>
                </a:r>
                <a:fld id="{2A537A8E-DD3B-4E5E-876B-9FF705ABA258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Member</a:t>
                </a:r>
              </a:p>
              <a:p>
                <a:pPr>
                  <a:defRPr/>
                </a:pPr>
                <a:r>
                  <a:rPr lang="en-US" baseline="0"/>
                  <a:t> </a:t>
                </a:r>
                <a:fld id="{70B16279-3E09-4572-961B-9449DA6E21F3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total_number_of_user!$B$3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435-40CB-955E-4CE91C5A92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35-40CB-955E-4CE91C5A920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Casual</a:t>
                    </a:r>
                  </a:p>
                  <a:p>
                    <a:r>
                      <a:rPr lang="en-US" baseline="0"/>
                      <a:t> </a:t>
                    </a:r>
                    <a:fld id="{2A537A8E-DD3B-4E5E-876B-9FF705ABA25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435-40CB-955E-4CE91C5A920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Member</a:t>
                    </a:r>
                  </a:p>
                  <a:p>
                    <a:r>
                      <a:rPr lang="en-US" baseline="0"/>
                      <a:t> </a:t>
                    </a:r>
                    <a:fld id="{70B16279-3E09-4572-961B-9449DA6E21F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435-40CB-955E-4CE91C5A92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total_number_of_user!$A$4:$A$6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total_number_of_user!$B$4:$B$6</c:f>
              <c:numCache>
                <c:formatCode>General</c:formatCode>
                <c:ptCount val="2"/>
                <c:pt idx="0">
                  <c:v>67877</c:v>
                </c:pt>
                <c:pt idx="1">
                  <c:v>720312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5-40CB-955E-4CE91C5A920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[summary_ride_length_weekday.xlsx]average_duration by week!PivotTable18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'average_duration by week'!$B$3:$B$4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'average_duration by week'!$A$5:$A$12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'average_duration by week'!$B$5:$B$12</c:f>
              <c:numCache>
                <c:formatCode>[h]:mm:ss;@</c:formatCode>
                <c:ptCount val="7"/>
                <c:pt idx="0">
                  <c:v>5.9826388888888887E-2</c:v>
                </c:pt>
                <c:pt idx="1">
                  <c:v>5.6168981481481479E-2</c:v>
                </c:pt>
                <c:pt idx="2">
                  <c:v>5.392361111111111E-2</c:v>
                </c:pt>
                <c:pt idx="3">
                  <c:v>5.2962962962962962E-2</c:v>
                </c:pt>
                <c:pt idx="4">
                  <c:v>9.9895833333333336E-2</c:v>
                </c:pt>
                <c:pt idx="5">
                  <c:v>7.1990740740740744E-2</c:v>
                </c:pt>
                <c:pt idx="6">
                  <c:v>5.8518518518518518E-2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A-46BE-A194-0F9532A268A7}"/>
            </c:ext>
          </c:extLst>
        </c:ser>
        <c:ser>
          <c:idx val="1"/>
          <c:order val="1"/>
          <c:tx>
            <c:strRef>
              <c:f>'average_duration by week'!$C$3:$C$4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'average_duration by week'!$A$5:$A$12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'average_duration by week'!$C$5:$C$12</c:f>
              <c:numCache>
                <c:formatCode>[h]:mm:ss;@</c:formatCode>
                <c:ptCount val="7"/>
                <c:pt idx="0">
                  <c:v>1.150462962962963E-2</c:v>
                </c:pt>
                <c:pt idx="1">
                  <c:v>9.7222222222222224E-3</c:v>
                </c:pt>
                <c:pt idx="2">
                  <c:v>9.0972222222222218E-3</c:v>
                </c:pt>
                <c:pt idx="3">
                  <c:v>8.4143518518518517E-3</c:v>
                </c:pt>
                <c:pt idx="4">
                  <c:v>8.3564814814814821E-3</c:v>
                </c:pt>
                <c:pt idx="5">
                  <c:v>9.4212962962962957E-3</c:v>
                </c:pt>
                <c:pt idx="6">
                  <c:v>1.1516203703703704E-2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A-46BE-A194-0F9532A26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103048"/>
        <c:axId val="636098008"/>
      </c:lineChart>
      <c:catAx>
        <c:axId val="63610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98008"/>
        <c:crosses val="autoZero"/>
        <c:auto val="1"/>
        <c:lblAlgn val="ctr"/>
        <c:lblOffset val="100"/>
        <c:noMultiLvlLbl val="0"/>
      </c:catAx>
      <c:valAx>
        <c:axId val="63609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'Casual WD VS WE'!$F$18</c:f>
              <c:strCache>
                <c:ptCount val="1"/>
                <c:pt idx="0">
                  <c:v>Average 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C8-4809-ABBF-234EBBF4EBF8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'Casual WD VS WE'!$E$19:$E$20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'Casual WD VS WE'!$F$19:$F$20</c:f>
              <c:numCache>
                <c:formatCode>[h]:mm:ss;@</c:formatCode>
                <c:ptCount val="2"/>
                <c:pt idx="0">
                  <c:v>1.3181292305325576E-2</c:v>
                </c:pt>
                <c:pt idx="1">
                  <c:v>2.9021686121919587E-2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C8-4809-ABBF-234EBBF4E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0758879"/>
        <c:axId val="1672553279"/>
      </c:barChart>
      <c:catAx>
        <c:axId val="167075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553279"/>
        <c:crosses val="autoZero"/>
        <c:auto val="1"/>
        <c:lblAlgn val="ctr"/>
        <c:lblOffset val="100"/>
        <c:noMultiLvlLbl val="0"/>
      </c:catAx>
      <c:valAx>
        <c:axId val="16725532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5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Rides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'Casual WD VS WE'!$E$13</c:f>
              <c:strCache>
                <c:ptCount val="1"/>
                <c:pt idx="0">
                  <c:v>num_of_rides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FE-4023-A9FA-F0D381190DCB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'Casual WD VS WE'!$D$14:$D$15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'Casual WD VS WE'!$E$14:$E$15</c:f>
              <c:numCache>
                <c:formatCode>0</c:formatCode>
                <c:ptCount val="2"/>
                <c:pt idx="0" formatCode="General">
                  <c:v>35752</c:v>
                </c:pt>
                <c:pt idx="1">
                  <c:v>32125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FE-4023-A9FA-F0D381190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0758879"/>
        <c:axId val="1672553279"/>
      </c:barChart>
      <c:catAx>
        <c:axId val="167075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553279"/>
        <c:crosses val="autoZero"/>
        <c:auto val="1"/>
        <c:lblAlgn val="ctr"/>
        <c:lblOffset val="100"/>
        <c:noMultiLvlLbl val="0"/>
      </c:catAx>
      <c:valAx>
        <c:axId val="16725532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5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[summary_ride_length_weekday.xlsx]average duration of rides!PivotTable20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Duration of Rides From Q1 2019 to q1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70C0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5521516956347159"/>
          <c:y val="0.21904493788107018"/>
          <c:w val="0.62804293689599888"/>
          <c:h val="0.694916065997749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duration of rides'!$B$3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E8F-4D85-A4EC-3BFD623A8D75}"/>
              </c:ext>
            </c:extLst>
          </c:dPt>
          <c:cat>
            <c:strRef>
              <c:f>'average duration of rides'!$A$4:$A$6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'average duration of rides'!$B$4:$B$6</c:f>
              <c:numCache>
                <c:formatCode>[h]:mm:ss;@</c:formatCode>
                <c:ptCount val="2"/>
                <c:pt idx="0">
                  <c:v>6.475529100529101E-2</c:v>
                </c:pt>
                <c:pt idx="1">
                  <c:v>9.718915343915344E-3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8F-4D85-A4EC-3BFD623A8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75610159"/>
        <c:axId val="581870911"/>
      </c:barChart>
      <c:valAx>
        <c:axId val="58187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10159"/>
        <c:crosses val="autoZero"/>
        <c:crossBetween val="between"/>
      </c:valAx>
      <c:catAx>
        <c:axId val="575610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70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Casual</a:t>
            </a:r>
            <a:r>
              <a:rPr lang="en-US" baseline="0"/>
              <a:t> riders vs their average duration of trip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'Casual No Vs Avg duration'!$C$1</c:f>
              <c:strCache>
                <c:ptCount val="1"/>
                <c:pt idx="0">
                  <c:v>average_duration_hms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'Casual No Vs Avg duration'!$B$2:$B$8</c:f>
              <c:numCache>
                <c:formatCode>General</c:formatCode>
                <c:ptCount val="7"/>
                <c:pt idx="0">
                  <c:v>18652</c:v>
                </c:pt>
                <c:pt idx="1">
                  <c:v>5591</c:v>
                </c:pt>
                <c:pt idx="2">
                  <c:v>7311</c:v>
                </c:pt>
                <c:pt idx="3">
                  <c:v>7690</c:v>
                </c:pt>
                <c:pt idx="4">
                  <c:v>7147</c:v>
                </c:pt>
                <c:pt idx="5">
                  <c:v>8013</c:v>
                </c:pt>
                <c:pt idx="6">
                  <c:v>13473</c:v>
                </c:pt>
              </c:numCache>
            </c:numRef>
          </c:xVal>
          <c:yVal>
            <c:numRef>
              <c:f>'Casual No Vs Avg duration'!$C$2:$C$8</c:f>
              <c:numCache>
                <c:formatCode>[h]:mm:ss;@</c:formatCode>
                <c:ptCount val="7"/>
                <c:pt idx="0">
                  <c:v>0.22047281323877069</c:v>
                </c:pt>
                <c:pt idx="1">
                  <c:v>6.6087470449172583E-2</c:v>
                </c:pt>
                <c:pt idx="2">
                  <c:v>8.6418439716312051E-2</c:v>
                </c:pt>
                <c:pt idx="3">
                  <c:v>9.0898345153664309E-2</c:v>
                </c:pt>
                <c:pt idx="4">
                  <c:v>8.4479905437352246E-2</c:v>
                </c:pt>
                <c:pt idx="5">
                  <c:v>9.4716312056737584E-2</c:v>
                </c:pt>
                <c:pt idx="6">
                  <c:v>0.15925531914893618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AF-4F3A-AFF7-B6868456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184239"/>
        <c:axId val="1239686815"/>
      </c:scatterChart>
      <c:valAx>
        <c:axId val="123818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686815"/>
        <c:crosses val="autoZero"/>
        <c:crossBetween val="midCat"/>
      </c:valAx>
      <c:valAx>
        <c:axId val="123968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18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3</xdr:row>
      <xdr:rowOff>90487</xdr:rowOff>
    </xdr:from>
    <xdr:to>
      <xdr:col>12</xdr:col>
      <xdr:colOff>152400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B72D0-EAF8-6C07-D53C-5462A6B55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2</xdr:row>
      <xdr:rowOff>33337</xdr:rowOff>
    </xdr:from>
    <xdr:to>
      <xdr:col>12</xdr:col>
      <xdr:colOff>523875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65B45F-5170-F50D-FB73-AEADCA9A7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1066800</xdr:colOff>
      <xdr:row>16</xdr:row>
      <xdr:rowOff>171449</xdr:rowOff>
    </xdr:from>
    <xdr:to>
      <xdr:col>6</xdr:col>
      <xdr:colOff>1019175</xdr:colOff>
      <xdr:row>32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F9528-86B8-44F7-94AB-E74778C22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1181100</xdr:colOff>
      <xdr:row>17</xdr:row>
      <xdr:rowOff>0</xdr:rowOff>
    </xdr:from>
    <xdr:to>
      <xdr:col>9</xdr:col>
      <xdr:colOff>381000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1613F2-E103-4964-BE91-B2BB7A6C9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</xdr:row>
      <xdr:rowOff>123825</xdr:rowOff>
    </xdr:from>
    <xdr:to>
      <xdr:col>8</xdr:col>
      <xdr:colOff>285749</xdr:colOff>
      <xdr:row>19</xdr:row>
      <xdr:rowOff>119063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1E2F58-2C19-4E20-A7D1-32B89FA8F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28575</xdr:rowOff>
    </xdr:from>
    <xdr:to>
      <xdr:col>13</xdr:col>
      <xdr:colOff>171450</xdr:colOff>
      <xdr:row>16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DC051-E521-475F-87C1-99883A565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K%20LENDING%20CORP\Desktop\project\2.xlsx" TargetMode="External"/><Relationship Id="rId1" Type="http://schemas.openxmlformats.org/officeDocument/2006/relationships/externalLinkPath" Target="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 Rides by week"/>
      <sheetName val="Total rides by user"/>
      <sheetName val="Avg Duration of Ride by Week"/>
      <sheetName val="Casual_WD_vs_WE"/>
      <sheetName val="Avg Duration of Rides"/>
      <sheetName val="Casual_No_Vs_Avg_duration_"/>
      <sheetName val="avg_total_ride_length_weekly"/>
    </sheetNames>
    <sheetDataSet>
      <sheetData sheetId="0"/>
      <sheetData sheetId="1"/>
      <sheetData sheetId="2"/>
      <sheetData sheetId="3">
        <row r="5">
          <cell r="K5" t="str">
            <v>Weekday</v>
          </cell>
          <cell r="L5" t="str">
            <v>Weekend</v>
          </cell>
        </row>
        <row r="6">
          <cell r="K6">
            <v>2.7919568172781736E-2</v>
          </cell>
          <cell r="L6">
            <v>3.2565488347530216E-2</v>
          </cell>
        </row>
      </sheetData>
      <sheetData sheetId="4"/>
      <sheetData sheetId="5">
        <row r="1">
          <cell r="B1" t="str">
            <v>Average_duration_hms</v>
          </cell>
        </row>
        <row r="2">
          <cell r="A2">
            <v>62212</v>
          </cell>
          <cell r="B2">
            <v>3.3447918192214932E-2</v>
          </cell>
        </row>
        <row r="3">
          <cell r="A3">
            <v>35959</v>
          </cell>
          <cell r="B3">
            <v>2.8195730631490858E-2</v>
          </cell>
        </row>
        <row r="4">
          <cell r="A4">
            <v>33015</v>
          </cell>
          <cell r="B4">
            <v>2.5829886176878123E-2</v>
          </cell>
        </row>
        <row r="5">
          <cell r="A5">
            <v>34211</v>
          </cell>
          <cell r="B5">
            <v>2.6971283941054282E-2</v>
          </cell>
        </row>
        <row r="6">
          <cell r="A6">
            <v>36009</v>
          </cell>
          <cell r="B6">
            <v>3.0260618358784838E-2</v>
          </cell>
        </row>
        <row r="7">
          <cell r="A7">
            <v>46641</v>
          </cell>
          <cell r="B7">
            <v>2.8074007420351044E-2</v>
          </cell>
        </row>
        <row r="8">
          <cell r="A8">
            <v>74529</v>
          </cell>
          <cell r="B8">
            <v>3.1828892854533913E-2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K LENDING CORP" refreshedDate="45364.67192453704" createdVersion="8" refreshedVersion="8" minRefreshableVersion="3" recordCount="14">
  <cacheSource type="worksheet">
    <worksheetSource ref="A1:E15" sheet="summary_ride_length_weekday"/>
  </cacheSource>
  <cacheFields count="5">
    <cacheField name="member_casual" numFmtId="0">
      <sharedItems count="2">
        <s v="casual"/>
        <s v="member"/>
      </sharedItems>
    </cacheField>
    <cacheField name="weekday" numFmtId="0">
      <sharedItems count="7">
        <s v="Sun"/>
        <s v="Mon"/>
        <s v="Tue"/>
        <s v="Wed"/>
        <s v="Thu"/>
        <s v="Fri"/>
        <s v="Sat"/>
      </sharedItems>
    </cacheField>
    <cacheField name="number_of_ride" numFmtId="0">
      <sharedItems containsSemiMixedTypes="0" containsString="0" containsNumber="1" containsInteger="1" minValue="5591" maxValue="127974"/>
    </cacheField>
    <cacheField name="average_duration" numFmtId="0">
      <sharedItems containsSemiMixedTypes="0" containsString="0" containsNumber="1" minValue="707.20927428370601" maxValue="8451.6668532251297"/>
    </cacheField>
    <cacheField name="average_duration_hms" numFmtId="164">
      <sharedItems containsSemiMixedTypes="0" containsNonDate="0" containsDate="1" containsString="0" minDate="1899-12-30T00:12:02" maxDate="1899-12-30T02:23: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n v="18652"/>
    <n v="5061.3043641432496"/>
    <d v="1899-12-30T01:26:09"/>
  </r>
  <r>
    <x v="0"/>
    <x v="1"/>
    <n v="5591"/>
    <n v="4752.05043820425"/>
    <d v="1899-12-30T01:20:53"/>
  </r>
  <r>
    <x v="0"/>
    <x v="2"/>
    <n v="7311"/>
    <n v="4561.8038572014702"/>
    <d v="1899-12-30T01:17:39"/>
  </r>
  <r>
    <x v="0"/>
    <x v="3"/>
    <n v="7690"/>
    <n v="4480.37243172951"/>
    <d v="1899-12-30T01:16:16"/>
  </r>
  <r>
    <x v="0"/>
    <x v="4"/>
    <n v="7147"/>
    <n v="8451.6668532251297"/>
    <d v="1899-12-30T02:23:51"/>
  </r>
  <r>
    <x v="0"/>
    <x v="5"/>
    <n v="8013"/>
    <n v="6090.7373018844301"/>
    <d v="1899-12-30T01:43:40"/>
  </r>
  <r>
    <x v="0"/>
    <x v="6"/>
    <n v="13473"/>
    <n v="4950.7708008609798"/>
    <d v="1899-12-30T01:24:16"/>
  </r>
  <r>
    <x v="1"/>
    <x v="0"/>
    <n v="60197"/>
    <n v="972.93833579746502"/>
    <d v="1899-12-30T00:16:34"/>
  </r>
  <r>
    <x v="1"/>
    <x v="1"/>
    <n v="110430"/>
    <n v="822.31120166621304"/>
    <d v="1899-12-30T00:14:00"/>
  </r>
  <r>
    <x v="1"/>
    <x v="2"/>
    <n v="127974"/>
    <n v="769.44162876834298"/>
    <d v="1899-12-30T00:13:06"/>
  </r>
  <r>
    <x v="1"/>
    <x v="3"/>
    <n v="121902"/>
    <n v="711.98379025774796"/>
    <d v="1899-12-30T00:12:07"/>
  </r>
  <r>
    <x v="1"/>
    <x v="4"/>
    <n v="125228"/>
    <n v="707.20927428370601"/>
    <d v="1899-12-30T00:12:02"/>
  </r>
  <r>
    <x v="1"/>
    <x v="5"/>
    <n v="115168"/>
    <n v="796.73378889969399"/>
    <d v="1899-12-30T00:13:34"/>
  </r>
  <r>
    <x v="1"/>
    <x v="6"/>
    <n v="59413"/>
    <n v="974.07296382946402"/>
    <d v="1899-12-30T00:16: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6" firstHeaderRow="1" firstDataRow="1" firstDataCol="1"/>
  <pivotFields count="5">
    <pivotField axis="axisRow" showAll="0">
      <items count="3"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  <pivotField numFmtId="164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 number_of_ride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8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2" firstHeaderRow="1" firstDataRow="2" firstDataCol="1"/>
  <pivotFields count="5">
    <pivotField axis="axisCol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numFmtId="164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verage_duration_hms" fld="4" baseField="1" baseItem="0" numFmtId="164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0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3:B6" firstHeaderRow="1" firstDataRow="1" firstDataCol="1"/>
  <pivotFields count="5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numFmtId="164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average_duration_hms" fld="4" subtotal="average" baseField="0" baseItem="0" numFmtId="164"/>
  </dataFields>
  <formats count="1">
    <format dxfId="0">
      <pivotArea outline="0" collapsedLevelsAreSubtotals="1" fieldPosition="0"/>
    </format>
  </formats>
  <chartFormats count="10">
    <chartFormat chart="1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D2:I10" totalsRowShown="0">
  <autoFilter ref="D2:I10"/>
  <tableColumns count="6">
    <tableColumn id="1" name="member_casual"/>
    <tableColumn id="2" name="weekday"/>
    <tableColumn id="3" name="number_of_ride"/>
    <tableColumn id="4" name="average_duration"/>
    <tableColumn id="5" name="average_duration_hms" dataDxfId="1"/>
    <tableColumn id="6" name="total_duration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I34" sqref="I34"/>
    </sheetView>
  </sheetViews>
  <sheetFormatPr defaultRowHeight="15" x14ac:dyDescent="0.25"/>
  <cols>
    <col min="1" max="1" width="13.140625" bestFit="1" customWidth="1"/>
    <col min="2" max="2" width="22.42578125" bestFit="1" customWidth="1"/>
    <col min="3" max="7" width="7" bestFit="1" customWidth="1"/>
    <col min="8" max="8" width="6" bestFit="1" customWidth="1"/>
    <col min="9" max="9" width="11.28515625" bestFit="1" customWidth="1"/>
  </cols>
  <sheetData>
    <row r="3" spans="1:2" x14ac:dyDescent="0.25">
      <c r="A3" s="2" t="s">
        <v>14</v>
      </c>
      <c r="B3" t="s">
        <v>17</v>
      </c>
    </row>
    <row r="4" spans="1:2" x14ac:dyDescent="0.25">
      <c r="A4" s="3" t="s">
        <v>4</v>
      </c>
      <c r="B4" s="4">
        <v>67877</v>
      </c>
    </row>
    <row r="5" spans="1:2" x14ac:dyDescent="0.25">
      <c r="A5" s="3" t="s">
        <v>12</v>
      </c>
      <c r="B5" s="4">
        <v>720312</v>
      </c>
    </row>
    <row r="6" spans="1:2" x14ac:dyDescent="0.25">
      <c r="A6" s="3" t="s">
        <v>15</v>
      </c>
      <c r="B6" s="4">
        <v>788189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F32" sqref="F32"/>
    </sheetView>
  </sheetViews>
  <sheetFormatPr defaultRowHeight="15" x14ac:dyDescent="0.25"/>
  <cols>
    <col min="1" max="1" width="28.42578125" bestFit="1" customWidth="1"/>
    <col min="2" max="2" width="16.28515625" bestFit="1" customWidth="1"/>
    <col min="3" max="4" width="12" bestFit="1" customWidth="1"/>
  </cols>
  <sheetData>
    <row r="3" spans="1:4" x14ac:dyDescent="0.25">
      <c r="A3" s="2" t="s">
        <v>18</v>
      </c>
      <c r="B3" s="2" t="s">
        <v>16</v>
      </c>
    </row>
    <row r="4" spans="1:4" x14ac:dyDescent="0.25">
      <c r="A4" s="2" t="s">
        <v>14</v>
      </c>
      <c r="B4" t="s">
        <v>4</v>
      </c>
      <c r="C4" t="s">
        <v>12</v>
      </c>
      <c r="D4" t="s">
        <v>15</v>
      </c>
    </row>
    <row r="5" spans="1:4" x14ac:dyDescent="0.25">
      <c r="A5" s="3" t="s">
        <v>5</v>
      </c>
      <c r="B5" s="1">
        <v>5.9826388888888887E-2</v>
      </c>
      <c r="C5" s="1">
        <v>1.150462962962963E-2</v>
      </c>
      <c r="D5" s="1">
        <v>7.1331018518518516E-2</v>
      </c>
    </row>
    <row r="6" spans="1:4" x14ac:dyDescent="0.25">
      <c r="A6" s="3" t="s">
        <v>6</v>
      </c>
      <c r="B6" s="1">
        <v>5.6168981481481479E-2</v>
      </c>
      <c r="C6" s="1">
        <v>9.7222222222222224E-3</v>
      </c>
      <c r="D6" s="1">
        <v>6.5891203703703702E-2</v>
      </c>
    </row>
    <row r="7" spans="1:4" x14ac:dyDescent="0.25">
      <c r="A7" s="3" t="s">
        <v>7</v>
      </c>
      <c r="B7" s="1">
        <v>5.392361111111111E-2</v>
      </c>
      <c r="C7" s="1">
        <v>9.0972222222222218E-3</v>
      </c>
      <c r="D7" s="1">
        <v>6.3020833333333331E-2</v>
      </c>
    </row>
    <row r="8" spans="1:4" x14ac:dyDescent="0.25">
      <c r="A8" s="3" t="s">
        <v>8</v>
      </c>
      <c r="B8" s="1">
        <v>5.2962962962962962E-2</v>
      </c>
      <c r="C8" s="1">
        <v>8.4143518518518517E-3</v>
      </c>
      <c r="D8" s="1">
        <v>6.1377314814814815E-2</v>
      </c>
    </row>
    <row r="9" spans="1:4" x14ac:dyDescent="0.25">
      <c r="A9" s="3" t="s">
        <v>9</v>
      </c>
      <c r="B9" s="1">
        <v>9.9895833333333336E-2</v>
      </c>
      <c r="C9" s="1">
        <v>8.3564814814814821E-3</v>
      </c>
      <c r="D9" s="1">
        <v>0.10825231481481482</v>
      </c>
    </row>
    <row r="10" spans="1:4" x14ac:dyDescent="0.25">
      <c r="A10" s="3" t="s">
        <v>10</v>
      </c>
      <c r="B10" s="1">
        <v>7.1990740740740744E-2</v>
      </c>
      <c r="C10" s="1">
        <v>9.4212962962962957E-3</v>
      </c>
      <c r="D10" s="1">
        <v>8.1412037037037033E-2</v>
      </c>
    </row>
    <row r="11" spans="1:4" x14ac:dyDescent="0.25">
      <c r="A11" s="3" t="s">
        <v>11</v>
      </c>
      <c r="B11" s="1">
        <v>5.8518518518518518E-2</v>
      </c>
      <c r="C11" s="1">
        <v>1.1516203703703704E-2</v>
      </c>
      <c r="D11" s="1">
        <v>7.003472222222222E-2</v>
      </c>
    </row>
    <row r="12" spans="1:4" x14ac:dyDescent="0.25">
      <c r="A12" s="3" t="s">
        <v>15</v>
      </c>
      <c r="B12" s="1">
        <v>0.45328703703703704</v>
      </c>
      <c r="C12" s="1">
        <v>6.8032407407407403E-2</v>
      </c>
      <c r="D12" s="1">
        <v>0.52131944444444434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0"/>
  <sheetViews>
    <sheetView workbookViewId="0">
      <selection activeCell="M35" sqref="M35"/>
    </sheetView>
  </sheetViews>
  <sheetFormatPr defaultRowHeight="15" x14ac:dyDescent="0.25"/>
  <cols>
    <col min="4" max="4" width="17.140625" customWidth="1"/>
    <col min="5" max="5" width="12" customWidth="1"/>
    <col min="6" max="6" width="17.5703125" customWidth="1"/>
    <col min="7" max="7" width="18.7109375" customWidth="1"/>
    <col min="8" max="8" width="23.42578125" customWidth="1"/>
    <col min="9" max="9" width="15.85546875" customWidth="1"/>
  </cols>
  <sheetData>
    <row r="2" spans="4:9" x14ac:dyDescent="0.25">
      <c r="D2" t="s">
        <v>0</v>
      </c>
      <c r="E2" t="s">
        <v>1</v>
      </c>
      <c r="F2" t="s">
        <v>2</v>
      </c>
      <c r="G2" t="s">
        <v>3</v>
      </c>
      <c r="H2" t="s">
        <v>13</v>
      </c>
      <c r="I2" t="s">
        <v>19</v>
      </c>
    </row>
    <row r="3" spans="4:9" x14ac:dyDescent="0.25">
      <c r="D3" t="s">
        <v>4</v>
      </c>
      <c r="E3" t="s">
        <v>5</v>
      </c>
      <c r="F3">
        <v>18652</v>
      </c>
      <c r="G3">
        <v>5061.3043641432496</v>
      </c>
      <c r="H3" s="6">
        <f>G3/84600</f>
        <v>5.9826292720369378E-2</v>
      </c>
      <c r="I3" s="4">
        <f>F3*G3</f>
        <v>94403448.999999896</v>
      </c>
    </row>
    <row r="4" spans="4:9" x14ac:dyDescent="0.25">
      <c r="D4" t="s">
        <v>4</v>
      </c>
      <c r="E4" t="s">
        <v>6</v>
      </c>
      <c r="F4">
        <v>5591</v>
      </c>
      <c r="G4">
        <v>4752.05043820425</v>
      </c>
      <c r="H4" s="6">
        <f t="shared" ref="H4:H9" si="0">G4/84600</f>
        <v>5.6170808962225177E-2</v>
      </c>
      <c r="I4" s="4">
        <f t="shared" ref="I4:I9" si="1">F4*G4</f>
        <v>26568713.999999963</v>
      </c>
    </row>
    <row r="5" spans="4:9" x14ac:dyDescent="0.25">
      <c r="D5" t="s">
        <v>4</v>
      </c>
      <c r="E5" t="s">
        <v>7</v>
      </c>
      <c r="F5">
        <v>7311</v>
      </c>
      <c r="G5">
        <v>4561.8038572014702</v>
      </c>
      <c r="H5" s="6">
        <f t="shared" si="0"/>
        <v>5.3922031409000828E-2</v>
      </c>
      <c r="I5" s="4">
        <f t="shared" si="1"/>
        <v>33351347.999999948</v>
      </c>
    </row>
    <row r="6" spans="4:9" x14ac:dyDescent="0.25">
      <c r="D6" t="s">
        <v>4</v>
      </c>
      <c r="E6" t="s">
        <v>8</v>
      </c>
      <c r="F6">
        <v>7690</v>
      </c>
      <c r="G6">
        <v>4480.37243172951</v>
      </c>
      <c r="H6" s="6">
        <f t="shared" si="0"/>
        <v>5.2959485008623047E-2</v>
      </c>
      <c r="I6" s="4">
        <f t="shared" si="1"/>
        <v>34454063.999999933</v>
      </c>
    </row>
    <row r="7" spans="4:9" x14ac:dyDescent="0.25">
      <c r="D7" t="s">
        <v>4</v>
      </c>
      <c r="E7" t="s">
        <v>9</v>
      </c>
      <c r="F7">
        <v>7147</v>
      </c>
      <c r="G7">
        <v>8451.6668532251297</v>
      </c>
      <c r="H7" s="6">
        <f t="shared" si="0"/>
        <v>9.9901499447105552E-2</v>
      </c>
      <c r="I7" s="4">
        <f t="shared" si="1"/>
        <v>60404063</v>
      </c>
    </row>
    <row r="8" spans="4:9" x14ac:dyDescent="0.25">
      <c r="D8" t="s">
        <v>4</v>
      </c>
      <c r="E8" t="s">
        <v>10</v>
      </c>
      <c r="F8">
        <v>8013</v>
      </c>
      <c r="G8">
        <v>6090.7373018844301</v>
      </c>
      <c r="H8" s="6">
        <f t="shared" si="0"/>
        <v>7.1994530755135108E-2</v>
      </c>
      <c r="I8" s="4">
        <f t="shared" si="1"/>
        <v>48805077.99999994</v>
      </c>
    </row>
    <row r="9" spans="4:9" x14ac:dyDescent="0.25">
      <c r="D9" t="s">
        <v>4</v>
      </c>
      <c r="E9" t="s">
        <v>11</v>
      </c>
      <c r="F9">
        <v>13473</v>
      </c>
      <c r="G9">
        <v>4950.7708008609798</v>
      </c>
      <c r="H9" s="6">
        <f t="shared" si="0"/>
        <v>5.8519749419160515E-2</v>
      </c>
      <c r="I9" s="4">
        <f t="shared" si="1"/>
        <v>66701734.999999978</v>
      </c>
    </row>
    <row r="10" spans="4:9" x14ac:dyDescent="0.25">
      <c r="G10">
        <f>SUBTOTAL(109,G3:G9)</f>
        <v>38348.706047249019</v>
      </c>
      <c r="H10" s="6">
        <f>SUBTOTAL(109,H3:H9)</f>
        <v>0.45329439772161961</v>
      </c>
    </row>
    <row r="13" spans="4:9" x14ac:dyDescent="0.25">
      <c r="E13" t="s">
        <v>20</v>
      </c>
      <c r="F13" t="s">
        <v>19</v>
      </c>
      <c r="G13" t="s">
        <v>21</v>
      </c>
    </row>
    <row r="14" spans="4:9" x14ac:dyDescent="0.25">
      <c r="D14" t="s">
        <v>22</v>
      </c>
      <c r="E14">
        <f>SUM(F4:F8)</f>
        <v>35752</v>
      </c>
      <c r="F14" s="1">
        <f>40716653.4/86400</f>
        <v>471.25756250000001</v>
      </c>
      <c r="G14" s="1">
        <f>F14/E14</f>
        <v>1.3181292305325576E-2</v>
      </c>
    </row>
    <row r="15" spans="4:9" x14ac:dyDescent="0.25">
      <c r="D15" t="s">
        <v>23</v>
      </c>
      <c r="E15" s="5">
        <f>SUM(F3,F9)</f>
        <v>32125</v>
      </c>
      <c r="F15" s="1">
        <f>80552592/86400</f>
        <v>932.32166666666672</v>
      </c>
      <c r="G15" s="1">
        <f>F15/E15</f>
        <v>2.9021686121919587E-2</v>
      </c>
    </row>
    <row r="18" spans="5:6" x14ac:dyDescent="0.25">
      <c r="F18" s="1" t="s">
        <v>21</v>
      </c>
    </row>
    <row r="19" spans="5:6" x14ac:dyDescent="0.25">
      <c r="E19" t="s">
        <v>22</v>
      </c>
      <c r="F19" s="1">
        <v>1.3181292305325576E-2</v>
      </c>
    </row>
    <row r="20" spans="5:6" x14ac:dyDescent="0.25">
      <c r="E20" t="s">
        <v>23</v>
      </c>
      <c r="F20" s="1">
        <v>2.9021686121919587E-2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D26" sqref="D26"/>
    </sheetView>
  </sheetViews>
  <sheetFormatPr defaultRowHeight="15" x14ac:dyDescent="0.25"/>
  <cols>
    <col min="1" max="1" width="13.140625" bestFit="1" customWidth="1"/>
    <col min="2" max="2" width="32" bestFit="1" customWidth="1"/>
    <col min="3" max="3" width="8.5703125" bestFit="1" customWidth="1"/>
    <col min="4" max="4" width="11.28515625" bestFit="1" customWidth="1"/>
  </cols>
  <sheetData>
    <row r="3" spans="1:2" x14ac:dyDescent="0.25">
      <c r="A3" s="2" t="s">
        <v>14</v>
      </c>
      <c r="B3" t="s">
        <v>24</v>
      </c>
    </row>
    <row r="4" spans="1:2" x14ac:dyDescent="0.25">
      <c r="A4" s="3" t="s">
        <v>4</v>
      </c>
      <c r="B4" s="1">
        <v>6.475529100529101E-2</v>
      </c>
    </row>
    <row r="5" spans="1:2" x14ac:dyDescent="0.25">
      <c r="A5" s="3" t="s">
        <v>12</v>
      </c>
      <c r="B5" s="1">
        <v>9.718915343915344E-3</v>
      </c>
    </row>
    <row r="6" spans="1:2" x14ac:dyDescent="0.25">
      <c r="A6" s="3" t="s">
        <v>15</v>
      </c>
      <c r="B6" s="1">
        <v>3.7237103174603166E-2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tabSelected="1" workbookViewId="0">
      <selection activeCell="H29" sqref="H29"/>
    </sheetView>
  </sheetViews>
  <sheetFormatPr defaultRowHeight="15" x14ac:dyDescent="0.25"/>
  <cols>
    <col min="2" max="2" width="14.85546875" customWidth="1"/>
    <col min="3" max="3" width="26.5703125" customWidth="1"/>
  </cols>
  <sheetData>
    <row r="1" spans="2:3" x14ac:dyDescent="0.25">
      <c r="B1" t="s">
        <v>2</v>
      </c>
      <c r="C1" s="1" t="s">
        <v>13</v>
      </c>
    </row>
    <row r="2" spans="2:3" x14ac:dyDescent="0.25">
      <c r="B2">
        <v>18652</v>
      </c>
      <c r="C2" s="1">
        <f>B2/84600</f>
        <v>0.22047281323877069</v>
      </c>
    </row>
    <row r="3" spans="2:3" x14ac:dyDescent="0.25">
      <c r="B3">
        <v>5591</v>
      </c>
      <c r="C3" s="1">
        <f t="shared" ref="C3:C8" si="0">B3/84600</f>
        <v>6.6087470449172583E-2</v>
      </c>
    </row>
    <row r="4" spans="2:3" x14ac:dyDescent="0.25">
      <c r="B4">
        <v>7311</v>
      </c>
      <c r="C4" s="1">
        <f t="shared" si="0"/>
        <v>8.6418439716312051E-2</v>
      </c>
    </row>
    <row r="5" spans="2:3" x14ac:dyDescent="0.25">
      <c r="B5">
        <v>7690</v>
      </c>
      <c r="C5" s="1">
        <f t="shared" si="0"/>
        <v>9.0898345153664309E-2</v>
      </c>
    </row>
    <row r="6" spans="2:3" x14ac:dyDescent="0.25">
      <c r="B6">
        <v>7147</v>
      </c>
      <c r="C6" s="1">
        <f t="shared" si="0"/>
        <v>8.4479905437352246E-2</v>
      </c>
    </row>
    <row r="7" spans="2:3" x14ac:dyDescent="0.25">
      <c r="B7">
        <v>8013</v>
      </c>
      <c r="C7" s="1">
        <f t="shared" si="0"/>
        <v>9.4716312056737584E-2</v>
      </c>
    </row>
    <row r="8" spans="2:3" x14ac:dyDescent="0.25">
      <c r="B8">
        <v>13473</v>
      </c>
      <c r="C8" s="1">
        <f t="shared" si="0"/>
        <v>0.15925531914893618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" sqref="E1:E8"/>
    </sheetView>
  </sheetViews>
  <sheetFormatPr defaultRowHeight="15" x14ac:dyDescent="0.25"/>
  <cols>
    <col min="1" max="1" width="15.5703125" customWidth="1"/>
    <col min="2" max="2" width="10" customWidth="1"/>
    <col min="3" max="3" width="19.140625" customWidth="1"/>
    <col min="4" max="4" width="15.28515625" customWidth="1"/>
    <col min="5" max="5" width="16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</row>
    <row r="2" spans="1:5" x14ac:dyDescent="0.25">
      <c r="A2" t="s">
        <v>4</v>
      </c>
      <c r="B2" t="s">
        <v>5</v>
      </c>
      <c r="C2">
        <v>18652</v>
      </c>
      <c r="D2">
        <v>5061.3043641432496</v>
      </c>
      <c r="E2" s="1">
        <f>D2/84600</f>
        <v>5.9826292720369378E-2</v>
      </c>
    </row>
    <row r="3" spans="1:5" x14ac:dyDescent="0.25">
      <c r="A3" t="s">
        <v>4</v>
      </c>
      <c r="B3" t="s">
        <v>6</v>
      </c>
      <c r="C3">
        <v>5591</v>
      </c>
      <c r="D3">
        <v>4752.05043820425</v>
      </c>
      <c r="E3" s="1">
        <f t="shared" ref="E3:E15" si="0">D3/84600</f>
        <v>5.6170808962225177E-2</v>
      </c>
    </row>
    <row r="4" spans="1:5" x14ac:dyDescent="0.25">
      <c r="A4" t="s">
        <v>4</v>
      </c>
      <c r="B4" t="s">
        <v>7</v>
      </c>
      <c r="C4">
        <v>7311</v>
      </c>
      <c r="D4">
        <v>4561.8038572014702</v>
      </c>
      <c r="E4" s="1">
        <f t="shared" si="0"/>
        <v>5.3922031409000828E-2</v>
      </c>
    </row>
    <row r="5" spans="1:5" x14ac:dyDescent="0.25">
      <c r="A5" t="s">
        <v>4</v>
      </c>
      <c r="B5" t="s">
        <v>8</v>
      </c>
      <c r="C5">
        <v>7690</v>
      </c>
      <c r="D5">
        <v>4480.37243172951</v>
      </c>
      <c r="E5" s="1">
        <f t="shared" si="0"/>
        <v>5.2959485008623047E-2</v>
      </c>
    </row>
    <row r="6" spans="1:5" x14ac:dyDescent="0.25">
      <c r="A6" t="s">
        <v>4</v>
      </c>
      <c r="B6" t="s">
        <v>9</v>
      </c>
      <c r="C6">
        <v>7147</v>
      </c>
      <c r="D6">
        <v>8451.6668532251297</v>
      </c>
      <c r="E6" s="1">
        <f t="shared" si="0"/>
        <v>9.9901499447105552E-2</v>
      </c>
    </row>
    <row r="7" spans="1:5" x14ac:dyDescent="0.25">
      <c r="A7" t="s">
        <v>4</v>
      </c>
      <c r="B7" t="s">
        <v>10</v>
      </c>
      <c r="C7">
        <v>8013</v>
      </c>
      <c r="D7">
        <v>6090.7373018844301</v>
      </c>
      <c r="E7" s="1">
        <f t="shared" si="0"/>
        <v>7.1994530755135108E-2</v>
      </c>
    </row>
    <row r="8" spans="1:5" x14ac:dyDescent="0.25">
      <c r="A8" t="s">
        <v>4</v>
      </c>
      <c r="B8" t="s">
        <v>11</v>
      </c>
      <c r="C8">
        <v>13473</v>
      </c>
      <c r="D8">
        <v>4950.7708008609798</v>
      </c>
      <c r="E8" s="1">
        <f t="shared" si="0"/>
        <v>5.8519749419160515E-2</v>
      </c>
    </row>
    <row r="9" spans="1:5" x14ac:dyDescent="0.25">
      <c r="A9" t="s">
        <v>12</v>
      </c>
      <c r="B9" t="s">
        <v>5</v>
      </c>
      <c r="C9">
        <v>60197</v>
      </c>
      <c r="D9">
        <v>972.93833579746502</v>
      </c>
      <c r="E9" s="1">
        <f t="shared" si="0"/>
        <v>1.1500453141814007E-2</v>
      </c>
    </row>
    <row r="10" spans="1:5" x14ac:dyDescent="0.25">
      <c r="A10" t="s">
        <v>12</v>
      </c>
      <c r="B10" t="s">
        <v>6</v>
      </c>
      <c r="C10">
        <v>110430</v>
      </c>
      <c r="D10">
        <v>822.31120166621304</v>
      </c>
      <c r="E10" s="1">
        <f t="shared" si="0"/>
        <v>9.7199905634304147E-3</v>
      </c>
    </row>
    <row r="11" spans="1:5" x14ac:dyDescent="0.25">
      <c r="A11" t="s">
        <v>12</v>
      </c>
      <c r="B11" t="s">
        <v>7</v>
      </c>
      <c r="C11">
        <v>127974</v>
      </c>
      <c r="D11">
        <v>769.44162876834298</v>
      </c>
      <c r="E11" s="1">
        <f t="shared" si="0"/>
        <v>9.0950547135737938E-3</v>
      </c>
    </row>
    <row r="12" spans="1:5" x14ac:dyDescent="0.25">
      <c r="A12" t="s">
        <v>12</v>
      </c>
      <c r="B12" t="s">
        <v>8</v>
      </c>
      <c r="C12">
        <v>121902</v>
      </c>
      <c r="D12">
        <v>711.98379025774796</v>
      </c>
      <c r="E12" s="1">
        <f t="shared" si="0"/>
        <v>8.4158840455998574E-3</v>
      </c>
    </row>
    <row r="13" spans="1:5" x14ac:dyDescent="0.25">
      <c r="A13" t="s">
        <v>12</v>
      </c>
      <c r="B13" t="s">
        <v>9</v>
      </c>
      <c r="C13">
        <v>125228</v>
      </c>
      <c r="D13">
        <v>707.20927428370601</v>
      </c>
      <c r="E13" s="1">
        <f t="shared" si="0"/>
        <v>8.3594476865686291E-3</v>
      </c>
    </row>
    <row r="14" spans="1:5" x14ac:dyDescent="0.25">
      <c r="A14" t="s">
        <v>12</v>
      </c>
      <c r="B14" t="s">
        <v>10</v>
      </c>
      <c r="C14">
        <v>115168</v>
      </c>
      <c r="D14">
        <v>796.73378889969399</v>
      </c>
      <c r="E14" s="1">
        <f t="shared" si="0"/>
        <v>9.4176570791925998E-3</v>
      </c>
    </row>
    <row r="15" spans="1:5" x14ac:dyDescent="0.25">
      <c r="A15" t="s">
        <v>12</v>
      </c>
      <c r="B15" t="s">
        <v>11</v>
      </c>
      <c r="C15">
        <v>59413</v>
      </c>
      <c r="D15">
        <v>974.07296382946402</v>
      </c>
      <c r="E15" s="1">
        <f t="shared" si="0"/>
        <v>1.1513864820679244E-2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total_number_of_user</vt:lpstr>
      <vt:lpstr>average_duration by week</vt:lpstr>
      <vt:lpstr>Casual WD VS WE</vt:lpstr>
      <vt:lpstr>average duration of rides</vt:lpstr>
      <vt:lpstr>Casual No Vs Avg duration</vt:lpstr>
      <vt:lpstr>summary_ride_length_weekday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Data Analyst</dc:creator>
  <cp:lastModifiedBy>GK LENDING CORP</cp:lastModifiedBy>
  <dcterms:created xsi:type="dcterms:W3CDTF">2024-03-13T09:14:39Z</dcterms:created>
  <dcterms:modified xsi:type="dcterms:W3CDTF">2024-03-13T09:15:36Z</dcterms:modified>
</cp:coreProperties>
</file>