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 LENDING CORP\Downloads\"/>
    </mc:Choice>
  </mc:AlternateContent>
  <xr:revisionPtr revIDLastSave="0" documentId="13_ncr:1_{8A5684CA-E2A9-4D6F-B819-07B5DB1B1817}" xr6:coauthVersionLast="47" xr6:coauthVersionMax="47" xr10:uidLastSave="{00000000-0000-0000-0000-000000000000}"/>
  <bookViews>
    <workbookView xWindow="-120" yWindow="-120" windowWidth="29040" windowHeight="15990" xr2:uid="{374A9BD4-F193-4BD4-9598-DC101B56FB5B}"/>
  </bookViews>
  <sheets>
    <sheet name="raw" sheetId="1" r:id="rId1"/>
    <sheet name="date" sheetId="2" r:id="rId2"/>
    <sheet name="stage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J2" i="1" l="1"/>
  <c r="B6" i="3"/>
  <c r="B5" i="3"/>
  <c r="B4" i="3"/>
  <c r="B3" i="3"/>
  <c r="B2" i="3"/>
  <c r="J51" i="1" l="1"/>
  <c r="J50" i="1"/>
  <c r="J49" i="1"/>
  <c r="J48" i="1"/>
  <c r="J41" i="1"/>
  <c r="J42" i="1"/>
  <c r="J43" i="1"/>
  <c r="J44" i="1"/>
  <c r="J45" i="1"/>
  <c r="J46" i="1"/>
  <c r="J47" i="1"/>
  <c r="J40" i="1"/>
  <c r="J3" i="1" l="1"/>
  <c r="J4" i="1"/>
  <c r="I4" i="1" s="1"/>
  <c r="J5" i="1"/>
  <c r="I5" i="1" s="1"/>
  <c r="J6" i="1"/>
  <c r="I6" i="1" s="1"/>
  <c r="J7" i="1"/>
  <c r="I7" i="1" s="1"/>
  <c r="J8" i="1"/>
  <c r="J9" i="1"/>
  <c r="I9" i="1" s="1"/>
  <c r="J10" i="1"/>
  <c r="I10" i="1" s="1"/>
  <c r="J11" i="1"/>
  <c r="I11" i="1" s="1"/>
  <c r="J12" i="1"/>
  <c r="J13" i="1"/>
  <c r="I13" i="1" s="1"/>
  <c r="J14" i="1"/>
  <c r="I14" i="1" s="1"/>
  <c r="J15" i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J24" i="1"/>
  <c r="J25" i="1"/>
  <c r="I25" i="1" s="1"/>
  <c r="J26" i="1"/>
  <c r="I26" i="1" s="1"/>
  <c r="J27" i="1"/>
  <c r="J28" i="1"/>
  <c r="I28" i="1" s="1"/>
  <c r="J29" i="1"/>
  <c r="I29" i="1" s="1"/>
  <c r="J30" i="1"/>
  <c r="I30" i="1" s="1"/>
  <c r="J31" i="1"/>
  <c r="J32" i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41" i="1"/>
  <c r="I42" i="1"/>
  <c r="I45" i="1"/>
  <c r="I46" i="1"/>
  <c r="I49" i="1"/>
  <c r="I50" i="1"/>
  <c r="I2" i="1"/>
  <c r="I3" i="1"/>
  <c r="I8" i="1"/>
  <c r="I12" i="1"/>
  <c r="I15" i="1"/>
  <c r="I23" i="1"/>
  <c r="I24" i="1"/>
  <c r="I27" i="1"/>
  <c r="I31" i="1"/>
  <c r="I32" i="1"/>
  <c r="I39" i="1"/>
  <c r="I40" i="1"/>
  <c r="I43" i="1"/>
  <c r="I44" i="1"/>
  <c r="I47" i="1"/>
  <c r="I48" i="1"/>
  <c r="I51" i="1"/>
</calcChain>
</file>

<file path=xl/sharedStrings.xml><?xml version="1.0" encoding="utf-8"?>
<sst xmlns="http://schemas.openxmlformats.org/spreadsheetml/2006/main" count="279" uniqueCount="89">
  <si>
    <t>STAGES</t>
  </si>
  <si>
    <t>DEPARTMENT</t>
  </si>
  <si>
    <t>TEAM LEADER</t>
  </si>
  <si>
    <t>RANK</t>
  </si>
  <si>
    <t>OFFICE</t>
  </si>
  <si>
    <t>SUPERIOR</t>
  </si>
  <si>
    <t>DAILY TARGET</t>
  </si>
  <si>
    <t>TOTAL</t>
  </si>
  <si>
    <t>DAILY COLLECT</t>
  </si>
  <si>
    <t>COLLECTION</t>
  </si>
  <si>
    <t xml:space="preserve">ELENA </t>
  </si>
  <si>
    <t>ROSELA</t>
  </si>
  <si>
    <t>SHEILA</t>
  </si>
  <si>
    <t>CHARRISE</t>
  </si>
  <si>
    <t>REN</t>
  </si>
  <si>
    <t>RODITA</t>
  </si>
  <si>
    <t>PHIL</t>
  </si>
  <si>
    <t>JAYJAY</t>
  </si>
  <si>
    <t xml:space="preserve">RICHIEL </t>
  </si>
  <si>
    <t>CJ</t>
  </si>
  <si>
    <t>KIM</t>
  </si>
  <si>
    <t>RAYMART</t>
  </si>
  <si>
    <t>ANDY</t>
  </si>
  <si>
    <t>TRICIA</t>
  </si>
  <si>
    <t>MELVIN</t>
  </si>
  <si>
    <t>ALBINO</t>
  </si>
  <si>
    <t>ABBY</t>
  </si>
  <si>
    <t>VALERIE</t>
  </si>
  <si>
    <t>HASMEANNE</t>
  </si>
  <si>
    <t>IVORY</t>
  </si>
  <si>
    <t>LYN</t>
  </si>
  <si>
    <t>ROSE</t>
  </si>
  <si>
    <t>ELLYSA</t>
  </si>
  <si>
    <t>RAYMARK</t>
  </si>
  <si>
    <t>MARISOL</t>
  </si>
  <si>
    <t>VAN</t>
  </si>
  <si>
    <t>SHARMAINE</t>
  </si>
  <si>
    <t>DONNA</t>
  </si>
  <si>
    <t>JEANROSE</t>
  </si>
  <si>
    <t>LENLEN</t>
  </si>
  <si>
    <t>IRISH</t>
  </si>
  <si>
    <t>GERALD</t>
  </si>
  <si>
    <t>JAYMAR</t>
  </si>
  <si>
    <t>JONEL</t>
  </si>
  <si>
    <t>JONNEL</t>
  </si>
  <si>
    <t>ZENY</t>
  </si>
  <si>
    <t>NOEL</t>
  </si>
  <si>
    <t>JORDAN</t>
  </si>
  <si>
    <t>CAMIEL</t>
  </si>
  <si>
    <t>ROWENA</t>
  </si>
  <si>
    <t>MICHAEL</t>
  </si>
  <si>
    <t>JAYPEE</t>
  </si>
  <si>
    <t>ALFRED</t>
  </si>
  <si>
    <t>cavite</t>
  </si>
  <si>
    <t>makati</t>
  </si>
  <si>
    <t>ROSELYN</t>
  </si>
  <si>
    <t>MICHELLE</t>
  </si>
  <si>
    <t>AMANDA</t>
  </si>
  <si>
    <t>MARIVEL</t>
  </si>
  <si>
    <t>HD</t>
  </si>
  <si>
    <t>S1</t>
  </si>
  <si>
    <t>S2</t>
  </si>
  <si>
    <t>S3</t>
  </si>
  <si>
    <t>S4</t>
  </si>
  <si>
    <t>S5</t>
  </si>
  <si>
    <t>DX</t>
  </si>
  <si>
    <t>TELEMARKETING</t>
  </si>
  <si>
    <t>RE</t>
  </si>
  <si>
    <t>KHARL</t>
  </si>
  <si>
    <t>DIANE</t>
  </si>
  <si>
    <t>THERESE</t>
  </si>
  <si>
    <t>GINUEL</t>
  </si>
  <si>
    <t>GENALYN</t>
  </si>
  <si>
    <t>MANDY</t>
  </si>
  <si>
    <t>12/18</t>
  </si>
  <si>
    <t>12/17</t>
  </si>
  <si>
    <t>12/16</t>
  </si>
  <si>
    <t>number</t>
  </si>
  <si>
    <t>date</t>
  </si>
  <si>
    <t>s1</t>
  </si>
  <si>
    <t>s2</t>
  </si>
  <si>
    <t>s3</t>
  </si>
  <si>
    <t>s4</t>
  </si>
  <si>
    <t>s5</t>
  </si>
  <si>
    <t>Stages</t>
  </si>
  <si>
    <t>Total Collection</t>
  </si>
  <si>
    <t>12/20</t>
  </si>
  <si>
    <t>12/19</t>
  </si>
  <si>
    <t>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</si>
</sst>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[$₱-464]#,##0.00"/>
    <numFmt numFmtId="166" formatCode="m/d;@"/>
    <numFmt numFmtId="167" formatCode="&quot;₱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3" fontId="0" fillId="0" borderId="0" xfId="0" applyNumberFormat="1" applyAlignment="1">
      <alignment vertical="center"/>
    </xf>
  </cellXfs>
  <cellStyles count="1">
    <cellStyle name="Normal" xfId="0" builtinId="0"/>
  </cellStyles>
  <dxfs count="8">
    <dxf>
      <numFmt numFmtId="167" formatCode="&quot;₱&quot;#,##0.00"/>
    </dxf>
    <dxf>
      <numFmt numFmtId="167" formatCode="&quot;₱&quot;#,##0.00"/>
    </dxf>
    <dxf>
      <numFmt numFmtId="167" formatCode="&quot;₱&quot;#,##0.00"/>
    </dxf>
    <dxf>
      <numFmt numFmtId="167" formatCode="&quot;₱&quot;#,##0.00"/>
    </dxf>
    <dxf>
      <numFmt numFmtId="167" formatCode="&quot;₱&quot;#,##0.00"/>
    </dxf>
    <dxf>
      <numFmt numFmtId="166" formatCode="m/d;@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&quot;₱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K%20LENDING%20CORP\Downloads\COLLECTION%20PERFORMANCE.xlsx" TargetMode="External"/><Relationship Id="rId1" Type="http://schemas.openxmlformats.org/officeDocument/2006/relationships/externalLinkPath" Target="COLLECTION%20PERFORMAN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K%20LENDING%20CORP\Downloads\TELE%20PERFORMANCE.xlsx" TargetMode="External"/><Relationship Id="rId1" Type="http://schemas.openxmlformats.org/officeDocument/2006/relationships/externalLinkPath" Target="TELE%20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"/>
      <sheetName val="S1"/>
      <sheetName val="S2"/>
      <sheetName val="S3"/>
      <sheetName val="S4"/>
      <sheetName val="S5"/>
      <sheetName val="LINK"/>
    </sheetNames>
    <sheetDataSet>
      <sheetData sheetId="0"/>
      <sheetData sheetId="1">
        <row r="2">
          <cell r="J2">
            <v>85833292.930000007</v>
          </cell>
          <cell r="L2">
            <v>3667410.5</v>
          </cell>
        </row>
      </sheetData>
      <sheetData sheetId="2">
        <row r="2">
          <cell r="J2">
            <v>3974713.2</v>
          </cell>
          <cell r="L2">
            <v>129846</v>
          </cell>
        </row>
      </sheetData>
      <sheetData sheetId="3">
        <row r="2">
          <cell r="J2">
            <v>1618953</v>
          </cell>
          <cell r="L2">
            <v>64336</v>
          </cell>
        </row>
      </sheetData>
      <sheetData sheetId="4">
        <row r="2">
          <cell r="J2">
            <v>761120</v>
          </cell>
          <cell r="L2">
            <v>17100</v>
          </cell>
        </row>
      </sheetData>
      <sheetData sheetId="5">
        <row r="2">
          <cell r="J2">
            <v>728631</v>
          </cell>
          <cell r="L2">
            <v>10797</v>
          </cell>
        </row>
      </sheetData>
      <sheetData sheetId="6">
        <row r="1">
          <cell r="A1" t="str">
            <v>STAGES</v>
          </cell>
          <cell r="B1" t="str">
            <v>TEAM LEADER</v>
          </cell>
          <cell r="E1" t="str">
            <v>DAILY</v>
          </cell>
        </row>
        <row r="2">
          <cell r="A2" t="str">
            <v>S1</v>
          </cell>
          <cell r="B2" t="str">
            <v xml:space="preserve">ELENA </v>
          </cell>
          <cell r="E2">
            <v>435724</v>
          </cell>
        </row>
        <row r="3">
          <cell r="A3" t="str">
            <v>S1</v>
          </cell>
          <cell r="B3" t="str">
            <v xml:space="preserve">RICHIEL </v>
          </cell>
          <cell r="E3">
            <v>442008.7</v>
          </cell>
        </row>
        <row r="4">
          <cell r="A4" t="str">
            <v>S1</v>
          </cell>
          <cell r="B4" t="str">
            <v>CHARRISE</v>
          </cell>
          <cell r="E4">
            <v>434280</v>
          </cell>
        </row>
        <row r="5">
          <cell r="A5" t="str">
            <v>S1</v>
          </cell>
          <cell r="B5" t="str">
            <v>PHIL</v>
          </cell>
          <cell r="E5">
            <v>456009</v>
          </cell>
        </row>
        <row r="6">
          <cell r="A6" t="str">
            <v>S1</v>
          </cell>
          <cell r="B6" t="str">
            <v>SHEILA</v>
          </cell>
          <cell r="E6">
            <v>240609.8</v>
          </cell>
        </row>
        <row r="7">
          <cell r="A7" t="str">
            <v>S1</v>
          </cell>
          <cell r="B7" t="str">
            <v>JAYJAY</v>
          </cell>
          <cell r="E7">
            <v>340799</v>
          </cell>
        </row>
        <row r="8">
          <cell r="A8" t="str">
            <v>S1</v>
          </cell>
          <cell r="B8" t="str">
            <v>RODITA</v>
          </cell>
          <cell r="E8">
            <v>462060</v>
          </cell>
        </row>
        <row r="9">
          <cell r="A9" t="str">
            <v>S1</v>
          </cell>
          <cell r="B9" t="str">
            <v>ROSELA</v>
          </cell>
          <cell r="E9">
            <v>381314</v>
          </cell>
        </row>
        <row r="10">
          <cell r="A10" t="str">
            <v>S1</v>
          </cell>
          <cell r="B10" t="str">
            <v>CJ</v>
          </cell>
          <cell r="E10">
            <v>253669</v>
          </cell>
        </row>
        <row r="11">
          <cell r="A11" t="str">
            <v>S1</v>
          </cell>
          <cell r="B11" t="str">
            <v>REN</v>
          </cell>
          <cell r="E11">
            <v>220937</v>
          </cell>
        </row>
        <row r="12">
          <cell r="A12" t="str">
            <v>S2</v>
          </cell>
          <cell r="B12" t="str">
            <v>KIM</v>
          </cell>
          <cell r="E12">
            <v>6100</v>
          </cell>
        </row>
        <row r="13">
          <cell r="A13" t="str">
            <v>S2</v>
          </cell>
          <cell r="B13" t="str">
            <v>ANDY</v>
          </cell>
          <cell r="E13">
            <v>46622</v>
          </cell>
        </row>
        <row r="14">
          <cell r="A14" t="str">
            <v>S2</v>
          </cell>
          <cell r="B14" t="str">
            <v>RAYMART</v>
          </cell>
          <cell r="E14">
            <v>15731</v>
          </cell>
        </row>
        <row r="15">
          <cell r="A15" t="str">
            <v>S2</v>
          </cell>
          <cell r="B15" t="str">
            <v>TRICIA</v>
          </cell>
          <cell r="E15">
            <v>7337</v>
          </cell>
        </row>
        <row r="16">
          <cell r="A16" t="str">
            <v>S2</v>
          </cell>
          <cell r="B16" t="str">
            <v>MELVIN</v>
          </cell>
          <cell r="E16">
            <v>1000</v>
          </cell>
        </row>
        <row r="17">
          <cell r="A17" t="str">
            <v>S2</v>
          </cell>
          <cell r="B17" t="str">
            <v>ALBINO</v>
          </cell>
          <cell r="E17">
            <v>5500</v>
          </cell>
        </row>
        <row r="18">
          <cell r="A18" t="str">
            <v>S2</v>
          </cell>
          <cell r="B18" t="str">
            <v>ABBY</v>
          </cell>
          <cell r="E18">
            <v>8676</v>
          </cell>
        </row>
        <row r="19">
          <cell r="A19" t="str">
            <v>S2</v>
          </cell>
          <cell r="B19" t="str">
            <v>VALERIE</v>
          </cell>
          <cell r="E19">
            <v>33765</v>
          </cell>
        </row>
        <row r="20">
          <cell r="A20" t="str">
            <v>S2</v>
          </cell>
          <cell r="B20" t="str">
            <v>IVORY</v>
          </cell>
          <cell r="E20">
            <v>3137</v>
          </cell>
        </row>
        <row r="21">
          <cell r="A21" t="str">
            <v>S2</v>
          </cell>
          <cell r="B21" t="str">
            <v>HASMEANNE</v>
          </cell>
          <cell r="E21">
            <v>1978</v>
          </cell>
        </row>
        <row r="22">
          <cell r="A22" t="str">
            <v>S3</v>
          </cell>
          <cell r="B22" t="str">
            <v>LYN</v>
          </cell>
          <cell r="E22">
            <v>4000</v>
          </cell>
        </row>
        <row r="23">
          <cell r="A23" t="str">
            <v>S3</v>
          </cell>
          <cell r="B23" t="str">
            <v>ROSE</v>
          </cell>
          <cell r="E23">
            <v>5700</v>
          </cell>
        </row>
        <row r="24">
          <cell r="A24" t="str">
            <v>S3</v>
          </cell>
          <cell r="B24" t="str">
            <v>ELLYSA</v>
          </cell>
          <cell r="E24">
            <v>23100</v>
          </cell>
        </row>
        <row r="25">
          <cell r="A25" t="str">
            <v>S3</v>
          </cell>
          <cell r="B25" t="str">
            <v>RAYMARK</v>
          </cell>
          <cell r="E25">
            <v>19536</v>
          </cell>
        </row>
        <row r="26">
          <cell r="A26" t="str">
            <v>S3</v>
          </cell>
          <cell r="B26" t="str">
            <v>SHARMAINE</v>
          </cell>
          <cell r="E26">
            <v>6500</v>
          </cell>
        </row>
        <row r="27">
          <cell r="A27" t="str">
            <v>S3</v>
          </cell>
          <cell r="B27" t="str">
            <v>MARISOL</v>
          </cell>
          <cell r="E27">
            <v>3500</v>
          </cell>
        </row>
        <row r="28">
          <cell r="A28" t="str">
            <v>S3</v>
          </cell>
          <cell r="B28" t="str">
            <v>DONNA</v>
          </cell>
          <cell r="E28">
            <v>2000</v>
          </cell>
        </row>
        <row r="29">
          <cell r="A29" t="str">
            <v>S3</v>
          </cell>
          <cell r="B29" t="str">
            <v>VAN</v>
          </cell>
          <cell r="E29">
            <v>0</v>
          </cell>
        </row>
        <row r="30">
          <cell r="A30" t="str">
            <v>S4</v>
          </cell>
          <cell r="B30" t="str">
            <v>JEANROSE</v>
          </cell>
          <cell r="E30">
            <v>0</v>
          </cell>
        </row>
        <row r="31">
          <cell r="A31" t="str">
            <v>S4</v>
          </cell>
          <cell r="B31" t="str">
            <v>LENLEN</v>
          </cell>
          <cell r="E31">
            <v>1100</v>
          </cell>
        </row>
        <row r="32">
          <cell r="A32" t="str">
            <v>S4</v>
          </cell>
          <cell r="B32" t="str">
            <v>IRISH</v>
          </cell>
          <cell r="E32">
            <v>8500</v>
          </cell>
        </row>
        <row r="33">
          <cell r="A33" t="str">
            <v>S4</v>
          </cell>
          <cell r="B33" t="str">
            <v>JAYMAR</v>
          </cell>
          <cell r="E33">
            <v>0</v>
          </cell>
        </row>
        <row r="34">
          <cell r="A34" t="str">
            <v>S4</v>
          </cell>
          <cell r="B34" t="str">
            <v>GERALD</v>
          </cell>
          <cell r="E34">
            <v>6000</v>
          </cell>
        </row>
        <row r="35">
          <cell r="A35" t="str">
            <v>S4</v>
          </cell>
          <cell r="B35" t="str">
            <v>JONEL</v>
          </cell>
          <cell r="E35">
            <v>1500</v>
          </cell>
        </row>
        <row r="36">
          <cell r="A36" t="str">
            <v>S5</v>
          </cell>
          <cell r="B36" t="str">
            <v>JONNEL</v>
          </cell>
          <cell r="E36">
            <v>6997</v>
          </cell>
        </row>
        <row r="37">
          <cell r="A37" t="str">
            <v>S5</v>
          </cell>
          <cell r="B37" t="str">
            <v>ZENY</v>
          </cell>
          <cell r="E37">
            <v>3800</v>
          </cell>
        </row>
        <row r="38">
          <cell r="A38" t="str">
            <v>S5</v>
          </cell>
          <cell r="B38" t="str">
            <v>JORDAN</v>
          </cell>
          <cell r="E38">
            <v>0</v>
          </cell>
        </row>
        <row r="39">
          <cell r="A39" t="str">
            <v>S5</v>
          </cell>
          <cell r="B39" t="str">
            <v>NOEL</v>
          </cell>
          <cell r="E39">
            <v>0</v>
          </cell>
        </row>
        <row r="40">
          <cell r="A40" t="str">
            <v>GOPESO</v>
          </cell>
          <cell r="B40" t="e">
            <v>#REF!</v>
          </cell>
          <cell r="E40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PORT"/>
      <sheetName val="DX"/>
      <sheetName val="RE"/>
      <sheetName val="HD"/>
      <sheetName val="LINK"/>
    </sheetNames>
    <sheetDataSet>
      <sheetData sheetId="0"/>
      <sheetData sheetId="1"/>
      <sheetData sheetId="2"/>
      <sheetData sheetId="3">
        <row r="5">
          <cell r="J5">
            <v>5</v>
          </cell>
        </row>
        <row r="13">
          <cell r="J13">
            <v>10</v>
          </cell>
        </row>
        <row r="22">
          <cell r="J22">
            <v>2</v>
          </cell>
        </row>
        <row r="30">
          <cell r="J30">
            <v>9</v>
          </cell>
        </row>
      </sheetData>
      <sheetData sheetId="4">
        <row r="1">
          <cell r="A1" t="str">
            <v>STAGES</v>
          </cell>
          <cell r="B1" t="str">
            <v>TEAM LEADER</v>
          </cell>
          <cell r="E1" t="str">
            <v>DAILY</v>
          </cell>
        </row>
        <row r="2">
          <cell r="A2" t="str">
            <v>DX</v>
          </cell>
          <cell r="B2" t="str">
            <v>ROSELYN</v>
          </cell>
          <cell r="E2">
            <v>76</v>
          </cell>
        </row>
        <row r="3">
          <cell r="A3" t="str">
            <v>DX</v>
          </cell>
          <cell r="B3" t="str">
            <v>MICHELLE</v>
          </cell>
          <cell r="E3">
            <v>103</v>
          </cell>
        </row>
        <row r="4">
          <cell r="A4" t="str">
            <v>DX</v>
          </cell>
          <cell r="B4" t="str">
            <v>AMANDA</v>
          </cell>
          <cell r="E4">
            <v>89</v>
          </cell>
        </row>
        <row r="5">
          <cell r="A5" t="str">
            <v>DX</v>
          </cell>
          <cell r="B5" t="str">
            <v>MARIVEL</v>
          </cell>
          <cell r="E5">
            <v>71</v>
          </cell>
        </row>
        <row r="6">
          <cell r="A6" t="str">
            <v>RE</v>
          </cell>
          <cell r="B6" t="str">
            <v>DIANE</v>
          </cell>
          <cell r="E6">
            <v>137</v>
          </cell>
        </row>
        <row r="7">
          <cell r="A7" t="str">
            <v>RE</v>
          </cell>
          <cell r="B7" t="str">
            <v>KHARL</v>
          </cell>
          <cell r="E7">
            <v>151</v>
          </cell>
        </row>
        <row r="8">
          <cell r="A8" t="str">
            <v>RE</v>
          </cell>
          <cell r="B8" t="str">
            <v>THERESE</v>
          </cell>
          <cell r="E8">
            <v>127</v>
          </cell>
        </row>
        <row r="9">
          <cell r="A9" t="str">
            <v>RE</v>
          </cell>
          <cell r="B9" t="str">
            <v>GINUEL</v>
          </cell>
          <cell r="E9">
            <v>119</v>
          </cell>
        </row>
        <row r="10">
          <cell r="A10" t="str">
            <v>HD</v>
          </cell>
          <cell r="B10" t="str">
            <v>GINALYN</v>
          </cell>
          <cell r="E10">
            <v>5</v>
          </cell>
        </row>
        <row r="11">
          <cell r="A11" t="str">
            <v>HD</v>
          </cell>
          <cell r="B11" t="str">
            <v>GINALYN</v>
          </cell>
          <cell r="E11">
            <v>10</v>
          </cell>
        </row>
        <row r="12">
          <cell r="A12" t="str">
            <v>HD</v>
          </cell>
          <cell r="B12" t="str">
            <v>GINALYN</v>
          </cell>
          <cell r="E12">
            <v>2</v>
          </cell>
        </row>
        <row r="13">
          <cell r="A13" t="str">
            <v>HD</v>
          </cell>
          <cell r="B13" t="str">
            <v>GINALYN</v>
          </cell>
          <cell r="E13">
            <v>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5F9AF-BCA8-47E4-B331-31F73344E662}" name="Table1" displayName="Table1" ref="A1:G7" totalsRowShown="0" headerRowDxfId="7">
  <autoFilter ref="A1:G7" xr:uid="{F925F9AF-BCA8-47E4-B331-31F73344E662}"/>
  <tableColumns count="7">
    <tableColumn id="1" xr3:uid="{BCA0B975-65BD-4DDC-BEEE-8DC777CA3018}" name="number" dataDxfId="6"/>
    <tableColumn id="2" xr3:uid="{E0E6D7C8-A049-400F-8892-66E32864BE39}" name="date" dataDxfId="5"/>
    <tableColumn id="3" xr3:uid="{E5A1A9BA-EDB0-43FB-98A1-8E241795EF92}" name="s1" dataDxfId="4"/>
    <tableColumn id="4" xr3:uid="{27EA2DEA-AE27-4233-8CA0-643E85666697}" name="s2" dataDxfId="3"/>
    <tableColumn id="5" xr3:uid="{D6BCB1B3-AB2D-4311-8540-07C1AEFEF1E4}" name="s3" dataDxfId="2"/>
    <tableColumn id="6" xr3:uid="{B6EC9921-F440-4313-BC79-A6C704635F30}" name="s4" dataDxfId="1"/>
    <tableColumn id="7" xr3:uid="{5DB53BB4-A2EF-4AF6-9B5E-E92AED2B8956}" name="s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424-4168-4201-B29B-67039D15AB13}">
  <dimension ref="A1:O51"/>
  <sheetViews>
    <sheetView tabSelected="1" workbookViewId="0">
      <selection activeCell="Q8" sqref="Q8"/>
    </sheetView>
  </sheetViews>
  <sheetFormatPr defaultRowHeight="15" x14ac:dyDescent="0.25"/>
  <cols>
    <col min="2" max="2" width="16.42578125" customWidth="1"/>
    <col min="3" max="3" width="13.28515625" customWidth="1"/>
    <col min="4" max="5" width="11.85546875" customWidth="1"/>
    <col min="6" max="6" width="12.140625" customWidth="1"/>
    <col min="7" max="7" width="14.85546875" customWidth="1"/>
    <col min="8" max="8" width="12.85546875" style="3" customWidth="1"/>
    <col min="9" max="11" width="14.140625" customWidth="1"/>
    <col min="12" max="13" width="13.42578125" style="2" customWidth="1"/>
    <col min="14" max="14" width="13.5703125" style="2" customWidth="1"/>
    <col min="15" max="15" width="15.140625" style="2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88</v>
      </c>
      <c r="K1" s="4" t="s">
        <v>86</v>
      </c>
      <c r="L1" s="4" t="s">
        <v>87</v>
      </c>
      <c r="M1" s="4" t="s">
        <v>74</v>
      </c>
      <c r="N1" s="4" t="s">
        <v>75</v>
      </c>
      <c r="O1" s="4" t="s">
        <v>76</v>
      </c>
    </row>
    <row r="2" spans="1:15" x14ac:dyDescent="0.25">
      <c r="A2" t="s">
        <v>60</v>
      </c>
      <c r="B2" t="s">
        <v>9</v>
      </c>
      <c r="C2" t="s">
        <v>10</v>
      </c>
      <c r="D2">
        <v>1</v>
      </c>
      <c r="E2" t="s">
        <v>53</v>
      </c>
      <c r="F2" t="s">
        <v>48</v>
      </c>
      <c r="G2" s="1">
        <v>1705561.5</v>
      </c>
      <c r="H2" s="9">
        <f>SUM(J2:AD2)</f>
        <v>8891128.9800000004</v>
      </c>
      <c r="I2" s="9">
        <f>J2</f>
        <v>435724</v>
      </c>
      <c r="J2" s="9">
        <f>SUMIFS([1]LINK!$E:$E,[1]LINK!$B:$B,C2,[1]LINK!$A:$A,A2)</f>
        <v>435724</v>
      </c>
      <c r="K2" s="9">
        <v>1515478</v>
      </c>
      <c r="L2" s="9">
        <v>1723663</v>
      </c>
      <c r="M2" s="9">
        <v>1728142.2</v>
      </c>
      <c r="N2" s="9">
        <v>1567897.2</v>
      </c>
      <c r="O2" s="9">
        <v>1920224.58</v>
      </c>
    </row>
    <row r="3" spans="1:15" x14ac:dyDescent="0.25">
      <c r="A3" t="s">
        <v>60</v>
      </c>
      <c r="B3" t="s">
        <v>9</v>
      </c>
      <c r="C3" t="s">
        <v>11</v>
      </c>
      <c r="D3">
        <v>2</v>
      </c>
      <c r="E3" t="s">
        <v>53</v>
      </c>
      <c r="F3" t="s">
        <v>48</v>
      </c>
      <c r="G3" s="1">
        <v>1705561.5</v>
      </c>
      <c r="H3" s="9">
        <f t="shared" ref="H3:H51" si="0">SUM(J3:AD3)</f>
        <v>9047916.5199999996</v>
      </c>
      <c r="I3" s="9">
        <f t="shared" ref="I3:I51" si="1">J3</f>
        <v>381314</v>
      </c>
      <c r="J3" s="9">
        <f>SUMIFS([1]LINK!$E:$E,[1]LINK!$B:$B,C3,[1]LINK!$A:$A,A3)</f>
        <v>381314</v>
      </c>
      <c r="K3" s="9">
        <v>1955782</v>
      </c>
      <c r="L3" s="9">
        <v>1657965.57</v>
      </c>
      <c r="M3" s="9">
        <v>1845215</v>
      </c>
      <c r="N3" s="9">
        <v>1417107.95</v>
      </c>
      <c r="O3" s="9">
        <v>1790532</v>
      </c>
    </row>
    <row r="4" spans="1:15" x14ac:dyDescent="0.25">
      <c r="A4" t="s">
        <v>60</v>
      </c>
      <c r="B4" t="s">
        <v>9</v>
      </c>
      <c r="C4" t="s">
        <v>12</v>
      </c>
      <c r="D4">
        <v>3</v>
      </c>
      <c r="E4" t="s">
        <v>54</v>
      </c>
      <c r="F4" t="s">
        <v>49</v>
      </c>
      <c r="G4" s="1">
        <v>1705561.5</v>
      </c>
      <c r="H4" s="9">
        <f t="shared" si="0"/>
        <v>8533421.8000000007</v>
      </c>
      <c r="I4" s="9">
        <f t="shared" si="1"/>
        <v>240609.8</v>
      </c>
      <c r="J4" s="9">
        <f>SUMIFS([1]LINK!$E:$E,[1]LINK!$B:$B,C4,[1]LINK!$A:$A,A4)</f>
        <v>240609.8</v>
      </c>
      <c r="K4" s="9">
        <v>1654775.5</v>
      </c>
      <c r="L4" s="9">
        <v>1512171.15</v>
      </c>
      <c r="M4" s="9">
        <v>1828218</v>
      </c>
      <c r="N4" s="9">
        <v>1394865</v>
      </c>
      <c r="O4" s="9">
        <v>1902782.35</v>
      </c>
    </row>
    <row r="5" spans="1:15" x14ac:dyDescent="0.25">
      <c r="A5" t="s">
        <v>60</v>
      </c>
      <c r="B5" t="s">
        <v>9</v>
      </c>
      <c r="C5" t="s">
        <v>13</v>
      </c>
      <c r="D5">
        <v>4</v>
      </c>
      <c r="E5" t="s">
        <v>53</v>
      </c>
      <c r="F5" t="s">
        <v>50</v>
      </c>
      <c r="G5" s="1">
        <v>1705561.5</v>
      </c>
      <c r="H5" s="9">
        <f t="shared" si="0"/>
        <v>8860213.6500000004</v>
      </c>
      <c r="I5" s="9">
        <f t="shared" si="1"/>
        <v>434280</v>
      </c>
      <c r="J5" s="9">
        <f>SUMIFS([1]LINK!$E:$E,[1]LINK!$B:$B,C5,[1]LINK!$A:$A,A5)</f>
        <v>434280</v>
      </c>
      <c r="K5" s="9">
        <v>1702969</v>
      </c>
      <c r="L5" s="9">
        <v>1627787.5</v>
      </c>
      <c r="M5" s="9">
        <v>1756841</v>
      </c>
      <c r="N5" s="9">
        <v>1521752.65</v>
      </c>
      <c r="O5" s="9">
        <v>1816583.5</v>
      </c>
    </row>
    <row r="6" spans="1:15" x14ac:dyDescent="0.25">
      <c r="A6" t="s">
        <v>60</v>
      </c>
      <c r="B6" t="s">
        <v>9</v>
      </c>
      <c r="C6" t="s">
        <v>14</v>
      </c>
      <c r="D6">
        <v>5</v>
      </c>
      <c r="E6" t="s">
        <v>54</v>
      </c>
      <c r="F6" t="s">
        <v>51</v>
      </c>
      <c r="G6" s="1">
        <v>1705561.5</v>
      </c>
      <c r="H6" s="9">
        <f t="shared" si="0"/>
        <v>8441902.9299999997</v>
      </c>
      <c r="I6" s="9">
        <f t="shared" si="1"/>
        <v>220937</v>
      </c>
      <c r="J6" s="9">
        <f>SUMIFS([1]LINK!$E:$E,[1]LINK!$B:$B,C6,[1]LINK!$A:$A,A6)</f>
        <v>220937</v>
      </c>
      <c r="K6" s="9">
        <v>1608276.1</v>
      </c>
      <c r="L6" s="9">
        <v>1670360</v>
      </c>
      <c r="M6" s="9">
        <v>1715345</v>
      </c>
      <c r="N6" s="9">
        <v>1377221</v>
      </c>
      <c r="O6" s="9">
        <v>1849763.83</v>
      </c>
    </row>
    <row r="7" spans="1:15" x14ac:dyDescent="0.25">
      <c r="A7" t="s">
        <v>60</v>
      </c>
      <c r="B7" t="s">
        <v>9</v>
      </c>
      <c r="C7" t="s">
        <v>15</v>
      </c>
      <c r="D7">
        <v>6</v>
      </c>
      <c r="E7" t="s">
        <v>54</v>
      </c>
      <c r="F7" t="s">
        <v>49</v>
      </c>
      <c r="G7" s="1">
        <v>1705561.5</v>
      </c>
      <c r="H7" s="9">
        <f t="shared" si="0"/>
        <v>8677869.2799999993</v>
      </c>
      <c r="I7" s="9">
        <f t="shared" si="1"/>
        <v>462060</v>
      </c>
      <c r="J7" s="9">
        <f>SUMIFS([1]LINK!$E:$E,[1]LINK!$B:$B,C7,[1]LINK!$A:$A,A7)</f>
        <v>462060</v>
      </c>
      <c r="K7" s="9">
        <v>1717581</v>
      </c>
      <c r="L7" s="9">
        <v>1624409.9</v>
      </c>
      <c r="M7" s="9">
        <v>1732515.4</v>
      </c>
      <c r="N7" s="9">
        <v>1258165.2</v>
      </c>
      <c r="O7" s="9">
        <v>1883137.78</v>
      </c>
    </row>
    <row r="8" spans="1:15" x14ac:dyDescent="0.25">
      <c r="A8" t="s">
        <v>60</v>
      </c>
      <c r="B8" t="s">
        <v>9</v>
      </c>
      <c r="C8" t="s">
        <v>16</v>
      </c>
      <c r="D8">
        <v>7</v>
      </c>
      <c r="E8" t="s">
        <v>54</v>
      </c>
      <c r="F8" t="s">
        <v>52</v>
      </c>
      <c r="G8" s="1">
        <v>1705561.5</v>
      </c>
      <c r="H8" s="9">
        <f t="shared" si="0"/>
        <v>8632612.1899999995</v>
      </c>
      <c r="I8" s="9">
        <f t="shared" si="1"/>
        <v>456009</v>
      </c>
      <c r="J8" s="9">
        <f>SUMIFS([1]LINK!$E:$E,[1]LINK!$B:$B,C8,[1]LINK!$A:$A,A8)</f>
        <v>456009</v>
      </c>
      <c r="K8" s="9">
        <v>1521042.9</v>
      </c>
      <c r="L8" s="9">
        <v>1646012</v>
      </c>
      <c r="M8" s="9">
        <v>1667602.74</v>
      </c>
      <c r="N8" s="9">
        <v>1420989.35</v>
      </c>
      <c r="O8" s="9">
        <v>1920956.2</v>
      </c>
    </row>
    <row r="9" spans="1:15" x14ac:dyDescent="0.25">
      <c r="A9" t="s">
        <v>60</v>
      </c>
      <c r="B9" t="s">
        <v>9</v>
      </c>
      <c r="C9" t="s">
        <v>17</v>
      </c>
      <c r="D9">
        <v>8</v>
      </c>
      <c r="E9" t="s">
        <v>54</v>
      </c>
      <c r="F9" t="s">
        <v>52</v>
      </c>
      <c r="G9" s="1">
        <v>1705561.5</v>
      </c>
      <c r="H9" s="9">
        <f t="shared" si="0"/>
        <v>8262024.8499999996</v>
      </c>
      <c r="I9" s="9">
        <f t="shared" si="1"/>
        <v>340799</v>
      </c>
      <c r="J9" s="9">
        <f>SUMIFS([1]LINK!$E:$E,[1]LINK!$B:$B,C9,[1]LINK!$A:$A,A9)</f>
        <v>340799</v>
      </c>
      <c r="K9" s="9">
        <v>1555787</v>
      </c>
      <c r="L9" s="9">
        <v>1487449</v>
      </c>
      <c r="M9" s="9">
        <v>1686967.2</v>
      </c>
      <c r="N9" s="9">
        <v>1275282.25</v>
      </c>
      <c r="O9" s="9">
        <v>1915740.4</v>
      </c>
    </row>
    <row r="10" spans="1:15" x14ac:dyDescent="0.25">
      <c r="A10" t="s">
        <v>60</v>
      </c>
      <c r="B10" t="s">
        <v>9</v>
      </c>
      <c r="C10" t="s">
        <v>18</v>
      </c>
      <c r="D10">
        <v>9</v>
      </c>
      <c r="E10" t="s">
        <v>53</v>
      </c>
      <c r="F10" t="s">
        <v>50</v>
      </c>
      <c r="G10" s="1">
        <v>1705561.5</v>
      </c>
      <c r="H10" s="9">
        <f t="shared" si="0"/>
        <v>8370073.8500000006</v>
      </c>
      <c r="I10" s="9">
        <f t="shared" si="1"/>
        <v>442008.7</v>
      </c>
      <c r="J10" s="9">
        <f>SUMIFS([1]LINK!$E:$E,[1]LINK!$B:$B,C10,[1]LINK!$A:$A,A10)</f>
        <v>442008.7</v>
      </c>
      <c r="K10" s="9">
        <v>1665634</v>
      </c>
      <c r="L10" s="9">
        <v>1492555.45</v>
      </c>
      <c r="M10" s="9">
        <v>1679649</v>
      </c>
      <c r="N10" s="9">
        <v>1410136.4</v>
      </c>
      <c r="O10" s="9">
        <v>1680090.3</v>
      </c>
    </row>
    <row r="11" spans="1:15" x14ac:dyDescent="0.25">
      <c r="A11" t="s">
        <v>60</v>
      </c>
      <c r="B11" t="s">
        <v>9</v>
      </c>
      <c r="C11" t="s">
        <v>19</v>
      </c>
      <c r="D11">
        <v>10</v>
      </c>
      <c r="E11" t="s">
        <v>53</v>
      </c>
      <c r="F11" t="s">
        <v>48</v>
      </c>
      <c r="G11" s="1">
        <v>1705561.5</v>
      </c>
      <c r="H11" s="9">
        <f t="shared" si="0"/>
        <v>8116128.8800000008</v>
      </c>
      <c r="I11" s="9">
        <f t="shared" si="1"/>
        <v>253669</v>
      </c>
      <c r="J11" s="9">
        <f>SUMIFS([1]LINK!$E:$E,[1]LINK!$B:$B,C11,[1]LINK!$A:$A,A11)</f>
        <v>253669</v>
      </c>
      <c r="K11" s="9">
        <v>1446223.02</v>
      </c>
      <c r="L11" s="9">
        <v>1568487</v>
      </c>
      <c r="M11" s="9">
        <v>1727260.3</v>
      </c>
      <c r="N11" s="9">
        <v>1462657</v>
      </c>
      <c r="O11" s="9">
        <v>1657832.56</v>
      </c>
    </row>
    <row r="12" spans="1:15" x14ac:dyDescent="0.25">
      <c r="A12" t="s">
        <v>61</v>
      </c>
      <c r="B12" t="s">
        <v>9</v>
      </c>
      <c r="C12" t="s">
        <v>20</v>
      </c>
      <c r="D12">
        <v>1</v>
      </c>
      <c r="E12" t="s">
        <v>54</v>
      </c>
      <c r="F12" t="s">
        <v>49</v>
      </c>
      <c r="G12" s="1">
        <v>150991.72000000003</v>
      </c>
      <c r="H12" s="9">
        <f t="shared" si="0"/>
        <v>520472</v>
      </c>
      <c r="I12" s="9">
        <f t="shared" si="1"/>
        <v>6100</v>
      </c>
      <c r="J12" s="9">
        <f>SUMIFS([1]LINK!$E:$E,[1]LINK!$B:$B,C12,[1]LINK!$A:$A,A12)</f>
        <v>6100</v>
      </c>
      <c r="K12" s="9">
        <v>108617</v>
      </c>
      <c r="L12" s="9">
        <v>101654</v>
      </c>
      <c r="M12" s="9">
        <v>137235</v>
      </c>
      <c r="N12" s="9">
        <v>83577</v>
      </c>
      <c r="O12" s="9">
        <v>83289</v>
      </c>
    </row>
    <row r="13" spans="1:15" x14ac:dyDescent="0.25">
      <c r="A13" t="s">
        <v>61</v>
      </c>
      <c r="B13" t="s">
        <v>9</v>
      </c>
      <c r="C13" t="s">
        <v>21</v>
      </c>
      <c r="D13">
        <v>2</v>
      </c>
      <c r="E13" t="s">
        <v>54</v>
      </c>
      <c r="F13" t="s">
        <v>52</v>
      </c>
      <c r="G13" s="1">
        <v>150991.72000000003</v>
      </c>
      <c r="H13" s="9">
        <f t="shared" si="0"/>
        <v>441457</v>
      </c>
      <c r="I13" s="9">
        <f t="shared" si="1"/>
        <v>15731</v>
      </c>
      <c r="J13" s="9">
        <f>SUMIFS([1]LINK!$E:$E,[1]LINK!$B:$B,C13,[1]LINK!$A:$A,A13)</f>
        <v>15731</v>
      </c>
      <c r="K13" s="9">
        <v>146768</v>
      </c>
      <c r="L13" s="9">
        <v>40895</v>
      </c>
      <c r="M13" s="9">
        <v>60343</v>
      </c>
      <c r="N13" s="9">
        <v>85682</v>
      </c>
      <c r="O13" s="9">
        <v>92038</v>
      </c>
    </row>
    <row r="14" spans="1:15" x14ac:dyDescent="0.25">
      <c r="A14" t="s">
        <v>61</v>
      </c>
      <c r="B14" t="s">
        <v>9</v>
      </c>
      <c r="C14" t="s">
        <v>22</v>
      </c>
      <c r="D14">
        <v>3</v>
      </c>
      <c r="E14" t="s">
        <v>53</v>
      </c>
      <c r="F14" t="s">
        <v>50</v>
      </c>
      <c r="G14" s="1">
        <v>150991.72000000003</v>
      </c>
      <c r="H14" s="9">
        <f t="shared" si="0"/>
        <v>543317</v>
      </c>
      <c r="I14" s="9">
        <f t="shared" si="1"/>
        <v>46622</v>
      </c>
      <c r="J14" s="9">
        <f>SUMIFS([1]LINK!$E:$E,[1]LINK!$B:$B,C14,[1]LINK!$A:$A,A14)</f>
        <v>46622</v>
      </c>
      <c r="K14" s="9">
        <v>165987</v>
      </c>
      <c r="L14" s="9">
        <v>111176</v>
      </c>
      <c r="M14" s="9">
        <v>69552</v>
      </c>
      <c r="N14" s="9">
        <v>41173</v>
      </c>
      <c r="O14" s="9">
        <v>108807</v>
      </c>
    </row>
    <row r="15" spans="1:15" x14ac:dyDescent="0.25">
      <c r="A15" t="s">
        <v>61</v>
      </c>
      <c r="B15" t="s">
        <v>9</v>
      </c>
      <c r="C15" t="s">
        <v>23</v>
      </c>
      <c r="D15">
        <v>4</v>
      </c>
      <c r="E15" t="s">
        <v>53</v>
      </c>
      <c r="F15" t="s">
        <v>48</v>
      </c>
      <c r="G15" s="1">
        <v>150991.72000000003</v>
      </c>
      <c r="H15" s="9">
        <f t="shared" si="0"/>
        <v>461084</v>
      </c>
      <c r="I15" s="9">
        <f t="shared" si="1"/>
        <v>7337</v>
      </c>
      <c r="J15" s="9">
        <f>SUMIFS([1]LINK!$E:$E,[1]LINK!$B:$B,C15,[1]LINK!$A:$A,A15)</f>
        <v>7337</v>
      </c>
      <c r="K15" s="9">
        <v>162769</v>
      </c>
      <c r="L15" s="9">
        <v>100187</v>
      </c>
      <c r="M15" s="9">
        <v>95063</v>
      </c>
      <c r="N15" s="9">
        <v>54051</v>
      </c>
      <c r="O15" s="9">
        <v>41677</v>
      </c>
    </row>
    <row r="16" spans="1:15" x14ac:dyDescent="0.25">
      <c r="A16" t="s">
        <v>61</v>
      </c>
      <c r="B16" t="s">
        <v>9</v>
      </c>
      <c r="C16" t="s">
        <v>24</v>
      </c>
      <c r="D16">
        <v>5</v>
      </c>
      <c r="E16" t="s">
        <v>54</v>
      </c>
      <c r="F16" t="s">
        <v>52</v>
      </c>
      <c r="G16" s="1">
        <v>150991.72000000003</v>
      </c>
      <c r="H16" s="9">
        <f t="shared" si="0"/>
        <v>334199</v>
      </c>
      <c r="I16" s="9">
        <f t="shared" si="1"/>
        <v>1000</v>
      </c>
      <c r="J16" s="9">
        <f>SUMIFS([1]LINK!$E:$E,[1]LINK!$B:$B,C16,[1]LINK!$A:$A,A16)</f>
        <v>1000</v>
      </c>
      <c r="K16" s="9">
        <v>101751</v>
      </c>
      <c r="L16" s="9">
        <v>51739</v>
      </c>
      <c r="M16" s="9">
        <v>49882</v>
      </c>
      <c r="N16" s="9">
        <v>15918</v>
      </c>
      <c r="O16" s="9">
        <v>113909</v>
      </c>
    </row>
    <row r="17" spans="1:15" x14ac:dyDescent="0.25">
      <c r="A17" t="s">
        <v>61</v>
      </c>
      <c r="B17" t="s">
        <v>9</v>
      </c>
      <c r="C17" t="s">
        <v>25</v>
      </c>
      <c r="D17">
        <v>6</v>
      </c>
      <c r="E17" t="s">
        <v>54</v>
      </c>
      <c r="F17" t="s">
        <v>49</v>
      </c>
      <c r="G17" s="1">
        <v>150991.72000000003</v>
      </c>
      <c r="H17" s="9">
        <f t="shared" si="0"/>
        <v>384506</v>
      </c>
      <c r="I17" s="9">
        <f t="shared" si="1"/>
        <v>5500</v>
      </c>
      <c r="J17" s="9">
        <f>SUMIFS([1]LINK!$E:$E,[1]LINK!$B:$B,C17,[1]LINK!$A:$A,A17)</f>
        <v>5500</v>
      </c>
      <c r="K17" s="9">
        <v>71965</v>
      </c>
      <c r="L17" s="9">
        <v>120719</v>
      </c>
      <c r="M17" s="9">
        <v>80118</v>
      </c>
      <c r="N17" s="9">
        <v>73719</v>
      </c>
      <c r="O17" s="9">
        <v>32485</v>
      </c>
    </row>
    <row r="18" spans="1:15" x14ac:dyDescent="0.25">
      <c r="A18" t="s">
        <v>61</v>
      </c>
      <c r="B18" t="s">
        <v>9</v>
      </c>
      <c r="C18" t="s">
        <v>26</v>
      </c>
      <c r="D18">
        <v>7</v>
      </c>
      <c r="E18" t="s">
        <v>54</v>
      </c>
      <c r="F18" t="s">
        <v>52</v>
      </c>
      <c r="G18" s="1">
        <v>150991.72000000003</v>
      </c>
      <c r="H18" s="9">
        <f t="shared" si="0"/>
        <v>306938.2</v>
      </c>
      <c r="I18" s="9">
        <f t="shared" si="1"/>
        <v>8676</v>
      </c>
      <c r="J18" s="9">
        <f>SUMIFS([1]LINK!$E:$E,[1]LINK!$B:$B,C18,[1]LINK!$A:$A,A18)</f>
        <v>8676</v>
      </c>
      <c r="K18" s="9">
        <v>46831</v>
      </c>
      <c r="L18" s="9">
        <v>68359.199999999997</v>
      </c>
      <c r="M18" s="9">
        <v>67018</v>
      </c>
      <c r="N18" s="9">
        <v>56381</v>
      </c>
      <c r="O18" s="9">
        <v>59673</v>
      </c>
    </row>
    <row r="19" spans="1:15" x14ac:dyDescent="0.25">
      <c r="A19" t="s">
        <v>61</v>
      </c>
      <c r="B19" t="s">
        <v>9</v>
      </c>
      <c r="C19" t="s">
        <v>27</v>
      </c>
      <c r="D19">
        <v>8</v>
      </c>
      <c r="E19" t="s">
        <v>53</v>
      </c>
      <c r="F19" t="s">
        <v>48</v>
      </c>
      <c r="G19" s="1">
        <v>150991.72000000003</v>
      </c>
      <c r="H19" s="9">
        <f t="shared" si="0"/>
        <v>351547</v>
      </c>
      <c r="I19" s="9">
        <f t="shared" si="1"/>
        <v>33765</v>
      </c>
      <c r="J19" s="9">
        <f>SUMIFS([1]LINK!$E:$E,[1]LINK!$B:$B,C19,[1]LINK!$A:$A,A19)</f>
        <v>33765</v>
      </c>
      <c r="K19" s="9">
        <v>54313</v>
      </c>
      <c r="L19" s="9">
        <v>91197</v>
      </c>
      <c r="M19" s="9">
        <v>80951</v>
      </c>
      <c r="N19" s="9">
        <v>37582</v>
      </c>
      <c r="O19" s="9">
        <v>53739</v>
      </c>
    </row>
    <row r="20" spans="1:15" x14ac:dyDescent="0.25">
      <c r="A20" t="s">
        <v>61</v>
      </c>
      <c r="B20" t="s">
        <v>9</v>
      </c>
      <c r="C20" t="s">
        <v>28</v>
      </c>
      <c r="D20">
        <v>9</v>
      </c>
      <c r="E20" t="s">
        <v>53</v>
      </c>
      <c r="F20" t="s">
        <v>50</v>
      </c>
      <c r="G20" s="1">
        <v>150991.72000000003</v>
      </c>
      <c r="H20" s="9">
        <f t="shared" si="0"/>
        <v>329224</v>
      </c>
      <c r="I20" s="9">
        <f t="shared" si="1"/>
        <v>1978</v>
      </c>
      <c r="J20" s="9">
        <f>SUMIFS([1]LINK!$E:$E,[1]LINK!$B:$B,C20,[1]LINK!$A:$A,A20)</f>
        <v>1978</v>
      </c>
      <c r="K20" s="9">
        <v>100592</v>
      </c>
      <c r="L20" s="9">
        <v>68648</v>
      </c>
      <c r="M20" s="9">
        <v>38300</v>
      </c>
      <c r="N20" s="9">
        <v>26692</v>
      </c>
      <c r="O20" s="9">
        <v>93014</v>
      </c>
    </row>
    <row r="21" spans="1:15" x14ac:dyDescent="0.25">
      <c r="A21" t="s">
        <v>61</v>
      </c>
      <c r="B21" t="s">
        <v>9</v>
      </c>
      <c r="C21" t="s">
        <v>29</v>
      </c>
      <c r="D21">
        <v>10</v>
      </c>
      <c r="E21" t="s">
        <v>53</v>
      </c>
      <c r="F21" t="s">
        <v>50</v>
      </c>
      <c r="G21" s="1">
        <v>150991.72000000003</v>
      </c>
      <c r="H21" s="9">
        <f t="shared" si="0"/>
        <v>301969</v>
      </c>
      <c r="I21" s="9">
        <f t="shared" si="1"/>
        <v>3137</v>
      </c>
      <c r="J21" s="9">
        <f>SUMIFS([1]LINK!$E:$E,[1]LINK!$B:$B,C21,[1]LINK!$A:$A,A21)</f>
        <v>3137</v>
      </c>
      <c r="K21" s="9">
        <v>64597</v>
      </c>
      <c r="L21" s="9">
        <v>83787</v>
      </c>
      <c r="M21" s="9">
        <v>87652</v>
      </c>
      <c r="N21" s="9">
        <v>19356</v>
      </c>
      <c r="O21" s="9">
        <v>43440</v>
      </c>
    </row>
    <row r="22" spans="1:15" x14ac:dyDescent="0.25">
      <c r="A22" t="s">
        <v>62</v>
      </c>
      <c r="B22" t="s">
        <v>9</v>
      </c>
      <c r="C22" t="s">
        <v>30</v>
      </c>
      <c r="D22">
        <v>1</v>
      </c>
      <c r="E22" t="s">
        <v>53</v>
      </c>
      <c r="F22" t="s">
        <v>48</v>
      </c>
      <c r="G22" s="1">
        <v>94369.825000000012</v>
      </c>
      <c r="H22" s="9">
        <f t="shared" si="0"/>
        <v>296205</v>
      </c>
      <c r="I22" s="9">
        <f t="shared" si="1"/>
        <v>4000</v>
      </c>
      <c r="J22" s="9">
        <f>SUMIFS([1]LINK!$E:$E,[1]LINK!$B:$B,C22,[1]LINK!$A:$A,A22)</f>
        <v>4000</v>
      </c>
      <c r="K22" s="9">
        <v>68135</v>
      </c>
      <c r="L22" s="9">
        <v>61300</v>
      </c>
      <c r="M22" s="9">
        <v>55300</v>
      </c>
      <c r="N22" s="9">
        <v>68810</v>
      </c>
      <c r="O22" s="9">
        <v>38660</v>
      </c>
    </row>
    <row r="23" spans="1:15" x14ac:dyDescent="0.25">
      <c r="A23" t="s">
        <v>62</v>
      </c>
      <c r="B23" t="s">
        <v>9</v>
      </c>
      <c r="C23" t="s">
        <v>31</v>
      </c>
      <c r="D23">
        <v>2</v>
      </c>
      <c r="E23" t="s">
        <v>54</v>
      </c>
      <c r="F23" t="s">
        <v>49</v>
      </c>
      <c r="G23" s="1">
        <v>94369.825000000012</v>
      </c>
      <c r="H23" s="9">
        <f t="shared" si="0"/>
        <v>251537</v>
      </c>
      <c r="I23" s="9">
        <f t="shared" si="1"/>
        <v>5700</v>
      </c>
      <c r="J23" s="9">
        <f>SUMIFS([1]LINK!$E:$E,[1]LINK!$B:$B,C23,[1]LINK!$A:$A,A23)</f>
        <v>5700</v>
      </c>
      <c r="K23" s="9">
        <v>68890</v>
      </c>
      <c r="L23" s="9">
        <v>31390</v>
      </c>
      <c r="M23" s="9">
        <v>69444</v>
      </c>
      <c r="N23" s="9">
        <v>7100</v>
      </c>
      <c r="O23" s="9">
        <v>69013</v>
      </c>
    </row>
    <row r="24" spans="1:15" x14ac:dyDescent="0.25">
      <c r="A24" t="s">
        <v>62</v>
      </c>
      <c r="B24" t="s">
        <v>9</v>
      </c>
      <c r="C24" t="s">
        <v>32</v>
      </c>
      <c r="D24">
        <v>3</v>
      </c>
      <c r="E24" t="s">
        <v>53</v>
      </c>
      <c r="F24" t="s">
        <v>48</v>
      </c>
      <c r="G24" s="1">
        <v>94369.825000000012</v>
      </c>
      <c r="H24" s="9">
        <f t="shared" si="0"/>
        <v>303606</v>
      </c>
      <c r="I24" s="9">
        <f t="shared" si="1"/>
        <v>23100</v>
      </c>
      <c r="J24" s="9">
        <f>SUMIFS([1]LINK!$E:$E,[1]LINK!$B:$B,C24,[1]LINK!$A:$A,A24)</f>
        <v>23100</v>
      </c>
      <c r="K24" s="9">
        <v>42800</v>
      </c>
      <c r="L24" s="9">
        <v>91405</v>
      </c>
      <c r="M24" s="9">
        <v>33000</v>
      </c>
      <c r="N24" s="9">
        <v>25201</v>
      </c>
      <c r="O24" s="9">
        <v>88100</v>
      </c>
    </row>
    <row r="25" spans="1:15" x14ac:dyDescent="0.25">
      <c r="A25" t="s">
        <v>62</v>
      </c>
      <c r="B25" t="s">
        <v>9</v>
      </c>
      <c r="C25" t="s">
        <v>33</v>
      </c>
      <c r="D25">
        <v>4</v>
      </c>
      <c r="E25" t="s">
        <v>54</v>
      </c>
      <c r="F25" t="s">
        <v>52</v>
      </c>
      <c r="G25" s="1">
        <v>94369.825000000012</v>
      </c>
      <c r="H25" s="9">
        <f t="shared" si="0"/>
        <v>164582</v>
      </c>
      <c r="I25" s="9">
        <f t="shared" si="1"/>
        <v>19536</v>
      </c>
      <c r="J25" s="9">
        <f>SUMIFS([1]LINK!$E:$E,[1]LINK!$B:$B,C25,[1]LINK!$A:$A,A25)</f>
        <v>19536</v>
      </c>
      <c r="K25" s="9">
        <v>18550</v>
      </c>
      <c r="L25" s="9">
        <v>26726</v>
      </c>
      <c r="M25" s="9">
        <v>55120</v>
      </c>
      <c r="N25" s="9">
        <v>14650</v>
      </c>
      <c r="O25" s="9">
        <v>30000</v>
      </c>
    </row>
    <row r="26" spans="1:15" x14ac:dyDescent="0.25">
      <c r="A26" t="s">
        <v>62</v>
      </c>
      <c r="B26" t="s">
        <v>9</v>
      </c>
      <c r="C26" t="s">
        <v>34</v>
      </c>
      <c r="D26">
        <v>5</v>
      </c>
      <c r="E26" t="s">
        <v>54</v>
      </c>
      <c r="F26" t="s">
        <v>49</v>
      </c>
      <c r="G26" s="1">
        <v>94369.825000000012</v>
      </c>
      <c r="H26" s="9">
        <f t="shared" si="0"/>
        <v>244093</v>
      </c>
      <c r="I26" s="9">
        <f t="shared" si="1"/>
        <v>3500</v>
      </c>
      <c r="J26" s="9">
        <f>SUMIFS([1]LINK!$E:$E,[1]LINK!$B:$B,C26,[1]LINK!$A:$A,A26)</f>
        <v>3500</v>
      </c>
      <c r="K26" s="9">
        <v>73397</v>
      </c>
      <c r="L26" s="9">
        <v>87320</v>
      </c>
      <c r="M26" s="9">
        <v>20310</v>
      </c>
      <c r="N26" s="9">
        <v>30990</v>
      </c>
      <c r="O26" s="9">
        <v>28576</v>
      </c>
    </row>
    <row r="27" spans="1:15" x14ac:dyDescent="0.25">
      <c r="A27" t="s">
        <v>62</v>
      </c>
      <c r="B27" t="s">
        <v>9</v>
      </c>
      <c r="C27" t="s">
        <v>35</v>
      </c>
      <c r="D27">
        <v>6</v>
      </c>
      <c r="E27" t="s">
        <v>53</v>
      </c>
      <c r="F27" t="s">
        <v>48</v>
      </c>
      <c r="G27" s="1">
        <v>94369.825000000012</v>
      </c>
      <c r="H27" s="9">
        <f t="shared" si="0"/>
        <v>129426</v>
      </c>
      <c r="I27" s="9">
        <f t="shared" si="1"/>
        <v>0</v>
      </c>
      <c r="J27" s="9">
        <f>SUMIFS([1]LINK!$E:$E,[1]LINK!$B:$B,C27,[1]LINK!$A:$A,A27)</f>
        <v>0</v>
      </c>
      <c r="K27" s="9">
        <v>54348</v>
      </c>
      <c r="L27" s="9">
        <v>5600</v>
      </c>
      <c r="M27" s="9">
        <v>22100</v>
      </c>
      <c r="N27" s="9">
        <v>14300</v>
      </c>
      <c r="O27" s="9">
        <v>33078</v>
      </c>
    </row>
    <row r="28" spans="1:15" x14ac:dyDescent="0.25">
      <c r="A28" t="s">
        <v>62</v>
      </c>
      <c r="B28" t="s">
        <v>9</v>
      </c>
      <c r="C28" t="s">
        <v>36</v>
      </c>
      <c r="D28">
        <v>7</v>
      </c>
      <c r="E28" t="s">
        <v>53</v>
      </c>
      <c r="F28" t="s">
        <v>50</v>
      </c>
      <c r="G28" s="1">
        <v>94369.825000000012</v>
      </c>
      <c r="H28" s="9">
        <f t="shared" si="0"/>
        <v>117717</v>
      </c>
      <c r="I28" s="9">
        <f t="shared" si="1"/>
        <v>6500</v>
      </c>
      <c r="J28" s="9">
        <f>SUMIFS([1]LINK!$E:$E,[1]LINK!$B:$B,C28,[1]LINK!$A:$A,A28)</f>
        <v>6500</v>
      </c>
      <c r="K28" s="9">
        <v>40550</v>
      </c>
      <c r="L28" s="9">
        <v>9300</v>
      </c>
      <c r="M28" s="9">
        <v>20650</v>
      </c>
      <c r="N28" s="9">
        <v>9700</v>
      </c>
      <c r="O28" s="9">
        <v>31017</v>
      </c>
    </row>
    <row r="29" spans="1:15" x14ac:dyDescent="0.25">
      <c r="A29" t="s">
        <v>62</v>
      </c>
      <c r="B29" t="s">
        <v>9</v>
      </c>
      <c r="C29" t="s">
        <v>37</v>
      </c>
      <c r="D29">
        <v>8</v>
      </c>
      <c r="E29" t="s">
        <v>53</v>
      </c>
      <c r="F29" t="s">
        <v>50</v>
      </c>
      <c r="G29" s="1">
        <v>94369.825000000012</v>
      </c>
      <c r="H29" s="9">
        <f t="shared" si="0"/>
        <v>111787</v>
      </c>
      <c r="I29" s="9">
        <f t="shared" si="1"/>
        <v>2000</v>
      </c>
      <c r="J29" s="9">
        <f>SUMIFS([1]LINK!$E:$E,[1]LINK!$B:$B,C29,[1]LINK!$A:$A,A29)</f>
        <v>2000</v>
      </c>
      <c r="K29" s="9">
        <v>26587</v>
      </c>
      <c r="L29" s="9">
        <v>22960</v>
      </c>
      <c r="M29" s="9">
        <v>28300</v>
      </c>
      <c r="N29" s="9">
        <v>23810</v>
      </c>
      <c r="O29" s="9">
        <v>8130</v>
      </c>
    </row>
    <row r="30" spans="1:15" x14ac:dyDescent="0.25">
      <c r="A30" t="s">
        <v>63</v>
      </c>
      <c r="B30" t="s">
        <v>9</v>
      </c>
      <c r="C30" t="s">
        <v>38</v>
      </c>
      <c r="D30">
        <v>1</v>
      </c>
      <c r="E30" t="s">
        <v>53</v>
      </c>
      <c r="F30" t="s">
        <v>50</v>
      </c>
      <c r="G30" s="1">
        <v>69758.275000000009</v>
      </c>
      <c r="H30" s="9">
        <f t="shared" si="0"/>
        <v>162823</v>
      </c>
      <c r="I30" s="9">
        <f t="shared" si="1"/>
        <v>0</v>
      </c>
      <c r="J30" s="9">
        <f>SUMIFS([1]LINK!$E:$E,[1]LINK!$B:$B,C30,[1]LINK!$A:$A,A30)</f>
        <v>0</v>
      </c>
      <c r="K30" s="9">
        <v>22410</v>
      </c>
      <c r="L30" s="9">
        <v>39384</v>
      </c>
      <c r="M30" s="9">
        <v>27310</v>
      </c>
      <c r="N30" s="9">
        <v>8496</v>
      </c>
      <c r="O30" s="9">
        <v>65223</v>
      </c>
    </row>
    <row r="31" spans="1:15" x14ac:dyDescent="0.25">
      <c r="A31" t="s">
        <v>63</v>
      </c>
      <c r="B31" t="s">
        <v>9</v>
      </c>
      <c r="C31" t="s">
        <v>39</v>
      </c>
      <c r="D31">
        <v>2</v>
      </c>
      <c r="E31" t="s">
        <v>54</v>
      </c>
      <c r="F31" t="s">
        <v>52</v>
      </c>
      <c r="G31" s="1">
        <v>69758.275000000009</v>
      </c>
      <c r="H31" s="9">
        <f t="shared" si="0"/>
        <v>154130</v>
      </c>
      <c r="I31" s="9">
        <f t="shared" si="1"/>
        <v>1100</v>
      </c>
      <c r="J31" s="9">
        <f>SUMIFS([1]LINK!$E:$E,[1]LINK!$B:$B,C31,[1]LINK!$A:$A,A31)</f>
        <v>1100</v>
      </c>
      <c r="K31" s="9">
        <v>44400</v>
      </c>
      <c r="L31" s="9">
        <v>24898</v>
      </c>
      <c r="M31" s="9">
        <v>19440</v>
      </c>
      <c r="N31" s="9">
        <v>41292</v>
      </c>
      <c r="O31" s="9">
        <v>23000</v>
      </c>
    </row>
    <row r="32" spans="1:15" x14ac:dyDescent="0.25">
      <c r="A32" t="s">
        <v>63</v>
      </c>
      <c r="B32" t="s">
        <v>9</v>
      </c>
      <c r="C32" t="s">
        <v>40</v>
      </c>
      <c r="D32">
        <v>3</v>
      </c>
      <c r="E32" t="s">
        <v>54</v>
      </c>
      <c r="F32" t="s">
        <v>49</v>
      </c>
      <c r="G32" s="1">
        <v>69758.275000000009</v>
      </c>
      <c r="H32" s="9">
        <f t="shared" si="0"/>
        <v>133301</v>
      </c>
      <c r="I32" s="9">
        <f t="shared" si="1"/>
        <v>8500</v>
      </c>
      <c r="J32" s="9">
        <f>SUMIFS([1]LINK!$E:$E,[1]LINK!$B:$B,C32,[1]LINK!$A:$A,A32)</f>
        <v>8500</v>
      </c>
      <c r="K32" s="9">
        <v>27263</v>
      </c>
      <c r="L32" s="9">
        <v>18300</v>
      </c>
      <c r="M32" s="9">
        <v>26950</v>
      </c>
      <c r="N32" s="9">
        <v>30500</v>
      </c>
      <c r="O32" s="9">
        <v>21788</v>
      </c>
    </row>
    <row r="33" spans="1:15" x14ac:dyDescent="0.25">
      <c r="A33" t="s">
        <v>63</v>
      </c>
      <c r="B33" t="s">
        <v>9</v>
      </c>
      <c r="C33" t="s">
        <v>41</v>
      </c>
      <c r="D33">
        <v>4</v>
      </c>
      <c r="E33" t="s">
        <v>53</v>
      </c>
      <c r="F33" t="s">
        <v>48</v>
      </c>
      <c r="G33" s="1">
        <v>69758.275000000009</v>
      </c>
      <c r="H33" s="9">
        <f t="shared" si="0"/>
        <v>128830</v>
      </c>
      <c r="I33" s="9">
        <f t="shared" si="1"/>
        <v>6000</v>
      </c>
      <c r="J33" s="9">
        <f>SUMIFS([1]LINK!$E:$E,[1]LINK!$B:$B,C33,[1]LINK!$A:$A,A33)</f>
        <v>6000</v>
      </c>
      <c r="K33" s="9">
        <v>57700</v>
      </c>
      <c r="L33" s="9">
        <v>16920</v>
      </c>
      <c r="M33" s="9">
        <v>20330</v>
      </c>
      <c r="N33" s="9">
        <v>10600</v>
      </c>
      <c r="O33" s="9">
        <v>17280</v>
      </c>
    </row>
    <row r="34" spans="1:15" x14ac:dyDescent="0.25">
      <c r="A34" t="s">
        <v>63</v>
      </c>
      <c r="B34" t="s">
        <v>9</v>
      </c>
      <c r="C34" t="s">
        <v>42</v>
      </c>
      <c r="D34">
        <v>5</v>
      </c>
      <c r="E34" t="s">
        <v>53</v>
      </c>
      <c r="F34" t="s">
        <v>50</v>
      </c>
      <c r="G34" s="1">
        <v>69758.275000000009</v>
      </c>
      <c r="H34" s="9">
        <f t="shared" si="0"/>
        <v>100748</v>
      </c>
      <c r="I34" s="9">
        <f t="shared" si="1"/>
        <v>0</v>
      </c>
      <c r="J34" s="9">
        <f>SUMIFS([1]LINK!$E:$E,[1]LINK!$B:$B,C34,[1]LINK!$A:$A,A34)</f>
        <v>0</v>
      </c>
      <c r="K34" s="9">
        <v>41700</v>
      </c>
      <c r="L34" s="9">
        <v>19900</v>
      </c>
      <c r="M34" s="9">
        <v>15350</v>
      </c>
      <c r="N34" s="9">
        <v>7598</v>
      </c>
      <c r="O34" s="9">
        <v>16200</v>
      </c>
    </row>
    <row r="35" spans="1:15" x14ac:dyDescent="0.25">
      <c r="A35" t="s">
        <v>63</v>
      </c>
      <c r="B35" t="s">
        <v>9</v>
      </c>
      <c r="C35" t="s">
        <v>43</v>
      </c>
      <c r="D35">
        <v>6</v>
      </c>
      <c r="E35" t="s">
        <v>53</v>
      </c>
      <c r="F35" t="s">
        <v>48</v>
      </c>
      <c r="G35" s="1">
        <v>69758.275000000009</v>
      </c>
      <c r="H35" s="9">
        <f t="shared" si="0"/>
        <v>81288</v>
      </c>
      <c r="I35" s="9">
        <f t="shared" si="1"/>
        <v>1500</v>
      </c>
      <c r="J35" s="9">
        <f>SUMIFS([1]LINK!$E:$E,[1]LINK!$B:$B,C35,[1]LINK!$A:$A,A35)</f>
        <v>1500</v>
      </c>
      <c r="K35" s="9">
        <v>25498</v>
      </c>
      <c r="L35" s="9">
        <v>25800</v>
      </c>
      <c r="M35" s="9">
        <v>12300</v>
      </c>
      <c r="N35" s="9">
        <v>8500</v>
      </c>
      <c r="O35" s="9">
        <v>7690</v>
      </c>
    </row>
    <row r="36" spans="1:15" x14ac:dyDescent="0.25">
      <c r="A36" t="s">
        <v>64</v>
      </c>
      <c r="B36" t="s">
        <v>9</v>
      </c>
      <c r="C36" t="s">
        <v>44</v>
      </c>
      <c r="D36">
        <v>1</v>
      </c>
      <c r="E36" t="s">
        <v>54</v>
      </c>
      <c r="F36" t="s">
        <v>49</v>
      </c>
      <c r="G36" s="1">
        <v>30000</v>
      </c>
      <c r="H36" s="9">
        <f t="shared" si="0"/>
        <v>287907</v>
      </c>
      <c r="I36" s="9">
        <f t="shared" si="1"/>
        <v>6997</v>
      </c>
      <c r="J36" s="9">
        <f>SUMIFS([1]LINK!$E:$E,[1]LINK!$B:$B,C36,[1]LINK!$A:$A,A36)</f>
        <v>6997</v>
      </c>
      <c r="K36" s="9">
        <v>48700</v>
      </c>
      <c r="L36" s="9">
        <v>52890</v>
      </c>
      <c r="M36" s="9">
        <v>66580</v>
      </c>
      <c r="N36" s="9">
        <v>76520</v>
      </c>
      <c r="O36" s="9">
        <v>36220</v>
      </c>
    </row>
    <row r="37" spans="1:15" x14ac:dyDescent="0.25">
      <c r="A37" t="s">
        <v>64</v>
      </c>
      <c r="B37" t="s">
        <v>9</v>
      </c>
      <c r="C37" t="s">
        <v>45</v>
      </c>
      <c r="D37">
        <v>2</v>
      </c>
      <c r="E37" t="s">
        <v>53</v>
      </c>
      <c r="F37" t="s">
        <v>48</v>
      </c>
      <c r="G37" s="1">
        <v>30000</v>
      </c>
      <c r="H37" s="9">
        <f t="shared" si="0"/>
        <v>193777</v>
      </c>
      <c r="I37" s="9">
        <f t="shared" si="1"/>
        <v>3800</v>
      </c>
      <c r="J37" s="9">
        <f>SUMIFS([1]LINK!$E:$E,[1]LINK!$B:$B,C37,[1]LINK!$A:$A,A37)</f>
        <v>3800</v>
      </c>
      <c r="K37" s="9">
        <v>41897</v>
      </c>
      <c r="L37" s="9">
        <v>68784</v>
      </c>
      <c r="M37" s="9">
        <v>47100</v>
      </c>
      <c r="N37" s="9">
        <v>8600</v>
      </c>
      <c r="O37" s="9">
        <v>23596</v>
      </c>
    </row>
    <row r="38" spans="1:15" x14ac:dyDescent="0.25">
      <c r="A38" t="s">
        <v>64</v>
      </c>
      <c r="B38" t="s">
        <v>9</v>
      </c>
      <c r="C38" t="s">
        <v>46</v>
      </c>
      <c r="D38">
        <v>3</v>
      </c>
      <c r="E38" t="s">
        <v>53</v>
      </c>
      <c r="F38" t="s">
        <v>50</v>
      </c>
      <c r="G38" s="1">
        <v>30000</v>
      </c>
      <c r="H38" s="9">
        <f t="shared" si="0"/>
        <v>133250</v>
      </c>
      <c r="I38" s="9">
        <f t="shared" si="1"/>
        <v>0</v>
      </c>
      <c r="J38" s="9">
        <f>SUMIFS([1]LINK!$E:$E,[1]LINK!$B:$B,C38,[1]LINK!$A:$A,A38)</f>
        <v>0</v>
      </c>
      <c r="K38" s="9">
        <v>46700</v>
      </c>
      <c r="L38" s="9">
        <v>20400</v>
      </c>
      <c r="M38" s="9">
        <v>29100</v>
      </c>
      <c r="N38" s="9">
        <v>20550</v>
      </c>
      <c r="O38" s="9">
        <v>16500</v>
      </c>
    </row>
    <row r="39" spans="1:15" x14ac:dyDescent="0.25">
      <c r="A39" t="s">
        <v>64</v>
      </c>
      <c r="B39" t="s">
        <v>9</v>
      </c>
      <c r="C39" t="s">
        <v>47</v>
      </c>
      <c r="D39">
        <v>4</v>
      </c>
      <c r="E39" t="s">
        <v>54</v>
      </c>
      <c r="F39" t="s">
        <v>52</v>
      </c>
      <c r="G39" s="1">
        <v>30000</v>
      </c>
      <c r="H39" s="9">
        <f t="shared" si="0"/>
        <v>113697</v>
      </c>
      <c r="I39" s="9">
        <f t="shared" si="1"/>
        <v>0</v>
      </c>
      <c r="J39" s="9">
        <f>SUMIFS([1]LINK!$E:$E,[1]LINK!$B:$B,C39,[1]LINK!$A:$A,A39)</f>
        <v>0</v>
      </c>
      <c r="K39" s="9">
        <v>32150</v>
      </c>
      <c r="L39" s="9">
        <v>19800</v>
      </c>
      <c r="M39" s="9">
        <v>26100</v>
      </c>
      <c r="N39" s="9">
        <v>13050</v>
      </c>
      <c r="O39" s="9">
        <v>22597</v>
      </c>
    </row>
    <row r="40" spans="1:15" x14ac:dyDescent="0.25">
      <c r="A40" t="s">
        <v>65</v>
      </c>
      <c r="B40" t="s">
        <v>66</v>
      </c>
      <c r="C40" t="s">
        <v>55</v>
      </c>
      <c r="D40">
        <v>1</v>
      </c>
      <c r="E40" t="s">
        <v>54</v>
      </c>
      <c r="F40" t="s">
        <v>73</v>
      </c>
      <c r="G40" s="1">
        <v>679.05000000000007</v>
      </c>
      <c r="H40" s="9">
        <f t="shared" si="0"/>
        <v>2778</v>
      </c>
      <c r="I40" s="9">
        <f t="shared" si="1"/>
        <v>76</v>
      </c>
      <c r="J40" s="9">
        <f>SUMIFS([2]LINK!$E:$E,[2]LINK!$B:$B,C40,[2]LINK!$A:$A,A40)</f>
        <v>76</v>
      </c>
      <c r="K40" s="9">
        <v>522</v>
      </c>
      <c r="L40" s="9">
        <v>600</v>
      </c>
      <c r="M40" s="9">
        <v>588</v>
      </c>
      <c r="N40" s="9">
        <v>475</v>
      </c>
      <c r="O40" s="9">
        <v>517</v>
      </c>
    </row>
    <row r="41" spans="1:15" x14ac:dyDescent="0.25">
      <c r="A41" t="s">
        <v>65</v>
      </c>
      <c r="B41" t="s">
        <v>66</v>
      </c>
      <c r="C41" t="s">
        <v>56</v>
      </c>
      <c r="D41">
        <v>2</v>
      </c>
      <c r="E41" t="s">
        <v>54</v>
      </c>
      <c r="F41" t="s">
        <v>73</v>
      </c>
      <c r="G41" s="1">
        <v>679.05000000000007</v>
      </c>
      <c r="H41" s="9">
        <f t="shared" si="0"/>
        <v>2732</v>
      </c>
      <c r="I41" s="9">
        <f t="shared" si="1"/>
        <v>103</v>
      </c>
      <c r="J41" s="9">
        <f>SUMIFS([2]LINK!$E:$E,[2]LINK!$B:$B,C41,[2]LINK!$A:$A,A41)</f>
        <v>103</v>
      </c>
      <c r="K41" s="9">
        <v>596</v>
      </c>
      <c r="L41" s="9">
        <v>533</v>
      </c>
      <c r="M41" s="9">
        <v>504</v>
      </c>
      <c r="N41" s="9">
        <v>458</v>
      </c>
      <c r="O41" s="9">
        <v>538</v>
      </c>
    </row>
    <row r="42" spans="1:15" x14ac:dyDescent="0.25">
      <c r="A42" t="s">
        <v>65</v>
      </c>
      <c r="B42" t="s">
        <v>66</v>
      </c>
      <c r="C42" t="s">
        <v>57</v>
      </c>
      <c r="D42">
        <v>3</v>
      </c>
      <c r="E42" t="s">
        <v>54</v>
      </c>
      <c r="F42" t="s">
        <v>73</v>
      </c>
      <c r="G42" s="1">
        <v>679.05000000000007</v>
      </c>
      <c r="H42" s="9">
        <f t="shared" si="0"/>
        <v>2655</v>
      </c>
      <c r="I42" s="9">
        <f t="shared" si="1"/>
        <v>89</v>
      </c>
      <c r="J42" s="9">
        <f>SUMIFS([2]LINK!$E:$E,[2]LINK!$B:$B,C42,[2]LINK!$A:$A,A42)</f>
        <v>89</v>
      </c>
      <c r="K42" s="9">
        <v>563</v>
      </c>
      <c r="L42" s="9">
        <v>519</v>
      </c>
      <c r="M42" s="9">
        <v>529</v>
      </c>
      <c r="N42" s="9">
        <v>467</v>
      </c>
      <c r="O42" s="9">
        <v>488</v>
      </c>
    </row>
    <row r="43" spans="1:15" x14ac:dyDescent="0.25">
      <c r="A43" t="s">
        <v>65</v>
      </c>
      <c r="B43" t="s">
        <v>66</v>
      </c>
      <c r="C43" t="s">
        <v>58</v>
      </c>
      <c r="D43">
        <v>4</v>
      </c>
      <c r="E43" t="s">
        <v>54</v>
      </c>
      <c r="F43" t="s">
        <v>71</v>
      </c>
      <c r="G43" s="1">
        <v>679.05000000000007</v>
      </c>
      <c r="H43" s="9">
        <f t="shared" si="0"/>
        <v>2325</v>
      </c>
      <c r="I43" s="9">
        <f t="shared" si="1"/>
        <v>71</v>
      </c>
      <c r="J43" s="9">
        <f>SUMIFS([2]LINK!$E:$E,[2]LINK!$B:$B,C43,[2]LINK!$A:$A,A43)</f>
        <v>71</v>
      </c>
      <c r="K43" s="9">
        <v>440</v>
      </c>
      <c r="L43" s="9">
        <v>505</v>
      </c>
      <c r="M43" s="9">
        <v>502</v>
      </c>
      <c r="N43" s="9">
        <v>393</v>
      </c>
      <c r="O43" s="9">
        <v>414</v>
      </c>
    </row>
    <row r="44" spans="1:15" x14ac:dyDescent="0.25">
      <c r="A44" t="s">
        <v>67</v>
      </c>
      <c r="B44" t="s">
        <v>66</v>
      </c>
      <c r="C44" t="s">
        <v>68</v>
      </c>
      <c r="D44">
        <v>1</v>
      </c>
      <c r="E44" t="s">
        <v>54</v>
      </c>
      <c r="F44" t="s">
        <v>71</v>
      </c>
      <c r="G44" s="1">
        <v>324.45</v>
      </c>
      <c r="H44" s="9">
        <f t="shared" si="0"/>
        <v>2503</v>
      </c>
      <c r="I44" s="9">
        <f t="shared" si="1"/>
        <v>151</v>
      </c>
      <c r="J44" s="9">
        <f>SUMIFS([2]LINK!$E:$E,[2]LINK!$B:$B,C44,[2]LINK!$A:$A,A44)</f>
        <v>151</v>
      </c>
      <c r="K44" s="9">
        <v>454</v>
      </c>
      <c r="L44" s="9">
        <v>481</v>
      </c>
      <c r="M44" s="9">
        <v>508</v>
      </c>
      <c r="N44" s="9">
        <v>475</v>
      </c>
      <c r="O44" s="9">
        <v>434</v>
      </c>
    </row>
    <row r="45" spans="1:15" x14ac:dyDescent="0.25">
      <c r="A45" t="s">
        <v>67</v>
      </c>
      <c r="B45" t="s">
        <v>66</v>
      </c>
      <c r="C45" t="s">
        <v>69</v>
      </c>
      <c r="D45">
        <v>2</v>
      </c>
      <c r="E45" t="s">
        <v>54</v>
      </c>
      <c r="F45" t="s">
        <v>71</v>
      </c>
      <c r="G45" s="1">
        <v>324.45</v>
      </c>
      <c r="H45" s="9">
        <f t="shared" si="0"/>
        <v>2474</v>
      </c>
      <c r="I45" s="9">
        <f t="shared" si="1"/>
        <v>137</v>
      </c>
      <c r="J45" s="9">
        <f>SUMIFS([2]LINK!$E:$E,[2]LINK!$B:$B,C45,[2]LINK!$A:$A,A45)</f>
        <v>137</v>
      </c>
      <c r="K45" s="9">
        <v>448</v>
      </c>
      <c r="L45" s="9">
        <v>469</v>
      </c>
      <c r="M45" s="9">
        <v>504</v>
      </c>
      <c r="N45" s="9">
        <v>460</v>
      </c>
      <c r="O45" s="9">
        <v>456</v>
      </c>
    </row>
    <row r="46" spans="1:15" x14ac:dyDescent="0.25">
      <c r="A46" t="s">
        <v>67</v>
      </c>
      <c r="B46" t="s">
        <v>66</v>
      </c>
      <c r="C46" t="s">
        <v>70</v>
      </c>
      <c r="D46">
        <v>3</v>
      </c>
      <c r="E46" t="s">
        <v>54</v>
      </c>
      <c r="F46" t="s">
        <v>73</v>
      </c>
      <c r="G46" s="1">
        <v>324.45</v>
      </c>
      <c r="H46" s="9">
        <f t="shared" si="0"/>
        <v>2349</v>
      </c>
      <c r="I46" s="9">
        <f t="shared" si="1"/>
        <v>127</v>
      </c>
      <c r="J46" s="9">
        <f>SUMIFS([2]LINK!$E:$E,[2]LINK!$B:$B,C46,[2]LINK!$A:$A,A46)</f>
        <v>127</v>
      </c>
      <c r="K46" s="9">
        <v>418</v>
      </c>
      <c r="L46" s="9">
        <v>461</v>
      </c>
      <c r="M46" s="9">
        <v>475</v>
      </c>
      <c r="N46" s="9">
        <v>439</v>
      </c>
      <c r="O46" s="9">
        <v>429</v>
      </c>
    </row>
    <row r="47" spans="1:15" x14ac:dyDescent="0.25">
      <c r="A47" t="s">
        <v>67</v>
      </c>
      <c r="B47" t="s">
        <v>66</v>
      </c>
      <c r="C47" t="s">
        <v>71</v>
      </c>
      <c r="D47">
        <v>4</v>
      </c>
      <c r="E47" t="s">
        <v>54</v>
      </c>
      <c r="F47" t="s">
        <v>71</v>
      </c>
      <c r="G47" s="1">
        <v>324.45</v>
      </c>
      <c r="H47" s="9">
        <f t="shared" si="0"/>
        <v>2315</v>
      </c>
      <c r="I47" s="9">
        <f t="shared" si="1"/>
        <v>119</v>
      </c>
      <c r="J47" s="9">
        <f>SUMIFS([2]LINK!$E:$E,[2]LINK!$B:$B,C47,[2]LINK!$A:$A,A47)</f>
        <v>119</v>
      </c>
      <c r="K47" s="9">
        <v>453</v>
      </c>
      <c r="L47" s="9">
        <v>434</v>
      </c>
      <c r="M47" s="9">
        <v>480</v>
      </c>
      <c r="N47" s="9">
        <v>415</v>
      </c>
      <c r="O47" s="9">
        <v>414</v>
      </c>
    </row>
    <row r="48" spans="1:15" x14ac:dyDescent="0.25">
      <c r="A48" t="s">
        <v>59</v>
      </c>
      <c r="B48" t="s">
        <v>66</v>
      </c>
      <c r="C48" t="s">
        <v>72</v>
      </c>
      <c r="D48">
        <v>1</v>
      </c>
      <c r="E48" t="s">
        <v>54</v>
      </c>
      <c r="F48" t="s">
        <v>73</v>
      </c>
      <c r="G48" s="1">
        <v>122.85</v>
      </c>
      <c r="H48" s="9">
        <f t="shared" si="0"/>
        <v>130</v>
      </c>
      <c r="I48" s="9">
        <f t="shared" si="1"/>
        <v>5</v>
      </c>
      <c r="J48" s="10">
        <f>[2]HD!$J$5</f>
        <v>5</v>
      </c>
      <c r="K48" s="10">
        <v>27</v>
      </c>
      <c r="L48" s="9">
        <v>22</v>
      </c>
      <c r="M48" s="9">
        <v>35</v>
      </c>
      <c r="N48" s="9">
        <v>19</v>
      </c>
      <c r="O48" s="9">
        <v>22</v>
      </c>
    </row>
    <row r="49" spans="1:15" x14ac:dyDescent="0.25">
      <c r="A49" t="s">
        <v>59</v>
      </c>
      <c r="B49" t="s">
        <v>66</v>
      </c>
      <c r="C49" t="s">
        <v>72</v>
      </c>
      <c r="D49">
        <v>1</v>
      </c>
      <c r="E49" t="s">
        <v>54</v>
      </c>
      <c r="F49" t="s">
        <v>73</v>
      </c>
      <c r="G49" s="1">
        <v>122.85</v>
      </c>
      <c r="H49" s="9">
        <f t="shared" si="0"/>
        <v>182</v>
      </c>
      <c r="I49" s="9">
        <f t="shared" si="1"/>
        <v>10</v>
      </c>
      <c r="J49" s="10">
        <f>[2]HD!$J$13</f>
        <v>10</v>
      </c>
      <c r="K49" s="10">
        <v>25</v>
      </c>
      <c r="L49" s="9">
        <v>29</v>
      </c>
      <c r="M49" s="9">
        <v>39</v>
      </c>
      <c r="N49" s="9">
        <v>39</v>
      </c>
      <c r="O49" s="9">
        <v>40</v>
      </c>
    </row>
    <row r="50" spans="1:15" x14ac:dyDescent="0.25">
      <c r="A50" t="s">
        <v>59</v>
      </c>
      <c r="B50" t="s">
        <v>66</v>
      </c>
      <c r="C50" t="s">
        <v>72</v>
      </c>
      <c r="D50">
        <v>1</v>
      </c>
      <c r="E50" t="s">
        <v>54</v>
      </c>
      <c r="F50" t="s">
        <v>73</v>
      </c>
      <c r="G50" s="1">
        <v>122.85</v>
      </c>
      <c r="H50" s="9">
        <f t="shared" si="0"/>
        <v>141</v>
      </c>
      <c r="I50" s="9">
        <f t="shared" si="1"/>
        <v>2</v>
      </c>
      <c r="J50" s="10">
        <f>[2]HD!$J$22</f>
        <v>2</v>
      </c>
      <c r="K50" s="10">
        <v>23</v>
      </c>
      <c r="L50" s="9">
        <v>30</v>
      </c>
      <c r="M50" s="9">
        <v>21</v>
      </c>
      <c r="N50" s="9">
        <v>32</v>
      </c>
      <c r="O50" s="9">
        <v>33</v>
      </c>
    </row>
    <row r="51" spans="1:15" x14ac:dyDescent="0.25">
      <c r="A51" t="s">
        <v>59</v>
      </c>
      <c r="B51" t="s">
        <v>66</v>
      </c>
      <c r="C51" t="s">
        <v>72</v>
      </c>
      <c r="D51">
        <v>1</v>
      </c>
      <c r="E51" t="s">
        <v>54</v>
      </c>
      <c r="F51" t="s">
        <v>73</v>
      </c>
      <c r="G51" s="1">
        <v>122.85</v>
      </c>
      <c r="H51" s="9">
        <f t="shared" si="0"/>
        <v>267</v>
      </c>
      <c r="I51" s="9">
        <f t="shared" si="1"/>
        <v>9</v>
      </c>
      <c r="J51" s="10">
        <f>[2]HD!$J$30</f>
        <v>9</v>
      </c>
      <c r="K51" s="10">
        <v>53</v>
      </c>
      <c r="L51" s="9">
        <v>55</v>
      </c>
      <c r="M51" s="9">
        <v>60</v>
      </c>
      <c r="N51" s="9">
        <v>47</v>
      </c>
      <c r="O51" s="9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4B56-E5C2-482E-8221-11D3E3FC4DC4}">
  <dimension ref="A1:G7"/>
  <sheetViews>
    <sheetView workbookViewId="0">
      <selection activeCell="M9" sqref="M9:M10"/>
    </sheetView>
  </sheetViews>
  <sheetFormatPr defaultRowHeight="15" x14ac:dyDescent="0.25"/>
  <cols>
    <col min="3" max="3" width="14" customWidth="1"/>
    <col min="4" max="4" width="13.5703125" customWidth="1"/>
    <col min="5" max="5" width="12.7109375" customWidth="1"/>
    <col min="6" max="6" width="14.42578125" customWidth="1"/>
    <col min="7" max="7" width="13.28515625" customWidth="1"/>
  </cols>
  <sheetData>
    <row r="1" spans="1:7" x14ac:dyDescent="0.25">
      <c r="A1" s="6" t="s">
        <v>77</v>
      </c>
      <c r="B1" s="7" t="s">
        <v>78</v>
      </c>
      <c r="C1" s="8" t="s">
        <v>79</v>
      </c>
      <c r="D1" s="8" t="s">
        <v>80</v>
      </c>
      <c r="E1" s="8" t="s">
        <v>81</v>
      </c>
      <c r="F1" s="8" t="s">
        <v>82</v>
      </c>
      <c r="G1" s="8" t="s">
        <v>83</v>
      </c>
    </row>
    <row r="2" spans="1:7" x14ac:dyDescent="0.25">
      <c r="A2" s="6">
        <v>1</v>
      </c>
      <c r="B2" s="7">
        <v>45276</v>
      </c>
      <c r="C2" s="8">
        <v>18337643.5</v>
      </c>
      <c r="D2" s="8">
        <v>722071</v>
      </c>
      <c r="E2" s="8">
        <v>326574</v>
      </c>
      <c r="F2" s="8">
        <v>151181</v>
      </c>
      <c r="G2" s="8">
        <v>98913</v>
      </c>
    </row>
    <row r="3" spans="1:7" x14ac:dyDescent="0.25">
      <c r="A3" s="6">
        <v>2</v>
      </c>
      <c r="B3" s="7">
        <v>45277</v>
      </c>
      <c r="C3" s="8">
        <v>14106074</v>
      </c>
      <c r="D3" s="8">
        <v>494131</v>
      </c>
      <c r="E3" s="8">
        <v>194561</v>
      </c>
      <c r="F3" s="8">
        <v>106986</v>
      </c>
      <c r="G3" s="8">
        <v>118720</v>
      </c>
    </row>
    <row r="4" spans="1:7" x14ac:dyDescent="0.25">
      <c r="A4" s="6">
        <v>3</v>
      </c>
      <c r="B4" s="7">
        <v>45278</v>
      </c>
      <c r="C4" s="8">
        <v>17367755.84</v>
      </c>
      <c r="D4" s="8">
        <v>766114</v>
      </c>
      <c r="E4" s="8">
        <v>304224</v>
      </c>
      <c r="F4" s="8">
        <v>121680</v>
      </c>
      <c r="G4" s="8">
        <v>168880</v>
      </c>
    </row>
    <row r="5" spans="1:7" x14ac:dyDescent="0.25">
      <c r="A5" s="6">
        <v>4</v>
      </c>
      <c r="B5" s="7">
        <v>45279</v>
      </c>
      <c r="C5" s="8">
        <v>16010860.57</v>
      </c>
      <c r="D5" s="8">
        <v>838361.2</v>
      </c>
      <c r="E5" s="8">
        <v>336001</v>
      </c>
      <c r="F5" s="8">
        <v>145202</v>
      </c>
      <c r="G5" s="8">
        <v>161874</v>
      </c>
    </row>
    <row r="6" spans="1:7" x14ac:dyDescent="0.25">
      <c r="A6" s="6">
        <v>5</v>
      </c>
      <c r="B6" s="7">
        <v>45280</v>
      </c>
      <c r="C6" s="8">
        <v>16343548.52</v>
      </c>
      <c r="D6" s="8">
        <v>1024190</v>
      </c>
      <c r="E6" s="8">
        <v>393257</v>
      </c>
      <c r="F6" s="8">
        <v>218971</v>
      </c>
      <c r="G6" s="8">
        <v>169447</v>
      </c>
    </row>
    <row r="7" spans="1:7" x14ac:dyDescent="0.25">
      <c r="A7" s="6">
        <v>6</v>
      </c>
      <c r="B7" s="7">
        <v>45281</v>
      </c>
      <c r="C7" s="8">
        <f>[1]S1!$L$2</f>
        <v>3667410.5</v>
      </c>
      <c r="D7" s="8">
        <f>[1]S2!$L$2</f>
        <v>129846</v>
      </c>
      <c r="E7" s="8">
        <f>[1]S3!$L$2</f>
        <v>64336</v>
      </c>
      <c r="F7" s="8">
        <f>[1]S4!$L$2</f>
        <v>17100</v>
      </c>
      <c r="G7" s="8">
        <f>[1]S5!$L$2</f>
        <v>10797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B30B-3C4F-4A58-BB20-90917017C2AC}">
  <dimension ref="A1:B6"/>
  <sheetViews>
    <sheetView workbookViewId="0">
      <selection activeCell="H33" sqref="H33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84</v>
      </c>
      <c r="B1" t="s">
        <v>85</v>
      </c>
    </row>
    <row r="2" spans="1:2" x14ac:dyDescent="0.25">
      <c r="A2" t="s">
        <v>79</v>
      </c>
      <c r="B2" s="1">
        <f>[1]S1!$J$2</f>
        <v>85833292.930000007</v>
      </c>
    </row>
    <row r="3" spans="1:2" x14ac:dyDescent="0.25">
      <c r="A3" t="s">
        <v>80</v>
      </c>
      <c r="B3" s="1">
        <f>[1]S2!$J$2</f>
        <v>3974713.2</v>
      </c>
    </row>
    <row r="4" spans="1:2" x14ac:dyDescent="0.25">
      <c r="A4" t="s">
        <v>81</v>
      </c>
      <c r="B4" s="1">
        <f>[1]S3!$J$2</f>
        <v>1618953</v>
      </c>
    </row>
    <row r="5" spans="1:2" x14ac:dyDescent="0.25">
      <c r="A5" t="s">
        <v>82</v>
      </c>
      <c r="B5" s="1">
        <f>[1]S4!$J$2</f>
        <v>761120</v>
      </c>
    </row>
    <row r="6" spans="1:2" x14ac:dyDescent="0.25">
      <c r="A6" t="s">
        <v>83</v>
      </c>
      <c r="B6" s="1">
        <f>[1]S5!$J$2</f>
        <v>728631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date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Ramos</dc:creator>
  <cp:lastModifiedBy>GK LENDING CORP</cp:lastModifiedBy>
  <dcterms:created xsi:type="dcterms:W3CDTF">2023-12-19T11:19:29Z</dcterms:created>
  <dcterms:modified xsi:type="dcterms:W3CDTF">2023-12-21T03:14:54Z</dcterms:modified>
</cp:coreProperties>
</file>