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alor/Desktop/Quantitative Analysis/Final Project/final model/Final Final Lol/"/>
    </mc:Choice>
  </mc:AlternateContent>
  <xr:revisionPtr revIDLastSave="0" documentId="13_ncr:1_{9C325662-EF44-9543-8FFF-19EA89361842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Answer Report 6" sheetId="21" r:id="rId1"/>
    <sheet name="Optimization Model" sheetId="1" r:id="rId2"/>
    <sheet name="Results" sheetId="22" r:id="rId3"/>
    <sheet name="Last Price" sheetId="14" r:id="rId4"/>
    <sheet name="Correlation Matrix" sheetId="2" r:id="rId5"/>
  </sheets>
  <definedNames>
    <definedName name="solver_adj" localSheetId="1" hidden="1">'Optimization Model'!$BB$38:$BY$38,'Optimization Model'!$BB$90:$BY$90</definedName>
    <definedName name="solver_cvg" localSheetId="1" hidden="1">0.0001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'Optimization Model'!$BB$38:$BY$38</definedName>
    <definedName name="solver_lhs2" localSheetId="1" hidden="1">'Optimization Model'!$BB$90:$BY$90</definedName>
    <definedName name="solver_lhs3" localSheetId="1" hidden="1">'Optimization Model'!$BF$126:$BF$128</definedName>
    <definedName name="solver_lhs4" localSheetId="1" hidden="1">'Optimization Model'!$BF$129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1" hidden="1">2147483647</definedName>
    <definedName name="solver_num" localSheetId="3" hidden="1">0</definedName>
    <definedName name="solver_num" localSheetId="1" hidden="1">4</definedName>
    <definedName name="solver_nwt" localSheetId="1" hidden="1">1</definedName>
    <definedName name="solver_opt" localSheetId="3" hidden="1">'Last Price'!$C$15</definedName>
    <definedName name="solver_opt" localSheetId="1" hidden="1">'Optimization Model'!$BB$133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2" localSheetId="1" hidden="1">4</definedName>
    <definedName name="solver_rel3" localSheetId="1" hidden="1">1</definedName>
    <definedName name="solver_rel4" localSheetId="1" hidden="1">3</definedName>
    <definedName name="solver_rhs1" localSheetId="1" hidden="1">binary</definedName>
    <definedName name="solver_rhs2" localSheetId="1" hidden="1">integer</definedName>
    <definedName name="solver_rhs3" localSheetId="1" hidden="1">'Optimization Model'!$BH$126:$BH$128</definedName>
    <definedName name="solver_rhs4" localSheetId="1" hidden="1">'Optimization Model'!$BH$129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2</definedName>
    <definedName name="SpreadsheetBuilder_1" hidden="1">'Last Price'!$B$5:$Z$11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2" l="1"/>
  <c r="E9" i="22"/>
  <c r="BF127" i="1"/>
  <c r="BH128" i="1" l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B91" i="1" l="1"/>
  <c r="A94" i="1" a="1"/>
  <c r="A94" i="1" s="1"/>
  <c r="B94" i="1" s="1"/>
  <c r="C94" i="1" s="1"/>
  <c r="D94" i="1" s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BC39" i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60" i="1" s="1"/>
  <c r="BC61" i="1" s="1"/>
  <c r="BD39" i="1"/>
  <c r="BD40" i="1" s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E39" i="1"/>
  <c r="BE40" i="1" s="1"/>
  <c r="BE41" i="1" s="1"/>
  <c r="BE42" i="1" s="1"/>
  <c r="BE43" i="1" s="1"/>
  <c r="BE44" i="1" s="1"/>
  <c r="BE45" i="1" s="1"/>
  <c r="BE46" i="1" s="1"/>
  <c r="BE47" i="1" s="1"/>
  <c r="BE48" i="1" s="1"/>
  <c r="BE49" i="1" s="1"/>
  <c r="BE50" i="1" s="1"/>
  <c r="BE51" i="1" s="1"/>
  <c r="BE52" i="1" s="1"/>
  <c r="BE53" i="1" s="1"/>
  <c r="BE54" i="1" s="1"/>
  <c r="BE55" i="1" s="1"/>
  <c r="BE56" i="1" s="1"/>
  <c r="BE57" i="1" s="1"/>
  <c r="BE58" i="1" s="1"/>
  <c r="BE59" i="1" s="1"/>
  <c r="BE60" i="1" s="1"/>
  <c r="BE61" i="1" s="1"/>
  <c r="BF39" i="1"/>
  <c r="BF40" i="1" s="1"/>
  <c r="BF41" i="1" s="1"/>
  <c r="BF42" i="1" s="1"/>
  <c r="BF43" i="1" s="1"/>
  <c r="BF44" i="1" s="1"/>
  <c r="BF45" i="1" s="1"/>
  <c r="BF46" i="1" s="1"/>
  <c r="BF47" i="1" s="1"/>
  <c r="BF48" i="1" s="1"/>
  <c r="BF49" i="1" s="1"/>
  <c r="BF50" i="1" s="1"/>
  <c r="BF51" i="1" s="1"/>
  <c r="BF52" i="1" s="1"/>
  <c r="BF53" i="1" s="1"/>
  <c r="BF54" i="1" s="1"/>
  <c r="BF55" i="1" s="1"/>
  <c r="BF56" i="1" s="1"/>
  <c r="BF57" i="1" s="1"/>
  <c r="BF58" i="1" s="1"/>
  <c r="BF59" i="1" s="1"/>
  <c r="BF60" i="1" s="1"/>
  <c r="BF61" i="1" s="1"/>
  <c r="BG39" i="1"/>
  <c r="BG40" i="1" s="1"/>
  <c r="BG41" i="1" s="1"/>
  <c r="BG42" i="1" s="1"/>
  <c r="BG43" i="1" s="1"/>
  <c r="BG44" i="1" s="1"/>
  <c r="BG45" i="1" s="1"/>
  <c r="BG46" i="1" s="1"/>
  <c r="BG47" i="1" s="1"/>
  <c r="BG48" i="1" s="1"/>
  <c r="BG49" i="1" s="1"/>
  <c r="BG50" i="1" s="1"/>
  <c r="BG51" i="1" s="1"/>
  <c r="BG52" i="1" s="1"/>
  <c r="BG53" i="1" s="1"/>
  <c r="BG54" i="1" s="1"/>
  <c r="BG55" i="1" s="1"/>
  <c r="BG56" i="1" s="1"/>
  <c r="BG57" i="1" s="1"/>
  <c r="BG58" i="1" s="1"/>
  <c r="BG59" i="1" s="1"/>
  <c r="BG60" i="1" s="1"/>
  <c r="BG61" i="1" s="1"/>
  <c r="BH39" i="1"/>
  <c r="BH40" i="1" s="1"/>
  <c r="BH41" i="1" s="1"/>
  <c r="BH42" i="1" s="1"/>
  <c r="BH43" i="1" s="1"/>
  <c r="BH44" i="1" s="1"/>
  <c r="BH45" i="1" s="1"/>
  <c r="BH46" i="1" s="1"/>
  <c r="BH47" i="1" s="1"/>
  <c r="BH48" i="1" s="1"/>
  <c r="BH49" i="1" s="1"/>
  <c r="BH50" i="1" s="1"/>
  <c r="BH51" i="1" s="1"/>
  <c r="BH52" i="1" s="1"/>
  <c r="BH53" i="1" s="1"/>
  <c r="BH54" i="1" s="1"/>
  <c r="BH55" i="1" s="1"/>
  <c r="BH56" i="1" s="1"/>
  <c r="BH57" i="1" s="1"/>
  <c r="BH58" i="1" s="1"/>
  <c r="BH59" i="1" s="1"/>
  <c r="BH60" i="1" s="1"/>
  <c r="BH61" i="1" s="1"/>
  <c r="BI39" i="1"/>
  <c r="BI40" i="1" s="1"/>
  <c r="BI41" i="1" s="1"/>
  <c r="BI42" i="1" s="1"/>
  <c r="BI43" i="1" s="1"/>
  <c r="BI44" i="1" s="1"/>
  <c r="BI45" i="1" s="1"/>
  <c r="BI46" i="1" s="1"/>
  <c r="BI47" i="1" s="1"/>
  <c r="BI48" i="1" s="1"/>
  <c r="BI49" i="1" s="1"/>
  <c r="BI50" i="1" s="1"/>
  <c r="BI51" i="1" s="1"/>
  <c r="BI52" i="1" s="1"/>
  <c r="BI53" i="1" s="1"/>
  <c r="BI54" i="1" s="1"/>
  <c r="BI55" i="1" s="1"/>
  <c r="BI56" i="1" s="1"/>
  <c r="BI57" i="1" s="1"/>
  <c r="BI58" i="1" s="1"/>
  <c r="BI59" i="1" s="1"/>
  <c r="BI60" i="1" s="1"/>
  <c r="BI61" i="1" s="1"/>
  <c r="BJ39" i="1"/>
  <c r="BJ40" i="1" s="1"/>
  <c r="BJ41" i="1" s="1"/>
  <c r="BJ42" i="1" s="1"/>
  <c r="BJ43" i="1" s="1"/>
  <c r="BJ44" i="1" s="1"/>
  <c r="BJ45" i="1" s="1"/>
  <c r="BJ46" i="1" s="1"/>
  <c r="BJ47" i="1" s="1"/>
  <c r="BJ48" i="1" s="1"/>
  <c r="BJ49" i="1" s="1"/>
  <c r="BJ50" i="1" s="1"/>
  <c r="BJ51" i="1" s="1"/>
  <c r="BJ52" i="1" s="1"/>
  <c r="BJ53" i="1" s="1"/>
  <c r="BJ54" i="1" s="1"/>
  <c r="BJ55" i="1" s="1"/>
  <c r="BJ56" i="1" s="1"/>
  <c r="BJ57" i="1" s="1"/>
  <c r="BJ58" i="1" s="1"/>
  <c r="BJ59" i="1" s="1"/>
  <c r="BJ60" i="1" s="1"/>
  <c r="BJ61" i="1" s="1"/>
  <c r="BK39" i="1"/>
  <c r="BK40" i="1" s="1"/>
  <c r="BK41" i="1" s="1"/>
  <c r="BK42" i="1" s="1"/>
  <c r="BK43" i="1" s="1"/>
  <c r="BK44" i="1" s="1"/>
  <c r="BK45" i="1" s="1"/>
  <c r="BK46" i="1" s="1"/>
  <c r="BK47" i="1" s="1"/>
  <c r="BK48" i="1" s="1"/>
  <c r="BK49" i="1" s="1"/>
  <c r="BK50" i="1" s="1"/>
  <c r="BK51" i="1" s="1"/>
  <c r="BK52" i="1" s="1"/>
  <c r="BK53" i="1" s="1"/>
  <c r="BK54" i="1" s="1"/>
  <c r="BK55" i="1" s="1"/>
  <c r="BK56" i="1" s="1"/>
  <c r="BK57" i="1" s="1"/>
  <c r="BK58" i="1" s="1"/>
  <c r="BK59" i="1" s="1"/>
  <c r="BK60" i="1" s="1"/>
  <c r="BK61" i="1" s="1"/>
  <c r="BL39" i="1"/>
  <c r="BL40" i="1" s="1"/>
  <c r="BL41" i="1" s="1"/>
  <c r="BL42" i="1" s="1"/>
  <c r="BL43" i="1" s="1"/>
  <c r="BL44" i="1" s="1"/>
  <c r="BL45" i="1" s="1"/>
  <c r="BL46" i="1" s="1"/>
  <c r="BL47" i="1" s="1"/>
  <c r="BL48" i="1" s="1"/>
  <c r="BL49" i="1" s="1"/>
  <c r="BL50" i="1" s="1"/>
  <c r="BL51" i="1" s="1"/>
  <c r="BL52" i="1" s="1"/>
  <c r="BL53" i="1" s="1"/>
  <c r="BL54" i="1" s="1"/>
  <c r="BL55" i="1" s="1"/>
  <c r="BL56" i="1" s="1"/>
  <c r="BL57" i="1" s="1"/>
  <c r="BL58" i="1" s="1"/>
  <c r="BL59" i="1" s="1"/>
  <c r="BL60" i="1" s="1"/>
  <c r="BL61" i="1" s="1"/>
  <c r="BM39" i="1"/>
  <c r="BM40" i="1" s="1"/>
  <c r="BM41" i="1" s="1"/>
  <c r="BM42" i="1" s="1"/>
  <c r="BM43" i="1" s="1"/>
  <c r="BM44" i="1" s="1"/>
  <c r="BM45" i="1" s="1"/>
  <c r="BM46" i="1" s="1"/>
  <c r="BM47" i="1" s="1"/>
  <c r="BM48" i="1" s="1"/>
  <c r="BM49" i="1" s="1"/>
  <c r="BM50" i="1" s="1"/>
  <c r="BM51" i="1" s="1"/>
  <c r="BM52" i="1" s="1"/>
  <c r="BM53" i="1" s="1"/>
  <c r="BM54" i="1" s="1"/>
  <c r="BM55" i="1" s="1"/>
  <c r="BM56" i="1" s="1"/>
  <c r="BM57" i="1" s="1"/>
  <c r="BM58" i="1" s="1"/>
  <c r="BM59" i="1" s="1"/>
  <c r="BM60" i="1" s="1"/>
  <c r="BM61" i="1" s="1"/>
  <c r="BN39" i="1"/>
  <c r="BN40" i="1" s="1"/>
  <c r="BN41" i="1" s="1"/>
  <c r="BN42" i="1" s="1"/>
  <c r="BN43" i="1" s="1"/>
  <c r="BN44" i="1" s="1"/>
  <c r="BN45" i="1" s="1"/>
  <c r="BN46" i="1" s="1"/>
  <c r="BN47" i="1" s="1"/>
  <c r="BN48" i="1" s="1"/>
  <c r="BN49" i="1" s="1"/>
  <c r="BN50" i="1" s="1"/>
  <c r="BN51" i="1" s="1"/>
  <c r="BN52" i="1" s="1"/>
  <c r="BN53" i="1" s="1"/>
  <c r="BN54" i="1" s="1"/>
  <c r="BN55" i="1" s="1"/>
  <c r="BN56" i="1" s="1"/>
  <c r="BN57" i="1" s="1"/>
  <c r="BN58" i="1" s="1"/>
  <c r="BN59" i="1" s="1"/>
  <c r="BN60" i="1" s="1"/>
  <c r="BN61" i="1" s="1"/>
  <c r="BO39" i="1"/>
  <c r="BO40" i="1" s="1"/>
  <c r="BO41" i="1" s="1"/>
  <c r="BO42" i="1" s="1"/>
  <c r="BO43" i="1" s="1"/>
  <c r="BO44" i="1" s="1"/>
  <c r="BO45" i="1" s="1"/>
  <c r="BO46" i="1" s="1"/>
  <c r="BO47" i="1" s="1"/>
  <c r="BO48" i="1" s="1"/>
  <c r="BO49" i="1" s="1"/>
  <c r="BO50" i="1" s="1"/>
  <c r="BO51" i="1" s="1"/>
  <c r="BO52" i="1" s="1"/>
  <c r="BO53" i="1" s="1"/>
  <c r="BO54" i="1" s="1"/>
  <c r="BO55" i="1" s="1"/>
  <c r="BO56" i="1" s="1"/>
  <c r="BO57" i="1" s="1"/>
  <c r="BO58" i="1" s="1"/>
  <c r="BO59" i="1" s="1"/>
  <c r="BO60" i="1" s="1"/>
  <c r="BO61" i="1" s="1"/>
  <c r="BP39" i="1"/>
  <c r="BP40" i="1" s="1"/>
  <c r="BP41" i="1" s="1"/>
  <c r="BP42" i="1" s="1"/>
  <c r="BP43" i="1" s="1"/>
  <c r="BP44" i="1" s="1"/>
  <c r="BP45" i="1" s="1"/>
  <c r="BP46" i="1" s="1"/>
  <c r="BP47" i="1" s="1"/>
  <c r="BP48" i="1" s="1"/>
  <c r="BP49" i="1" s="1"/>
  <c r="BP50" i="1" s="1"/>
  <c r="BP51" i="1" s="1"/>
  <c r="BP52" i="1" s="1"/>
  <c r="BP53" i="1" s="1"/>
  <c r="BP54" i="1" s="1"/>
  <c r="BP55" i="1" s="1"/>
  <c r="BP56" i="1" s="1"/>
  <c r="BP57" i="1" s="1"/>
  <c r="BP58" i="1" s="1"/>
  <c r="BP59" i="1" s="1"/>
  <c r="BP60" i="1" s="1"/>
  <c r="BP61" i="1" s="1"/>
  <c r="BQ39" i="1"/>
  <c r="BQ40" i="1" s="1"/>
  <c r="BQ41" i="1" s="1"/>
  <c r="BQ42" i="1" s="1"/>
  <c r="BQ43" i="1" s="1"/>
  <c r="BQ44" i="1" s="1"/>
  <c r="BQ45" i="1" s="1"/>
  <c r="BQ46" i="1" s="1"/>
  <c r="BQ47" i="1" s="1"/>
  <c r="BQ48" i="1" s="1"/>
  <c r="BQ49" i="1" s="1"/>
  <c r="BQ50" i="1" s="1"/>
  <c r="BQ51" i="1" s="1"/>
  <c r="BQ52" i="1" s="1"/>
  <c r="BQ53" i="1" s="1"/>
  <c r="BQ54" i="1" s="1"/>
  <c r="BQ55" i="1" s="1"/>
  <c r="BQ56" i="1" s="1"/>
  <c r="BQ57" i="1" s="1"/>
  <c r="BQ58" i="1" s="1"/>
  <c r="BQ59" i="1" s="1"/>
  <c r="BQ60" i="1" s="1"/>
  <c r="BQ61" i="1" s="1"/>
  <c r="BR39" i="1"/>
  <c r="BR40" i="1" s="1"/>
  <c r="BR41" i="1" s="1"/>
  <c r="BR42" i="1" s="1"/>
  <c r="BR43" i="1" s="1"/>
  <c r="BR44" i="1" s="1"/>
  <c r="BR45" i="1" s="1"/>
  <c r="BR46" i="1" s="1"/>
  <c r="BR47" i="1" s="1"/>
  <c r="BR48" i="1" s="1"/>
  <c r="BR49" i="1" s="1"/>
  <c r="BR50" i="1" s="1"/>
  <c r="BR51" i="1" s="1"/>
  <c r="BR52" i="1" s="1"/>
  <c r="BR53" i="1" s="1"/>
  <c r="BR54" i="1" s="1"/>
  <c r="BR55" i="1" s="1"/>
  <c r="BR56" i="1" s="1"/>
  <c r="BR57" i="1" s="1"/>
  <c r="BR58" i="1" s="1"/>
  <c r="BR59" i="1" s="1"/>
  <c r="BR60" i="1" s="1"/>
  <c r="BR61" i="1" s="1"/>
  <c r="BS39" i="1"/>
  <c r="BS40" i="1" s="1"/>
  <c r="BS41" i="1" s="1"/>
  <c r="BS42" i="1" s="1"/>
  <c r="BS43" i="1" s="1"/>
  <c r="BS44" i="1" s="1"/>
  <c r="BS45" i="1" s="1"/>
  <c r="BS46" i="1" s="1"/>
  <c r="BS47" i="1" s="1"/>
  <c r="BS48" i="1" s="1"/>
  <c r="BS49" i="1" s="1"/>
  <c r="BS50" i="1" s="1"/>
  <c r="BS51" i="1" s="1"/>
  <c r="BS52" i="1" s="1"/>
  <c r="BS53" i="1" s="1"/>
  <c r="BS54" i="1" s="1"/>
  <c r="BS55" i="1" s="1"/>
  <c r="BS56" i="1" s="1"/>
  <c r="BS57" i="1" s="1"/>
  <c r="BS58" i="1" s="1"/>
  <c r="BS59" i="1" s="1"/>
  <c r="BS60" i="1" s="1"/>
  <c r="BS61" i="1" s="1"/>
  <c r="BT39" i="1"/>
  <c r="BT40" i="1" s="1"/>
  <c r="BT41" i="1" s="1"/>
  <c r="BT42" i="1" s="1"/>
  <c r="BT43" i="1" s="1"/>
  <c r="BT44" i="1" s="1"/>
  <c r="BT45" i="1" s="1"/>
  <c r="BT46" i="1" s="1"/>
  <c r="BT47" i="1" s="1"/>
  <c r="BT48" i="1" s="1"/>
  <c r="BT49" i="1" s="1"/>
  <c r="BT50" i="1" s="1"/>
  <c r="BT51" i="1" s="1"/>
  <c r="BT52" i="1" s="1"/>
  <c r="BT53" i="1" s="1"/>
  <c r="BT54" i="1" s="1"/>
  <c r="BT55" i="1" s="1"/>
  <c r="BT56" i="1" s="1"/>
  <c r="BT57" i="1" s="1"/>
  <c r="BT58" i="1" s="1"/>
  <c r="BT59" i="1" s="1"/>
  <c r="BT60" i="1" s="1"/>
  <c r="BT61" i="1" s="1"/>
  <c r="BU39" i="1"/>
  <c r="BU40" i="1" s="1"/>
  <c r="BU41" i="1" s="1"/>
  <c r="BU42" i="1" s="1"/>
  <c r="BU43" i="1" s="1"/>
  <c r="BU44" i="1" s="1"/>
  <c r="BU45" i="1" s="1"/>
  <c r="BU46" i="1" s="1"/>
  <c r="BU47" i="1" s="1"/>
  <c r="BU48" i="1" s="1"/>
  <c r="BU49" i="1" s="1"/>
  <c r="BU50" i="1" s="1"/>
  <c r="BU51" i="1" s="1"/>
  <c r="BU52" i="1" s="1"/>
  <c r="BU53" i="1" s="1"/>
  <c r="BU54" i="1" s="1"/>
  <c r="BU55" i="1" s="1"/>
  <c r="BU56" i="1" s="1"/>
  <c r="BU57" i="1" s="1"/>
  <c r="BU58" i="1" s="1"/>
  <c r="BU59" i="1" s="1"/>
  <c r="BU60" i="1" s="1"/>
  <c r="BU61" i="1" s="1"/>
  <c r="BV39" i="1"/>
  <c r="BV40" i="1" s="1"/>
  <c r="BV41" i="1" s="1"/>
  <c r="BV42" i="1" s="1"/>
  <c r="BV43" i="1" s="1"/>
  <c r="BV44" i="1" s="1"/>
  <c r="BV45" i="1" s="1"/>
  <c r="BV46" i="1" s="1"/>
  <c r="BV47" i="1" s="1"/>
  <c r="BV48" i="1" s="1"/>
  <c r="BV49" i="1" s="1"/>
  <c r="BV50" i="1" s="1"/>
  <c r="BV51" i="1" s="1"/>
  <c r="BV52" i="1" s="1"/>
  <c r="BV53" i="1" s="1"/>
  <c r="BV54" i="1" s="1"/>
  <c r="BV55" i="1" s="1"/>
  <c r="BV56" i="1" s="1"/>
  <c r="BV57" i="1" s="1"/>
  <c r="BV58" i="1" s="1"/>
  <c r="BV59" i="1" s="1"/>
  <c r="BV60" i="1" s="1"/>
  <c r="BV61" i="1" s="1"/>
  <c r="BW39" i="1"/>
  <c r="BW40" i="1" s="1"/>
  <c r="BW41" i="1" s="1"/>
  <c r="BW42" i="1" s="1"/>
  <c r="BW43" i="1" s="1"/>
  <c r="BW44" i="1" s="1"/>
  <c r="BW45" i="1" s="1"/>
  <c r="BW46" i="1" s="1"/>
  <c r="BW47" i="1" s="1"/>
  <c r="BW48" i="1" s="1"/>
  <c r="BW49" i="1" s="1"/>
  <c r="BW50" i="1" s="1"/>
  <c r="BW51" i="1" s="1"/>
  <c r="BW52" i="1" s="1"/>
  <c r="BW53" i="1" s="1"/>
  <c r="BW54" i="1" s="1"/>
  <c r="BW55" i="1" s="1"/>
  <c r="BW56" i="1" s="1"/>
  <c r="BW57" i="1" s="1"/>
  <c r="BW58" i="1" s="1"/>
  <c r="BW59" i="1" s="1"/>
  <c r="BW60" i="1" s="1"/>
  <c r="BW61" i="1" s="1"/>
  <c r="BX39" i="1"/>
  <c r="BX40" i="1" s="1"/>
  <c r="BX41" i="1" s="1"/>
  <c r="BX42" i="1" s="1"/>
  <c r="BX43" i="1" s="1"/>
  <c r="BX44" i="1" s="1"/>
  <c r="BX45" i="1" s="1"/>
  <c r="BX46" i="1" s="1"/>
  <c r="BX47" i="1" s="1"/>
  <c r="BX48" i="1" s="1"/>
  <c r="BX49" i="1" s="1"/>
  <c r="BX50" i="1" s="1"/>
  <c r="BX51" i="1" s="1"/>
  <c r="BX52" i="1" s="1"/>
  <c r="BX53" i="1" s="1"/>
  <c r="BX54" i="1" s="1"/>
  <c r="BX55" i="1" s="1"/>
  <c r="BX56" i="1" s="1"/>
  <c r="BX57" i="1" s="1"/>
  <c r="BX58" i="1" s="1"/>
  <c r="BX59" i="1" s="1"/>
  <c r="BX60" i="1" s="1"/>
  <c r="BX61" i="1" s="1"/>
  <c r="BY39" i="1"/>
  <c r="BY40" i="1" s="1"/>
  <c r="BY41" i="1" s="1"/>
  <c r="BY42" i="1" s="1"/>
  <c r="BY43" i="1" s="1"/>
  <c r="BY44" i="1" s="1"/>
  <c r="BY45" i="1" s="1"/>
  <c r="BY46" i="1" s="1"/>
  <c r="BY47" i="1" s="1"/>
  <c r="BY48" i="1" s="1"/>
  <c r="BY49" i="1" s="1"/>
  <c r="BY50" i="1" s="1"/>
  <c r="BY51" i="1" s="1"/>
  <c r="BY52" i="1" s="1"/>
  <c r="BY53" i="1" s="1"/>
  <c r="BY54" i="1" s="1"/>
  <c r="BY55" i="1" s="1"/>
  <c r="BY56" i="1" s="1"/>
  <c r="BY57" i="1" s="1"/>
  <c r="BY58" i="1" s="1"/>
  <c r="BY59" i="1" s="1"/>
  <c r="BY60" i="1" s="1"/>
  <c r="BY61" i="1" s="1"/>
  <c r="BB39" i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132" i="1" l="1"/>
  <c r="BF128" i="1" s="1"/>
  <c r="A109" i="1"/>
  <c r="B109" i="1" s="1"/>
  <c r="C109" i="1" s="1"/>
  <c r="D109" i="1" s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A108" i="1"/>
  <c r="B108" i="1" s="1"/>
  <c r="C108" i="1" s="1"/>
  <c r="D108" i="1" s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A101" i="1"/>
  <c r="B101" i="1" s="1"/>
  <c r="C101" i="1" s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A117" i="1"/>
  <c r="B117" i="1" s="1"/>
  <c r="C117" i="1" s="1"/>
  <c r="D117" i="1" s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A116" i="1"/>
  <c r="B116" i="1" s="1"/>
  <c r="C116" i="1" s="1"/>
  <c r="D116" i="1" s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A100" i="1"/>
  <c r="B100" i="1" s="1"/>
  <c r="C100" i="1" s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A99" i="1"/>
  <c r="B99" i="1" s="1"/>
  <c r="C99" i="1" s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A114" i="1"/>
  <c r="B114" i="1" s="1"/>
  <c r="C114" i="1" s="1"/>
  <c r="D114" i="1" s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A98" i="1"/>
  <c r="B98" i="1" s="1"/>
  <c r="C98" i="1" s="1"/>
  <c r="D98" i="1" s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A113" i="1"/>
  <c r="B113" i="1" s="1"/>
  <c r="C113" i="1" s="1"/>
  <c r="D113" i="1" s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A105" i="1"/>
  <c r="B105" i="1" s="1"/>
  <c r="C105" i="1" s="1"/>
  <c r="D105" i="1" s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A97" i="1"/>
  <c r="B97" i="1" s="1"/>
  <c r="C97" i="1" s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A115" i="1"/>
  <c r="B115" i="1" s="1"/>
  <c r="C115" i="1" s="1"/>
  <c r="D115" i="1" s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A106" i="1"/>
  <c r="B106" i="1" s="1"/>
  <c r="C106" i="1" s="1"/>
  <c r="D106" i="1" s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A112" i="1"/>
  <c r="B112" i="1" s="1"/>
  <c r="C112" i="1" s="1"/>
  <c r="D112" i="1" s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A104" i="1"/>
  <c r="B104" i="1" s="1"/>
  <c r="C104" i="1" s="1"/>
  <c r="D104" i="1" s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A96" i="1"/>
  <c r="B96" i="1" s="1"/>
  <c r="C96" i="1" s="1"/>
  <c r="D96" i="1" s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A111" i="1"/>
  <c r="B111" i="1" s="1"/>
  <c r="C111" i="1" s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A103" i="1"/>
  <c r="B103" i="1" s="1"/>
  <c r="C103" i="1" s="1"/>
  <c r="D103" i="1" s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A95" i="1"/>
  <c r="B95" i="1" s="1"/>
  <c r="C95" i="1" s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A107" i="1"/>
  <c r="B107" i="1" s="1"/>
  <c r="C107" i="1" s="1"/>
  <c r="D107" i="1" s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A110" i="1"/>
  <c r="B110" i="1" s="1"/>
  <c r="C110" i="1" s="1"/>
  <c r="D110" i="1" s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A102" i="1"/>
  <c r="B102" i="1" s="1"/>
  <c r="C102" i="1" s="1"/>
  <c r="D102" i="1" s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BB64" i="1" l="1"/>
  <c r="BM64" i="1"/>
  <c r="BU64" i="1"/>
  <c r="BG64" i="1"/>
  <c r="BD64" i="1"/>
  <c r="BT64" i="1"/>
  <c r="BL64" i="1"/>
  <c r="BJ64" i="1"/>
  <c r="BH64" i="1"/>
  <c r="BC64" i="1"/>
  <c r="BQ64" i="1"/>
  <c r="BW64" i="1"/>
  <c r="BV64" i="1"/>
  <c r="BO64" i="1"/>
  <c r="BR64" i="1"/>
  <c r="BN64" i="1"/>
  <c r="BY64" i="1"/>
  <c r="BF64" i="1"/>
  <c r="BI64" i="1"/>
  <c r="BE64" i="1"/>
  <c r="BX64" i="1"/>
  <c r="BS64" i="1"/>
  <c r="BP64" i="1"/>
  <c r="BK64" i="1"/>
  <c r="BF129" i="1" l="1"/>
  <c r="BF125" i="1" l="1"/>
  <c r="Z117" i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Z116" i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Z115" i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AV115" i="1" s="1"/>
  <c r="AW115" i="1" s="1"/>
  <c r="Z114" i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Z113" i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Z112" i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Z111" i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Z110" i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Z109" i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Z108" i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AV108" i="1" s="1"/>
  <c r="AW108" i="1" s="1"/>
  <c r="Z107" i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AV107" i="1" s="1"/>
  <c r="AW107" i="1" s="1"/>
  <c r="Z106" i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AV106" i="1" s="1"/>
  <c r="AW106" i="1" s="1"/>
  <c r="Z105" i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AV105" i="1" s="1"/>
  <c r="AW105" i="1" s="1"/>
  <c r="Z104" i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Z103" i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Z102" i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Z101" i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Z100" i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Z99" i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Z98" i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Z97" i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Z96" i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Z95" i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Z94" i="1"/>
  <c r="BC65" i="1"/>
  <c r="BC66" i="1" s="1"/>
  <c r="BC67" i="1" s="1"/>
  <c r="BC68" i="1" s="1"/>
  <c r="BC69" i="1" s="1"/>
  <c r="BC70" i="1" s="1"/>
  <c r="BC71" i="1" s="1"/>
  <c r="BC72" i="1" s="1"/>
  <c r="BC73" i="1" s="1"/>
  <c r="BC74" i="1" s="1"/>
  <c r="BC75" i="1" s="1"/>
  <c r="BC76" i="1" s="1"/>
  <c r="BC77" i="1" s="1"/>
  <c r="BC78" i="1" s="1"/>
  <c r="BC79" i="1" s="1"/>
  <c r="BC80" i="1" s="1"/>
  <c r="BC81" i="1" s="1"/>
  <c r="BC82" i="1" s="1"/>
  <c r="BC83" i="1" s="1"/>
  <c r="BC84" i="1" s="1"/>
  <c r="BC85" i="1" s="1"/>
  <c r="BC86" i="1" s="1"/>
  <c r="BC87" i="1" s="1"/>
  <c r="BD65" i="1"/>
  <c r="BD66" i="1" s="1"/>
  <c r="BD67" i="1" s="1"/>
  <c r="BD68" i="1" s="1"/>
  <c r="BD69" i="1" s="1"/>
  <c r="BD70" i="1" s="1"/>
  <c r="BD71" i="1" s="1"/>
  <c r="BD72" i="1" s="1"/>
  <c r="BD73" i="1" s="1"/>
  <c r="BD74" i="1" s="1"/>
  <c r="BD75" i="1" s="1"/>
  <c r="BD76" i="1" s="1"/>
  <c r="BD77" i="1" s="1"/>
  <c r="BD78" i="1" s="1"/>
  <c r="BD79" i="1" s="1"/>
  <c r="BD80" i="1" s="1"/>
  <c r="BD81" i="1" s="1"/>
  <c r="BD82" i="1" s="1"/>
  <c r="BD83" i="1" s="1"/>
  <c r="BD84" i="1" s="1"/>
  <c r="BD85" i="1" s="1"/>
  <c r="BD86" i="1" s="1"/>
  <c r="BD87" i="1" s="1"/>
  <c r="BE65" i="1"/>
  <c r="BE66" i="1" s="1"/>
  <c r="BE67" i="1" s="1"/>
  <c r="BE68" i="1" s="1"/>
  <c r="BE69" i="1" s="1"/>
  <c r="BE70" i="1" s="1"/>
  <c r="BE71" i="1" s="1"/>
  <c r="BE72" i="1" s="1"/>
  <c r="BE73" i="1" s="1"/>
  <c r="BE74" i="1" s="1"/>
  <c r="BE75" i="1" s="1"/>
  <c r="BE76" i="1" s="1"/>
  <c r="BE77" i="1" s="1"/>
  <c r="BE78" i="1" s="1"/>
  <c r="BE79" i="1" s="1"/>
  <c r="BE80" i="1" s="1"/>
  <c r="BE81" i="1" s="1"/>
  <c r="BE82" i="1" s="1"/>
  <c r="BE83" i="1" s="1"/>
  <c r="BE84" i="1" s="1"/>
  <c r="BE85" i="1" s="1"/>
  <c r="BE86" i="1" s="1"/>
  <c r="BE87" i="1" s="1"/>
  <c r="BF65" i="1"/>
  <c r="BF66" i="1" s="1"/>
  <c r="BF67" i="1" s="1"/>
  <c r="BF68" i="1" s="1"/>
  <c r="BF69" i="1" s="1"/>
  <c r="BF70" i="1" s="1"/>
  <c r="BF71" i="1" s="1"/>
  <c r="BF72" i="1" s="1"/>
  <c r="BF73" i="1" s="1"/>
  <c r="BF74" i="1" s="1"/>
  <c r="BF75" i="1" s="1"/>
  <c r="BF76" i="1" s="1"/>
  <c r="BF77" i="1" s="1"/>
  <c r="BF78" i="1" s="1"/>
  <c r="BF79" i="1" s="1"/>
  <c r="BF80" i="1" s="1"/>
  <c r="BF81" i="1" s="1"/>
  <c r="BF82" i="1" s="1"/>
  <c r="BF83" i="1" s="1"/>
  <c r="BF84" i="1" s="1"/>
  <c r="BF85" i="1" s="1"/>
  <c r="BF86" i="1" s="1"/>
  <c r="BF87" i="1" s="1"/>
  <c r="BG65" i="1"/>
  <c r="BG66" i="1" s="1"/>
  <c r="BG67" i="1" s="1"/>
  <c r="BG68" i="1" s="1"/>
  <c r="BG69" i="1" s="1"/>
  <c r="BG70" i="1" s="1"/>
  <c r="BG71" i="1" s="1"/>
  <c r="BG72" i="1" s="1"/>
  <c r="BG73" i="1" s="1"/>
  <c r="BG74" i="1" s="1"/>
  <c r="BG75" i="1" s="1"/>
  <c r="BG76" i="1" s="1"/>
  <c r="BG77" i="1" s="1"/>
  <c r="BG78" i="1" s="1"/>
  <c r="BG79" i="1" s="1"/>
  <c r="BG80" i="1" s="1"/>
  <c r="BG81" i="1" s="1"/>
  <c r="BG82" i="1" s="1"/>
  <c r="BG83" i="1" s="1"/>
  <c r="BG84" i="1" s="1"/>
  <c r="BG85" i="1" s="1"/>
  <c r="BG86" i="1" s="1"/>
  <c r="BG87" i="1" s="1"/>
  <c r="BH65" i="1"/>
  <c r="BH66" i="1" s="1"/>
  <c r="BH67" i="1" s="1"/>
  <c r="BH68" i="1" s="1"/>
  <c r="BH69" i="1" s="1"/>
  <c r="BH70" i="1" s="1"/>
  <c r="BH71" i="1" s="1"/>
  <c r="BH72" i="1" s="1"/>
  <c r="BH73" i="1" s="1"/>
  <c r="BH74" i="1" s="1"/>
  <c r="BH75" i="1" s="1"/>
  <c r="BH76" i="1" s="1"/>
  <c r="BH77" i="1" s="1"/>
  <c r="BH78" i="1" s="1"/>
  <c r="BH79" i="1" s="1"/>
  <c r="BH80" i="1" s="1"/>
  <c r="BH81" i="1" s="1"/>
  <c r="BH82" i="1" s="1"/>
  <c r="BH83" i="1" s="1"/>
  <c r="BH84" i="1" s="1"/>
  <c r="BH85" i="1" s="1"/>
  <c r="BH86" i="1" s="1"/>
  <c r="BH87" i="1" s="1"/>
  <c r="BI65" i="1"/>
  <c r="BI66" i="1" s="1"/>
  <c r="BI67" i="1" s="1"/>
  <c r="BI68" i="1" s="1"/>
  <c r="BI69" i="1" s="1"/>
  <c r="BI70" i="1" s="1"/>
  <c r="BI71" i="1" s="1"/>
  <c r="BI72" i="1" s="1"/>
  <c r="BI73" i="1" s="1"/>
  <c r="BI74" i="1" s="1"/>
  <c r="BI75" i="1" s="1"/>
  <c r="BI76" i="1" s="1"/>
  <c r="BI77" i="1" s="1"/>
  <c r="BI78" i="1" s="1"/>
  <c r="BI79" i="1" s="1"/>
  <c r="BI80" i="1" s="1"/>
  <c r="BI81" i="1" s="1"/>
  <c r="BI82" i="1" s="1"/>
  <c r="BI83" i="1" s="1"/>
  <c r="BI84" i="1" s="1"/>
  <c r="BI85" i="1" s="1"/>
  <c r="BI86" i="1" s="1"/>
  <c r="BI87" i="1" s="1"/>
  <c r="BJ65" i="1"/>
  <c r="BJ66" i="1" s="1"/>
  <c r="BJ67" i="1" s="1"/>
  <c r="BJ68" i="1" s="1"/>
  <c r="BJ69" i="1" s="1"/>
  <c r="BJ70" i="1" s="1"/>
  <c r="BJ71" i="1" s="1"/>
  <c r="BJ72" i="1" s="1"/>
  <c r="BJ73" i="1" s="1"/>
  <c r="BJ74" i="1" s="1"/>
  <c r="BJ75" i="1" s="1"/>
  <c r="BJ76" i="1" s="1"/>
  <c r="BJ77" i="1" s="1"/>
  <c r="BJ78" i="1" s="1"/>
  <c r="BJ79" i="1" s="1"/>
  <c r="BJ80" i="1" s="1"/>
  <c r="BJ81" i="1" s="1"/>
  <c r="BJ82" i="1" s="1"/>
  <c r="BJ83" i="1" s="1"/>
  <c r="BJ84" i="1" s="1"/>
  <c r="BJ85" i="1" s="1"/>
  <c r="BJ86" i="1" s="1"/>
  <c r="BJ87" i="1" s="1"/>
  <c r="BK65" i="1"/>
  <c r="BK66" i="1" s="1"/>
  <c r="BK67" i="1" s="1"/>
  <c r="BK68" i="1" s="1"/>
  <c r="BK69" i="1" s="1"/>
  <c r="BK70" i="1" s="1"/>
  <c r="BK71" i="1" s="1"/>
  <c r="BK72" i="1" s="1"/>
  <c r="BK73" i="1" s="1"/>
  <c r="BK74" i="1" s="1"/>
  <c r="BK75" i="1" s="1"/>
  <c r="BK76" i="1" s="1"/>
  <c r="BK77" i="1" s="1"/>
  <c r="BK78" i="1" s="1"/>
  <c r="BK79" i="1" s="1"/>
  <c r="BK80" i="1" s="1"/>
  <c r="BK81" i="1" s="1"/>
  <c r="BK82" i="1" s="1"/>
  <c r="BK83" i="1" s="1"/>
  <c r="BK84" i="1" s="1"/>
  <c r="BK85" i="1" s="1"/>
  <c r="BK86" i="1" s="1"/>
  <c r="BK87" i="1" s="1"/>
  <c r="BL65" i="1"/>
  <c r="BL66" i="1" s="1"/>
  <c r="BL67" i="1" s="1"/>
  <c r="BL68" i="1" s="1"/>
  <c r="BL69" i="1" s="1"/>
  <c r="BL70" i="1" s="1"/>
  <c r="BL71" i="1" s="1"/>
  <c r="BL72" i="1" s="1"/>
  <c r="BL73" i="1" s="1"/>
  <c r="BL74" i="1" s="1"/>
  <c r="BL75" i="1" s="1"/>
  <c r="BL76" i="1" s="1"/>
  <c r="BL77" i="1" s="1"/>
  <c r="BL78" i="1" s="1"/>
  <c r="BL79" i="1" s="1"/>
  <c r="BL80" i="1" s="1"/>
  <c r="BL81" i="1" s="1"/>
  <c r="BL82" i="1" s="1"/>
  <c r="BL83" i="1" s="1"/>
  <c r="BL84" i="1" s="1"/>
  <c r="BL85" i="1" s="1"/>
  <c r="BL86" i="1" s="1"/>
  <c r="BL87" i="1" s="1"/>
  <c r="BM65" i="1"/>
  <c r="BM66" i="1" s="1"/>
  <c r="BM67" i="1" s="1"/>
  <c r="BM68" i="1" s="1"/>
  <c r="BM69" i="1" s="1"/>
  <c r="BM70" i="1" s="1"/>
  <c r="BM71" i="1" s="1"/>
  <c r="BM72" i="1" s="1"/>
  <c r="BM73" i="1" s="1"/>
  <c r="BM74" i="1" s="1"/>
  <c r="BM75" i="1" s="1"/>
  <c r="BM76" i="1" s="1"/>
  <c r="BM77" i="1" s="1"/>
  <c r="BM78" i="1" s="1"/>
  <c r="BM79" i="1" s="1"/>
  <c r="BM80" i="1" s="1"/>
  <c r="BM81" i="1" s="1"/>
  <c r="BM82" i="1" s="1"/>
  <c r="BM83" i="1" s="1"/>
  <c r="BM84" i="1" s="1"/>
  <c r="BM85" i="1" s="1"/>
  <c r="BM86" i="1" s="1"/>
  <c r="BM87" i="1" s="1"/>
  <c r="BN65" i="1"/>
  <c r="BN66" i="1" s="1"/>
  <c r="BN67" i="1" s="1"/>
  <c r="BN68" i="1" s="1"/>
  <c r="BN69" i="1" s="1"/>
  <c r="BN70" i="1" s="1"/>
  <c r="BN71" i="1" s="1"/>
  <c r="BN72" i="1" s="1"/>
  <c r="BN73" i="1" s="1"/>
  <c r="BN74" i="1" s="1"/>
  <c r="BN75" i="1" s="1"/>
  <c r="BN76" i="1" s="1"/>
  <c r="BN77" i="1" s="1"/>
  <c r="BN78" i="1" s="1"/>
  <c r="BN79" i="1" s="1"/>
  <c r="BN80" i="1" s="1"/>
  <c r="BN81" i="1" s="1"/>
  <c r="BN82" i="1" s="1"/>
  <c r="BN83" i="1" s="1"/>
  <c r="BN84" i="1" s="1"/>
  <c r="BN85" i="1" s="1"/>
  <c r="BN86" i="1" s="1"/>
  <c r="BN87" i="1" s="1"/>
  <c r="BO65" i="1"/>
  <c r="BO66" i="1" s="1"/>
  <c r="BO67" i="1" s="1"/>
  <c r="BO68" i="1" s="1"/>
  <c r="BO69" i="1" s="1"/>
  <c r="BO70" i="1" s="1"/>
  <c r="BO71" i="1" s="1"/>
  <c r="BO72" i="1" s="1"/>
  <c r="BO73" i="1" s="1"/>
  <c r="BO74" i="1" s="1"/>
  <c r="BO75" i="1" s="1"/>
  <c r="BO76" i="1" s="1"/>
  <c r="BO77" i="1" s="1"/>
  <c r="BO78" i="1" s="1"/>
  <c r="BO79" i="1" s="1"/>
  <c r="BO80" i="1" s="1"/>
  <c r="BO81" i="1" s="1"/>
  <c r="BO82" i="1" s="1"/>
  <c r="BO83" i="1" s="1"/>
  <c r="BO84" i="1" s="1"/>
  <c r="BO85" i="1" s="1"/>
  <c r="BO86" i="1" s="1"/>
  <c r="BO87" i="1" s="1"/>
  <c r="BP65" i="1"/>
  <c r="BP66" i="1" s="1"/>
  <c r="BP67" i="1" s="1"/>
  <c r="BP68" i="1" s="1"/>
  <c r="BP69" i="1" s="1"/>
  <c r="BP70" i="1" s="1"/>
  <c r="BP71" i="1" s="1"/>
  <c r="BP72" i="1" s="1"/>
  <c r="BP73" i="1" s="1"/>
  <c r="BP74" i="1" s="1"/>
  <c r="BP75" i="1" s="1"/>
  <c r="BP76" i="1" s="1"/>
  <c r="BP77" i="1" s="1"/>
  <c r="BP78" i="1" s="1"/>
  <c r="BP79" i="1" s="1"/>
  <c r="BP80" i="1" s="1"/>
  <c r="BP81" i="1" s="1"/>
  <c r="BP82" i="1" s="1"/>
  <c r="BP83" i="1" s="1"/>
  <c r="BP84" i="1" s="1"/>
  <c r="BP85" i="1" s="1"/>
  <c r="BP86" i="1" s="1"/>
  <c r="BP87" i="1" s="1"/>
  <c r="BQ65" i="1"/>
  <c r="BQ66" i="1" s="1"/>
  <c r="BQ67" i="1" s="1"/>
  <c r="BQ68" i="1" s="1"/>
  <c r="BQ69" i="1" s="1"/>
  <c r="BQ70" i="1" s="1"/>
  <c r="BQ71" i="1" s="1"/>
  <c r="BQ72" i="1" s="1"/>
  <c r="BQ73" i="1" s="1"/>
  <c r="BQ74" i="1" s="1"/>
  <c r="BQ75" i="1" s="1"/>
  <c r="BQ76" i="1" s="1"/>
  <c r="BQ77" i="1" s="1"/>
  <c r="BQ78" i="1" s="1"/>
  <c r="BQ79" i="1" s="1"/>
  <c r="BQ80" i="1" s="1"/>
  <c r="BQ81" i="1" s="1"/>
  <c r="BQ82" i="1" s="1"/>
  <c r="BQ83" i="1" s="1"/>
  <c r="BQ84" i="1" s="1"/>
  <c r="BQ85" i="1" s="1"/>
  <c r="BQ86" i="1" s="1"/>
  <c r="BQ87" i="1" s="1"/>
  <c r="BR65" i="1"/>
  <c r="BR66" i="1" s="1"/>
  <c r="BR67" i="1" s="1"/>
  <c r="BR68" i="1" s="1"/>
  <c r="BR69" i="1" s="1"/>
  <c r="BR70" i="1" s="1"/>
  <c r="BR71" i="1" s="1"/>
  <c r="BR72" i="1" s="1"/>
  <c r="BR73" i="1" s="1"/>
  <c r="BR74" i="1" s="1"/>
  <c r="BR75" i="1" s="1"/>
  <c r="BR76" i="1" s="1"/>
  <c r="BR77" i="1" s="1"/>
  <c r="BR78" i="1" s="1"/>
  <c r="BR79" i="1" s="1"/>
  <c r="BR80" i="1" s="1"/>
  <c r="BR81" i="1" s="1"/>
  <c r="BR82" i="1" s="1"/>
  <c r="BR83" i="1" s="1"/>
  <c r="BR84" i="1" s="1"/>
  <c r="BR85" i="1" s="1"/>
  <c r="BR86" i="1" s="1"/>
  <c r="BR87" i="1" s="1"/>
  <c r="BS65" i="1"/>
  <c r="BS66" i="1" s="1"/>
  <c r="BS67" i="1" s="1"/>
  <c r="BS68" i="1" s="1"/>
  <c r="BS69" i="1" s="1"/>
  <c r="BS70" i="1" s="1"/>
  <c r="BS71" i="1" s="1"/>
  <c r="BS72" i="1" s="1"/>
  <c r="BS73" i="1" s="1"/>
  <c r="BS74" i="1" s="1"/>
  <c r="BS75" i="1" s="1"/>
  <c r="BS76" i="1" s="1"/>
  <c r="BS77" i="1" s="1"/>
  <c r="BS78" i="1" s="1"/>
  <c r="BS79" i="1" s="1"/>
  <c r="BS80" i="1" s="1"/>
  <c r="BS81" i="1" s="1"/>
  <c r="BS82" i="1" s="1"/>
  <c r="BS83" i="1" s="1"/>
  <c r="BS84" i="1" s="1"/>
  <c r="BS85" i="1" s="1"/>
  <c r="BS86" i="1" s="1"/>
  <c r="BS87" i="1" s="1"/>
  <c r="BT65" i="1"/>
  <c r="BT66" i="1" s="1"/>
  <c r="BT67" i="1" s="1"/>
  <c r="BT68" i="1" s="1"/>
  <c r="BT69" i="1" s="1"/>
  <c r="BT70" i="1" s="1"/>
  <c r="BT71" i="1" s="1"/>
  <c r="BT72" i="1" s="1"/>
  <c r="BT73" i="1" s="1"/>
  <c r="BT74" i="1" s="1"/>
  <c r="BT75" i="1" s="1"/>
  <c r="BT76" i="1" s="1"/>
  <c r="BT77" i="1" s="1"/>
  <c r="BT78" i="1" s="1"/>
  <c r="BT79" i="1" s="1"/>
  <c r="BT80" i="1" s="1"/>
  <c r="BT81" i="1" s="1"/>
  <c r="BT82" i="1" s="1"/>
  <c r="BT83" i="1" s="1"/>
  <c r="BT84" i="1" s="1"/>
  <c r="BT85" i="1" s="1"/>
  <c r="BT86" i="1" s="1"/>
  <c r="BT87" i="1" s="1"/>
  <c r="BU65" i="1"/>
  <c r="BU66" i="1" s="1"/>
  <c r="BU67" i="1" s="1"/>
  <c r="BU68" i="1" s="1"/>
  <c r="BU69" i="1" s="1"/>
  <c r="BU70" i="1" s="1"/>
  <c r="BU71" i="1" s="1"/>
  <c r="BU72" i="1" s="1"/>
  <c r="BU73" i="1" s="1"/>
  <c r="BU74" i="1" s="1"/>
  <c r="BU75" i="1" s="1"/>
  <c r="BU76" i="1" s="1"/>
  <c r="BU77" i="1" s="1"/>
  <c r="BU78" i="1" s="1"/>
  <c r="BU79" i="1" s="1"/>
  <c r="BU80" i="1" s="1"/>
  <c r="BU81" i="1" s="1"/>
  <c r="BU82" i="1" s="1"/>
  <c r="BU83" i="1" s="1"/>
  <c r="BU84" i="1" s="1"/>
  <c r="BU85" i="1" s="1"/>
  <c r="BU86" i="1" s="1"/>
  <c r="BU87" i="1" s="1"/>
  <c r="BV65" i="1"/>
  <c r="BV66" i="1" s="1"/>
  <c r="BV67" i="1" s="1"/>
  <c r="BV68" i="1" s="1"/>
  <c r="BV69" i="1" s="1"/>
  <c r="BV70" i="1" s="1"/>
  <c r="BV71" i="1" s="1"/>
  <c r="BV72" i="1" s="1"/>
  <c r="BV73" i="1" s="1"/>
  <c r="BV74" i="1" s="1"/>
  <c r="BV75" i="1" s="1"/>
  <c r="BV76" i="1" s="1"/>
  <c r="BV77" i="1" s="1"/>
  <c r="BV78" i="1" s="1"/>
  <c r="BV79" i="1" s="1"/>
  <c r="BV80" i="1" s="1"/>
  <c r="BV81" i="1" s="1"/>
  <c r="BV82" i="1" s="1"/>
  <c r="BV83" i="1" s="1"/>
  <c r="BV84" i="1" s="1"/>
  <c r="BV85" i="1" s="1"/>
  <c r="BV86" i="1" s="1"/>
  <c r="BV87" i="1" s="1"/>
  <c r="BW65" i="1"/>
  <c r="BW66" i="1" s="1"/>
  <c r="BW67" i="1" s="1"/>
  <c r="BW68" i="1" s="1"/>
  <c r="BW69" i="1" s="1"/>
  <c r="BW70" i="1" s="1"/>
  <c r="BW71" i="1" s="1"/>
  <c r="BW72" i="1" s="1"/>
  <c r="BW73" i="1" s="1"/>
  <c r="BW74" i="1" s="1"/>
  <c r="BW75" i="1" s="1"/>
  <c r="BW76" i="1" s="1"/>
  <c r="BW77" i="1" s="1"/>
  <c r="BW78" i="1" s="1"/>
  <c r="BW79" i="1" s="1"/>
  <c r="BW80" i="1" s="1"/>
  <c r="BW81" i="1" s="1"/>
  <c r="BW82" i="1" s="1"/>
  <c r="BW83" i="1" s="1"/>
  <c r="BW84" i="1" s="1"/>
  <c r="BW85" i="1" s="1"/>
  <c r="BW86" i="1" s="1"/>
  <c r="BW87" i="1" s="1"/>
  <c r="BX65" i="1"/>
  <c r="BX66" i="1" s="1"/>
  <c r="BX67" i="1" s="1"/>
  <c r="BX68" i="1" s="1"/>
  <c r="BX69" i="1" s="1"/>
  <c r="BX70" i="1" s="1"/>
  <c r="BX71" i="1" s="1"/>
  <c r="BX72" i="1" s="1"/>
  <c r="BX73" i="1" s="1"/>
  <c r="BX74" i="1" s="1"/>
  <c r="BX75" i="1" s="1"/>
  <c r="BX76" i="1" s="1"/>
  <c r="BX77" i="1" s="1"/>
  <c r="BX78" i="1" s="1"/>
  <c r="BX79" i="1" s="1"/>
  <c r="BX80" i="1" s="1"/>
  <c r="BX81" i="1" s="1"/>
  <c r="BX82" i="1" s="1"/>
  <c r="BX83" i="1" s="1"/>
  <c r="BX84" i="1" s="1"/>
  <c r="BX85" i="1" s="1"/>
  <c r="BX86" i="1" s="1"/>
  <c r="BX87" i="1" s="1"/>
  <c r="BY65" i="1"/>
  <c r="BY66" i="1" s="1"/>
  <c r="BY67" i="1" s="1"/>
  <c r="BY68" i="1" s="1"/>
  <c r="BY69" i="1" s="1"/>
  <c r="BY70" i="1" s="1"/>
  <c r="BY71" i="1" s="1"/>
  <c r="BY72" i="1" s="1"/>
  <c r="BY73" i="1" s="1"/>
  <c r="BY74" i="1" s="1"/>
  <c r="BY75" i="1" s="1"/>
  <c r="BY76" i="1" s="1"/>
  <c r="BY77" i="1" s="1"/>
  <c r="BY78" i="1" s="1"/>
  <c r="BY79" i="1" s="1"/>
  <c r="BY80" i="1" s="1"/>
  <c r="BY81" i="1" s="1"/>
  <c r="BY82" i="1" s="1"/>
  <c r="BY83" i="1" s="1"/>
  <c r="BY84" i="1" s="1"/>
  <c r="BY85" i="1" s="1"/>
  <c r="BY86" i="1" s="1"/>
  <c r="BY87" i="1" s="1"/>
  <c r="BB65" i="1"/>
  <c r="BB66" i="1" s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Y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B94" i="1"/>
  <c r="BB126" i="1" l="1"/>
  <c r="BB13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BB67" i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124" i="1" l="1"/>
  <c r="BB125" i="1" s="1"/>
  <c r="BF126" i="1" s="1"/>
</calcChain>
</file>

<file path=xl/sharedStrings.xml><?xml version="1.0" encoding="utf-8"?>
<sst xmlns="http://schemas.openxmlformats.org/spreadsheetml/2006/main" count="525" uniqueCount="260">
  <si>
    <t>IYC</t>
  </si>
  <si>
    <t>XLY</t>
  </si>
  <si>
    <t>Ticker</t>
  </si>
  <si>
    <t>XLP</t>
  </si>
  <si>
    <t>XLE</t>
  </si>
  <si>
    <t>XLF</t>
  </si>
  <si>
    <t>XLV</t>
  </si>
  <si>
    <t>XLI</t>
  </si>
  <si>
    <t>QQQ</t>
  </si>
  <si>
    <t>XLB</t>
  </si>
  <si>
    <t>VNQ</t>
  </si>
  <si>
    <t>XLU</t>
  </si>
  <si>
    <t>Name</t>
  </si>
  <si>
    <t>VCSH</t>
  </si>
  <si>
    <t>Annualized Return</t>
  </si>
  <si>
    <t>Daily Standard Deviation</t>
  </si>
  <si>
    <t>Monthly Standard Deviation</t>
  </si>
  <si>
    <t>Annualized Standard Deviation</t>
  </si>
  <si>
    <t>Vanguard Short-Term Corporate Bond ETF</t>
  </si>
  <si>
    <t>-</t>
  </si>
  <si>
    <t>iShares US Consumer Services ETF</t>
  </si>
  <si>
    <t>Consumer Discret Sel Sect SPDR ETF</t>
  </si>
  <si>
    <t>Consumer Staples Select Sector SPDR ETF</t>
  </si>
  <si>
    <t>Energy Select Sector SPDR ETF</t>
  </si>
  <si>
    <t>Financial Select Sector SPDR ETF</t>
  </si>
  <si>
    <t>Health Care Select Sector SPDR ETF</t>
  </si>
  <si>
    <t>Industrial Select Sector SPDR ETF</t>
  </si>
  <si>
    <t>Invesco QQQ Trust</t>
  </si>
  <si>
    <t>Materials Select Sector SPDR ETF</t>
  </si>
  <si>
    <t>Vanguard Real Estate ETF</t>
  </si>
  <si>
    <t>Utilities Select Sector SPDR ETF</t>
  </si>
  <si>
    <t>Correlation Matrix</t>
  </si>
  <si>
    <t>AGG</t>
  </si>
  <si>
    <t>BND</t>
  </si>
  <si>
    <t>Vanguard Total Bond Market ETF</t>
  </si>
  <si>
    <t>LQD</t>
  </si>
  <si>
    <t>BSV</t>
  </si>
  <si>
    <t>Vanguard Short-Term Bond ETF</t>
  </si>
  <si>
    <t>VCIT</t>
  </si>
  <si>
    <t>TIP</t>
  </si>
  <si>
    <t>iShares TIPS Bond ETF</t>
  </si>
  <si>
    <t>SHV</t>
  </si>
  <si>
    <t>iShares Short Treasury Bond ETF</t>
  </si>
  <si>
    <t>SHY</t>
  </si>
  <si>
    <t>iShares 1-3 Year Treasury Bond ETF</t>
  </si>
  <si>
    <t>HYG</t>
  </si>
  <si>
    <t>BNDX</t>
  </si>
  <si>
    <t>Vanguard Total International Bond ETF</t>
  </si>
  <si>
    <t>MBB</t>
  </si>
  <si>
    <t>EMB</t>
  </si>
  <si>
    <t>IEF</t>
  </si>
  <si>
    <t>iShares 7-10 Year Treasury Bond ETF</t>
  </si>
  <si>
    <t>TLT</t>
  </si>
  <si>
    <t>iShares 20+ Year Treasury Bond ETF</t>
  </si>
  <si>
    <t>MUB</t>
  </si>
  <si>
    <t>MINT</t>
  </si>
  <si>
    <t>BIV</t>
  </si>
  <si>
    <t>IGSB</t>
  </si>
  <si>
    <t>iShares Short-Term Corporate Bond ETF</t>
  </si>
  <si>
    <t>Equity ETFs</t>
  </si>
  <si>
    <t>Bond ETFs</t>
  </si>
  <si>
    <t>iShares Core US Aggregate Bond ETF</t>
  </si>
  <si>
    <t>iShares iBoxx $ Invmt Grade Corp Bd ETF</t>
  </si>
  <si>
    <t>Vanguard Interm-Term Corp Bd ETF</t>
  </si>
  <si>
    <t>iShares iBoxx $ High Yield Corp Bd ETF</t>
  </si>
  <si>
    <t>iShares MBS ETF</t>
  </si>
  <si>
    <t>iShares JP Morgan USD Em Mkts Bd ETF</t>
  </si>
  <si>
    <t>STD</t>
  </si>
  <si>
    <t>Weights</t>
  </si>
  <si>
    <t>Portfolio Standard Deviation</t>
  </si>
  <si>
    <t>Shares US Consumer Services ETF</t>
  </si>
  <si>
    <t>iShares National Muni Bond ETF</t>
  </si>
  <si>
    <t>PIMCO Enhanced Short Maturity Active ETF</t>
  </si>
  <si>
    <t>Vanguard Interm-Term Bond ETF</t>
  </si>
  <si>
    <t>Portfolio Variance</t>
  </si>
  <si>
    <t>Constraints</t>
  </si>
  <si>
    <t>=</t>
  </si>
  <si>
    <t>Last close</t>
  </si>
  <si>
    <t>Binary Variables</t>
  </si>
  <si>
    <t>Max Investments</t>
  </si>
  <si>
    <t>&lt;=</t>
  </si>
  <si>
    <t>shares to buy</t>
  </si>
  <si>
    <t>Dollars in ETF</t>
  </si>
  <si>
    <t>Expected Return</t>
  </si>
  <si>
    <t>Principle Available</t>
  </si>
  <si>
    <t>Total invested</t>
  </si>
  <si>
    <t>Expected Return in Dollars</t>
  </si>
  <si>
    <t>Max standard deviationn</t>
  </si>
  <si>
    <t>Max Invested</t>
  </si>
  <si>
    <t>min bonds</t>
  </si>
  <si>
    <t>Start Date</t>
  </si>
  <si>
    <t>End Date</t>
  </si>
  <si>
    <t>Dates</t>
  </si>
  <si>
    <t>PX_LAST</t>
  </si>
  <si>
    <t>IYC US Equity</t>
  </si>
  <si>
    <t>XLY US Equity</t>
  </si>
  <si>
    <t>XLP US Equity</t>
  </si>
  <si>
    <t>XLE US Equity</t>
  </si>
  <si>
    <t>XLF US Equity</t>
  </si>
  <si>
    <t>XLV US Equity</t>
  </si>
  <si>
    <t>XLI US Equity</t>
  </si>
  <si>
    <t>QQQ US Equity</t>
  </si>
  <si>
    <t>XLB US Equity</t>
  </si>
  <si>
    <t>VNQ US Equity</t>
  </si>
  <si>
    <t>XLU US Equity</t>
  </si>
  <si>
    <t>AGG US Equity</t>
  </si>
  <si>
    <t>BND US Equity</t>
  </si>
  <si>
    <t>LQD US Equity</t>
  </si>
  <si>
    <t>VCSH US Equity</t>
  </si>
  <si>
    <t>BSV US Equity</t>
  </si>
  <si>
    <t>VCIT US Equity</t>
  </si>
  <si>
    <t>TIP US Equity</t>
  </si>
  <si>
    <t>SHV US Equity</t>
  </si>
  <si>
    <t>SHY US Equity</t>
  </si>
  <si>
    <t>HYG US Equity</t>
  </si>
  <si>
    <t>BNDX US Equity</t>
  </si>
  <si>
    <t>MBB US Equity</t>
  </si>
  <si>
    <t>EMB US Equity</t>
  </si>
  <si>
    <t>Last Price</t>
  </si>
  <si>
    <t>Solver Engine</t>
  </si>
  <si>
    <t>Engine: GRG Nonlinear</t>
  </si>
  <si>
    <t>Solver Options</t>
  </si>
  <si>
    <t>Max Subproblems Unlimited, Max Integer Sols Unlimited, Integer Tolerance 1%, Assume NonNegative</t>
  </si>
  <si>
    <t>Objective Cell (Max)</t>
  </si>
  <si>
    <t>Cell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</si>
  <si>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</si>
  <si>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</si>
  <si>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</si>
  <si>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</si>
  <si>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</si>
  <si>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</si>
  <si>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</si>
  <si>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</si>
  <si>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$BB$133</t>
  </si>
  <si>
    <t>Expected Return in Dollars IYC</t>
  </si>
  <si>
    <t>$BB$38</t>
  </si>
  <si>
    <t>Binary Variables IYC</t>
  </si>
  <si>
    <t>$BC$38</t>
  </si>
  <si>
    <t>Binary Variables XLY</t>
  </si>
  <si>
    <t>$BD$38</t>
  </si>
  <si>
    <t>Binary Variables XLP</t>
  </si>
  <si>
    <t>$BE$38</t>
  </si>
  <si>
    <t>Binary Variables XLE</t>
  </si>
  <si>
    <t>$BF$38</t>
  </si>
  <si>
    <t>Binary Variables XLF</t>
  </si>
  <si>
    <t>$BG$38</t>
  </si>
  <si>
    <t>Binary Variables XLV</t>
  </si>
  <si>
    <t>$BH$38</t>
  </si>
  <si>
    <t>Binary Variables XLI</t>
  </si>
  <si>
    <t>$BI$38</t>
  </si>
  <si>
    <t>Binary Variables QQQ</t>
  </si>
  <si>
    <t>$BJ$38</t>
  </si>
  <si>
    <t>Binary Variables XLB</t>
  </si>
  <si>
    <t>$BK$38</t>
  </si>
  <si>
    <t>Binary Variables VNQ</t>
  </si>
  <si>
    <t>$BL$38</t>
  </si>
  <si>
    <t>Binary Variables XLU</t>
  </si>
  <si>
    <t>$BM$38</t>
  </si>
  <si>
    <t>Binary Variables AGG</t>
  </si>
  <si>
    <t>$BN$38</t>
  </si>
  <si>
    <t>Binary Variables BND</t>
  </si>
  <si>
    <t>$BO$38</t>
  </si>
  <si>
    <t>Binary Variables LQD</t>
  </si>
  <si>
    <t>$BP$38</t>
  </si>
  <si>
    <t>Binary Variables VCSH</t>
  </si>
  <si>
    <t>$BQ$38</t>
  </si>
  <si>
    <t>Binary Variables BSV</t>
  </si>
  <si>
    <t>$BR$38</t>
  </si>
  <si>
    <t>Binary Variables VCIT</t>
  </si>
  <si>
    <t>$BS$38</t>
  </si>
  <si>
    <t>Binary Variables TIP</t>
  </si>
  <si>
    <t>$BT$38</t>
  </si>
  <si>
    <t>Binary Variables SHV</t>
  </si>
  <si>
    <t>$BU$38</t>
  </si>
  <si>
    <t>Binary Variables SHY</t>
  </si>
  <si>
    <t>$BV$38</t>
  </si>
  <si>
    <t>Binary Variables HYG</t>
  </si>
  <si>
    <t>$BW$38</t>
  </si>
  <si>
    <t>Binary Variables BNDX</t>
  </si>
  <si>
    <t>$BX$38</t>
  </si>
  <si>
    <t>Binary Variables MBB</t>
  </si>
  <si>
    <t>$BY$38</t>
  </si>
  <si>
    <t>Binary Variables EMB</t>
  </si>
  <si>
    <t>$BB$90</t>
  </si>
  <si>
    <t>shares to buy IYC</t>
  </si>
  <si>
    <t>$BC$90</t>
  </si>
  <si>
    <t>shares to buy XLY</t>
  </si>
  <si>
    <t>$BD$90</t>
  </si>
  <si>
    <t>shares to buy XLP</t>
  </si>
  <si>
    <t>$BE$90</t>
  </si>
  <si>
    <t>shares to buy XLE</t>
  </si>
  <si>
    <t>$BF$90</t>
  </si>
  <si>
    <t>shares to buy XLF</t>
  </si>
  <si>
    <t>$BG$90</t>
  </si>
  <si>
    <t>shares to buy XLV</t>
  </si>
  <si>
    <t>$BH$90</t>
  </si>
  <si>
    <t>shares to buy XLI</t>
  </si>
  <si>
    <t>$BI$90</t>
  </si>
  <si>
    <t>shares to buy QQQ</t>
  </si>
  <si>
    <t>$BJ$90</t>
  </si>
  <si>
    <t>shares to buy XLB</t>
  </si>
  <si>
    <t>$BK$90</t>
  </si>
  <si>
    <t>shares to buy VNQ</t>
  </si>
  <si>
    <t>$BL$90</t>
  </si>
  <si>
    <t>shares to buy XLU</t>
  </si>
  <si>
    <t>$BM$90</t>
  </si>
  <si>
    <t>shares to buy AGG</t>
  </si>
  <si>
    <t>$BN$90</t>
  </si>
  <si>
    <t>shares to buy BND</t>
  </si>
  <si>
    <t>$BO$90</t>
  </si>
  <si>
    <t>shares to buy LQD</t>
  </si>
  <si>
    <t>$BP$90</t>
  </si>
  <si>
    <t>shares to buy VCSH</t>
  </si>
  <si>
    <t>$BQ$90</t>
  </si>
  <si>
    <t>shares to buy BSV</t>
  </si>
  <si>
    <t>$BR$90</t>
  </si>
  <si>
    <t>shares to buy VCIT</t>
  </si>
  <si>
    <t>$BS$90</t>
  </si>
  <si>
    <t>shares to buy TIP</t>
  </si>
  <si>
    <t>$BT$90</t>
  </si>
  <si>
    <t>shares to buy SHV</t>
  </si>
  <si>
    <t>$BU$90</t>
  </si>
  <si>
    <t>shares to buy SHY</t>
  </si>
  <si>
    <t>$BV$90</t>
  </si>
  <si>
    <t>shares to buy HYG</t>
  </si>
  <si>
    <t>$BW$90</t>
  </si>
  <si>
    <t>shares to buy BNDX</t>
  </si>
  <si>
    <t>$BX$90</t>
  </si>
  <si>
    <t>shares to buy MBB</t>
  </si>
  <si>
    <t>$BY$90</t>
  </si>
  <si>
    <t>shares to buy EMB</t>
  </si>
  <si>
    <t>$BF$126</t>
  </si>
  <si>
    <t>Max standard deviationn Constraints</t>
  </si>
  <si>
    <t>$BF$126&lt;=$BH$126</t>
  </si>
  <si>
    <t>Not Binding</t>
  </si>
  <si>
    <t>$BF$127</t>
  </si>
  <si>
    <t>Max Investments Constraints</t>
  </si>
  <si>
    <t>$BF$127&lt;=$BH$127</t>
  </si>
  <si>
    <t>$BF$128</t>
  </si>
  <si>
    <t>Max Invested Constraints</t>
  </si>
  <si>
    <t>$BF$128&lt;=$BH$128</t>
  </si>
  <si>
    <t>$BF$129</t>
  </si>
  <si>
    <t>min bonds Constraints</t>
  </si>
  <si>
    <t>$BB$38:$BY$38=Binary</t>
  </si>
  <si>
    <t>Binary</t>
  </si>
  <si>
    <t>$BB$90:$BY$90=Integer</t>
  </si>
  <si>
    <t>Microsoft Excel 16.24 Answer Report</t>
  </si>
  <si>
    <t>Worksheet: [24 ETF Optimization - per share output - best.xlsx]Optimization Model</t>
  </si>
  <si>
    <t>Result: Solver found an integer solution within tolerance.  All constraints are satisfied.</t>
  </si>
  <si>
    <t>Max Time Unlimited, Iterations Unlimited, Precision 0.000001</t>
  </si>
  <si>
    <t>Convergence 0.0001, Population Size 100, Random Seed 0, Derivatives Forward, Require Bounds</t>
  </si>
  <si>
    <t>$BF$129&gt;=$BH$129</t>
  </si>
  <si>
    <t>Report Created: 4/29/19 3:46:05 PM</t>
  </si>
  <si>
    <t>Solution Time: 748964.075 Seconds.</t>
  </si>
  <si>
    <t>Iterations: 3 Subproblems: 1040</t>
  </si>
  <si>
    <t>ETF</t>
  </si>
  <si>
    <t>Shares to Purchase</t>
  </si>
  <si>
    <t>Weight in Portfolio</t>
  </si>
  <si>
    <t>Total:      5</t>
  </si>
  <si>
    <t xml:space="preserve">      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</si>
</sst>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0000"/>
    <numFmt numFmtId="165" formatCode="0.000%"/>
    <numFmt numFmtId="166" formatCode="0.0%"/>
  </numFmts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4"/>
      <color rgb="FF333333"/>
      <name val="Arial"/>
      <family val="2"/>
    </font>
    <font>
      <sz val="2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2" borderId="0" applyNumberFormat="0" applyBorder="0" applyAlignment="0" applyProtection="0"/>
  </cellStyleXfs>
  <cellXfs count="82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8" fontId="5" fillId="0" borderId="0" xfId="0" applyNumberFormat="1" applyFont="1"/>
    <xf numFmtId="10" fontId="5" fillId="0" borderId="0" xfId="0" applyNumberFormat="1" applyFont="1"/>
    <xf numFmtId="3" fontId="5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0" fontId="4" fillId="0" borderId="0" xfId="0" applyNumberFormat="1" applyFont="1" applyBorder="1"/>
    <xf numFmtId="164" fontId="0" fillId="0" borderId="11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6" xfId="0" applyNumberFormat="1" applyBorder="1"/>
    <xf numFmtId="1" fontId="0" fillId="0" borderId="10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5" fontId="0" fillId="0" borderId="0" xfId="1" applyNumberFormat="1" applyFont="1"/>
    <xf numFmtId="10" fontId="0" fillId="0" borderId="2" xfId="0" applyNumberFormat="1" applyBorder="1"/>
    <xf numFmtId="10" fontId="0" fillId="0" borderId="3" xfId="0" applyNumberFormat="1" applyBorder="1"/>
    <xf numFmtId="1" fontId="0" fillId="0" borderId="0" xfId="0" applyNumberFormat="1"/>
    <xf numFmtId="0" fontId="7" fillId="0" borderId="0" xfId="0" applyFont="1"/>
    <xf numFmtId="10" fontId="7" fillId="0" borderId="0" xfId="1" applyNumberFormat="1" applyFont="1"/>
    <xf numFmtId="0" fontId="8" fillId="0" borderId="0" xfId="0" applyFont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4" fillId="0" borderId="15" xfId="0" applyNumberFormat="1" applyFont="1" applyBorder="1"/>
    <xf numFmtId="2" fontId="4" fillId="0" borderId="16" xfId="0" applyNumberFormat="1" applyFont="1" applyBorder="1"/>
    <xf numFmtId="2" fontId="4" fillId="0" borderId="17" xfId="0" applyNumberFormat="1" applyFont="1" applyBorder="1"/>
    <xf numFmtId="2" fontId="4" fillId="0" borderId="14" xfId="0" applyNumberFormat="1" applyFont="1" applyBorder="1"/>
    <xf numFmtId="2" fontId="4" fillId="0" borderId="4" xfId="0" applyNumberFormat="1" applyFont="1" applyBorder="1"/>
    <xf numFmtId="2" fontId="4" fillId="0" borderId="5" xfId="0" applyNumberFormat="1" applyFont="1" applyBorder="1"/>
    <xf numFmtId="2" fontId="4" fillId="0" borderId="9" xfId="0" applyNumberFormat="1" applyFont="1" applyBorder="1"/>
    <xf numFmtId="2" fontId="4" fillId="0" borderId="0" xfId="0" applyNumberFormat="1" applyFont="1" applyBorder="1"/>
    <xf numFmtId="2" fontId="4" fillId="0" borderId="6" xfId="0" applyNumberFormat="1" applyFont="1" applyBorder="1"/>
    <xf numFmtId="2" fontId="4" fillId="0" borderId="10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4" fillId="0" borderId="11" xfId="0" applyNumberFormat="1" applyFont="1" applyBorder="1"/>
    <xf numFmtId="0" fontId="4" fillId="0" borderId="12" xfId="0" applyNumberFormat="1" applyFont="1" applyBorder="1"/>
    <xf numFmtId="0" fontId="4" fillId="0" borderId="13" xfId="0" applyNumberFormat="1" applyFont="1" applyBorder="1"/>
    <xf numFmtId="14" fontId="0" fillId="0" borderId="0" xfId="0" applyNumberFormat="1"/>
    <xf numFmtId="0" fontId="9" fillId="0" borderId="0" xfId="0" applyFo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19" xfId="0" applyNumberFormat="1" applyFill="1" applyBorder="1" applyAlignment="1"/>
    <xf numFmtId="2" fontId="0" fillId="0" borderId="20" xfId="0" applyNumberFormat="1" applyFill="1" applyBorder="1" applyAlignment="1"/>
    <xf numFmtId="0" fontId="0" fillId="0" borderId="20" xfId="0" applyNumberFormat="1" applyFill="1" applyBorder="1" applyAlignment="1"/>
    <xf numFmtId="165" fontId="0" fillId="0" borderId="20" xfId="0" applyNumberFormat="1" applyFill="1" applyBorder="1" applyAlignment="1"/>
    <xf numFmtId="0" fontId="10" fillId="0" borderId="18" xfId="0" applyFont="1" applyFill="1" applyBorder="1" applyAlignment="1">
      <alignment horizontal="center"/>
    </xf>
    <xf numFmtId="0" fontId="6" fillId="0" borderId="0" xfId="0" applyFont="1" applyAlignment="1">
      <alignment vertical="center" textRotation="90"/>
    </xf>
    <xf numFmtId="166" fontId="0" fillId="0" borderId="0" xfId="0" applyNumberFormat="1"/>
    <xf numFmtId="0" fontId="6" fillId="0" borderId="0" xfId="0" applyFont="1" applyAlignment="1">
      <alignment horizontal="center" vertical="center" textRotation="90"/>
    </xf>
    <xf numFmtId="0" fontId="13" fillId="3" borderId="0" xfId="0" applyFont="1" applyFill="1" applyBorder="1"/>
    <xf numFmtId="9" fontId="13" fillId="3" borderId="0" xfId="1" applyNumberFormat="1" applyFont="1" applyFill="1" applyBorder="1"/>
    <xf numFmtId="0" fontId="12" fillId="3" borderId="0" xfId="0" applyFont="1" applyFill="1" applyBorder="1"/>
    <xf numFmtId="0" fontId="15" fillId="2" borderId="0" xfId="3" applyNumberFormat="1" applyFont="1" applyBorder="1"/>
    <xf numFmtId="0" fontId="15" fillId="2" borderId="7" xfId="3" applyNumberFormat="1" applyFont="1" applyBorder="1"/>
    <xf numFmtId="0" fontId="14" fillId="3" borderId="7" xfId="0" applyFont="1" applyFill="1" applyBorder="1"/>
    <xf numFmtId="0" fontId="12" fillId="3" borderId="21" xfId="0" applyFont="1" applyFill="1" applyBorder="1"/>
    <xf numFmtId="0" fontId="13" fillId="3" borderId="21" xfId="0" applyFont="1" applyFill="1" applyBorder="1"/>
    <xf numFmtId="9" fontId="13" fillId="3" borderId="21" xfId="1" applyNumberFormat="1" applyFont="1" applyFill="1" applyBorder="1"/>
    <xf numFmtId="0" fontId="12" fillId="3" borderId="22" xfId="0" applyFont="1" applyFill="1" applyBorder="1"/>
    <xf numFmtId="0" fontId="13" fillId="3" borderId="22" xfId="0" applyFont="1" applyFill="1" applyBorder="1"/>
    <xf numFmtId="9" fontId="13" fillId="3" borderId="22" xfId="1" applyNumberFormat="1" applyFont="1" applyFill="1" applyBorder="1"/>
    <xf numFmtId="0" fontId="12" fillId="3" borderId="23" xfId="0" applyFont="1" applyFill="1" applyBorder="1"/>
    <xf numFmtId="0" fontId="13" fillId="3" borderId="23" xfId="0" applyFont="1" applyFill="1" applyBorder="1"/>
    <xf numFmtId="9" fontId="13" fillId="3" borderId="23" xfId="1" applyNumberFormat="1" applyFont="1" applyFill="1" applyBorder="1"/>
  </cellXfs>
  <cellStyles count="4">
    <cellStyle name="Good" xfId="3" builtinId="26"/>
    <cellStyle name="Hyperlink" xfId="2" builtinId="8"/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7330-CBCF-EB49-B5A8-D133F0C3AEF1}">
  <dimension ref="A1:G78"/>
  <sheetViews>
    <sheetView showGridLines="0" workbookViewId="0"/>
  </sheetViews>
  <sheetFormatPr baseColWidth="10" defaultRowHeight="16"/>
  <cols>
    <col min="1" max="1" width="2.33203125" customWidth="1"/>
    <col min="2" max="2" width="21.1640625" bestFit="1" customWidth="1"/>
    <col min="3" max="3" width="31.5" bestFit="1" customWidth="1"/>
    <col min="4" max="4" width="12.83203125" bestFit="1" customWidth="1"/>
    <col min="5" max="5" width="17.83203125" bestFit="1" customWidth="1"/>
    <col min="6" max="6" width="10.83203125" bestFit="1" customWidth="1"/>
    <col min="7" max="7" width="12.1640625" bestFit="1" customWidth="1"/>
  </cols>
  <sheetData>
    <row r="1" spans="1:5">
      <c r="A1" s="56" t="s">
        <v>246</v>
      </c>
    </row>
    <row r="2" spans="1:5">
      <c r="A2" s="56" t="s">
        <v>247</v>
      </c>
    </row>
    <row r="3" spans="1:5">
      <c r="A3" s="56" t="s">
        <v>252</v>
      </c>
    </row>
    <row r="4" spans="1:5">
      <c r="A4" s="56" t="s">
        <v>248</v>
      </c>
    </row>
    <row r="5" spans="1:5">
      <c r="A5" s="56" t="s">
        <v>119</v>
      </c>
    </row>
    <row r="6" spans="1:5">
      <c r="A6" s="56"/>
      <c r="B6" t="s">
        <v>120</v>
      </c>
    </row>
    <row r="7" spans="1:5">
      <c r="A7" s="56"/>
      <c r="B7" t="s">
        <v>253</v>
      </c>
    </row>
    <row r="8" spans="1:5">
      <c r="A8" s="56"/>
      <c r="B8" t="s">
        <v>254</v>
      </c>
    </row>
    <row r="9" spans="1:5">
      <c r="A9" s="56" t="s">
        <v>121</v>
      </c>
    </row>
    <row r="10" spans="1:5">
      <c r="B10" t="s">
        <v>249</v>
      </c>
    </row>
    <row r="11" spans="1:5">
      <c r="B11" t="s">
        <v>250</v>
      </c>
    </row>
    <row r="12" spans="1:5">
      <c r="B12" t="s">
        <v>122</v>
      </c>
    </row>
    <row r="14" spans="1:5" ht="17" thickBot="1">
      <c r="A14" t="s">
        <v>123</v>
      </c>
    </row>
    <row r="15" spans="1:5" ht="17" thickBot="1">
      <c r="B15" s="63" t="s">
        <v>124</v>
      </c>
      <c r="C15" s="63" t="s">
        <v>12</v>
      </c>
      <c r="D15" s="63" t="s">
        <v>125</v>
      </c>
      <c r="E15" s="63" t="s">
        <v>126</v>
      </c>
    </row>
    <row r="16" spans="1:5" ht="17" thickBot="1">
      <c r="B16" s="57" t="s">
        <v>133</v>
      </c>
      <c r="C16" s="57" t="s">
        <v>134</v>
      </c>
      <c r="D16" s="59">
        <v>2360.8427569999994</v>
      </c>
      <c r="E16" s="59">
        <v>2390.3205720000001</v>
      </c>
    </row>
    <row r="19" spans="1:6" ht="17" thickBot="1">
      <c r="A19" t="s">
        <v>127</v>
      </c>
    </row>
    <row r="20" spans="1:6" ht="17" thickBot="1">
      <c r="B20" s="63" t="s">
        <v>124</v>
      </c>
      <c r="C20" s="63" t="s">
        <v>12</v>
      </c>
      <c r="D20" s="63" t="s">
        <v>125</v>
      </c>
      <c r="E20" s="63" t="s">
        <v>126</v>
      </c>
      <c r="F20" s="63" t="s">
        <v>128</v>
      </c>
    </row>
    <row r="21" spans="1:6">
      <c r="B21" s="58" t="s">
        <v>135</v>
      </c>
      <c r="C21" s="58" t="s">
        <v>136</v>
      </c>
      <c r="D21" s="60">
        <v>1</v>
      </c>
      <c r="E21" s="60">
        <v>0</v>
      </c>
      <c r="F21" s="58" t="s">
        <v>244</v>
      </c>
    </row>
    <row r="22" spans="1:6">
      <c r="B22" s="58" t="s">
        <v>137</v>
      </c>
      <c r="C22" s="58" t="s">
        <v>138</v>
      </c>
      <c r="D22" s="60">
        <v>1</v>
      </c>
      <c r="E22" s="60">
        <v>0</v>
      </c>
      <c r="F22" s="58" t="s">
        <v>244</v>
      </c>
    </row>
    <row r="23" spans="1:6">
      <c r="B23" s="58" t="s">
        <v>139</v>
      </c>
      <c r="C23" s="58" t="s">
        <v>140</v>
      </c>
      <c r="D23" s="60">
        <v>0</v>
      </c>
      <c r="E23" s="60">
        <v>0</v>
      </c>
      <c r="F23" s="58" t="s">
        <v>244</v>
      </c>
    </row>
    <row r="24" spans="1:6">
      <c r="B24" s="58" t="s">
        <v>141</v>
      </c>
      <c r="C24" s="58" t="s">
        <v>142</v>
      </c>
      <c r="D24" s="60">
        <v>0</v>
      </c>
      <c r="E24" s="60">
        <v>0</v>
      </c>
      <c r="F24" s="58" t="s">
        <v>244</v>
      </c>
    </row>
    <row r="25" spans="1:6">
      <c r="B25" s="58" t="s">
        <v>143</v>
      </c>
      <c r="C25" s="58" t="s">
        <v>144</v>
      </c>
      <c r="D25" s="60">
        <v>0</v>
      </c>
      <c r="E25" s="60">
        <v>1</v>
      </c>
      <c r="F25" s="58" t="s">
        <v>244</v>
      </c>
    </row>
    <row r="26" spans="1:6">
      <c r="B26" s="58" t="s">
        <v>145</v>
      </c>
      <c r="C26" s="58" t="s">
        <v>146</v>
      </c>
      <c r="D26" s="60">
        <v>1</v>
      </c>
      <c r="E26" s="60">
        <v>0</v>
      </c>
      <c r="F26" s="58" t="s">
        <v>244</v>
      </c>
    </row>
    <row r="27" spans="1:6">
      <c r="B27" s="58" t="s">
        <v>147</v>
      </c>
      <c r="C27" s="58" t="s">
        <v>148</v>
      </c>
      <c r="D27" s="60">
        <v>0</v>
      </c>
      <c r="E27" s="60">
        <v>0</v>
      </c>
      <c r="F27" s="58" t="s">
        <v>244</v>
      </c>
    </row>
    <row r="28" spans="1:6">
      <c r="B28" s="58" t="s">
        <v>149</v>
      </c>
      <c r="C28" s="58" t="s">
        <v>150</v>
      </c>
      <c r="D28" s="60">
        <v>1</v>
      </c>
      <c r="E28" s="60">
        <v>1</v>
      </c>
      <c r="F28" s="58" t="s">
        <v>244</v>
      </c>
    </row>
    <row r="29" spans="1:6">
      <c r="B29" s="58" t="s">
        <v>151</v>
      </c>
      <c r="C29" s="58" t="s">
        <v>152</v>
      </c>
      <c r="D29" s="60">
        <v>0</v>
      </c>
      <c r="E29" s="60">
        <v>0</v>
      </c>
      <c r="F29" s="58" t="s">
        <v>244</v>
      </c>
    </row>
    <row r="30" spans="1:6">
      <c r="B30" s="58" t="s">
        <v>153</v>
      </c>
      <c r="C30" s="58" t="s">
        <v>154</v>
      </c>
      <c r="D30" s="60">
        <v>0</v>
      </c>
      <c r="E30" s="60">
        <v>0</v>
      </c>
      <c r="F30" s="58" t="s">
        <v>244</v>
      </c>
    </row>
    <row r="31" spans="1:6">
      <c r="B31" s="58" t="s">
        <v>155</v>
      </c>
      <c r="C31" s="58" t="s">
        <v>156</v>
      </c>
      <c r="D31" s="60">
        <v>1</v>
      </c>
      <c r="E31" s="60">
        <v>1</v>
      </c>
      <c r="F31" s="58" t="s">
        <v>244</v>
      </c>
    </row>
    <row r="32" spans="1:6">
      <c r="B32" s="58" t="s">
        <v>157</v>
      </c>
      <c r="C32" s="58" t="s">
        <v>158</v>
      </c>
      <c r="D32" s="60">
        <v>0</v>
      </c>
      <c r="E32" s="60">
        <v>0</v>
      </c>
      <c r="F32" s="58" t="s">
        <v>244</v>
      </c>
    </row>
    <row r="33" spans="2:6">
      <c r="B33" s="58" t="s">
        <v>159</v>
      </c>
      <c r="C33" s="58" t="s">
        <v>160</v>
      </c>
      <c r="D33" s="60">
        <v>0</v>
      </c>
      <c r="E33" s="60">
        <v>0</v>
      </c>
      <c r="F33" s="58" t="s">
        <v>244</v>
      </c>
    </row>
    <row r="34" spans="2:6">
      <c r="B34" s="58" t="s">
        <v>161</v>
      </c>
      <c r="C34" s="58" t="s">
        <v>162</v>
      </c>
      <c r="D34" s="60">
        <v>0</v>
      </c>
      <c r="E34" s="60">
        <v>0</v>
      </c>
      <c r="F34" s="58" t="s">
        <v>244</v>
      </c>
    </row>
    <row r="35" spans="2:6">
      <c r="B35" s="58" t="s">
        <v>163</v>
      </c>
      <c r="C35" s="58" t="s">
        <v>164</v>
      </c>
      <c r="D35" s="60">
        <v>0</v>
      </c>
      <c r="E35" s="60">
        <v>1</v>
      </c>
      <c r="F35" s="58" t="s">
        <v>244</v>
      </c>
    </row>
    <row r="36" spans="2:6">
      <c r="B36" s="58" t="s">
        <v>165</v>
      </c>
      <c r="C36" s="58" t="s">
        <v>166</v>
      </c>
      <c r="D36" s="60">
        <v>0</v>
      </c>
      <c r="E36" s="60">
        <v>0</v>
      </c>
      <c r="F36" s="58" t="s">
        <v>244</v>
      </c>
    </row>
    <row r="37" spans="2:6">
      <c r="B37" s="58" t="s">
        <v>167</v>
      </c>
      <c r="C37" s="58" t="s">
        <v>168</v>
      </c>
      <c r="D37" s="60">
        <v>0</v>
      </c>
      <c r="E37" s="60">
        <v>1</v>
      </c>
      <c r="F37" s="58" t="s">
        <v>244</v>
      </c>
    </row>
    <row r="38" spans="2:6">
      <c r="B38" s="58" t="s">
        <v>169</v>
      </c>
      <c r="C38" s="58" t="s">
        <v>170</v>
      </c>
      <c r="D38" s="60">
        <v>0</v>
      </c>
      <c r="E38" s="60">
        <v>0</v>
      </c>
      <c r="F38" s="58" t="s">
        <v>244</v>
      </c>
    </row>
    <row r="39" spans="2:6">
      <c r="B39" s="58" t="s">
        <v>171</v>
      </c>
      <c r="C39" s="58" t="s">
        <v>172</v>
      </c>
      <c r="D39" s="60">
        <v>0</v>
      </c>
      <c r="E39" s="60">
        <v>0</v>
      </c>
      <c r="F39" s="58" t="s">
        <v>244</v>
      </c>
    </row>
    <row r="40" spans="2:6">
      <c r="B40" s="58" t="s">
        <v>173</v>
      </c>
      <c r="C40" s="58" t="s">
        <v>174</v>
      </c>
      <c r="D40" s="60">
        <v>1</v>
      </c>
      <c r="E40" s="60">
        <v>0</v>
      </c>
      <c r="F40" s="58" t="s">
        <v>244</v>
      </c>
    </row>
    <row r="41" spans="2:6">
      <c r="B41" s="58" t="s">
        <v>175</v>
      </c>
      <c r="C41" s="58" t="s">
        <v>176</v>
      </c>
      <c r="D41" s="60">
        <v>0</v>
      </c>
      <c r="E41" s="60">
        <v>0</v>
      </c>
      <c r="F41" s="58" t="s">
        <v>244</v>
      </c>
    </row>
    <row r="42" spans="2:6">
      <c r="B42" s="58" t="s">
        <v>177</v>
      </c>
      <c r="C42" s="58" t="s">
        <v>178</v>
      </c>
      <c r="D42" s="60">
        <v>1</v>
      </c>
      <c r="E42" s="60">
        <v>1</v>
      </c>
      <c r="F42" s="58" t="s">
        <v>244</v>
      </c>
    </row>
    <row r="43" spans="2:6">
      <c r="B43" s="58" t="s">
        <v>179</v>
      </c>
      <c r="C43" s="58" t="s">
        <v>180</v>
      </c>
      <c r="D43" s="60">
        <v>0</v>
      </c>
      <c r="E43" s="60">
        <v>0</v>
      </c>
      <c r="F43" s="58" t="s">
        <v>244</v>
      </c>
    </row>
    <row r="44" spans="2:6">
      <c r="B44" s="58" t="s">
        <v>181</v>
      </c>
      <c r="C44" s="58" t="s">
        <v>182</v>
      </c>
      <c r="D44" s="60">
        <v>0</v>
      </c>
      <c r="E44" s="60">
        <v>1</v>
      </c>
      <c r="F44" s="58" t="s">
        <v>244</v>
      </c>
    </row>
    <row r="45" spans="2:6">
      <c r="B45" s="58" t="s">
        <v>183</v>
      </c>
      <c r="C45" s="58" t="s">
        <v>184</v>
      </c>
      <c r="D45" s="61">
        <v>0</v>
      </c>
      <c r="E45" s="61">
        <v>0</v>
      </c>
      <c r="F45" s="58" t="s">
        <v>128</v>
      </c>
    </row>
    <row r="46" spans="2:6">
      <c r="B46" s="58" t="s">
        <v>185</v>
      </c>
      <c r="C46" s="58" t="s">
        <v>186</v>
      </c>
      <c r="D46" s="61">
        <v>3</v>
      </c>
      <c r="E46" s="61">
        <v>0</v>
      </c>
      <c r="F46" s="58" t="s">
        <v>128</v>
      </c>
    </row>
    <row r="47" spans="2:6">
      <c r="B47" s="58" t="s">
        <v>187</v>
      </c>
      <c r="C47" s="58" t="s">
        <v>188</v>
      </c>
      <c r="D47" s="61">
        <v>0</v>
      </c>
      <c r="E47" s="61">
        <v>0</v>
      </c>
      <c r="F47" s="58" t="s">
        <v>128</v>
      </c>
    </row>
    <row r="48" spans="2:6">
      <c r="B48" s="58" t="s">
        <v>189</v>
      </c>
      <c r="C48" s="58" t="s">
        <v>190</v>
      </c>
      <c r="D48" s="61">
        <v>0</v>
      </c>
      <c r="E48" s="61">
        <v>0</v>
      </c>
      <c r="F48" s="58" t="s">
        <v>128</v>
      </c>
    </row>
    <row r="49" spans="2:6">
      <c r="B49" s="58" t="s">
        <v>191</v>
      </c>
      <c r="C49" s="58" t="s">
        <v>192</v>
      </c>
      <c r="D49" s="61">
        <v>0</v>
      </c>
      <c r="E49" s="61">
        <v>7</v>
      </c>
      <c r="F49" s="58" t="s">
        <v>128</v>
      </c>
    </row>
    <row r="50" spans="2:6">
      <c r="B50" s="58" t="s">
        <v>193</v>
      </c>
      <c r="C50" s="58" t="s">
        <v>194</v>
      </c>
      <c r="D50" s="61">
        <v>0</v>
      </c>
      <c r="E50" s="61">
        <v>0</v>
      </c>
      <c r="F50" s="58" t="s">
        <v>128</v>
      </c>
    </row>
    <row r="51" spans="2:6">
      <c r="B51" s="58" t="s">
        <v>195</v>
      </c>
      <c r="C51" s="58" t="s">
        <v>196</v>
      </c>
      <c r="D51" s="61">
        <v>0</v>
      </c>
      <c r="E51" s="61">
        <v>0</v>
      </c>
      <c r="F51" s="58" t="s">
        <v>128</v>
      </c>
    </row>
    <row r="52" spans="2:6">
      <c r="B52" s="58" t="s">
        <v>197</v>
      </c>
      <c r="C52" s="58" t="s">
        <v>198</v>
      </c>
      <c r="D52" s="61">
        <v>46</v>
      </c>
      <c r="E52" s="61">
        <v>48</v>
      </c>
      <c r="F52" s="58" t="s">
        <v>128</v>
      </c>
    </row>
    <row r="53" spans="2:6">
      <c r="B53" s="58" t="s">
        <v>199</v>
      </c>
      <c r="C53" s="58" t="s">
        <v>200</v>
      </c>
      <c r="D53" s="61">
        <v>0</v>
      </c>
      <c r="E53" s="61">
        <v>0</v>
      </c>
      <c r="F53" s="58" t="s">
        <v>128</v>
      </c>
    </row>
    <row r="54" spans="2:6">
      <c r="B54" s="58" t="s">
        <v>201</v>
      </c>
      <c r="C54" s="58" t="s">
        <v>202</v>
      </c>
      <c r="D54" s="61">
        <v>0</v>
      </c>
      <c r="E54" s="61">
        <v>0</v>
      </c>
      <c r="F54" s="58" t="s">
        <v>128</v>
      </c>
    </row>
    <row r="55" spans="2:6">
      <c r="B55" s="58" t="s">
        <v>203</v>
      </c>
      <c r="C55" s="58" t="s">
        <v>204</v>
      </c>
      <c r="D55" s="61">
        <v>65</v>
      </c>
      <c r="E55" s="61">
        <v>63</v>
      </c>
      <c r="F55" s="58" t="s">
        <v>128</v>
      </c>
    </row>
    <row r="56" spans="2:6">
      <c r="B56" s="58" t="s">
        <v>205</v>
      </c>
      <c r="C56" s="58" t="s">
        <v>206</v>
      </c>
      <c r="D56" s="61">
        <v>0</v>
      </c>
      <c r="E56" s="61">
        <v>0</v>
      </c>
      <c r="F56" s="58" t="s">
        <v>128</v>
      </c>
    </row>
    <row r="57" spans="2:6">
      <c r="B57" s="58" t="s">
        <v>207</v>
      </c>
      <c r="C57" s="58" t="s">
        <v>208</v>
      </c>
      <c r="D57" s="61">
        <v>0</v>
      </c>
      <c r="E57" s="61">
        <v>0</v>
      </c>
      <c r="F57" s="58" t="s">
        <v>128</v>
      </c>
    </row>
    <row r="58" spans="2:6">
      <c r="B58" s="58" t="s">
        <v>209</v>
      </c>
      <c r="C58" s="58" t="s">
        <v>210</v>
      </c>
      <c r="D58" s="61">
        <v>0</v>
      </c>
      <c r="E58" s="61">
        <v>0</v>
      </c>
      <c r="F58" s="58" t="s">
        <v>128</v>
      </c>
    </row>
    <row r="59" spans="2:6">
      <c r="B59" s="58" t="s">
        <v>211</v>
      </c>
      <c r="C59" s="58" t="s">
        <v>212</v>
      </c>
      <c r="D59" s="61">
        <v>0</v>
      </c>
      <c r="E59" s="61">
        <v>0</v>
      </c>
      <c r="F59" s="58" t="s">
        <v>128</v>
      </c>
    </row>
    <row r="60" spans="2:6">
      <c r="B60" s="58" t="s">
        <v>213</v>
      </c>
      <c r="C60" s="58" t="s">
        <v>214</v>
      </c>
      <c r="D60" s="61">
        <v>0</v>
      </c>
      <c r="E60" s="61">
        <v>0</v>
      </c>
      <c r="F60" s="58" t="s">
        <v>128</v>
      </c>
    </row>
    <row r="61" spans="2:6">
      <c r="B61" s="58" t="s">
        <v>215</v>
      </c>
      <c r="C61" s="58" t="s">
        <v>216</v>
      </c>
      <c r="D61" s="61">
        <v>0</v>
      </c>
      <c r="E61" s="61">
        <v>2</v>
      </c>
      <c r="F61" s="58" t="s">
        <v>128</v>
      </c>
    </row>
    <row r="62" spans="2:6">
      <c r="B62" s="58" t="s">
        <v>217</v>
      </c>
      <c r="C62" s="58" t="s">
        <v>218</v>
      </c>
      <c r="D62" s="61">
        <v>0</v>
      </c>
      <c r="E62" s="61">
        <v>0</v>
      </c>
      <c r="F62" s="58" t="s">
        <v>128</v>
      </c>
    </row>
    <row r="63" spans="2:6">
      <c r="B63" s="58" t="s">
        <v>219</v>
      </c>
      <c r="C63" s="58" t="s">
        <v>220</v>
      </c>
      <c r="D63" s="61">
        <v>0</v>
      </c>
      <c r="E63" s="61">
        <v>0</v>
      </c>
      <c r="F63" s="58" t="s">
        <v>128</v>
      </c>
    </row>
    <row r="64" spans="2:6">
      <c r="B64" s="58" t="s">
        <v>221</v>
      </c>
      <c r="C64" s="58" t="s">
        <v>222</v>
      </c>
      <c r="D64" s="61">
        <v>0</v>
      </c>
      <c r="E64" s="61">
        <v>0</v>
      </c>
      <c r="F64" s="58" t="s">
        <v>128</v>
      </c>
    </row>
    <row r="65" spans="1:7">
      <c r="B65" s="58" t="s">
        <v>223</v>
      </c>
      <c r="C65" s="58" t="s">
        <v>224</v>
      </c>
      <c r="D65" s="61">
        <v>0</v>
      </c>
      <c r="E65" s="61">
        <v>0</v>
      </c>
      <c r="F65" s="58" t="s">
        <v>128</v>
      </c>
    </row>
    <row r="66" spans="1:7">
      <c r="B66" s="58" t="s">
        <v>225</v>
      </c>
      <c r="C66" s="58" t="s">
        <v>226</v>
      </c>
      <c r="D66" s="61">
        <v>123</v>
      </c>
      <c r="E66" s="61">
        <v>122</v>
      </c>
      <c r="F66" s="58" t="s">
        <v>128</v>
      </c>
    </row>
    <row r="67" spans="1:7">
      <c r="B67" s="58" t="s">
        <v>227</v>
      </c>
      <c r="C67" s="58" t="s">
        <v>228</v>
      </c>
      <c r="D67" s="61">
        <v>0</v>
      </c>
      <c r="E67" s="61">
        <v>0</v>
      </c>
      <c r="F67" s="58" t="s">
        <v>128</v>
      </c>
    </row>
    <row r="68" spans="1:7" ht="17" thickBot="1">
      <c r="B68" s="57" t="s">
        <v>229</v>
      </c>
      <c r="C68" s="57" t="s">
        <v>230</v>
      </c>
      <c r="D68" s="59">
        <v>0</v>
      </c>
      <c r="E68" s="59">
        <v>0</v>
      </c>
      <c r="F68" s="57" t="s">
        <v>128</v>
      </c>
    </row>
    <row r="71" spans="1:7" ht="17" thickBot="1">
      <c r="A71" t="s">
        <v>75</v>
      </c>
    </row>
    <row r="72" spans="1:7" ht="17" thickBot="1">
      <c r="B72" s="63" t="s">
        <v>124</v>
      </c>
      <c r="C72" s="63" t="s">
        <v>12</v>
      </c>
      <c r="D72" s="63" t="s">
        <v>129</v>
      </c>
      <c r="E72" s="63" t="s">
        <v>130</v>
      </c>
      <c r="F72" s="63" t="s">
        <v>131</v>
      </c>
      <c r="G72" s="63" t="s">
        <v>132</v>
      </c>
    </row>
    <row r="73" spans="1:7">
      <c r="B73" s="58" t="s">
        <v>231</v>
      </c>
      <c r="C73" s="58" t="s">
        <v>232</v>
      </c>
      <c r="D73" s="62">
        <v>7.4679289072047947E-2</v>
      </c>
      <c r="E73" s="58" t="s">
        <v>233</v>
      </c>
      <c r="F73" s="58" t="s">
        <v>234</v>
      </c>
      <c r="G73" s="58">
        <v>3.2071092795205036E-4</v>
      </c>
    </row>
    <row r="74" spans="1:7">
      <c r="B74" s="58" t="s">
        <v>235</v>
      </c>
      <c r="C74" s="58" t="s">
        <v>236</v>
      </c>
      <c r="D74" s="60">
        <v>7</v>
      </c>
      <c r="E74" s="58" t="s">
        <v>237</v>
      </c>
      <c r="F74" s="58" t="s">
        <v>234</v>
      </c>
      <c r="G74" s="58">
        <v>1</v>
      </c>
    </row>
    <row r="75" spans="1:7">
      <c r="B75" s="58" t="s">
        <v>238</v>
      </c>
      <c r="C75" s="58" t="s">
        <v>239</v>
      </c>
      <c r="D75" s="61">
        <v>19984.78</v>
      </c>
      <c r="E75" s="58" t="s">
        <v>240</v>
      </c>
      <c r="F75" s="58" t="s">
        <v>234</v>
      </c>
      <c r="G75" s="58">
        <v>15.220000000001164</v>
      </c>
    </row>
    <row r="76" spans="1:7">
      <c r="B76" s="58" t="s">
        <v>241</v>
      </c>
      <c r="C76" s="58" t="s">
        <v>242</v>
      </c>
      <c r="D76" s="61">
        <v>0.65076523234181227</v>
      </c>
      <c r="E76" s="58" t="s">
        <v>251</v>
      </c>
      <c r="F76" s="58" t="s">
        <v>234</v>
      </c>
      <c r="G76" s="61">
        <v>0.25076523234181225</v>
      </c>
    </row>
    <row r="77" spans="1:7">
      <c r="B77" s="58" t="s">
        <v>243</v>
      </c>
      <c r="C77" s="58"/>
      <c r="D77" s="58"/>
      <c r="E77" s="58"/>
      <c r="F77" s="58"/>
      <c r="G77" s="58"/>
    </row>
    <row r="78" spans="1:7" ht="17" thickBot="1">
      <c r="B78" s="57" t="s">
        <v>245</v>
      </c>
      <c r="C78" s="57"/>
      <c r="D78" s="57"/>
      <c r="E78" s="57"/>
      <c r="F78" s="57"/>
      <c r="G78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8:CC144"/>
  <sheetViews>
    <sheetView tabSelected="1" topLeftCell="AX59" zoomScale="68" workbookViewId="0">
      <selection activeCell="BB137" sqref="BB137"/>
    </sheetView>
  </sheetViews>
  <sheetFormatPr baseColWidth="10" defaultColWidth="11" defaultRowHeight="16"/>
  <cols>
    <col min="2" max="24" width="3.5" customWidth="1"/>
    <col min="25" max="25" width="10.5" customWidth="1"/>
    <col min="26" max="26" width="8.6640625" bestFit="1" customWidth="1"/>
    <col min="27" max="49" width="1.33203125" customWidth="1"/>
    <col min="51" max="51" width="6.6640625" customWidth="1"/>
    <col min="52" max="52" width="50.33203125" bestFit="1" customWidth="1"/>
    <col min="53" max="53" width="27.33203125" bestFit="1" customWidth="1"/>
    <col min="54" max="54" width="11" bestFit="1" customWidth="1"/>
    <col min="55" max="55" width="16" bestFit="1" customWidth="1"/>
    <col min="56" max="56" width="9.83203125" bestFit="1" customWidth="1"/>
    <col min="57" max="60" width="16" bestFit="1" customWidth="1"/>
    <col min="61" max="61" width="9.83203125" bestFit="1" customWidth="1"/>
    <col min="62" max="62" width="16" bestFit="1" customWidth="1"/>
    <col min="63" max="64" width="9.6640625" bestFit="1" customWidth="1"/>
    <col min="65" max="67" width="16" bestFit="1" customWidth="1"/>
    <col min="68" max="68" width="9.83203125" bestFit="1" customWidth="1"/>
    <col min="69" max="70" width="16" bestFit="1" customWidth="1"/>
    <col min="71" max="71" width="14.6640625" bestFit="1" customWidth="1"/>
    <col min="72" max="74" width="16" bestFit="1" customWidth="1"/>
    <col min="75" max="75" width="9.83203125" bestFit="1" customWidth="1"/>
    <col min="76" max="77" width="16" bestFit="1" customWidth="1"/>
    <col min="78" max="78" width="22.5" bestFit="1" customWidth="1"/>
    <col min="79" max="79" width="29.1640625" bestFit="1" customWidth="1"/>
    <col min="80" max="80" width="33.1640625" bestFit="1" customWidth="1"/>
    <col min="81" max="81" width="36.5" bestFit="1" customWidth="1"/>
  </cols>
  <sheetData>
    <row r="8" spans="51:81">
      <c r="AZ8" t="s">
        <v>31</v>
      </c>
    </row>
    <row r="10" spans="51:81" ht="18">
      <c r="AZ10" s="2" t="s">
        <v>12</v>
      </c>
      <c r="BA10" s="2" t="s">
        <v>2</v>
      </c>
      <c r="BB10" s="2" t="s">
        <v>0</v>
      </c>
      <c r="BC10" s="2" t="s">
        <v>1</v>
      </c>
      <c r="BD10" s="2" t="s">
        <v>3</v>
      </c>
      <c r="BE10" s="2" t="s">
        <v>4</v>
      </c>
      <c r="BF10" s="2" t="s">
        <v>5</v>
      </c>
      <c r="BG10" s="2" t="s">
        <v>6</v>
      </c>
      <c r="BH10" s="2" t="s">
        <v>7</v>
      </c>
      <c r="BI10" s="2" t="s">
        <v>8</v>
      </c>
      <c r="BJ10" s="2" t="s">
        <v>9</v>
      </c>
      <c r="BK10" s="2" t="s">
        <v>10</v>
      </c>
      <c r="BL10" s="2" t="s">
        <v>11</v>
      </c>
      <c r="BM10" s="2" t="s">
        <v>32</v>
      </c>
      <c r="BN10" s="2" t="s">
        <v>33</v>
      </c>
      <c r="BO10" s="2" t="s">
        <v>35</v>
      </c>
      <c r="BP10" s="2" t="s">
        <v>13</v>
      </c>
      <c r="BQ10" s="2" t="s">
        <v>36</v>
      </c>
      <c r="BR10" s="2" t="s">
        <v>38</v>
      </c>
      <c r="BS10" s="2" t="s">
        <v>39</v>
      </c>
      <c r="BT10" s="2" t="s">
        <v>41</v>
      </c>
      <c r="BU10" s="2" t="s">
        <v>43</v>
      </c>
      <c r="BV10" s="2" t="s">
        <v>45</v>
      </c>
      <c r="BW10" s="2" t="s">
        <v>46</v>
      </c>
      <c r="BX10" s="2" t="s">
        <v>48</v>
      </c>
      <c r="BY10" s="2" t="s">
        <v>49</v>
      </c>
      <c r="BZ10" s="2" t="s">
        <v>14</v>
      </c>
      <c r="CA10" s="2" t="s">
        <v>15</v>
      </c>
      <c r="CB10" s="2" t="s">
        <v>16</v>
      </c>
      <c r="CC10" s="2" t="s">
        <v>17</v>
      </c>
    </row>
    <row r="11" spans="51:81" ht="18">
      <c r="AY11" s="66" t="s">
        <v>59</v>
      </c>
      <c r="AZ11" s="3" t="s">
        <v>20</v>
      </c>
      <c r="BA11" s="3" t="s">
        <v>0</v>
      </c>
      <c r="BB11" s="3">
        <v>1</v>
      </c>
      <c r="BC11" s="3">
        <v>0.98</v>
      </c>
      <c r="BD11" s="3">
        <v>0.67</v>
      </c>
      <c r="BE11" s="3">
        <v>0.56999999999999995</v>
      </c>
      <c r="BF11" s="3">
        <v>0.76</v>
      </c>
      <c r="BG11" s="3">
        <v>0.76</v>
      </c>
      <c r="BH11" s="3">
        <v>0.81</v>
      </c>
      <c r="BI11" s="3">
        <v>0.89</v>
      </c>
      <c r="BJ11" s="3">
        <v>0.72</v>
      </c>
      <c r="BK11" s="3">
        <v>0.53</v>
      </c>
      <c r="BL11" s="3">
        <v>0.28999999999999998</v>
      </c>
      <c r="BM11" s="3">
        <v>-0.14000000000000001</v>
      </c>
      <c r="BN11" s="3">
        <v>-0.17</v>
      </c>
      <c r="BO11" s="3">
        <v>-0.01</v>
      </c>
      <c r="BP11" s="3">
        <v>-0.02</v>
      </c>
      <c r="BQ11" s="3">
        <v>-0.22</v>
      </c>
      <c r="BR11" s="3">
        <v>-7.0000000000000007E-2</v>
      </c>
      <c r="BS11" s="3">
        <v>-0.14000000000000001</v>
      </c>
      <c r="BT11" s="3">
        <v>-0.1</v>
      </c>
      <c r="BU11" s="3">
        <v>-0.27</v>
      </c>
      <c r="BV11" s="3">
        <v>0.61</v>
      </c>
      <c r="BW11" s="3">
        <v>-0.09</v>
      </c>
      <c r="BX11" s="3">
        <v>-0.16</v>
      </c>
      <c r="BY11" s="3">
        <v>0.34</v>
      </c>
      <c r="BZ11" s="4">
        <v>0.14449999999999999</v>
      </c>
      <c r="CA11" s="4">
        <v>8.8000000000000005E-3</v>
      </c>
      <c r="CB11" s="4">
        <v>3.7499999999999999E-2</v>
      </c>
      <c r="CC11" s="4">
        <v>0.1298</v>
      </c>
    </row>
    <row r="12" spans="51:81" ht="18">
      <c r="AY12" s="66"/>
      <c r="AZ12" s="3" t="s">
        <v>21</v>
      </c>
      <c r="BA12" s="3" t="s">
        <v>1</v>
      </c>
      <c r="BB12" s="3">
        <v>0.98</v>
      </c>
      <c r="BC12" s="3">
        <v>1</v>
      </c>
      <c r="BD12" s="3">
        <v>0.64</v>
      </c>
      <c r="BE12" s="3">
        <v>0.57999999999999996</v>
      </c>
      <c r="BF12" s="3">
        <v>0.76</v>
      </c>
      <c r="BG12" s="3">
        <v>0.73</v>
      </c>
      <c r="BH12" s="3">
        <v>0.81</v>
      </c>
      <c r="BI12" s="3">
        <v>0.88</v>
      </c>
      <c r="BJ12" s="3">
        <v>0.73</v>
      </c>
      <c r="BK12" s="3">
        <v>0.52</v>
      </c>
      <c r="BL12" s="3">
        <v>0.28999999999999998</v>
      </c>
      <c r="BM12" s="3">
        <v>-0.14000000000000001</v>
      </c>
      <c r="BN12" s="3">
        <v>-0.17</v>
      </c>
      <c r="BO12" s="3">
        <v>-0.01</v>
      </c>
      <c r="BP12" s="3">
        <v>-0.01</v>
      </c>
      <c r="BQ12" s="3">
        <v>-0.22</v>
      </c>
      <c r="BR12" s="3">
        <v>-0.06</v>
      </c>
      <c r="BS12" s="3">
        <v>-0.13</v>
      </c>
      <c r="BT12" s="3">
        <v>-0.1</v>
      </c>
      <c r="BU12" s="3">
        <v>-0.27</v>
      </c>
      <c r="BV12" s="3">
        <v>0.61</v>
      </c>
      <c r="BW12" s="3">
        <v>-0.09</v>
      </c>
      <c r="BX12" s="3">
        <v>-0.16</v>
      </c>
      <c r="BY12" s="3">
        <v>0.34</v>
      </c>
      <c r="BZ12" s="4">
        <v>0.1517</v>
      </c>
      <c r="CA12" s="4">
        <v>9.1999999999999998E-3</v>
      </c>
      <c r="CB12" s="4">
        <v>3.9E-2</v>
      </c>
      <c r="CC12" s="4">
        <v>0.13500000000000001</v>
      </c>
    </row>
    <row r="13" spans="51:81" ht="18">
      <c r="AY13" s="66"/>
      <c r="AZ13" s="3" t="s">
        <v>22</v>
      </c>
      <c r="BA13" s="3" t="s">
        <v>3</v>
      </c>
      <c r="BB13" s="3">
        <v>0.67</v>
      </c>
      <c r="BC13" s="3">
        <v>0.64</v>
      </c>
      <c r="BD13" s="3">
        <v>1</v>
      </c>
      <c r="BE13" s="3">
        <v>0.42</v>
      </c>
      <c r="BF13" s="3">
        <v>0.55000000000000004</v>
      </c>
      <c r="BG13" s="3">
        <v>0.62</v>
      </c>
      <c r="BH13" s="3">
        <v>0.63</v>
      </c>
      <c r="BI13" s="3">
        <v>0.6</v>
      </c>
      <c r="BJ13" s="3">
        <v>0.56000000000000005</v>
      </c>
      <c r="BK13" s="3">
        <v>0.62</v>
      </c>
      <c r="BL13" s="3">
        <v>0.57999999999999996</v>
      </c>
      <c r="BM13" s="3">
        <v>0.02</v>
      </c>
      <c r="BN13" s="3">
        <v>0.01</v>
      </c>
      <c r="BO13" s="3">
        <v>0.11</v>
      </c>
      <c r="BP13" s="3">
        <v>0.1</v>
      </c>
      <c r="BQ13" s="3">
        <v>-0.04</v>
      </c>
      <c r="BR13" s="3">
        <v>7.0000000000000007E-2</v>
      </c>
      <c r="BS13" s="3">
        <v>-0.02</v>
      </c>
      <c r="BT13" s="3">
        <v>-0.02</v>
      </c>
      <c r="BU13" s="3">
        <v>-0.1</v>
      </c>
      <c r="BV13" s="3">
        <v>0.5</v>
      </c>
      <c r="BW13" s="3">
        <v>0.01</v>
      </c>
      <c r="BX13" s="3">
        <v>-0.01</v>
      </c>
      <c r="BY13" s="3">
        <v>0.38</v>
      </c>
      <c r="BZ13" s="4">
        <v>8.8400000000000006E-2</v>
      </c>
      <c r="CA13" s="4">
        <v>7.3000000000000001E-3</v>
      </c>
      <c r="CB13" s="4">
        <v>3.2599999999999997E-2</v>
      </c>
      <c r="CC13" s="4">
        <v>0.1128</v>
      </c>
    </row>
    <row r="14" spans="51:81" ht="18">
      <c r="AY14" s="66"/>
      <c r="AZ14" s="3" t="s">
        <v>23</v>
      </c>
      <c r="BA14" s="3" t="s">
        <v>4</v>
      </c>
      <c r="BB14" s="3">
        <v>0.56999999999999995</v>
      </c>
      <c r="BC14" s="3">
        <v>0.57999999999999996</v>
      </c>
      <c r="BD14" s="3">
        <v>0.42</v>
      </c>
      <c r="BE14" s="3">
        <v>1</v>
      </c>
      <c r="BF14" s="3">
        <v>0.6</v>
      </c>
      <c r="BG14" s="3">
        <v>0.51</v>
      </c>
      <c r="BH14" s="3">
        <v>0.66</v>
      </c>
      <c r="BI14" s="3">
        <v>0.55000000000000004</v>
      </c>
      <c r="BJ14" s="3">
        <v>0.72</v>
      </c>
      <c r="BK14" s="3">
        <v>0.34</v>
      </c>
      <c r="BL14" s="3">
        <v>0.23</v>
      </c>
      <c r="BM14" s="3">
        <v>-0.14000000000000001</v>
      </c>
      <c r="BN14" s="3">
        <v>-0.16</v>
      </c>
      <c r="BO14" s="3">
        <v>-0.04</v>
      </c>
      <c r="BP14" s="3">
        <v>0</v>
      </c>
      <c r="BQ14" s="3">
        <v>-0.19</v>
      </c>
      <c r="BR14" s="3">
        <v>-0.08</v>
      </c>
      <c r="BS14" s="3">
        <v>-0.04</v>
      </c>
      <c r="BT14" s="3">
        <v>-0.04</v>
      </c>
      <c r="BU14" s="3">
        <v>-0.2</v>
      </c>
      <c r="BV14" s="3">
        <v>0.61</v>
      </c>
      <c r="BW14" s="3">
        <v>-0.12</v>
      </c>
      <c r="BX14" s="3">
        <v>-0.14000000000000001</v>
      </c>
      <c r="BY14" s="3">
        <v>0.34</v>
      </c>
      <c r="BZ14" s="4">
        <v>-1.6000000000000001E-3</v>
      </c>
      <c r="CA14" s="4">
        <v>1.2800000000000001E-2</v>
      </c>
      <c r="CB14" s="4">
        <v>5.4399999999999997E-2</v>
      </c>
      <c r="CC14" s="4">
        <v>0.18840000000000001</v>
      </c>
    </row>
    <row r="15" spans="51:81" ht="18">
      <c r="AY15" s="66"/>
      <c r="AZ15" s="3" t="s">
        <v>24</v>
      </c>
      <c r="BA15" s="3" t="s">
        <v>5</v>
      </c>
      <c r="BB15" s="3">
        <v>0.76</v>
      </c>
      <c r="BC15" s="3">
        <v>0.76</v>
      </c>
      <c r="BD15" s="3">
        <v>0.55000000000000004</v>
      </c>
      <c r="BE15" s="3">
        <v>0.6</v>
      </c>
      <c r="BF15" s="3">
        <v>1</v>
      </c>
      <c r="BG15" s="3">
        <v>0.68</v>
      </c>
      <c r="BH15" s="3">
        <v>0.82</v>
      </c>
      <c r="BI15" s="3">
        <v>0.71</v>
      </c>
      <c r="BJ15" s="3">
        <v>0.74</v>
      </c>
      <c r="BK15" s="3">
        <v>0.42</v>
      </c>
      <c r="BL15" s="3">
        <v>0.19</v>
      </c>
      <c r="BM15" s="3">
        <v>-0.33</v>
      </c>
      <c r="BN15" s="3">
        <v>-0.35</v>
      </c>
      <c r="BO15" s="3">
        <v>-0.17</v>
      </c>
      <c r="BP15" s="3">
        <v>-0.18</v>
      </c>
      <c r="BQ15" s="3">
        <v>-0.39</v>
      </c>
      <c r="BR15" s="3">
        <v>-0.23</v>
      </c>
      <c r="BS15" s="3">
        <v>-0.27</v>
      </c>
      <c r="BT15" s="3">
        <v>-0.17</v>
      </c>
      <c r="BU15" s="3">
        <v>-0.42</v>
      </c>
      <c r="BV15" s="3">
        <v>0.56000000000000005</v>
      </c>
      <c r="BW15" s="3">
        <v>-0.23</v>
      </c>
      <c r="BX15" s="3">
        <v>-0.32</v>
      </c>
      <c r="BY15" s="3">
        <v>0.23</v>
      </c>
      <c r="BZ15" s="4">
        <v>0.11360000000000001</v>
      </c>
      <c r="CA15" s="4">
        <v>1.03E-2</v>
      </c>
      <c r="CB15" s="4">
        <v>4.2200000000000001E-2</v>
      </c>
      <c r="CC15" s="4">
        <v>0.14630000000000001</v>
      </c>
    </row>
    <row r="16" spans="51:81" ht="18">
      <c r="AY16" s="66"/>
      <c r="AZ16" s="3" t="s">
        <v>25</v>
      </c>
      <c r="BA16" s="3" t="s">
        <v>6</v>
      </c>
      <c r="BB16" s="3">
        <v>0.76</v>
      </c>
      <c r="BC16" s="3">
        <v>0.73</v>
      </c>
      <c r="BD16" s="3">
        <v>0.62</v>
      </c>
      <c r="BE16" s="3">
        <v>0.51</v>
      </c>
      <c r="BF16" s="3">
        <v>0.68</v>
      </c>
      <c r="BG16" s="3">
        <v>1</v>
      </c>
      <c r="BH16" s="3">
        <v>0.72</v>
      </c>
      <c r="BI16" s="3">
        <v>0.78</v>
      </c>
      <c r="BJ16" s="3">
        <v>0.65</v>
      </c>
      <c r="BK16" s="3">
        <v>0.49</v>
      </c>
      <c r="BL16" s="3">
        <v>0.32</v>
      </c>
      <c r="BM16" s="3">
        <v>-0.11</v>
      </c>
      <c r="BN16" s="3">
        <v>-0.13</v>
      </c>
      <c r="BO16" s="3">
        <v>0</v>
      </c>
      <c r="BP16" s="3">
        <v>0</v>
      </c>
      <c r="BQ16" s="3">
        <v>-0.19</v>
      </c>
      <c r="BR16" s="3">
        <v>-0.04</v>
      </c>
      <c r="BS16" s="3">
        <v>-0.11</v>
      </c>
      <c r="BT16" s="3">
        <v>-0.09</v>
      </c>
      <c r="BU16" s="3">
        <v>-0.22</v>
      </c>
      <c r="BV16" s="3">
        <v>0.54</v>
      </c>
      <c r="BW16" s="3">
        <v>-0.08</v>
      </c>
      <c r="BX16" s="3">
        <v>-0.13</v>
      </c>
      <c r="BY16" s="3">
        <v>0.3</v>
      </c>
      <c r="BZ16" s="4">
        <v>0.1201</v>
      </c>
      <c r="CA16" s="4">
        <v>9.4000000000000004E-3</v>
      </c>
      <c r="CB16" s="4">
        <v>3.7499999999999999E-2</v>
      </c>
      <c r="CC16" s="4">
        <v>0.13</v>
      </c>
    </row>
    <row r="17" spans="51:81" ht="18">
      <c r="AY17" s="66"/>
      <c r="AZ17" s="3" t="s">
        <v>26</v>
      </c>
      <c r="BA17" s="3" t="s">
        <v>7</v>
      </c>
      <c r="BB17" s="3">
        <v>0.81</v>
      </c>
      <c r="BC17" s="3">
        <v>0.81</v>
      </c>
      <c r="BD17" s="3">
        <v>0.63</v>
      </c>
      <c r="BE17" s="3">
        <v>0.66</v>
      </c>
      <c r="BF17" s="3">
        <v>0.82</v>
      </c>
      <c r="BG17" s="3">
        <v>0.72</v>
      </c>
      <c r="BH17" s="3">
        <v>1</v>
      </c>
      <c r="BI17" s="3">
        <v>0.78</v>
      </c>
      <c r="BJ17" s="3">
        <v>0.84</v>
      </c>
      <c r="BK17" s="3">
        <v>0.48</v>
      </c>
      <c r="BL17" s="3">
        <v>0.3</v>
      </c>
      <c r="BM17" s="3">
        <v>-0.19</v>
      </c>
      <c r="BN17" s="3">
        <v>-0.22</v>
      </c>
      <c r="BO17" s="3">
        <v>-0.04</v>
      </c>
      <c r="BP17" s="3">
        <v>-0.05</v>
      </c>
      <c r="BQ17" s="3">
        <v>-0.26</v>
      </c>
      <c r="BR17" s="3">
        <v>-0.1</v>
      </c>
      <c r="BS17" s="3">
        <v>-0.16</v>
      </c>
      <c r="BT17" s="3">
        <v>-0.1</v>
      </c>
      <c r="BU17" s="3">
        <v>-0.3</v>
      </c>
      <c r="BV17" s="3">
        <v>0.61</v>
      </c>
      <c r="BW17" s="3">
        <v>-0.14000000000000001</v>
      </c>
      <c r="BX17" s="3">
        <v>-0.2</v>
      </c>
      <c r="BY17" s="3">
        <v>0.32</v>
      </c>
      <c r="BZ17" s="4">
        <v>0.1265</v>
      </c>
      <c r="CA17" s="4">
        <v>9.2999999999999992E-3</v>
      </c>
      <c r="CB17" s="4">
        <v>4.1000000000000002E-2</v>
      </c>
      <c r="CC17" s="4">
        <v>0.14199999999999999</v>
      </c>
    </row>
    <row r="18" spans="51:81" ht="18">
      <c r="AY18" s="66"/>
      <c r="AZ18" s="3" t="s">
        <v>27</v>
      </c>
      <c r="BA18" s="3" t="s">
        <v>8</v>
      </c>
      <c r="BB18" s="3">
        <v>0.89</v>
      </c>
      <c r="BC18" s="3">
        <v>0.88</v>
      </c>
      <c r="BD18" s="3">
        <v>0.6</v>
      </c>
      <c r="BE18" s="3">
        <v>0.55000000000000004</v>
      </c>
      <c r="BF18" s="3">
        <v>0.71</v>
      </c>
      <c r="BG18" s="3">
        <v>0.78</v>
      </c>
      <c r="BH18" s="3">
        <v>0.78</v>
      </c>
      <c r="BI18" s="3">
        <v>1</v>
      </c>
      <c r="BJ18" s="3">
        <v>0.71</v>
      </c>
      <c r="BK18" s="3">
        <v>0.48</v>
      </c>
      <c r="BL18" s="3">
        <v>0.27</v>
      </c>
      <c r="BM18" s="3">
        <v>-0.12</v>
      </c>
      <c r="BN18" s="3">
        <v>-0.15</v>
      </c>
      <c r="BO18" s="3">
        <v>0.01</v>
      </c>
      <c r="BP18" s="3">
        <v>0</v>
      </c>
      <c r="BQ18" s="3">
        <v>-0.22</v>
      </c>
      <c r="BR18" s="3">
        <v>-0.05</v>
      </c>
      <c r="BS18" s="3">
        <v>-0.12</v>
      </c>
      <c r="BT18" s="3">
        <v>-0.09</v>
      </c>
      <c r="BU18" s="3">
        <v>-0.26</v>
      </c>
      <c r="BV18" s="3">
        <v>0.61</v>
      </c>
      <c r="BW18" s="3">
        <v>-7.0000000000000007E-2</v>
      </c>
      <c r="BX18" s="3">
        <v>-0.13</v>
      </c>
      <c r="BY18" s="3">
        <v>0.35</v>
      </c>
      <c r="BZ18" s="4">
        <v>0.1865</v>
      </c>
      <c r="CA18" s="4">
        <v>1.03E-2</v>
      </c>
      <c r="CB18" s="4">
        <v>4.02E-2</v>
      </c>
      <c r="CC18" s="4">
        <v>0.13919999999999999</v>
      </c>
    </row>
    <row r="19" spans="51:81" ht="18">
      <c r="AY19" s="66"/>
      <c r="AZ19" s="3" t="s">
        <v>28</v>
      </c>
      <c r="BA19" s="3" t="s">
        <v>9</v>
      </c>
      <c r="BB19" s="3">
        <v>0.72</v>
      </c>
      <c r="BC19" s="3">
        <v>0.73</v>
      </c>
      <c r="BD19" s="3">
        <v>0.56000000000000005</v>
      </c>
      <c r="BE19" s="3">
        <v>0.72</v>
      </c>
      <c r="BF19" s="3">
        <v>0.74</v>
      </c>
      <c r="BG19" s="3">
        <v>0.65</v>
      </c>
      <c r="BH19" s="3">
        <v>0.84</v>
      </c>
      <c r="BI19" s="3">
        <v>0.71</v>
      </c>
      <c r="BJ19" s="3">
        <v>1</v>
      </c>
      <c r="BK19" s="3">
        <v>0.44</v>
      </c>
      <c r="BL19" s="3">
        <v>0.27</v>
      </c>
      <c r="BM19" s="3">
        <v>-0.14000000000000001</v>
      </c>
      <c r="BN19" s="3">
        <v>-0.16</v>
      </c>
      <c r="BO19" s="3">
        <v>-0.02</v>
      </c>
      <c r="BP19" s="3">
        <v>0.01</v>
      </c>
      <c r="BQ19" s="3">
        <v>-0.21</v>
      </c>
      <c r="BR19" s="3">
        <v>-0.06</v>
      </c>
      <c r="BS19" s="3">
        <v>-0.1</v>
      </c>
      <c r="BT19" s="3">
        <v>-0.08</v>
      </c>
      <c r="BU19" s="3">
        <v>-0.24</v>
      </c>
      <c r="BV19" s="3">
        <v>0.65</v>
      </c>
      <c r="BW19" s="3">
        <v>-0.12</v>
      </c>
      <c r="BX19" s="3">
        <v>-0.14000000000000001</v>
      </c>
      <c r="BY19" s="3">
        <v>0.36</v>
      </c>
      <c r="BZ19" s="4">
        <v>8.3500000000000005E-2</v>
      </c>
      <c r="CA19" s="4">
        <v>1.01E-2</v>
      </c>
      <c r="CB19" s="4">
        <v>4.3099999999999999E-2</v>
      </c>
      <c r="CC19" s="4">
        <v>0.14940000000000001</v>
      </c>
    </row>
    <row r="20" spans="51:81" ht="18">
      <c r="AY20" s="66"/>
      <c r="AZ20" s="3" t="s">
        <v>29</v>
      </c>
      <c r="BA20" s="3" t="s">
        <v>10</v>
      </c>
      <c r="BB20" s="3">
        <v>0.53</v>
      </c>
      <c r="BC20" s="3">
        <v>0.52</v>
      </c>
      <c r="BD20" s="3">
        <v>0.62</v>
      </c>
      <c r="BE20" s="3">
        <v>0.34</v>
      </c>
      <c r="BF20" s="3">
        <v>0.42</v>
      </c>
      <c r="BG20" s="3">
        <v>0.49</v>
      </c>
      <c r="BH20" s="3">
        <v>0.48</v>
      </c>
      <c r="BI20" s="3">
        <v>0.48</v>
      </c>
      <c r="BJ20" s="3">
        <v>0.44</v>
      </c>
      <c r="BK20" s="3">
        <v>1</v>
      </c>
      <c r="BL20" s="3">
        <v>0.63</v>
      </c>
      <c r="BM20" s="3">
        <v>0.24</v>
      </c>
      <c r="BN20" s="3">
        <v>0.24</v>
      </c>
      <c r="BO20" s="3">
        <v>0.31</v>
      </c>
      <c r="BP20" s="3">
        <v>0.27</v>
      </c>
      <c r="BQ20" s="3">
        <v>0.16</v>
      </c>
      <c r="BR20" s="3">
        <v>0.28000000000000003</v>
      </c>
      <c r="BS20" s="3">
        <v>0.2</v>
      </c>
      <c r="BT20" s="3">
        <v>0</v>
      </c>
      <c r="BU20" s="3">
        <v>0.09</v>
      </c>
      <c r="BV20" s="3">
        <v>0.47</v>
      </c>
      <c r="BW20" s="3">
        <v>0.19</v>
      </c>
      <c r="BX20" s="3">
        <v>0.21</v>
      </c>
      <c r="BY20" s="3">
        <v>0.42</v>
      </c>
      <c r="BZ20" s="4">
        <v>7.5200000000000003E-2</v>
      </c>
      <c r="CA20" s="4">
        <v>9.2999999999999992E-3</v>
      </c>
      <c r="CB20" s="4">
        <v>4.2200000000000001E-2</v>
      </c>
      <c r="CC20" s="4">
        <v>0.14599999999999999</v>
      </c>
    </row>
    <row r="21" spans="51:81" ht="18">
      <c r="AY21" s="66"/>
      <c r="AZ21" s="3" t="s">
        <v>30</v>
      </c>
      <c r="BA21" s="3" t="s">
        <v>11</v>
      </c>
      <c r="BB21" s="3">
        <v>0.28999999999999998</v>
      </c>
      <c r="BC21" s="3">
        <v>0.28999999999999998</v>
      </c>
      <c r="BD21" s="3">
        <v>0.57999999999999996</v>
      </c>
      <c r="BE21" s="3">
        <v>0.23</v>
      </c>
      <c r="BF21" s="3">
        <v>0.19</v>
      </c>
      <c r="BG21" s="3">
        <v>0.32</v>
      </c>
      <c r="BH21" s="3">
        <v>0.3</v>
      </c>
      <c r="BI21" s="3">
        <v>0.27</v>
      </c>
      <c r="BJ21" s="3">
        <v>0.27</v>
      </c>
      <c r="BK21" s="3">
        <v>0.63</v>
      </c>
      <c r="BL21" s="3">
        <v>1</v>
      </c>
      <c r="BM21" s="3">
        <v>0.31</v>
      </c>
      <c r="BN21" s="3">
        <v>0.31</v>
      </c>
      <c r="BO21" s="3">
        <v>0.34</v>
      </c>
      <c r="BP21" s="3">
        <v>0.31</v>
      </c>
      <c r="BQ21" s="3">
        <v>0.26</v>
      </c>
      <c r="BR21" s="3">
        <v>0.31</v>
      </c>
      <c r="BS21" s="3">
        <v>0.26</v>
      </c>
      <c r="BT21" s="3">
        <v>0.1</v>
      </c>
      <c r="BU21" s="3">
        <v>0.21</v>
      </c>
      <c r="BV21" s="3">
        <v>0.32</v>
      </c>
      <c r="BW21" s="3">
        <v>0.21</v>
      </c>
      <c r="BX21" s="3">
        <v>0.28000000000000003</v>
      </c>
      <c r="BY21" s="3">
        <v>0.34</v>
      </c>
      <c r="BZ21" s="4">
        <v>0.11210000000000001</v>
      </c>
      <c r="CA21" s="4">
        <v>8.9999999999999993E-3</v>
      </c>
      <c r="CB21" s="4">
        <v>3.5700000000000003E-2</v>
      </c>
      <c r="CC21" s="4">
        <v>0.1236</v>
      </c>
    </row>
    <row r="22" spans="51:81" ht="18" customHeight="1">
      <c r="AY22" s="66" t="s">
        <v>60</v>
      </c>
      <c r="AZ22" s="3" t="s">
        <v>61</v>
      </c>
      <c r="BA22" s="3" t="s">
        <v>32</v>
      </c>
      <c r="BB22" s="3">
        <v>-0.14000000000000001</v>
      </c>
      <c r="BC22" s="3">
        <v>-0.14000000000000001</v>
      </c>
      <c r="BD22" s="3">
        <v>0.02</v>
      </c>
      <c r="BE22" s="3">
        <v>-0.14000000000000001</v>
      </c>
      <c r="BF22" s="3">
        <v>-0.33</v>
      </c>
      <c r="BG22" s="3">
        <v>-0.11</v>
      </c>
      <c r="BH22" s="3">
        <v>-0.19</v>
      </c>
      <c r="BI22" s="3">
        <v>-0.12</v>
      </c>
      <c r="BJ22" s="3">
        <v>-0.14000000000000001</v>
      </c>
      <c r="BK22" s="3">
        <v>0.24</v>
      </c>
      <c r="BL22" s="3">
        <v>0.31</v>
      </c>
      <c r="BM22" s="3">
        <v>1</v>
      </c>
      <c r="BN22" s="3">
        <v>0.96</v>
      </c>
      <c r="BO22" s="3">
        <v>0.9</v>
      </c>
      <c r="BP22" s="3">
        <v>0.76</v>
      </c>
      <c r="BQ22" s="3">
        <v>0.82</v>
      </c>
      <c r="BR22" s="3">
        <v>0.9</v>
      </c>
      <c r="BS22" s="3">
        <v>0.84</v>
      </c>
      <c r="BT22" s="3">
        <v>0.16</v>
      </c>
      <c r="BU22" s="3">
        <v>0.72</v>
      </c>
      <c r="BV22" s="3">
        <v>0.09</v>
      </c>
      <c r="BW22" s="3">
        <v>0.59</v>
      </c>
      <c r="BX22" s="3">
        <v>0.87</v>
      </c>
      <c r="BY22" s="3">
        <v>0.38</v>
      </c>
      <c r="BZ22" s="4">
        <v>2.35E-2</v>
      </c>
      <c r="CA22" s="4">
        <v>2E-3</v>
      </c>
      <c r="CB22" s="4">
        <v>8.6999999999999994E-3</v>
      </c>
      <c r="CC22" s="4">
        <v>3.0200000000000001E-2</v>
      </c>
    </row>
    <row r="23" spans="51:81" ht="18">
      <c r="AY23" s="66"/>
      <c r="AZ23" s="3" t="s">
        <v>34</v>
      </c>
      <c r="BA23" s="3" t="s">
        <v>33</v>
      </c>
      <c r="BB23" s="3">
        <v>-0.17</v>
      </c>
      <c r="BC23" s="3">
        <v>-0.17</v>
      </c>
      <c r="BD23" s="3">
        <v>0.01</v>
      </c>
      <c r="BE23" s="3">
        <v>-0.16</v>
      </c>
      <c r="BF23" s="3">
        <v>-0.35</v>
      </c>
      <c r="BG23" s="3">
        <v>-0.13</v>
      </c>
      <c r="BH23" s="3">
        <v>-0.22</v>
      </c>
      <c r="BI23" s="3">
        <v>-0.15</v>
      </c>
      <c r="BJ23" s="3">
        <v>-0.16</v>
      </c>
      <c r="BK23" s="3">
        <v>0.24</v>
      </c>
      <c r="BL23" s="3">
        <v>0.31</v>
      </c>
      <c r="BM23" s="3">
        <v>0.96</v>
      </c>
      <c r="BN23" s="3">
        <v>1</v>
      </c>
      <c r="BO23" s="3">
        <v>0.89</v>
      </c>
      <c r="BP23" s="3">
        <v>0.75</v>
      </c>
      <c r="BQ23" s="3">
        <v>0.84</v>
      </c>
      <c r="BR23" s="3">
        <v>0.9</v>
      </c>
      <c r="BS23" s="3">
        <v>0.84</v>
      </c>
      <c r="BT23" s="3">
        <v>0.17</v>
      </c>
      <c r="BU23" s="3">
        <v>0.73</v>
      </c>
      <c r="BV23" s="3">
        <v>0.06</v>
      </c>
      <c r="BW23" s="3">
        <v>0.6</v>
      </c>
      <c r="BX23" s="3">
        <v>0.86</v>
      </c>
      <c r="BY23" s="3">
        <v>0.38</v>
      </c>
      <c r="BZ23" s="4">
        <v>2.3099999999999999E-2</v>
      </c>
      <c r="CA23" s="4">
        <v>2E-3</v>
      </c>
      <c r="CB23" s="4">
        <v>8.8999999999999999E-3</v>
      </c>
      <c r="CC23" s="4">
        <v>3.0800000000000001E-2</v>
      </c>
    </row>
    <row r="24" spans="51:81" ht="18">
      <c r="AY24" s="66"/>
      <c r="AZ24" s="3" t="s">
        <v>62</v>
      </c>
      <c r="BA24" s="3" t="s">
        <v>35</v>
      </c>
      <c r="BB24" s="3">
        <v>-0.01</v>
      </c>
      <c r="BC24" s="3">
        <v>-0.01</v>
      </c>
      <c r="BD24" s="3">
        <v>0.11</v>
      </c>
      <c r="BE24" s="3">
        <v>-0.04</v>
      </c>
      <c r="BF24" s="3">
        <v>-0.17</v>
      </c>
      <c r="BG24" s="3">
        <v>0</v>
      </c>
      <c r="BH24" s="3">
        <v>-0.04</v>
      </c>
      <c r="BI24" s="3">
        <v>0.01</v>
      </c>
      <c r="BJ24" s="3">
        <v>-0.02</v>
      </c>
      <c r="BK24" s="3">
        <v>0.31</v>
      </c>
      <c r="BL24" s="3">
        <v>0.34</v>
      </c>
      <c r="BM24" s="3">
        <v>0.9</v>
      </c>
      <c r="BN24" s="3">
        <v>0.89</v>
      </c>
      <c r="BO24" s="3">
        <v>1</v>
      </c>
      <c r="BP24" s="3">
        <v>0.73</v>
      </c>
      <c r="BQ24" s="3">
        <v>0.73</v>
      </c>
      <c r="BR24" s="3">
        <v>0.9</v>
      </c>
      <c r="BS24" s="3">
        <v>0.8</v>
      </c>
      <c r="BT24" s="3">
        <v>0.14000000000000001</v>
      </c>
      <c r="BU24" s="3">
        <v>0.6</v>
      </c>
      <c r="BV24" s="3">
        <v>0.22</v>
      </c>
      <c r="BW24" s="3">
        <v>0.56999999999999995</v>
      </c>
      <c r="BX24" s="3">
        <v>0.79</v>
      </c>
      <c r="BY24" s="3">
        <v>0.45</v>
      </c>
      <c r="BZ24" s="4">
        <v>3.6299999999999999E-2</v>
      </c>
      <c r="CA24" s="4">
        <v>3.0999999999999999E-3</v>
      </c>
      <c r="CB24" s="4">
        <v>1.44E-2</v>
      </c>
      <c r="CC24" s="4">
        <v>4.99E-2</v>
      </c>
    </row>
    <row r="25" spans="51:81" ht="18">
      <c r="AY25" s="66"/>
      <c r="AZ25" s="3" t="s">
        <v>18</v>
      </c>
      <c r="BA25" s="3" t="s">
        <v>13</v>
      </c>
      <c r="BB25" s="3">
        <v>-0.02</v>
      </c>
      <c r="BC25" s="3">
        <v>-0.01</v>
      </c>
      <c r="BD25" s="3">
        <v>0.1</v>
      </c>
      <c r="BE25" s="3">
        <v>0</v>
      </c>
      <c r="BF25" s="3">
        <v>-0.18</v>
      </c>
      <c r="BG25" s="3">
        <v>0</v>
      </c>
      <c r="BH25" s="3">
        <v>-0.05</v>
      </c>
      <c r="BI25" s="3">
        <v>0</v>
      </c>
      <c r="BJ25" s="3">
        <v>0.01</v>
      </c>
      <c r="BK25" s="3">
        <v>0.27</v>
      </c>
      <c r="BL25" s="3">
        <v>0.31</v>
      </c>
      <c r="BM25" s="3">
        <v>0.76</v>
      </c>
      <c r="BN25" s="3">
        <v>0.75</v>
      </c>
      <c r="BO25" s="3">
        <v>0.73</v>
      </c>
      <c r="BP25" s="3">
        <v>1</v>
      </c>
      <c r="BQ25" s="3">
        <v>0.77</v>
      </c>
      <c r="BR25" s="3">
        <v>0.78</v>
      </c>
      <c r="BS25" s="3">
        <v>0.67</v>
      </c>
      <c r="BT25" s="3">
        <v>0.16</v>
      </c>
      <c r="BU25" s="3">
        <v>0.69</v>
      </c>
      <c r="BV25" s="3">
        <v>0.2</v>
      </c>
      <c r="BW25" s="3">
        <v>0.46</v>
      </c>
      <c r="BX25" s="3">
        <v>0.69</v>
      </c>
      <c r="BY25" s="3">
        <v>0.43</v>
      </c>
      <c r="BZ25" s="4">
        <v>2.1399999999999999E-2</v>
      </c>
      <c r="CA25" s="4">
        <v>1E-3</v>
      </c>
      <c r="CB25" s="4">
        <v>4.4999999999999997E-3</v>
      </c>
      <c r="CC25" s="4">
        <v>1.5599999999999999E-2</v>
      </c>
    </row>
    <row r="26" spans="51:81" ht="18">
      <c r="AY26" s="66"/>
      <c r="AZ26" s="3" t="s">
        <v>37</v>
      </c>
      <c r="BA26" s="3" t="s">
        <v>36</v>
      </c>
      <c r="BB26" s="3">
        <v>-0.22</v>
      </c>
      <c r="BC26" s="3">
        <v>-0.22</v>
      </c>
      <c r="BD26" s="3">
        <v>-0.04</v>
      </c>
      <c r="BE26" s="3">
        <v>-0.19</v>
      </c>
      <c r="BF26" s="3">
        <v>-0.39</v>
      </c>
      <c r="BG26" s="3">
        <v>-0.19</v>
      </c>
      <c r="BH26" s="3">
        <v>-0.26</v>
      </c>
      <c r="BI26" s="3">
        <v>-0.22</v>
      </c>
      <c r="BJ26" s="3">
        <v>-0.21</v>
      </c>
      <c r="BK26" s="3">
        <v>0.16</v>
      </c>
      <c r="BL26" s="3">
        <v>0.26</v>
      </c>
      <c r="BM26" s="3">
        <v>0.82</v>
      </c>
      <c r="BN26" s="3">
        <v>0.84</v>
      </c>
      <c r="BO26" s="3">
        <v>0.73</v>
      </c>
      <c r="BP26" s="3">
        <v>0.77</v>
      </c>
      <c r="BQ26" s="3">
        <v>1</v>
      </c>
      <c r="BR26" s="3">
        <v>0.79</v>
      </c>
      <c r="BS26" s="3">
        <v>0.73</v>
      </c>
      <c r="BT26" s="3">
        <v>0.22</v>
      </c>
      <c r="BU26" s="3">
        <v>0.84</v>
      </c>
      <c r="BV26" s="3">
        <v>-0.03</v>
      </c>
      <c r="BW26" s="3">
        <v>0.51</v>
      </c>
      <c r="BX26" s="3">
        <v>0.77</v>
      </c>
      <c r="BY26" s="3">
        <v>0.28999999999999998</v>
      </c>
      <c r="BZ26" s="4">
        <v>1.32E-2</v>
      </c>
      <c r="CA26" s="4">
        <v>8.9999999999999998E-4</v>
      </c>
      <c r="CB26" s="4">
        <v>3.8999999999999998E-3</v>
      </c>
      <c r="CC26" s="4">
        <v>1.34E-2</v>
      </c>
    </row>
    <row r="27" spans="51:81" ht="18">
      <c r="AY27" s="66"/>
      <c r="AZ27" s="3" t="s">
        <v>63</v>
      </c>
      <c r="BA27" s="3" t="s">
        <v>38</v>
      </c>
      <c r="BB27" s="3">
        <v>-7.0000000000000007E-2</v>
      </c>
      <c r="BC27" s="3">
        <v>-0.06</v>
      </c>
      <c r="BD27" s="3">
        <v>7.0000000000000007E-2</v>
      </c>
      <c r="BE27" s="3">
        <v>-0.08</v>
      </c>
      <c r="BF27" s="3">
        <v>-0.23</v>
      </c>
      <c r="BG27" s="3">
        <v>-0.04</v>
      </c>
      <c r="BH27" s="3">
        <v>-0.1</v>
      </c>
      <c r="BI27" s="3">
        <v>-0.05</v>
      </c>
      <c r="BJ27" s="3">
        <v>-0.06</v>
      </c>
      <c r="BK27" s="3">
        <v>0.28000000000000003</v>
      </c>
      <c r="BL27" s="3">
        <v>0.31</v>
      </c>
      <c r="BM27" s="3">
        <v>0.9</v>
      </c>
      <c r="BN27" s="3">
        <v>0.9</v>
      </c>
      <c r="BO27" s="3">
        <v>0.9</v>
      </c>
      <c r="BP27" s="3">
        <v>0.78</v>
      </c>
      <c r="BQ27" s="3">
        <v>0.79</v>
      </c>
      <c r="BR27" s="3">
        <v>1</v>
      </c>
      <c r="BS27" s="3">
        <v>0.8</v>
      </c>
      <c r="BT27" s="3">
        <v>0.14000000000000001</v>
      </c>
      <c r="BU27" s="3">
        <v>0.68</v>
      </c>
      <c r="BV27" s="3">
        <v>0.18</v>
      </c>
      <c r="BW27" s="3">
        <v>0.56999999999999995</v>
      </c>
      <c r="BX27" s="3">
        <v>0.81</v>
      </c>
      <c r="BY27" s="3">
        <v>0.45</v>
      </c>
      <c r="BZ27" s="4">
        <v>3.61E-2</v>
      </c>
      <c r="CA27" s="4">
        <v>2.5000000000000001E-3</v>
      </c>
      <c r="CB27" s="4">
        <v>1.17E-2</v>
      </c>
      <c r="CC27" s="4">
        <v>4.07E-2</v>
      </c>
    </row>
    <row r="28" spans="51:81" ht="18">
      <c r="AY28" s="66"/>
      <c r="AZ28" s="3" t="s">
        <v>40</v>
      </c>
      <c r="BA28" s="3" t="s">
        <v>39</v>
      </c>
      <c r="BB28" s="3">
        <v>-0.14000000000000001</v>
      </c>
      <c r="BC28" s="3">
        <v>-0.13</v>
      </c>
      <c r="BD28" s="3">
        <v>-0.02</v>
      </c>
      <c r="BE28" s="3">
        <v>-0.04</v>
      </c>
      <c r="BF28" s="3">
        <v>-0.27</v>
      </c>
      <c r="BG28" s="3">
        <v>-0.11</v>
      </c>
      <c r="BH28" s="3">
        <v>-0.16</v>
      </c>
      <c r="BI28" s="3">
        <v>-0.12</v>
      </c>
      <c r="BJ28" s="3">
        <v>-0.1</v>
      </c>
      <c r="BK28" s="3">
        <v>0.2</v>
      </c>
      <c r="BL28" s="3">
        <v>0.26</v>
      </c>
      <c r="BM28" s="3">
        <v>0.84</v>
      </c>
      <c r="BN28" s="3">
        <v>0.84</v>
      </c>
      <c r="BO28" s="3">
        <v>0.8</v>
      </c>
      <c r="BP28" s="3">
        <v>0.67</v>
      </c>
      <c r="BQ28" s="3">
        <v>0.73</v>
      </c>
      <c r="BR28" s="3">
        <v>0.8</v>
      </c>
      <c r="BS28" s="3">
        <v>1</v>
      </c>
      <c r="BT28" s="3">
        <v>0.15</v>
      </c>
      <c r="BU28" s="3">
        <v>0.65</v>
      </c>
      <c r="BV28" s="3">
        <v>0.1</v>
      </c>
      <c r="BW28" s="3">
        <v>0.51</v>
      </c>
      <c r="BX28" s="3">
        <v>0.79</v>
      </c>
      <c r="BY28" s="3">
        <v>0.37</v>
      </c>
      <c r="BZ28" s="4">
        <v>9.1000000000000004E-3</v>
      </c>
      <c r="CA28" s="4">
        <v>2.8999999999999998E-3</v>
      </c>
      <c r="CB28" s="4">
        <v>1.1900000000000001E-2</v>
      </c>
      <c r="CC28" s="4">
        <v>4.1300000000000003E-2</v>
      </c>
    </row>
    <row r="29" spans="51:81" ht="18">
      <c r="AY29" s="66"/>
      <c r="AZ29" s="3" t="s">
        <v>42</v>
      </c>
      <c r="BA29" s="3" t="s">
        <v>41</v>
      </c>
      <c r="BB29" s="3">
        <v>-0.1</v>
      </c>
      <c r="BC29" s="3">
        <v>-0.1</v>
      </c>
      <c r="BD29" s="3">
        <v>-0.02</v>
      </c>
      <c r="BE29" s="3">
        <v>-0.04</v>
      </c>
      <c r="BF29" s="3">
        <v>-0.17</v>
      </c>
      <c r="BG29" s="3">
        <v>-0.09</v>
      </c>
      <c r="BH29" s="3">
        <v>-0.1</v>
      </c>
      <c r="BI29" s="3">
        <v>-0.09</v>
      </c>
      <c r="BJ29" s="3">
        <v>-0.08</v>
      </c>
      <c r="BK29" s="3">
        <v>0</v>
      </c>
      <c r="BL29" s="3">
        <v>0.1</v>
      </c>
      <c r="BM29" s="3">
        <v>0.16</v>
      </c>
      <c r="BN29" s="3">
        <v>0.17</v>
      </c>
      <c r="BO29" s="3">
        <v>0.14000000000000001</v>
      </c>
      <c r="BP29" s="3">
        <v>0.16</v>
      </c>
      <c r="BQ29" s="3">
        <v>0.22</v>
      </c>
      <c r="BR29" s="3">
        <v>0.14000000000000001</v>
      </c>
      <c r="BS29" s="3">
        <v>0.15</v>
      </c>
      <c r="BT29" s="3">
        <v>1</v>
      </c>
      <c r="BU29" s="3">
        <v>0.22</v>
      </c>
      <c r="BV29" s="3">
        <v>-0.03</v>
      </c>
      <c r="BW29" s="3">
        <v>0.06</v>
      </c>
      <c r="BX29" s="3">
        <v>0.18</v>
      </c>
      <c r="BY29" s="3">
        <v>0.05</v>
      </c>
      <c r="BZ29" s="4">
        <v>6.1000000000000004E-3</v>
      </c>
      <c r="CA29" s="4">
        <v>1E-4</v>
      </c>
      <c r="CB29" s="4">
        <v>6.9999999999999999E-4</v>
      </c>
      <c r="CC29" s="4">
        <v>2.3999999999999998E-3</v>
      </c>
    </row>
    <row r="30" spans="51:81" ht="18">
      <c r="AY30" s="66"/>
      <c r="AZ30" s="3" t="s">
        <v>44</v>
      </c>
      <c r="BA30" s="3" t="s">
        <v>43</v>
      </c>
      <c r="BB30" s="3">
        <v>-0.27</v>
      </c>
      <c r="BC30" s="3">
        <v>-0.27</v>
      </c>
      <c r="BD30" s="3">
        <v>-0.1</v>
      </c>
      <c r="BE30" s="3">
        <v>-0.2</v>
      </c>
      <c r="BF30" s="3">
        <v>-0.42</v>
      </c>
      <c r="BG30" s="3">
        <v>-0.22</v>
      </c>
      <c r="BH30" s="3">
        <v>-0.3</v>
      </c>
      <c r="BI30" s="3">
        <v>-0.26</v>
      </c>
      <c r="BJ30" s="3">
        <v>-0.24</v>
      </c>
      <c r="BK30" s="3">
        <v>0.09</v>
      </c>
      <c r="BL30" s="3">
        <v>0.21</v>
      </c>
      <c r="BM30" s="3">
        <v>0.72</v>
      </c>
      <c r="BN30" s="3">
        <v>0.73</v>
      </c>
      <c r="BO30" s="3">
        <v>0.6</v>
      </c>
      <c r="BP30" s="3">
        <v>0.69</v>
      </c>
      <c r="BQ30" s="3">
        <v>0.84</v>
      </c>
      <c r="BR30" s="3">
        <v>0.68</v>
      </c>
      <c r="BS30" s="3">
        <v>0.65</v>
      </c>
      <c r="BT30" s="3">
        <v>0.22</v>
      </c>
      <c r="BU30" s="3">
        <v>1</v>
      </c>
      <c r="BV30" s="3">
        <v>-0.1</v>
      </c>
      <c r="BW30" s="3">
        <v>0.41</v>
      </c>
      <c r="BX30" s="3">
        <v>0.68</v>
      </c>
      <c r="BY30" s="3">
        <v>0.18</v>
      </c>
      <c r="BZ30" s="4">
        <v>7.6E-3</v>
      </c>
      <c r="CA30" s="4">
        <v>5.0000000000000001E-4</v>
      </c>
      <c r="CB30" s="4">
        <v>2.3999999999999998E-3</v>
      </c>
      <c r="CC30" s="4">
        <v>8.3000000000000001E-3</v>
      </c>
    </row>
    <row r="31" spans="51:81" ht="18">
      <c r="AY31" s="66"/>
      <c r="AZ31" s="3" t="s">
        <v>64</v>
      </c>
      <c r="BA31" s="3" t="s">
        <v>45</v>
      </c>
      <c r="BB31" s="3">
        <v>0.61</v>
      </c>
      <c r="BC31" s="3">
        <v>0.61</v>
      </c>
      <c r="BD31" s="3">
        <v>0.5</v>
      </c>
      <c r="BE31" s="3">
        <v>0.61</v>
      </c>
      <c r="BF31" s="3">
        <v>0.56000000000000005</v>
      </c>
      <c r="BG31" s="3">
        <v>0.54</v>
      </c>
      <c r="BH31" s="3">
        <v>0.61</v>
      </c>
      <c r="BI31" s="3">
        <v>0.61</v>
      </c>
      <c r="BJ31" s="3">
        <v>0.65</v>
      </c>
      <c r="BK31" s="3">
        <v>0.47</v>
      </c>
      <c r="BL31" s="3">
        <v>0.32</v>
      </c>
      <c r="BM31" s="3">
        <v>0.09</v>
      </c>
      <c r="BN31" s="3">
        <v>0.06</v>
      </c>
      <c r="BO31" s="3">
        <v>0.22</v>
      </c>
      <c r="BP31" s="3">
        <v>0.2</v>
      </c>
      <c r="BQ31" s="3">
        <v>-0.03</v>
      </c>
      <c r="BR31" s="3">
        <v>0.18</v>
      </c>
      <c r="BS31" s="3">
        <v>0.1</v>
      </c>
      <c r="BT31" s="3">
        <v>-0.03</v>
      </c>
      <c r="BU31" s="3">
        <v>-0.1</v>
      </c>
      <c r="BV31" s="3">
        <v>1</v>
      </c>
      <c r="BW31" s="3">
        <v>0.03</v>
      </c>
      <c r="BX31" s="3">
        <v>0.06</v>
      </c>
      <c r="BY31" s="3">
        <v>0.59</v>
      </c>
      <c r="BZ31" s="4">
        <v>4.3499999999999997E-2</v>
      </c>
      <c r="CA31" s="4">
        <v>3.8E-3</v>
      </c>
      <c r="CB31" s="4">
        <v>1.5299999999999999E-2</v>
      </c>
      <c r="CC31" s="4">
        <v>5.3100000000000001E-2</v>
      </c>
    </row>
    <row r="32" spans="51:81" ht="18">
      <c r="AY32" s="66"/>
      <c r="AZ32" s="3" t="s">
        <v>47</v>
      </c>
      <c r="BA32" s="3" t="s">
        <v>46</v>
      </c>
      <c r="BB32" s="3">
        <v>-0.09</v>
      </c>
      <c r="BC32" s="3">
        <v>-0.09</v>
      </c>
      <c r="BD32" s="3">
        <v>0.01</v>
      </c>
      <c r="BE32" s="3">
        <v>-0.12</v>
      </c>
      <c r="BF32" s="3">
        <v>-0.23</v>
      </c>
      <c r="BG32" s="3">
        <v>-0.08</v>
      </c>
      <c r="BH32" s="3">
        <v>-0.14000000000000001</v>
      </c>
      <c r="BI32" s="3">
        <v>-7.0000000000000007E-2</v>
      </c>
      <c r="BJ32" s="3">
        <v>-0.12</v>
      </c>
      <c r="BK32" s="3">
        <v>0.19</v>
      </c>
      <c r="BL32" s="3">
        <v>0.21</v>
      </c>
      <c r="BM32" s="3">
        <v>0.59</v>
      </c>
      <c r="BN32" s="3">
        <v>0.6</v>
      </c>
      <c r="BO32" s="3">
        <v>0.56999999999999995</v>
      </c>
      <c r="BP32" s="3">
        <v>0.46</v>
      </c>
      <c r="BQ32" s="3">
        <v>0.51</v>
      </c>
      <c r="BR32" s="3">
        <v>0.56999999999999995</v>
      </c>
      <c r="BS32" s="3">
        <v>0.51</v>
      </c>
      <c r="BT32" s="3">
        <v>0.06</v>
      </c>
      <c r="BU32" s="3">
        <v>0.41</v>
      </c>
      <c r="BV32" s="3">
        <v>0.03</v>
      </c>
      <c r="BW32" s="3">
        <v>1</v>
      </c>
      <c r="BX32" s="3">
        <v>0.52</v>
      </c>
      <c r="BY32" s="3">
        <v>0.26</v>
      </c>
      <c r="BZ32" s="4">
        <v>3.5999999999999997E-2</v>
      </c>
      <c r="CA32" s="4">
        <v>1.8E-3</v>
      </c>
      <c r="CB32" s="4">
        <v>7.3000000000000001E-3</v>
      </c>
      <c r="CC32" s="4">
        <v>2.53E-2</v>
      </c>
    </row>
    <row r="33" spans="51:81" ht="18">
      <c r="AY33" s="66"/>
      <c r="AZ33" s="3" t="s">
        <v>65</v>
      </c>
      <c r="BA33" s="3" t="s">
        <v>48</v>
      </c>
      <c r="BB33" s="3">
        <v>-0.16</v>
      </c>
      <c r="BC33" s="3">
        <v>-0.16</v>
      </c>
      <c r="BD33" s="3">
        <v>-0.01</v>
      </c>
      <c r="BE33" s="3">
        <v>-0.14000000000000001</v>
      </c>
      <c r="BF33" s="3">
        <v>-0.32</v>
      </c>
      <c r="BG33" s="3">
        <v>-0.13</v>
      </c>
      <c r="BH33" s="3">
        <v>-0.2</v>
      </c>
      <c r="BI33" s="3">
        <v>-0.13</v>
      </c>
      <c r="BJ33" s="3">
        <v>-0.14000000000000001</v>
      </c>
      <c r="BK33" s="3">
        <v>0.21</v>
      </c>
      <c r="BL33" s="3">
        <v>0.28000000000000003</v>
      </c>
      <c r="BM33" s="3">
        <v>0.87</v>
      </c>
      <c r="BN33" s="3">
        <v>0.86</v>
      </c>
      <c r="BO33" s="3">
        <v>0.79</v>
      </c>
      <c r="BP33" s="3">
        <v>0.69</v>
      </c>
      <c r="BQ33" s="3">
        <v>0.77</v>
      </c>
      <c r="BR33" s="3">
        <v>0.81</v>
      </c>
      <c r="BS33" s="3">
        <v>0.79</v>
      </c>
      <c r="BT33" s="3">
        <v>0.18</v>
      </c>
      <c r="BU33" s="3">
        <v>0.68</v>
      </c>
      <c r="BV33" s="3">
        <v>0.06</v>
      </c>
      <c r="BW33" s="3">
        <v>0.52</v>
      </c>
      <c r="BX33" s="3">
        <v>1</v>
      </c>
      <c r="BY33" s="3">
        <v>0.36</v>
      </c>
      <c r="BZ33" s="4">
        <v>2.1999999999999999E-2</v>
      </c>
      <c r="CA33" s="4">
        <v>1.6999999999999999E-3</v>
      </c>
      <c r="CB33" s="4">
        <v>7.1000000000000004E-3</v>
      </c>
      <c r="CC33" s="4">
        <v>2.4400000000000002E-2</v>
      </c>
    </row>
    <row r="34" spans="51:81" ht="18">
      <c r="AY34" s="66"/>
      <c r="AZ34" s="3" t="s">
        <v>66</v>
      </c>
      <c r="BA34" s="3" t="s">
        <v>49</v>
      </c>
      <c r="BB34" s="3">
        <v>0.34</v>
      </c>
      <c r="BC34" s="3">
        <v>0.34</v>
      </c>
      <c r="BD34" s="3">
        <v>0.38</v>
      </c>
      <c r="BE34" s="3">
        <v>0.34</v>
      </c>
      <c r="BF34" s="3">
        <v>0.23</v>
      </c>
      <c r="BG34" s="3">
        <v>0.3</v>
      </c>
      <c r="BH34" s="3">
        <v>0.32</v>
      </c>
      <c r="BI34" s="3">
        <v>0.35</v>
      </c>
      <c r="BJ34" s="3">
        <v>0.36</v>
      </c>
      <c r="BK34" s="3">
        <v>0.42</v>
      </c>
      <c r="BL34" s="3">
        <v>0.34</v>
      </c>
      <c r="BM34" s="3">
        <v>0.38</v>
      </c>
      <c r="BN34" s="3">
        <v>0.38</v>
      </c>
      <c r="BO34" s="3">
        <v>0.45</v>
      </c>
      <c r="BP34" s="3">
        <v>0.43</v>
      </c>
      <c r="BQ34" s="3">
        <v>0.28999999999999998</v>
      </c>
      <c r="BR34" s="3">
        <v>0.45</v>
      </c>
      <c r="BS34" s="3">
        <v>0.37</v>
      </c>
      <c r="BT34" s="3">
        <v>0.05</v>
      </c>
      <c r="BU34" s="3">
        <v>0.18</v>
      </c>
      <c r="BV34" s="3">
        <v>0.59</v>
      </c>
      <c r="BW34" s="3">
        <v>0.26</v>
      </c>
      <c r="BX34" s="3">
        <v>0.36</v>
      </c>
      <c r="BY34" s="3">
        <v>1</v>
      </c>
      <c r="BZ34" s="4">
        <v>4.0399999999999998E-2</v>
      </c>
      <c r="CA34" s="4">
        <v>4.3E-3</v>
      </c>
      <c r="CB34" s="4">
        <v>1.89E-2</v>
      </c>
      <c r="CC34" s="4">
        <v>6.5299999999999997E-2</v>
      </c>
    </row>
    <row r="35" spans="51:81" ht="18">
      <c r="AY35" s="64"/>
      <c r="BC35" s="6"/>
      <c r="BD35" s="7"/>
      <c r="BE35" s="5"/>
      <c r="BF35" s="6"/>
      <c r="BG35" s="1"/>
    </row>
    <row r="36" spans="51:81" ht="18">
      <c r="AY36" s="64"/>
      <c r="BA36" s="3" t="s">
        <v>67</v>
      </c>
      <c r="BB36" s="4">
        <v>0.1298</v>
      </c>
      <c r="BC36" s="4">
        <v>0.13500000000000001</v>
      </c>
      <c r="BD36" s="4">
        <v>0.1128</v>
      </c>
      <c r="BE36" s="4">
        <v>0.18840000000000001</v>
      </c>
      <c r="BF36" s="4">
        <v>0.14630000000000001</v>
      </c>
      <c r="BG36" s="4">
        <v>0.13</v>
      </c>
      <c r="BH36" s="4">
        <v>0.14199999999999999</v>
      </c>
      <c r="BI36" s="4">
        <v>0.13919999999999999</v>
      </c>
      <c r="BJ36" s="4">
        <v>0.14940000000000001</v>
      </c>
      <c r="BK36" s="4">
        <v>0.14599999999999999</v>
      </c>
      <c r="BL36" s="4">
        <v>0.1236</v>
      </c>
      <c r="BM36" s="4">
        <v>3.0200000000000001E-2</v>
      </c>
      <c r="BN36" s="4">
        <v>3.0800000000000001E-2</v>
      </c>
      <c r="BO36" s="4">
        <v>4.99E-2</v>
      </c>
      <c r="BP36" s="4">
        <v>1.5599999999999999E-2</v>
      </c>
      <c r="BQ36" s="4">
        <v>1.34E-2</v>
      </c>
      <c r="BR36" s="4">
        <v>4.07E-2</v>
      </c>
      <c r="BS36" s="4">
        <v>4.1300000000000003E-2</v>
      </c>
      <c r="BT36" s="4">
        <v>2.3999999999999998E-3</v>
      </c>
      <c r="BU36" s="4">
        <v>8.3000000000000001E-3</v>
      </c>
      <c r="BV36" s="4">
        <v>5.3100000000000001E-2</v>
      </c>
      <c r="BW36" s="4">
        <v>2.53E-2</v>
      </c>
      <c r="BX36" s="4">
        <v>2.4400000000000002E-2</v>
      </c>
      <c r="BY36" s="4">
        <v>6.5299999999999997E-2</v>
      </c>
    </row>
    <row r="37" spans="51:81" ht="19" thickBot="1">
      <c r="AY37" s="64"/>
      <c r="BA37" s="3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51:81" ht="21">
      <c r="AY38" s="64"/>
      <c r="AZ38" s="32" t="s">
        <v>78</v>
      </c>
      <c r="BA38" s="3"/>
      <c r="BB38" s="37">
        <v>0</v>
      </c>
      <c r="BC38" s="38">
        <v>0</v>
      </c>
      <c r="BD38" s="38">
        <v>0</v>
      </c>
      <c r="BE38" s="38">
        <v>0</v>
      </c>
      <c r="BF38" s="38">
        <v>1</v>
      </c>
      <c r="BG38" s="38">
        <v>0</v>
      </c>
      <c r="BH38" s="38">
        <v>0</v>
      </c>
      <c r="BI38" s="38">
        <v>1</v>
      </c>
      <c r="BJ38" s="38">
        <v>0</v>
      </c>
      <c r="BK38" s="38">
        <v>0</v>
      </c>
      <c r="BL38" s="38">
        <v>1</v>
      </c>
      <c r="BM38" s="38">
        <v>0</v>
      </c>
      <c r="BN38" s="38">
        <v>0</v>
      </c>
      <c r="BO38" s="38">
        <v>0</v>
      </c>
      <c r="BP38" s="38">
        <v>0</v>
      </c>
      <c r="BQ38" s="38">
        <v>0</v>
      </c>
      <c r="BR38" s="38">
        <v>1</v>
      </c>
      <c r="BS38" s="38">
        <v>0</v>
      </c>
      <c r="BT38" s="38">
        <v>0</v>
      </c>
      <c r="BU38" s="38">
        <v>0</v>
      </c>
      <c r="BV38" s="38">
        <v>0</v>
      </c>
      <c r="BW38" s="38">
        <v>1</v>
      </c>
      <c r="BX38" s="38">
        <v>0</v>
      </c>
      <c r="BY38" s="39">
        <v>0</v>
      </c>
    </row>
    <row r="39" spans="51:81" ht="21">
      <c r="AY39" s="64"/>
      <c r="AZ39" s="32"/>
      <c r="BA39" s="3"/>
      <c r="BB39" s="40">
        <f>BB38</f>
        <v>0</v>
      </c>
      <c r="BC39" s="41">
        <f t="shared" ref="BC39:BY50" si="0">BC38</f>
        <v>0</v>
      </c>
      <c r="BD39" s="41">
        <f t="shared" si="0"/>
        <v>0</v>
      </c>
      <c r="BE39" s="41">
        <f t="shared" si="0"/>
        <v>0</v>
      </c>
      <c r="BF39" s="41">
        <f t="shared" si="0"/>
        <v>1</v>
      </c>
      <c r="BG39" s="41">
        <f t="shared" si="0"/>
        <v>0</v>
      </c>
      <c r="BH39" s="41">
        <f t="shared" si="0"/>
        <v>0</v>
      </c>
      <c r="BI39" s="41">
        <f t="shared" si="0"/>
        <v>1</v>
      </c>
      <c r="BJ39" s="41">
        <f t="shared" si="0"/>
        <v>0</v>
      </c>
      <c r="BK39" s="41">
        <f t="shared" si="0"/>
        <v>0</v>
      </c>
      <c r="BL39" s="41">
        <f t="shared" si="0"/>
        <v>1</v>
      </c>
      <c r="BM39" s="41">
        <f t="shared" si="0"/>
        <v>0</v>
      </c>
      <c r="BN39" s="41">
        <f t="shared" si="0"/>
        <v>0</v>
      </c>
      <c r="BO39" s="41">
        <f t="shared" si="0"/>
        <v>0</v>
      </c>
      <c r="BP39" s="41">
        <f t="shared" si="0"/>
        <v>0</v>
      </c>
      <c r="BQ39" s="41">
        <f t="shared" si="0"/>
        <v>0</v>
      </c>
      <c r="BR39" s="41">
        <f t="shared" si="0"/>
        <v>1</v>
      </c>
      <c r="BS39" s="41">
        <f t="shared" si="0"/>
        <v>0</v>
      </c>
      <c r="BT39" s="41">
        <f t="shared" si="0"/>
        <v>0</v>
      </c>
      <c r="BU39" s="41">
        <f t="shared" si="0"/>
        <v>0</v>
      </c>
      <c r="BV39" s="41">
        <f t="shared" si="0"/>
        <v>0</v>
      </c>
      <c r="BW39" s="41">
        <f t="shared" si="0"/>
        <v>1</v>
      </c>
      <c r="BX39" s="41">
        <f t="shared" si="0"/>
        <v>0</v>
      </c>
      <c r="BY39" s="42">
        <f t="shared" si="0"/>
        <v>0</v>
      </c>
    </row>
    <row r="40" spans="51:81" ht="21">
      <c r="AY40" s="64"/>
      <c r="AZ40" s="32"/>
      <c r="BA40" s="3"/>
      <c r="BB40" s="43">
        <f t="shared" ref="BB40:BB61" si="1">BB39</f>
        <v>0</v>
      </c>
      <c r="BC40" s="44">
        <f t="shared" si="0"/>
        <v>0</v>
      </c>
      <c r="BD40" s="44">
        <f t="shared" si="0"/>
        <v>0</v>
      </c>
      <c r="BE40" s="44">
        <f t="shared" si="0"/>
        <v>0</v>
      </c>
      <c r="BF40" s="44">
        <f t="shared" si="0"/>
        <v>1</v>
      </c>
      <c r="BG40" s="44">
        <f t="shared" si="0"/>
        <v>0</v>
      </c>
      <c r="BH40" s="44">
        <f t="shared" si="0"/>
        <v>0</v>
      </c>
      <c r="BI40" s="44">
        <f t="shared" si="0"/>
        <v>1</v>
      </c>
      <c r="BJ40" s="44">
        <f t="shared" si="0"/>
        <v>0</v>
      </c>
      <c r="BK40" s="44">
        <f t="shared" si="0"/>
        <v>0</v>
      </c>
      <c r="BL40" s="44">
        <f t="shared" si="0"/>
        <v>1</v>
      </c>
      <c r="BM40" s="44">
        <f t="shared" si="0"/>
        <v>0</v>
      </c>
      <c r="BN40" s="44">
        <f t="shared" si="0"/>
        <v>0</v>
      </c>
      <c r="BO40" s="44">
        <f t="shared" si="0"/>
        <v>0</v>
      </c>
      <c r="BP40" s="44">
        <f t="shared" si="0"/>
        <v>0</v>
      </c>
      <c r="BQ40" s="44">
        <f t="shared" si="0"/>
        <v>0</v>
      </c>
      <c r="BR40" s="44">
        <f t="shared" si="0"/>
        <v>1</v>
      </c>
      <c r="BS40" s="44">
        <f t="shared" si="0"/>
        <v>0</v>
      </c>
      <c r="BT40" s="44">
        <f t="shared" si="0"/>
        <v>0</v>
      </c>
      <c r="BU40" s="44">
        <f t="shared" si="0"/>
        <v>0</v>
      </c>
      <c r="BV40" s="44">
        <f t="shared" si="0"/>
        <v>0</v>
      </c>
      <c r="BW40" s="44">
        <f t="shared" si="0"/>
        <v>1</v>
      </c>
      <c r="BX40" s="44">
        <f t="shared" si="0"/>
        <v>0</v>
      </c>
      <c r="BY40" s="45">
        <f t="shared" si="0"/>
        <v>0</v>
      </c>
    </row>
    <row r="41" spans="51:81" ht="21">
      <c r="AY41" s="64"/>
      <c r="AZ41" s="32"/>
      <c r="BA41" s="3"/>
      <c r="BB41" s="43">
        <f t="shared" si="1"/>
        <v>0</v>
      </c>
      <c r="BC41" s="44">
        <f t="shared" si="0"/>
        <v>0</v>
      </c>
      <c r="BD41" s="44">
        <f t="shared" si="0"/>
        <v>0</v>
      </c>
      <c r="BE41" s="44">
        <f t="shared" si="0"/>
        <v>0</v>
      </c>
      <c r="BF41" s="44">
        <f t="shared" si="0"/>
        <v>1</v>
      </c>
      <c r="BG41" s="44">
        <f t="shared" si="0"/>
        <v>0</v>
      </c>
      <c r="BH41" s="44">
        <f t="shared" si="0"/>
        <v>0</v>
      </c>
      <c r="BI41" s="44">
        <f t="shared" si="0"/>
        <v>1</v>
      </c>
      <c r="BJ41" s="44">
        <f t="shared" si="0"/>
        <v>0</v>
      </c>
      <c r="BK41" s="44">
        <f t="shared" si="0"/>
        <v>0</v>
      </c>
      <c r="BL41" s="44">
        <f t="shared" si="0"/>
        <v>1</v>
      </c>
      <c r="BM41" s="44">
        <f t="shared" si="0"/>
        <v>0</v>
      </c>
      <c r="BN41" s="44">
        <f t="shared" si="0"/>
        <v>0</v>
      </c>
      <c r="BO41" s="44">
        <f t="shared" si="0"/>
        <v>0</v>
      </c>
      <c r="BP41" s="44">
        <f t="shared" si="0"/>
        <v>0</v>
      </c>
      <c r="BQ41" s="44">
        <f t="shared" si="0"/>
        <v>0</v>
      </c>
      <c r="BR41" s="44">
        <f t="shared" si="0"/>
        <v>1</v>
      </c>
      <c r="BS41" s="44">
        <f t="shared" si="0"/>
        <v>0</v>
      </c>
      <c r="BT41" s="44">
        <f t="shared" si="0"/>
        <v>0</v>
      </c>
      <c r="BU41" s="44">
        <f t="shared" si="0"/>
        <v>0</v>
      </c>
      <c r="BV41" s="44">
        <f t="shared" si="0"/>
        <v>0</v>
      </c>
      <c r="BW41" s="44">
        <f t="shared" si="0"/>
        <v>1</v>
      </c>
      <c r="BX41" s="44">
        <f t="shared" si="0"/>
        <v>0</v>
      </c>
      <c r="BY41" s="45">
        <f t="shared" si="0"/>
        <v>0</v>
      </c>
    </row>
    <row r="42" spans="51:81" ht="21">
      <c r="AY42" s="64"/>
      <c r="AZ42" s="32"/>
      <c r="BA42" s="3"/>
      <c r="BB42" s="43">
        <f t="shared" si="1"/>
        <v>0</v>
      </c>
      <c r="BC42" s="44">
        <f t="shared" si="0"/>
        <v>0</v>
      </c>
      <c r="BD42" s="44">
        <f t="shared" si="0"/>
        <v>0</v>
      </c>
      <c r="BE42" s="44">
        <f t="shared" si="0"/>
        <v>0</v>
      </c>
      <c r="BF42" s="44">
        <f t="shared" si="0"/>
        <v>1</v>
      </c>
      <c r="BG42" s="44">
        <f t="shared" si="0"/>
        <v>0</v>
      </c>
      <c r="BH42" s="44">
        <f t="shared" si="0"/>
        <v>0</v>
      </c>
      <c r="BI42" s="44">
        <f t="shared" si="0"/>
        <v>1</v>
      </c>
      <c r="BJ42" s="44">
        <f t="shared" si="0"/>
        <v>0</v>
      </c>
      <c r="BK42" s="44">
        <f t="shared" si="0"/>
        <v>0</v>
      </c>
      <c r="BL42" s="44">
        <f t="shared" si="0"/>
        <v>1</v>
      </c>
      <c r="BM42" s="44">
        <f t="shared" si="0"/>
        <v>0</v>
      </c>
      <c r="BN42" s="44">
        <f t="shared" si="0"/>
        <v>0</v>
      </c>
      <c r="BO42" s="44">
        <f t="shared" si="0"/>
        <v>0</v>
      </c>
      <c r="BP42" s="44">
        <f t="shared" si="0"/>
        <v>0</v>
      </c>
      <c r="BQ42" s="44">
        <f t="shared" si="0"/>
        <v>0</v>
      </c>
      <c r="BR42" s="44">
        <f t="shared" si="0"/>
        <v>1</v>
      </c>
      <c r="BS42" s="44">
        <f t="shared" si="0"/>
        <v>0</v>
      </c>
      <c r="BT42" s="44">
        <f t="shared" si="0"/>
        <v>0</v>
      </c>
      <c r="BU42" s="44">
        <f t="shared" si="0"/>
        <v>0</v>
      </c>
      <c r="BV42" s="44">
        <f t="shared" si="0"/>
        <v>0</v>
      </c>
      <c r="BW42" s="44">
        <f t="shared" si="0"/>
        <v>1</v>
      </c>
      <c r="BX42" s="44">
        <f t="shared" si="0"/>
        <v>0</v>
      </c>
      <c r="BY42" s="45">
        <f t="shared" si="0"/>
        <v>0</v>
      </c>
    </row>
    <row r="43" spans="51:81" ht="21">
      <c r="AY43" s="64"/>
      <c r="AZ43" s="32"/>
      <c r="BA43" s="3"/>
      <c r="BB43" s="43">
        <f t="shared" si="1"/>
        <v>0</v>
      </c>
      <c r="BC43" s="44">
        <f t="shared" si="0"/>
        <v>0</v>
      </c>
      <c r="BD43" s="44">
        <f t="shared" si="0"/>
        <v>0</v>
      </c>
      <c r="BE43" s="44">
        <f t="shared" si="0"/>
        <v>0</v>
      </c>
      <c r="BF43" s="44">
        <f t="shared" si="0"/>
        <v>1</v>
      </c>
      <c r="BG43" s="44">
        <f t="shared" si="0"/>
        <v>0</v>
      </c>
      <c r="BH43" s="44">
        <f t="shared" si="0"/>
        <v>0</v>
      </c>
      <c r="BI43" s="44">
        <f t="shared" si="0"/>
        <v>1</v>
      </c>
      <c r="BJ43" s="44">
        <f t="shared" si="0"/>
        <v>0</v>
      </c>
      <c r="BK43" s="44">
        <f t="shared" si="0"/>
        <v>0</v>
      </c>
      <c r="BL43" s="44">
        <f t="shared" si="0"/>
        <v>1</v>
      </c>
      <c r="BM43" s="44">
        <f t="shared" si="0"/>
        <v>0</v>
      </c>
      <c r="BN43" s="44">
        <f t="shared" si="0"/>
        <v>0</v>
      </c>
      <c r="BO43" s="44">
        <f t="shared" si="0"/>
        <v>0</v>
      </c>
      <c r="BP43" s="44">
        <f t="shared" si="0"/>
        <v>0</v>
      </c>
      <c r="BQ43" s="44">
        <f t="shared" si="0"/>
        <v>0</v>
      </c>
      <c r="BR43" s="44">
        <f t="shared" si="0"/>
        <v>1</v>
      </c>
      <c r="BS43" s="44">
        <f t="shared" si="0"/>
        <v>0</v>
      </c>
      <c r="BT43" s="44">
        <f t="shared" si="0"/>
        <v>0</v>
      </c>
      <c r="BU43" s="44">
        <f t="shared" si="0"/>
        <v>0</v>
      </c>
      <c r="BV43" s="44">
        <f t="shared" si="0"/>
        <v>0</v>
      </c>
      <c r="BW43" s="44">
        <f t="shared" si="0"/>
        <v>1</v>
      </c>
      <c r="BX43" s="44">
        <f t="shared" si="0"/>
        <v>0</v>
      </c>
      <c r="BY43" s="45">
        <f t="shared" si="0"/>
        <v>0</v>
      </c>
    </row>
    <row r="44" spans="51:81" ht="21">
      <c r="AY44" s="64"/>
      <c r="AZ44" s="32"/>
      <c r="BA44" s="3"/>
      <c r="BB44" s="43">
        <f t="shared" si="1"/>
        <v>0</v>
      </c>
      <c r="BC44" s="44">
        <f t="shared" si="0"/>
        <v>0</v>
      </c>
      <c r="BD44" s="44">
        <f t="shared" si="0"/>
        <v>0</v>
      </c>
      <c r="BE44" s="44">
        <f t="shared" si="0"/>
        <v>0</v>
      </c>
      <c r="BF44" s="44">
        <f t="shared" si="0"/>
        <v>1</v>
      </c>
      <c r="BG44" s="44">
        <f t="shared" si="0"/>
        <v>0</v>
      </c>
      <c r="BH44" s="44">
        <f t="shared" si="0"/>
        <v>0</v>
      </c>
      <c r="BI44" s="44">
        <f t="shared" si="0"/>
        <v>1</v>
      </c>
      <c r="BJ44" s="44">
        <f t="shared" si="0"/>
        <v>0</v>
      </c>
      <c r="BK44" s="44">
        <f t="shared" si="0"/>
        <v>0</v>
      </c>
      <c r="BL44" s="44">
        <f t="shared" si="0"/>
        <v>1</v>
      </c>
      <c r="BM44" s="44">
        <f t="shared" si="0"/>
        <v>0</v>
      </c>
      <c r="BN44" s="44">
        <f t="shared" si="0"/>
        <v>0</v>
      </c>
      <c r="BO44" s="44">
        <f t="shared" si="0"/>
        <v>0</v>
      </c>
      <c r="BP44" s="44">
        <f t="shared" si="0"/>
        <v>0</v>
      </c>
      <c r="BQ44" s="44">
        <f t="shared" si="0"/>
        <v>0</v>
      </c>
      <c r="BR44" s="44">
        <f t="shared" si="0"/>
        <v>1</v>
      </c>
      <c r="BS44" s="44">
        <f t="shared" si="0"/>
        <v>0</v>
      </c>
      <c r="BT44" s="44">
        <f t="shared" si="0"/>
        <v>0</v>
      </c>
      <c r="BU44" s="44">
        <f t="shared" si="0"/>
        <v>0</v>
      </c>
      <c r="BV44" s="44">
        <f t="shared" si="0"/>
        <v>0</v>
      </c>
      <c r="BW44" s="44">
        <f t="shared" si="0"/>
        <v>1</v>
      </c>
      <c r="BX44" s="44">
        <f t="shared" si="0"/>
        <v>0</v>
      </c>
      <c r="BY44" s="45">
        <f t="shared" si="0"/>
        <v>0</v>
      </c>
    </row>
    <row r="45" spans="51:81" ht="21">
      <c r="AY45" s="64"/>
      <c r="AZ45" s="32"/>
      <c r="BA45" s="3"/>
      <c r="BB45" s="43">
        <f t="shared" si="1"/>
        <v>0</v>
      </c>
      <c r="BC45" s="44">
        <f t="shared" si="0"/>
        <v>0</v>
      </c>
      <c r="BD45" s="44">
        <f t="shared" si="0"/>
        <v>0</v>
      </c>
      <c r="BE45" s="44">
        <f t="shared" si="0"/>
        <v>0</v>
      </c>
      <c r="BF45" s="44">
        <f t="shared" si="0"/>
        <v>1</v>
      </c>
      <c r="BG45" s="44">
        <f t="shared" si="0"/>
        <v>0</v>
      </c>
      <c r="BH45" s="44">
        <f t="shared" si="0"/>
        <v>0</v>
      </c>
      <c r="BI45" s="44">
        <f t="shared" si="0"/>
        <v>1</v>
      </c>
      <c r="BJ45" s="44">
        <f t="shared" si="0"/>
        <v>0</v>
      </c>
      <c r="BK45" s="44">
        <f t="shared" si="0"/>
        <v>0</v>
      </c>
      <c r="BL45" s="44">
        <f t="shared" si="0"/>
        <v>1</v>
      </c>
      <c r="BM45" s="44">
        <f t="shared" si="0"/>
        <v>0</v>
      </c>
      <c r="BN45" s="44">
        <f t="shared" si="0"/>
        <v>0</v>
      </c>
      <c r="BO45" s="44">
        <f t="shared" si="0"/>
        <v>0</v>
      </c>
      <c r="BP45" s="44">
        <f t="shared" si="0"/>
        <v>0</v>
      </c>
      <c r="BQ45" s="44">
        <f t="shared" si="0"/>
        <v>0</v>
      </c>
      <c r="BR45" s="44">
        <f t="shared" si="0"/>
        <v>1</v>
      </c>
      <c r="BS45" s="44">
        <f t="shared" si="0"/>
        <v>0</v>
      </c>
      <c r="BT45" s="44">
        <f t="shared" si="0"/>
        <v>0</v>
      </c>
      <c r="BU45" s="44">
        <f t="shared" si="0"/>
        <v>0</v>
      </c>
      <c r="BV45" s="44">
        <f t="shared" si="0"/>
        <v>0</v>
      </c>
      <c r="BW45" s="44">
        <f t="shared" si="0"/>
        <v>1</v>
      </c>
      <c r="BX45" s="44">
        <f t="shared" si="0"/>
        <v>0</v>
      </c>
      <c r="BY45" s="45">
        <f t="shared" si="0"/>
        <v>0</v>
      </c>
    </row>
    <row r="46" spans="51:81" ht="21">
      <c r="AY46" s="64"/>
      <c r="AZ46" s="32"/>
      <c r="BA46" s="3"/>
      <c r="BB46" s="43">
        <f t="shared" si="1"/>
        <v>0</v>
      </c>
      <c r="BC46" s="44">
        <f t="shared" si="0"/>
        <v>0</v>
      </c>
      <c r="BD46" s="44">
        <f t="shared" si="0"/>
        <v>0</v>
      </c>
      <c r="BE46" s="44">
        <f t="shared" si="0"/>
        <v>0</v>
      </c>
      <c r="BF46" s="44">
        <f t="shared" si="0"/>
        <v>1</v>
      </c>
      <c r="BG46" s="44">
        <f t="shared" si="0"/>
        <v>0</v>
      </c>
      <c r="BH46" s="44">
        <f t="shared" si="0"/>
        <v>0</v>
      </c>
      <c r="BI46" s="44">
        <f t="shared" si="0"/>
        <v>1</v>
      </c>
      <c r="BJ46" s="44">
        <f t="shared" si="0"/>
        <v>0</v>
      </c>
      <c r="BK46" s="44">
        <f t="shared" si="0"/>
        <v>0</v>
      </c>
      <c r="BL46" s="44">
        <f t="shared" si="0"/>
        <v>1</v>
      </c>
      <c r="BM46" s="44">
        <f t="shared" si="0"/>
        <v>0</v>
      </c>
      <c r="BN46" s="44">
        <f t="shared" si="0"/>
        <v>0</v>
      </c>
      <c r="BO46" s="44">
        <f t="shared" si="0"/>
        <v>0</v>
      </c>
      <c r="BP46" s="44">
        <f t="shared" si="0"/>
        <v>0</v>
      </c>
      <c r="BQ46" s="44">
        <f t="shared" si="0"/>
        <v>0</v>
      </c>
      <c r="BR46" s="44">
        <f t="shared" si="0"/>
        <v>1</v>
      </c>
      <c r="BS46" s="44">
        <f t="shared" si="0"/>
        <v>0</v>
      </c>
      <c r="BT46" s="44">
        <f t="shared" si="0"/>
        <v>0</v>
      </c>
      <c r="BU46" s="44">
        <f t="shared" si="0"/>
        <v>0</v>
      </c>
      <c r="BV46" s="44">
        <f t="shared" si="0"/>
        <v>0</v>
      </c>
      <c r="BW46" s="44">
        <f t="shared" si="0"/>
        <v>1</v>
      </c>
      <c r="BX46" s="44">
        <f t="shared" si="0"/>
        <v>0</v>
      </c>
      <c r="BY46" s="45">
        <f t="shared" si="0"/>
        <v>0</v>
      </c>
    </row>
    <row r="47" spans="51:81" ht="21">
      <c r="AY47" s="64"/>
      <c r="AZ47" s="32"/>
      <c r="BA47" s="3"/>
      <c r="BB47" s="43">
        <f t="shared" si="1"/>
        <v>0</v>
      </c>
      <c r="BC47" s="44">
        <f t="shared" si="0"/>
        <v>0</v>
      </c>
      <c r="BD47" s="44">
        <f t="shared" si="0"/>
        <v>0</v>
      </c>
      <c r="BE47" s="44">
        <f t="shared" si="0"/>
        <v>0</v>
      </c>
      <c r="BF47" s="44">
        <f t="shared" si="0"/>
        <v>1</v>
      </c>
      <c r="BG47" s="44">
        <f t="shared" si="0"/>
        <v>0</v>
      </c>
      <c r="BH47" s="44">
        <f t="shared" si="0"/>
        <v>0</v>
      </c>
      <c r="BI47" s="44">
        <f t="shared" si="0"/>
        <v>1</v>
      </c>
      <c r="BJ47" s="44">
        <f t="shared" si="0"/>
        <v>0</v>
      </c>
      <c r="BK47" s="44">
        <f t="shared" si="0"/>
        <v>0</v>
      </c>
      <c r="BL47" s="44">
        <f t="shared" si="0"/>
        <v>1</v>
      </c>
      <c r="BM47" s="44">
        <f t="shared" si="0"/>
        <v>0</v>
      </c>
      <c r="BN47" s="44">
        <f t="shared" si="0"/>
        <v>0</v>
      </c>
      <c r="BO47" s="44">
        <f t="shared" si="0"/>
        <v>0</v>
      </c>
      <c r="BP47" s="44">
        <f t="shared" si="0"/>
        <v>0</v>
      </c>
      <c r="BQ47" s="44">
        <f t="shared" si="0"/>
        <v>0</v>
      </c>
      <c r="BR47" s="44">
        <f t="shared" si="0"/>
        <v>1</v>
      </c>
      <c r="BS47" s="44">
        <f t="shared" si="0"/>
        <v>0</v>
      </c>
      <c r="BT47" s="44">
        <f t="shared" si="0"/>
        <v>0</v>
      </c>
      <c r="BU47" s="44">
        <f t="shared" si="0"/>
        <v>0</v>
      </c>
      <c r="BV47" s="44">
        <f t="shared" si="0"/>
        <v>0</v>
      </c>
      <c r="BW47" s="44">
        <f t="shared" si="0"/>
        <v>1</v>
      </c>
      <c r="BX47" s="44">
        <f t="shared" si="0"/>
        <v>0</v>
      </c>
      <c r="BY47" s="45">
        <f t="shared" si="0"/>
        <v>0</v>
      </c>
    </row>
    <row r="48" spans="51:81" ht="21">
      <c r="AY48" s="64"/>
      <c r="AZ48" s="32"/>
      <c r="BA48" s="3"/>
      <c r="BB48" s="43">
        <f t="shared" si="1"/>
        <v>0</v>
      </c>
      <c r="BC48" s="44">
        <f t="shared" si="0"/>
        <v>0</v>
      </c>
      <c r="BD48" s="44">
        <f t="shared" si="0"/>
        <v>0</v>
      </c>
      <c r="BE48" s="44">
        <f t="shared" si="0"/>
        <v>0</v>
      </c>
      <c r="BF48" s="44">
        <f t="shared" si="0"/>
        <v>1</v>
      </c>
      <c r="BG48" s="44">
        <f t="shared" si="0"/>
        <v>0</v>
      </c>
      <c r="BH48" s="44">
        <f t="shared" si="0"/>
        <v>0</v>
      </c>
      <c r="BI48" s="44">
        <f t="shared" si="0"/>
        <v>1</v>
      </c>
      <c r="BJ48" s="44">
        <f t="shared" si="0"/>
        <v>0</v>
      </c>
      <c r="BK48" s="44">
        <f t="shared" si="0"/>
        <v>0</v>
      </c>
      <c r="BL48" s="44">
        <f t="shared" si="0"/>
        <v>1</v>
      </c>
      <c r="BM48" s="44">
        <f t="shared" si="0"/>
        <v>0</v>
      </c>
      <c r="BN48" s="44">
        <f t="shared" si="0"/>
        <v>0</v>
      </c>
      <c r="BO48" s="44">
        <f t="shared" si="0"/>
        <v>0</v>
      </c>
      <c r="BP48" s="44">
        <f t="shared" si="0"/>
        <v>0</v>
      </c>
      <c r="BQ48" s="44">
        <f t="shared" si="0"/>
        <v>0</v>
      </c>
      <c r="BR48" s="44">
        <f t="shared" si="0"/>
        <v>1</v>
      </c>
      <c r="BS48" s="44">
        <f t="shared" si="0"/>
        <v>0</v>
      </c>
      <c r="BT48" s="44">
        <f t="shared" si="0"/>
        <v>0</v>
      </c>
      <c r="BU48" s="44">
        <f t="shared" si="0"/>
        <v>0</v>
      </c>
      <c r="BV48" s="44">
        <f t="shared" si="0"/>
        <v>0</v>
      </c>
      <c r="BW48" s="44">
        <f t="shared" si="0"/>
        <v>1</v>
      </c>
      <c r="BX48" s="44">
        <f t="shared" si="0"/>
        <v>0</v>
      </c>
      <c r="BY48" s="45">
        <f t="shared" si="0"/>
        <v>0</v>
      </c>
    </row>
    <row r="49" spans="51:77" ht="21">
      <c r="AY49" s="64"/>
      <c r="AZ49" s="32"/>
      <c r="BA49" s="3"/>
      <c r="BB49" s="43">
        <f t="shared" si="1"/>
        <v>0</v>
      </c>
      <c r="BC49" s="44">
        <f t="shared" si="0"/>
        <v>0</v>
      </c>
      <c r="BD49" s="44">
        <f t="shared" si="0"/>
        <v>0</v>
      </c>
      <c r="BE49" s="44">
        <f t="shared" si="0"/>
        <v>0</v>
      </c>
      <c r="BF49" s="44">
        <f t="shared" si="0"/>
        <v>1</v>
      </c>
      <c r="BG49" s="44">
        <f t="shared" si="0"/>
        <v>0</v>
      </c>
      <c r="BH49" s="44">
        <f t="shared" si="0"/>
        <v>0</v>
      </c>
      <c r="BI49" s="44">
        <f t="shared" si="0"/>
        <v>1</v>
      </c>
      <c r="BJ49" s="44">
        <f t="shared" si="0"/>
        <v>0</v>
      </c>
      <c r="BK49" s="44">
        <f t="shared" si="0"/>
        <v>0</v>
      </c>
      <c r="BL49" s="44">
        <f t="shared" si="0"/>
        <v>1</v>
      </c>
      <c r="BM49" s="44">
        <f t="shared" si="0"/>
        <v>0</v>
      </c>
      <c r="BN49" s="44">
        <f t="shared" si="0"/>
        <v>0</v>
      </c>
      <c r="BO49" s="44">
        <f t="shared" si="0"/>
        <v>0</v>
      </c>
      <c r="BP49" s="44">
        <f t="shared" si="0"/>
        <v>0</v>
      </c>
      <c r="BQ49" s="44">
        <f t="shared" si="0"/>
        <v>0</v>
      </c>
      <c r="BR49" s="44">
        <f t="shared" si="0"/>
        <v>1</v>
      </c>
      <c r="BS49" s="44">
        <f t="shared" si="0"/>
        <v>0</v>
      </c>
      <c r="BT49" s="44">
        <f t="shared" si="0"/>
        <v>0</v>
      </c>
      <c r="BU49" s="44">
        <f t="shared" si="0"/>
        <v>0</v>
      </c>
      <c r="BV49" s="44">
        <f t="shared" si="0"/>
        <v>0</v>
      </c>
      <c r="BW49" s="44">
        <f t="shared" si="0"/>
        <v>1</v>
      </c>
      <c r="BX49" s="44">
        <f t="shared" si="0"/>
        <v>0</v>
      </c>
      <c r="BY49" s="45">
        <f t="shared" si="0"/>
        <v>0</v>
      </c>
    </row>
    <row r="50" spans="51:77" ht="21">
      <c r="AY50" s="64"/>
      <c r="AZ50" s="32"/>
      <c r="BA50" s="3"/>
      <c r="BB50" s="43">
        <f t="shared" si="1"/>
        <v>0</v>
      </c>
      <c r="BC50" s="44">
        <f t="shared" si="0"/>
        <v>0</v>
      </c>
      <c r="BD50" s="44">
        <f t="shared" si="0"/>
        <v>0</v>
      </c>
      <c r="BE50" s="44">
        <f t="shared" ref="BE50:BE61" si="2">BE49</f>
        <v>0</v>
      </c>
      <c r="BF50" s="44">
        <f t="shared" ref="BF50:BF61" si="3">BF49</f>
        <v>1</v>
      </c>
      <c r="BG50" s="44">
        <f t="shared" ref="BG50:BG61" si="4">BG49</f>
        <v>0</v>
      </c>
      <c r="BH50" s="44">
        <f t="shared" ref="BH50:BH61" si="5">BH49</f>
        <v>0</v>
      </c>
      <c r="BI50" s="44">
        <f t="shared" ref="BI50:BI61" si="6">BI49</f>
        <v>1</v>
      </c>
      <c r="BJ50" s="44">
        <f t="shared" ref="BJ50:BJ61" si="7">BJ49</f>
        <v>0</v>
      </c>
      <c r="BK50" s="44">
        <f t="shared" ref="BK50:BK61" si="8">BK49</f>
        <v>0</v>
      </c>
      <c r="BL50" s="44">
        <f t="shared" ref="BL50:BL61" si="9">BL49</f>
        <v>1</v>
      </c>
      <c r="BM50" s="44">
        <f t="shared" ref="BM50:BM61" si="10">BM49</f>
        <v>0</v>
      </c>
      <c r="BN50" s="44">
        <f t="shared" ref="BN50:BN61" si="11">BN49</f>
        <v>0</v>
      </c>
      <c r="BO50" s="44">
        <f t="shared" ref="BO50:BO61" si="12">BO49</f>
        <v>0</v>
      </c>
      <c r="BP50" s="44">
        <f t="shared" ref="BP50:BP61" si="13">BP49</f>
        <v>0</v>
      </c>
      <c r="BQ50" s="44">
        <f t="shared" ref="BQ50:BQ61" si="14">BQ49</f>
        <v>0</v>
      </c>
      <c r="BR50" s="44">
        <f t="shared" ref="BR50:BR61" si="15">BR49</f>
        <v>1</v>
      </c>
      <c r="BS50" s="44">
        <f t="shared" ref="BS50:BS61" si="16">BS49</f>
        <v>0</v>
      </c>
      <c r="BT50" s="44">
        <f t="shared" ref="BT50:BT61" si="17">BT49</f>
        <v>0</v>
      </c>
      <c r="BU50" s="44">
        <f t="shared" ref="BU50:BU61" si="18">BU49</f>
        <v>0</v>
      </c>
      <c r="BV50" s="44">
        <f t="shared" ref="BV50:BV61" si="19">BV49</f>
        <v>0</v>
      </c>
      <c r="BW50" s="44">
        <f t="shared" ref="BW50:BW61" si="20">BW49</f>
        <v>1</v>
      </c>
      <c r="BX50" s="44">
        <f t="shared" ref="BX50:BX61" si="21">BX49</f>
        <v>0</v>
      </c>
      <c r="BY50" s="45">
        <f t="shared" ref="BY50:BY61" si="22">BY49</f>
        <v>0</v>
      </c>
    </row>
    <row r="51" spans="51:77" ht="21">
      <c r="AY51" s="64"/>
      <c r="AZ51" s="32"/>
      <c r="BA51" s="3"/>
      <c r="BB51" s="43">
        <f t="shared" si="1"/>
        <v>0</v>
      </c>
      <c r="BC51" s="44">
        <f t="shared" ref="BC51:BC61" si="23">BC50</f>
        <v>0</v>
      </c>
      <c r="BD51" s="44">
        <f t="shared" ref="BD51:BD61" si="24">BD50</f>
        <v>0</v>
      </c>
      <c r="BE51" s="44">
        <f t="shared" si="2"/>
        <v>0</v>
      </c>
      <c r="BF51" s="44">
        <f t="shared" si="3"/>
        <v>1</v>
      </c>
      <c r="BG51" s="44">
        <f t="shared" si="4"/>
        <v>0</v>
      </c>
      <c r="BH51" s="44">
        <f t="shared" si="5"/>
        <v>0</v>
      </c>
      <c r="BI51" s="44">
        <f t="shared" si="6"/>
        <v>1</v>
      </c>
      <c r="BJ51" s="44">
        <f t="shared" si="7"/>
        <v>0</v>
      </c>
      <c r="BK51" s="44">
        <f t="shared" si="8"/>
        <v>0</v>
      </c>
      <c r="BL51" s="44">
        <f t="shared" si="9"/>
        <v>1</v>
      </c>
      <c r="BM51" s="44">
        <f t="shared" si="10"/>
        <v>0</v>
      </c>
      <c r="BN51" s="44">
        <f t="shared" si="11"/>
        <v>0</v>
      </c>
      <c r="BO51" s="44">
        <f t="shared" si="12"/>
        <v>0</v>
      </c>
      <c r="BP51" s="44">
        <f t="shared" si="13"/>
        <v>0</v>
      </c>
      <c r="BQ51" s="44">
        <f t="shared" si="14"/>
        <v>0</v>
      </c>
      <c r="BR51" s="44">
        <f t="shared" si="15"/>
        <v>1</v>
      </c>
      <c r="BS51" s="44">
        <f t="shared" si="16"/>
        <v>0</v>
      </c>
      <c r="BT51" s="44">
        <f t="shared" si="17"/>
        <v>0</v>
      </c>
      <c r="BU51" s="44">
        <f t="shared" si="18"/>
        <v>0</v>
      </c>
      <c r="BV51" s="44">
        <f t="shared" si="19"/>
        <v>0</v>
      </c>
      <c r="BW51" s="44">
        <f t="shared" si="20"/>
        <v>1</v>
      </c>
      <c r="BX51" s="44">
        <f t="shared" si="21"/>
        <v>0</v>
      </c>
      <c r="BY51" s="45">
        <f t="shared" si="22"/>
        <v>0</v>
      </c>
    </row>
    <row r="52" spans="51:77" ht="21">
      <c r="AY52" s="64"/>
      <c r="AZ52" s="32"/>
      <c r="BA52" s="3"/>
      <c r="BB52" s="43">
        <f t="shared" si="1"/>
        <v>0</v>
      </c>
      <c r="BC52" s="44">
        <f t="shared" si="23"/>
        <v>0</v>
      </c>
      <c r="BD52" s="44">
        <f t="shared" si="24"/>
        <v>0</v>
      </c>
      <c r="BE52" s="44">
        <f t="shared" si="2"/>
        <v>0</v>
      </c>
      <c r="BF52" s="44">
        <f t="shared" si="3"/>
        <v>1</v>
      </c>
      <c r="BG52" s="44">
        <f t="shared" si="4"/>
        <v>0</v>
      </c>
      <c r="BH52" s="44">
        <f t="shared" si="5"/>
        <v>0</v>
      </c>
      <c r="BI52" s="44">
        <f t="shared" si="6"/>
        <v>1</v>
      </c>
      <c r="BJ52" s="44">
        <f t="shared" si="7"/>
        <v>0</v>
      </c>
      <c r="BK52" s="44">
        <f t="shared" si="8"/>
        <v>0</v>
      </c>
      <c r="BL52" s="44">
        <f t="shared" si="9"/>
        <v>1</v>
      </c>
      <c r="BM52" s="44">
        <f t="shared" si="10"/>
        <v>0</v>
      </c>
      <c r="BN52" s="44">
        <f t="shared" si="11"/>
        <v>0</v>
      </c>
      <c r="BO52" s="44">
        <f t="shared" si="12"/>
        <v>0</v>
      </c>
      <c r="BP52" s="44">
        <f t="shared" si="13"/>
        <v>0</v>
      </c>
      <c r="BQ52" s="44">
        <f t="shared" si="14"/>
        <v>0</v>
      </c>
      <c r="BR52" s="44">
        <f t="shared" si="15"/>
        <v>1</v>
      </c>
      <c r="BS52" s="44">
        <f t="shared" si="16"/>
        <v>0</v>
      </c>
      <c r="BT52" s="44">
        <f t="shared" si="17"/>
        <v>0</v>
      </c>
      <c r="BU52" s="44">
        <f t="shared" si="18"/>
        <v>0</v>
      </c>
      <c r="BV52" s="44">
        <f t="shared" si="19"/>
        <v>0</v>
      </c>
      <c r="BW52" s="44">
        <f t="shared" si="20"/>
        <v>1</v>
      </c>
      <c r="BX52" s="44">
        <f t="shared" si="21"/>
        <v>0</v>
      </c>
      <c r="BY52" s="45">
        <f t="shared" si="22"/>
        <v>0</v>
      </c>
    </row>
    <row r="53" spans="51:77" ht="21">
      <c r="AY53" s="64"/>
      <c r="AZ53" s="32"/>
      <c r="BA53" s="3"/>
      <c r="BB53" s="43">
        <f t="shared" si="1"/>
        <v>0</v>
      </c>
      <c r="BC53" s="44">
        <f t="shared" si="23"/>
        <v>0</v>
      </c>
      <c r="BD53" s="44">
        <f t="shared" si="24"/>
        <v>0</v>
      </c>
      <c r="BE53" s="44">
        <f t="shared" si="2"/>
        <v>0</v>
      </c>
      <c r="BF53" s="44">
        <f t="shared" si="3"/>
        <v>1</v>
      </c>
      <c r="BG53" s="44">
        <f t="shared" si="4"/>
        <v>0</v>
      </c>
      <c r="BH53" s="44">
        <f t="shared" si="5"/>
        <v>0</v>
      </c>
      <c r="BI53" s="44">
        <f t="shared" si="6"/>
        <v>1</v>
      </c>
      <c r="BJ53" s="44">
        <f t="shared" si="7"/>
        <v>0</v>
      </c>
      <c r="BK53" s="44">
        <f t="shared" si="8"/>
        <v>0</v>
      </c>
      <c r="BL53" s="44">
        <f t="shared" si="9"/>
        <v>1</v>
      </c>
      <c r="BM53" s="44">
        <f t="shared" si="10"/>
        <v>0</v>
      </c>
      <c r="BN53" s="44">
        <f t="shared" si="11"/>
        <v>0</v>
      </c>
      <c r="BO53" s="44">
        <f t="shared" si="12"/>
        <v>0</v>
      </c>
      <c r="BP53" s="44">
        <f t="shared" si="13"/>
        <v>0</v>
      </c>
      <c r="BQ53" s="44">
        <f t="shared" si="14"/>
        <v>0</v>
      </c>
      <c r="BR53" s="44">
        <f t="shared" si="15"/>
        <v>1</v>
      </c>
      <c r="BS53" s="44">
        <f t="shared" si="16"/>
        <v>0</v>
      </c>
      <c r="BT53" s="44">
        <f t="shared" si="17"/>
        <v>0</v>
      </c>
      <c r="BU53" s="44">
        <f t="shared" si="18"/>
        <v>0</v>
      </c>
      <c r="BV53" s="44">
        <f t="shared" si="19"/>
        <v>0</v>
      </c>
      <c r="BW53" s="44">
        <f t="shared" si="20"/>
        <v>1</v>
      </c>
      <c r="BX53" s="44">
        <f t="shared" si="21"/>
        <v>0</v>
      </c>
      <c r="BY53" s="45">
        <f t="shared" si="22"/>
        <v>0</v>
      </c>
    </row>
    <row r="54" spans="51:77" ht="21">
      <c r="AY54" s="64"/>
      <c r="AZ54" s="32"/>
      <c r="BA54" s="3"/>
      <c r="BB54" s="43">
        <f t="shared" si="1"/>
        <v>0</v>
      </c>
      <c r="BC54" s="44">
        <f t="shared" si="23"/>
        <v>0</v>
      </c>
      <c r="BD54" s="44">
        <f t="shared" si="24"/>
        <v>0</v>
      </c>
      <c r="BE54" s="44">
        <f t="shared" si="2"/>
        <v>0</v>
      </c>
      <c r="BF54" s="44">
        <f t="shared" si="3"/>
        <v>1</v>
      </c>
      <c r="BG54" s="44">
        <f t="shared" si="4"/>
        <v>0</v>
      </c>
      <c r="BH54" s="44">
        <f t="shared" si="5"/>
        <v>0</v>
      </c>
      <c r="BI54" s="44">
        <f t="shared" si="6"/>
        <v>1</v>
      </c>
      <c r="BJ54" s="44">
        <f t="shared" si="7"/>
        <v>0</v>
      </c>
      <c r="BK54" s="44">
        <f t="shared" si="8"/>
        <v>0</v>
      </c>
      <c r="BL54" s="44">
        <f t="shared" si="9"/>
        <v>1</v>
      </c>
      <c r="BM54" s="44">
        <f t="shared" si="10"/>
        <v>0</v>
      </c>
      <c r="BN54" s="44">
        <f t="shared" si="11"/>
        <v>0</v>
      </c>
      <c r="BO54" s="44">
        <f t="shared" si="12"/>
        <v>0</v>
      </c>
      <c r="BP54" s="44">
        <f t="shared" si="13"/>
        <v>0</v>
      </c>
      <c r="BQ54" s="44">
        <f t="shared" si="14"/>
        <v>0</v>
      </c>
      <c r="BR54" s="44">
        <f t="shared" si="15"/>
        <v>1</v>
      </c>
      <c r="BS54" s="44">
        <f t="shared" si="16"/>
        <v>0</v>
      </c>
      <c r="BT54" s="44">
        <f t="shared" si="17"/>
        <v>0</v>
      </c>
      <c r="BU54" s="44">
        <f t="shared" si="18"/>
        <v>0</v>
      </c>
      <c r="BV54" s="44">
        <f t="shared" si="19"/>
        <v>0</v>
      </c>
      <c r="BW54" s="44">
        <f t="shared" si="20"/>
        <v>1</v>
      </c>
      <c r="BX54" s="44">
        <f t="shared" si="21"/>
        <v>0</v>
      </c>
      <c r="BY54" s="45">
        <f t="shared" si="22"/>
        <v>0</v>
      </c>
    </row>
    <row r="55" spans="51:77" ht="21">
      <c r="AY55" s="64"/>
      <c r="AZ55" s="32"/>
      <c r="BA55" s="3"/>
      <c r="BB55" s="43">
        <f t="shared" si="1"/>
        <v>0</v>
      </c>
      <c r="BC55" s="44">
        <f t="shared" si="23"/>
        <v>0</v>
      </c>
      <c r="BD55" s="44">
        <f t="shared" si="24"/>
        <v>0</v>
      </c>
      <c r="BE55" s="44">
        <f t="shared" si="2"/>
        <v>0</v>
      </c>
      <c r="BF55" s="44">
        <f t="shared" si="3"/>
        <v>1</v>
      </c>
      <c r="BG55" s="44">
        <f t="shared" si="4"/>
        <v>0</v>
      </c>
      <c r="BH55" s="44">
        <f t="shared" si="5"/>
        <v>0</v>
      </c>
      <c r="BI55" s="44">
        <f t="shared" si="6"/>
        <v>1</v>
      </c>
      <c r="BJ55" s="44">
        <f t="shared" si="7"/>
        <v>0</v>
      </c>
      <c r="BK55" s="44">
        <f t="shared" si="8"/>
        <v>0</v>
      </c>
      <c r="BL55" s="44">
        <f t="shared" si="9"/>
        <v>1</v>
      </c>
      <c r="BM55" s="44">
        <f t="shared" si="10"/>
        <v>0</v>
      </c>
      <c r="BN55" s="44">
        <f t="shared" si="11"/>
        <v>0</v>
      </c>
      <c r="BO55" s="44">
        <f t="shared" si="12"/>
        <v>0</v>
      </c>
      <c r="BP55" s="44">
        <f t="shared" si="13"/>
        <v>0</v>
      </c>
      <c r="BQ55" s="44">
        <f t="shared" si="14"/>
        <v>0</v>
      </c>
      <c r="BR55" s="44">
        <f t="shared" si="15"/>
        <v>1</v>
      </c>
      <c r="BS55" s="44">
        <f t="shared" si="16"/>
        <v>0</v>
      </c>
      <c r="BT55" s="44">
        <f t="shared" si="17"/>
        <v>0</v>
      </c>
      <c r="BU55" s="44">
        <f t="shared" si="18"/>
        <v>0</v>
      </c>
      <c r="BV55" s="44">
        <f t="shared" si="19"/>
        <v>0</v>
      </c>
      <c r="BW55" s="44">
        <f t="shared" si="20"/>
        <v>1</v>
      </c>
      <c r="BX55" s="44">
        <f t="shared" si="21"/>
        <v>0</v>
      </c>
      <c r="BY55" s="45">
        <f t="shared" si="22"/>
        <v>0</v>
      </c>
    </row>
    <row r="56" spans="51:77" ht="21">
      <c r="AY56" s="64"/>
      <c r="AZ56" s="32"/>
      <c r="BA56" s="3"/>
      <c r="BB56" s="43">
        <f t="shared" si="1"/>
        <v>0</v>
      </c>
      <c r="BC56" s="44">
        <f t="shared" si="23"/>
        <v>0</v>
      </c>
      <c r="BD56" s="44">
        <f t="shared" si="24"/>
        <v>0</v>
      </c>
      <c r="BE56" s="44">
        <f t="shared" si="2"/>
        <v>0</v>
      </c>
      <c r="BF56" s="44">
        <f t="shared" si="3"/>
        <v>1</v>
      </c>
      <c r="BG56" s="44">
        <f t="shared" si="4"/>
        <v>0</v>
      </c>
      <c r="BH56" s="44">
        <f t="shared" si="5"/>
        <v>0</v>
      </c>
      <c r="BI56" s="44">
        <f t="shared" si="6"/>
        <v>1</v>
      </c>
      <c r="BJ56" s="44">
        <f t="shared" si="7"/>
        <v>0</v>
      </c>
      <c r="BK56" s="44">
        <f t="shared" si="8"/>
        <v>0</v>
      </c>
      <c r="BL56" s="44">
        <f t="shared" si="9"/>
        <v>1</v>
      </c>
      <c r="BM56" s="44">
        <f t="shared" si="10"/>
        <v>0</v>
      </c>
      <c r="BN56" s="44">
        <f t="shared" si="11"/>
        <v>0</v>
      </c>
      <c r="BO56" s="44">
        <f t="shared" si="12"/>
        <v>0</v>
      </c>
      <c r="BP56" s="44">
        <f t="shared" si="13"/>
        <v>0</v>
      </c>
      <c r="BQ56" s="44">
        <f t="shared" si="14"/>
        <v>0</v>
      </c>
      <c r="BR56" s="44">
        <f t="shared" si="15"/>
        <v>1</v>
      </c>
      <c r="BS56" s="44">
        <f t="shared" si="16"/>
        <v>0</v>
      </c>
      <c r="BT56" s="44">
        <f t="shared" si="17"/>
        <v>0</v>
      </c>
      <c r="BU56" s="44">
        <f t="shared" si="18"/>
        <v>0</v>
      </c>
      <c r="BV56" s="44">
        <f t="shared" si="19"/>
        <v>0</v>
      </c>
      <c r="BW56" s="44">
        <f t="shared" si="20"/>
        <v>1</v>
      </c>
      <c r="BX56" s="44">
        <f t="shared" si="21"/>
        <v>0</v>
      </c>
      <c r="BY56" s="45">
        <f t="shared" si="22"/>
        <v>0</v>
      </c>
    </row>
    <row r="57" spans="51:77" ht="21">
      <c r="AY57" s="64"/>
      <c r="AZ57" s="32"/>
      <c r="BA57" s="3"/>
      <c r="BB57" s="43">
        <f t="shared" si="1"/>
        <v>0</v>
      </c>
      <c r="BC57" s="44">
        <f t="shared" si="23"/>
        <v>0</v>
      </c>
      <c r="BD57" s="44">
        <f t="shared" si="24"/>
        <v>0</v>
      </c>
      <c r="BE57" s="44">
        <f t="shared" si="2"/>
        <v>0</v>
      </c>
      <c r="BF57" s="44">
        <f t="shared" si="3"/>
        <v>1</v>
      </c>
      <c r="BG57" s="44">
        <f t="shared" si="4"/>
        <v>0</v>
      </c>
      <c r="BH57" s="44">
        <f t="shared" si="5"/>
        <v>0</v>
      </c>
      <c r="BI57" s="44">
        <f t="shared" si="6"/>
        <v>1</v>
      </c>
      <c r="BJ57" s="44">
        <f t="shared" si="7"/>
        <v>0</v>
      </c>
      <c r="BK57" s="44">
        <f t="shared" si="8"/>
        <v>0</v>
      </c>
      <c r="BL57" s="44">
        <f t="shared" si="9"/>
        <v>1</v>
      </c>
      <c r="BM57" s="44">
        <f t="shared" si="10"/>
        <v>0</v>
      </c>
      <c r="BN57" s="44">
        <f t="shared" si="11"/>
        <v>0</v>
      </c>
      <c r="BO57" s="44">
        <f t="shared" si="12"/>
        <v>0</v>
      </c>
      <c r="BP57" s="44">
        <f t="shared" si="13"/>
        <v>0</v>
      </c>
      <c r="BQ57" s="44">
        <f t="shared" si="14"/>
        <v>0</v>
      </c>
      <c r="BR57" s="44">
        <f t="shared" si="15"/>
        <v>1</v>
      </c>
      <c r="BS57" s="44">
        <f t="shared" si="16"/>
        <v>0</v>
      </c>
      <c r="BT57" s="44">
        <f t="shared" si="17"/>
        <v>0</v>
      </c>
      <c r="BU57" s="44">
        <f t="shared" si="18"/>
        <v>0</v>
      </c>
      <c r="BV57" s="44">
        <f t="shared" si="19"/>
        <v>0</v>
      </c>
      <c r="BW57" s="44">
        <f t="shared" si="20"/>
        <v>1</v>
      </c>
      <c r="BX57" s="44">
        <f t="shared" si="21"/>
        <v>0</v>
      </c>
      <c r="BY57" s="45">
        <f t="shared" si="22"/>
        <v>0</v>
      </c>
    </row>
    <row r="58" spans="51:77" ht="21">
      <c r="AY58" s="64"/>
      <c r="AZ58" s="32"/>
      <c r="BA58" s="3"/>
      <c r="BB58" s="43">
        <f t="shared" si="1"/>
        <v>0</v>
      </c>
      <c r="BC58" s="44">
        <f t="shared" si="23"/>
        <v>0</v>
      </c>
      <c r="BD58" s="44">
        <f t="shared" si="24"/>
        <v>0</v>
      </c>
      <c r="BE58" s="44">
        <f t="shared" si="2"/>
        <v>0</v>
      </c>
      <c r="BF58" s="44">
        <f t="shared" si="3"/>
        <v>1</v>
      </c>
      <c r="BG58" s="44">
        <f t="shared" si="4"/>
        <v>0</v>
      </c>
      <c r="BH58" s="44">
        <f t="shared" si="5"/>
        <v>0</v>
      </c>
      <c r="BI58" s="44">
        <f t="shared" si="6"/>
        <v>1</v>
      </c>
      <c r="BJ58" s="44">
        <f t="shared" si="7"/>
        <v>0</v>
      </c>
      <c r="BK58" s="44">
        <f t="shared" si="8"/>
        <v>0</v>
      </c>
      <c r="BL58" s="44">
        <f t="shared" si="9"/>
        <v>1</v>
      </c>
      <c r="BM58" s="44">
        <f t="shared" si="10"/>
        <v>0</v>
      </c>
      <c r="BN58" s="44">
        <f t="shared" si="11"/>
        <v>0</v>
      </c>
      <c r="BO58" s="44">
        <f t="shared" si="12"/>
        <v>0</v>
      </c>
      <c r="BP58" s="44">
        <f t="shared" si="13"/>
        <v>0</v>
      </c>
      <c r="BQ58" s="44">
        <f t="shared" si="14"/>
        <v>0</v>
      </c>
      <c r="BR58" s="44">
        <f t="shared" si="15"/>
        <v>1</v>
      </c>
      <c r="BS58" s="44">
        <f t="shared" si="16"/>
        <v>0</v>
      </c>
      <c r="BT58" s="44">
        <f t="shared" si="17"/>
        <v>0</v>
      </c>
      <c r="BU58" s="44">
        <f t="shared" si="18"/>
        <v>0</v>
      </c>
      <c r="BV58" s="44">
        <f t="shared" si="19"/>
        <v>0</v>
      </c>
      <c r="BW58" s="44">
        <f t="shared" si="20"/>
        <v>1</v>
      </c>
      <c r="BX58" s="44">
        <f t="shared" si="21"/>
        <v>0</v>
      </c>
      <c r="BY58" s="45">
        <f t="shared" si="22"/>
        <v>0</v>
      </c>
    </row>
    <row r="59" spans="51:77" ht="21">
      <c r="AY59" s="64"/>
      <c r="AZ59" s="32"/>
      <c r="BA59" s="3"/>
      <c r="BB59" s="43">
        <f t="shared" si="1"/>
        <v>0</v>
      </c>
      <c r="BC59" s="44">
        <f t="shared" si="23"/>
        <v>0</v>
      </c>
      <c r="BD59" s="44">
        <f t="shared" si="24"/>
        <v>0</v>
      </c>
      <c r="BE59" s="44">
        <f t="shared" si="2"/>
        <v>0</v>
      </c>
      <c r="BF59" s="44">
        <f t="shared" si="3"/>
        <v>1</v>
      </c>
      <c r="BG59" s="44">
        <f t="shared" si="4"/>
        <v>0</v>
      </c>
      <c r="BH59" s="44">
        <f t="shared" si="5"/>
        <v>0</v>
      </c>
      <c r="BI59" s="44">
        <f t="shared" si="6"/>
        <v>1</v>
      </c>
      <c r="BJ59" s="44">
        <f t="shared" si="7"/>
        <v>0</v>
      </c>
      <c r="BK59" s="44">
        <f t="shared" si="8"/>
        <v>0</v>
      </c>
      <c r="BL59" s="44">
        <f t="shared" si="9"/>
        <v>1</v>
      </c>
      <c r="BM59" s="44">
        <f t="shared" si="10"/>
        <v>0</v>
      </c>
      <c r="BN59" s="44">
        <f t="shared" si="11"/>
        <v>0</v>
      </c>
      <c r="BO59" s="44">
        <f t="shared" si="12"/>
        <v>0</v>
      </c>
      <c r="BP59" s="44">
        <f t="shared" si="13"/>
        <v>0</v>
      </c>
      <c r="BQ59" s="44">
        <f t="shared" si="14"/>
        <v>0</v>
      </c>
      <c r="BR59" s="44">
        <f t="shared" si="15"/>
        <v>1</v>
      </c>
      <c r="BS59" s="44">
        <f t="shared" si="16"/>
        <v>0</v>
      </c>
      <c r="BT59" s="44">
        <f t="shared" si="17"/>
        <v>0</v>
      </c>
      <c r="BU59" s="44">
        <f t="shared" si="18"/>
        <v>0</v>
      </c>
      <c r="BV59" s="44">
        <f t="shared" si="19"/>
        <v>0</v>
      </c>
      <c r="BW59" s="44">
        <f t="shared" si="20"/>
        <v>1</v>
      </c>
      <c r="BX59" s="44">
        <f t="shared" si="21"/>
        <v>0</v>
      </c>
      <c r="BY59" s="45">
        <f t="shared" si="22"/>
        <v>0</v>
      </c>
    </row>
    <row r="60" spans="51:77" ht="21">
      <c r="AY60" s="64"/>
      <c r="AZ60" s="32"/>
      <c r="BA60" s="3"/>
      <c r="BB60" s="43">
        <f t="shared" si="1"/>
        <v>0</v>
      </c>
      <c r="BC60" s="44">
        <f t="shared" si="23"/>
        <v>0</v>
      </c>
      <c r="BD60" s="44">
        <f t="shared" si="24"/>
        <v>0</v>
      </c>
      <c r="BE60" s="44">
        <f t="shared" si="2"/>
        <v>0</v>
      </c>
      <c r="BF60" s="44">
        <f t="shared" si="3"/>
        <v>1</v>
      </c>
      <c r="BG60" s="44">
        <f t="shared" si="4"/>
        <v>0</v>
      </c>
      <c r="BH60" s="44">
        <f t="shared" si="5"/>
        <v>0</v>
      </c>
      <c r="BI60" s="44">
        <f t="shared" si="6"/>
        <v>1</v>
      </c>
      <c r="BJ60" s="44">
        <f t="shared" si="7"/>
        <v>0</v>
      </c>
      <c r="BK60" s="44">
        <f t="shared" si="8"/>
        <v>0</v>
      </c>
      <c r="BL60" s="44">
        <f t="shared" si="9"/>
        <v>1</v>
      </c>
      <c r="BM60" s="44">
        <f t="shared" si="10"/>
        <v>0</v>
      </c>
      <c r="BN60" s="44">
        <f t="shared" si="11"/>
        <v>0</v>
      </c>
      <c r="BO60" s="44">
        <f t="shared" si="12"/>
        <v>0</v>
      </c>
      <c r="BP60" s="44">
        <f t="shared" si="13"/>
        <v>0</v>
      </c>
      <c r="BQ60" s="44">
        <f t="shared" si="14"/>
        <v>0</v>
      </c>
      <c r="BR60" s="44">
        <f t="shared" si="15"/>
        <v>1</v>
      </c>
      <c r="BS60" s="44">
        <f t="shared" si="16"/>
        <v>0</v>
      </c>
      <c r="BT60" s="44">
        <f t="shared" si="17"/>
        <v>0</v>
      </c>
      <c r="BU60" s="44">
        <f t="shared" si="18"/>
        <v>0</v>
      </c>
      <c r="BV60" s="44">
        <f t="shared" si="19"/>
        <v>0</v>
      </c>
      <c r="BW60" s="44">
        <f t="shared" si="20"/>
        <v>1</v>
      </c>
      <c r="BX60" s="44">
        <f t="shared" si="21"/>
        <v>0</v>
      </c>
      <c r="BY60" s="45">
        <f t="shared" si="22"/>
        <v>0</v>
      </c>
    </row>
    <row r="61" spans="51:77" ht="21">
      <c r="AY61" s="64"/>
      <c r="AZ61" s="32"/>
      <c r="BA61" s="3"/>
      <c r="BB61" s="46">
        <f t="shared" si="1"/>
        <v>0</v>
      </c>
      <c r="BC61" s="47">
        <f t="shared" si="23"/>
        <v>0</v>
      </c>
      <c r="BD61" s="47">
        <f t="shared" si="24"/>
        <v>0</v>
      </c>
      <c r="BE61" s="47">
        <f t="shared" si="2"/>
        <v>0</v>
      </c>
      <c r="BF61" s="47">
        <f t="shared" si="3"/>
        <v>1</v>
      </c>
      <c r="BG61" s="47">
        <f t="shared" si="4"/>
        <v>0</v>
      </c>
      <c r="BH61" s="47">
        <f t="shared" si="5"/>
        <v>0</v>
      </c>
      <c r="BI61" s="47">
        <f t="shared" si="6"/>
        <v>1</v>
      </c>
      <c r="BJ61" s="47">
        <f t="shared" si="7"/>
        <v>0</v>
      </c>
      <c r="BK61" s="47">
        <f t="shared" si="8"/>
        <v>0</v>
      </c>
      <c r="BL61" s="47">
        <f t="shared" si="9"/>
        <v>1</v>
      </c>
      <c r="BM61" s="47">
        <f t="shared" si="10"/>
        <v>0</v>
      </c>
      <c r="BN61" s="47">
        <f t="shared" si="11"/>
        <v>0</v>
      </c>
      <c r="BO61" s="47">
        <f t="shared" si="12"/>
        <v>0</v>
      </c>
      <c r="BP61" s="47">
        <f t="shared" si="13"/>
        <v>0</v>
      </c>
      <c r="BQ61" s="47">
        <f t="shared" si="14"/>
        <v>0</v>
      </c>
      <c r="BR61" s="47">
        <f t="shared" si="15"/>
        <v>1</v>
      </c>
      <c r="BS61" s="47">
        <f t="shared" si="16"/>
        <v>0</v>
      </c>
      <c r="BT61" s="47">
        <f t="shared" si="17"/>
        <v>0</v>
      </c>
      <c r="BU61" s="47">
        <f t="shared" si="18"/>
        <v>0</v>
      </c>
      <c r="BV61" s="47">
        <f t="shared" si="19"/>
        <v>0</v>
      </c>
      <c r="BW61" s="47">
        <f t="shared" si="20"/>
        <v>1</v>
      </c>
      <c r="BX61" s="47">
        <f t="shared" si="21"/>
        <v>0</v>
      </c>
      <c r="BY61" s="48">
        <f t="shared" si="22"/>
        <v>0</v>
      </c>
    </row>
    <row r="62" spans="51:77" ht="21">
      <c r="AY62" s="64"/>
      <c r="AZ62" s="32"/>
      <c r="BA62" s="3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</row>
    <row r="63" spans="51:77" ht="19" thickBot="1">
      <c r="AY63" s="64"/>
      <c r="BA63" s="3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spans="51:77" ht="19" thickBot="1">
      <c r="AY64" s="64"/>
      <c r="AZ64" s="10" t="s">
        <v>68</v>
      </c>
      <c r="BA64" s="3"/>
      <c r="BB64" s="19">
        <f>BB91/$BB$132</f>
        <v>0</v>
      </c>
      <c r="BC64" s="19">
        <f t="shared" ref="BC64:BY64" si="25">BC91/$BB$132</f>
        <v>0</v>
      </c>
      <c r="BD64" s="19">
        <f t="shared" si="25"/>
        <v>0</v>
      </c>
      <c r="BE64" s="19">
        <f t="shared" si="25"/>
        <v>0</v>
      </c>
      <c r="BF64" s="19">
        <f t="shared" si="25"/>
        <v>9.7023835138540446E-3</v>
      </c>
      <c r="BG64" s="19">
        <f t="shared" si="25"/>
        <v>0</v>
      </c>
      <c r="BH64" s="19">
        <f t="shared" si="25"/>
        <v>0</v>
      </c>
      <c r="BI64" s="19">
        <f t="shared" si="25"/>
        <v>0.45790846834441018</v>
      </c>
      <c r="BJ64" s="19">
        <f t="shared" si="25"/>
        <v>0</v>
      </c>
      <c r="BK64" s="19">
        <f t="shared" si="25"/>
        <v>0</v>
      </c>
      <c r="BL64" s="19">
        <f t="shared" si="25"/>
        <v>0.18315438048354801</v>
      </c>
      <c r="BM64" s="19">
        <f t="shared" si="25"/>
        <v>0</v>
      </c>
      <c r="BN64" s="19">
        <f t="shared" si="25"/>
        <v>0</v>
      </c>
      <c r="BO64" s="19">
        <f t="shared" si="25"/>
        <v>0</v>
      </c>
      <c r="BP64" s="19">
        <f t="shared" si="25"/>
        <v>0</v>
      </c>
      <c r="BQ64" s="19">
        <f t="shared" si="25"/>
        <v>0</v>
      </c>
      <c r="BR64" s="19">
        <f t="shared" si="25"/>
        <v>8.71763411956499E-3</v>
      </c>
      <c r="BS64" s="19">
        <f t="shared" si="25"/>
        <v>0</v>
      </c>
      <c r="BT64" s="19">
        <f t="shared" si="25"/>
        <v>0</v>
      </c>
      <c r="BU64" s="19">
        <f t="shared" si="25"/>
        <v>0</v>
      </c>
      <c r="BV64" s="19">
        <f t="shared" si="25"/>
        <v>0</v>
      </c>
      <c r="BW64" s="19">
        <f t="shared" si="25"/>
        <v>0.3405171335386229</v>
      </c>
      <c r="BX64" s="19">
        <f t="shared" si="25"/>
        <v>0</v>
      </c>
      <c r="BY64" s="19">
        <f t="shared" si="25"/>
        <v>0</v>
      </c>
    </row>
    <row r="65" spans="51:77" ht="3" customHeight="1">
      <c r="AY65" s="64"/>
      <c r="BA65" s="3"/>
      <c r="BB65" s="20">
        <f>BB64</f>
        <v>0</v>
      </c>
      <c r="BC65" s="21">
        <f t="shared" ref="BC65:BY65" si="26">BC64</f>
        <v>0</v>
      </c>
      <c r="BD65" s="21">
        <f t="shared" si="26"/>
        <v>0</v>
      </c>
      <c r="BE65" s="21">
        <f t="shared" si="26"/>
        <v>0</v>
      </c>
      <c r="BF65" s="21">
        <f t="shared" si="26"/>
        <v>9.7023835138540446E-3</v>
      </c>
      <c r="BG65" s="21">
        <f t="shared" si="26"/>
        <v>0</v>
      </c>
      <c r="BH65" s="21">
        <f t="shared" si="26"/>
        <v>0</v>
      </c>
      <c r="BI65" s="21">
        <f t="shared" si="26"/>
        <v>0.45790846834441018</v>
      </c>
      <c r="BJ65" s="21">
        <f t="shared" si="26"/>
        <v>0</v>
      </c>
      <c r="BK65" s="21">
        <f t="shared" si="26"/>
        <v>0</v>
      </c>
      <c r="BL65" s="21">
        <f t="shared" si="26"/>
        <v>0.18315438048354801</v>
      </c>
      <c r="BM65" s="21">
        <f t="shared" si="26"/>
        <v>0</v>
      </c>
      <c r="BN65" s="21">
        <f t="shared" si="26"/>
        <v>0</v>
      </c>
      <c r="BO65" s="21">
        <f t="shared" si="26"/>
        <v>0</v>
      </c>
      <c r="BP65" s="21">
        <f t="shared" si="26"/>
        <v>0</v>
      </c>
      <c r="BQ65" s="21">
        <f t="shared" si="26"/>
        <v>0</v>
      </c>
      <c r="BR65" s="21">
        <f t="shared" si="26"/>
        <v>8.71763411956499E-3</v>
      </c>
      <c r="BS65" s="21">
        <f t="shared" si="26"/>
        <v>0</v>
      </c>
      <c r="BT65" s="21">
        <f t="shared" si="26"/>
        <v>0</v>
      </c>
      <c r="BU65" s="21">
        <f t="shared" si="26"/>
        <v>0</v>
      </c>
      <c r="BV65" s="21">
        <f t="shared" si="26"/>
        <v>0</v>
      </c>
      <c r="BW65" s="21">
        <f t="shared" si="26"/>
        <v>0.3405171335386229</v>
      </c>
      <c r="BX65" s="21">
        <f t="shared" si="26"/>
        <v>0</v>
      </c>
      <c r="BY65" s="22">
        <f t="shared" si="26"/>
        <v>0</v>
      </c>
    </row>
    <row r="66" spans="51:77" ht="3" customHeight="1">
      <c r="AY66" s="64"/>
      <c r="BA66" s="3"/>
      <c r="BB66" s="20">
        <f t="shared" ref="BB66:BB87" si="27">BB65</f>
        <v>0</v>
      </c>
      <c r="BC66" s="21">
        <f t="shared" ref="BC66:BC87" si="28">BC65</f>
        <v>0</v>
      </c>
      <c r="BD66" s="21">
        <f t="shared" ref="BD66:BD87" si="29">BD65</f>
        <v>0</v>
      </c>
      <c r="BE66" s="21">
        <f t="shared" ref="BE66:BE87" si="30">BE65</f>
        <v>0</v>
      </c>
      <c r="BF66" s="21">
        <f t="shared" ref="BF66:BF87" si="31">BF65</f>
        <v>9.7023835138540446E-3</v>
      </c>
      <c r="BG66" s="21">
        <f t="shared" ref="BG66:BG87" si="32">BG65</f>
        <v>0</v>
      </c>
      <c r="BH66" s="21">
        <f t="shared" ref="BH66:BH87" si="33">BH65</f>
        <v>0</v>
      </c>
      <c r="BI66" s="21">
        <f t="shared" ref="BI66:BI87" si="34">BI65</f>
        <v>0.45790846834441018</v>
      </c>
      <c r="BJ66" s="21">
        <f t="shared" ref="BJ66:BJ87" si="35">BJ65</f>
        <v>0</v>
      </c>
      <c r="BK66" s="21">
        <f t="shared" ref="BK66:BK87" si="36">BK65</f>
        <v>0</v>
      </c>
      <c r="BL66" s="21">
        <f t="shared" ref="BL66:BL87" si="37">BL65</f>
        <v>0.18315438048354801</v>
      </c>
      <c r="BM66" s="21">
        <f t="shared" ref="BM66:BM87" si="38">BM65</f>
        <v>0</v>
      </c>
      <c r="BN66" s="21">
        <f t="shared" ref="BN66:BN87" si="39">BN65</f>
        <v>0</v>
      </c>
      <c r="BO66" s="21">
        <f t="shared" ref="BO66:BO87" si="40">BO65</f>
        <v>0</v>
      </c>
      <c r="BP66" s="21">
        <f t="shared" ref="BP66:BP87" si="41">BP65</f>
        <v>0</v>
      </c>
      <c r="BQ66" s="21">
        <f t="shared" ref="BQ66:BQ87" si="42">BQ65</f>
        <v>0</v>
      </c>
      <c r="BR66" s="21">
        <f t="shared" ref="BR66:BR87" si="43">BR65</f>
        <v>8.71763411956499E-3</v>
      </c>
      <c r="BS66" s="21">
        <f t="shared" ref="BS66:BS87" si="44">BS65</f>
        <v>0</v>
      </c>
      <c r="BT66" s="21">
        <f t="shared" ref="BT66:BT87" si="45">BT65</f>
        <v>0</v>
      </c>
      <c r="BU66" s="21">
        <f t="shared" ref="BU66:BU87" si="46">BU65</f>
        <v>0</v>
      </c>
      <c r="BV66" s="21">
        <f t="shared" ref="BV66:BV87" si="47">BV65</f>
        <v>0</v>
      </c>
      <c r="BW66" s="21">
        <f t="shared" ref="BW66:BW87" si="48">BW65</f>
        <v>0.3405171335386229</v>
      </c>
      <c r="BX66" s="21">
        <f t="shared" ref="BX66:BX87" si="49">BX65</f>
        <v>0</v>
      </c>
      <c r="BY66" s="22">
        <f t="shared" ref="BY66:BY87" si="50">BY65</f>
        <v>0</v>
      </c>
    </row>
    <row r="67" spans="51:77" ht="3" customHeight="1">
      <c r="AY67" s="64"/>
      <c r="BA67" s="3"/>
      <c r="BB67" s="20">
        <f t="shared" si="27"/>
        <v>0</v>
      </c>
      <c r="BC67" s="21">
        <f t="shared" si="28"/>
        <v>0</v>
      </c>
      <c r="BD67" s="21">
        <f t="shared" si="29"/>
        <v>0</v>
      </c>
      <c r="BE67" s="21">
        <f t="shared" si="30"/>
        <v>0</v>
      </c>
      <c r="BF67" s="21">
        <f t="shared" si="31"/>
        <v>9.7023835138540446E-3</v>
      </c>
      <c r="BG67" s="21">
        <f t="shared" si="32"/>
        <v>0</v>
      </c>
      <c r="BH67" s="21">
        <f t="shared" si="33"/>
        <v>0</v>
      </c>
      <c r="BI67" s="21">
        <f t="shared" si="34"/>
        <v>0.45790846834441018</v>
      </c>
      <c r="BJ67" s="21">
        <f t="shared" si="35"/>
        <v>0</v>
      </c>
      <c r="BK67" s="21">
        <f t="shared" si="36"/>
        <v>0</v>
      </c>
      <c r="BL67" s="21">
        <f t="shared" si="37"/>
        <v>0.18315438048354801</v>
      </c>
      <c r="BM67" s="21">
        <f t="shared" si="38"/>
        <v>0</v>
      </c>
      <c r="BN67" s="21">
        <f t="shared" si="39"/>
        <v>0</v>
      </c>
      <c r="BO67" s="21">
        <f t="shared" si="40"/>
        <v>0</v>
      </c>
      <c r="BP67" s="21">
        <f t="shared" si="41"/>
        <v>0</v>
      </c>
      <c r="BQ67" s="21">
        <f t="shared" si="42"/>
        <v>0</v>
      </c>
      <c r="BR67" s="21">
        <f t="shared" si="43"/>
        <v>8.71763411956499E-3</v>
      </c>
      <c r="BS67" s="21">
        <f t="shared" si="44"/>
        <v>0</v>
      </c>
      <c r="BT67" s="21">
        <f t="shared" si="45"/>
        <v>0</v>
      </c>
      <c r="BU67" s="21">
        <f t="shared" si="46"/>
        <v>0</v>
      </c>
      <c r="BV67" s="21">
        <f t="shared" si="47"/>
        <v>0</v>
      </c>
      <c r="BW67" s="21">
        <f t="shared" si="48"/>
        <v>0.3405171335386229</v>
      </c>
      <c r="BX67" s="21">
        <f t="shared" si="49"/>
        <v>0</v>
      </c>
      <c r="BY67" s="22">
        <f t="shared" si="50"/>
        <v>0</v>
      </c>
    </row>
    <row r="68" spans="51:77" ht="3" customHeight="1">
      <c r="AY68" s="64"/>
      <c r="BA68" s="3"/>
      <c r="BB68" s="20">
        <f t="shared" si="27"/>
        <v>0</v>
      </c>
      <c r="BC68" s="21">
        <f t="shared" si="28"/>
        <v>0</v>
      </c>
      <c r="BD68" s="21">
        <f t="shared" si="29"/>
        <v>0</v>
      </c>
      <c r="BE68" s="21">
        <f t="shared" si="30"/>
        <v>0</v>
      </c>
      <c r="BF68" s="21">
        <f t="shared" si="31"/>
        <v>9.7023835138540446E-3</v>
      </c>
      <c r="BG68" s="21">
        <f t="shared" si="32"/>
        <v>0</v>
      </c>
      <c r="BH68" s="21">
        <f t="shared" si="33"/>
        <v>0</v>
      </c>
      <c r="BI68" s="21">
        <f t="shared" si="34"/>
        <v>0.45790846834441018</v>
      </c>
      <c r="BJ68" s="21">
        <f t="shared" si="35"/>
        <v>0</v>
      </c>
      <c r="BK68" s="21">
        <f t="shared" si="36"/>
        <v>0</v>
      </c>
      <c r="BL68" s="21">
        <f t="shared" si="37"/>
        <v>0.18315438048354801</v>
      </c>
      <c r="BM68" s="21">
        <f t="shared" si="38"/>
        <v>0</v>
      </c>
      <c r="BN68" s="21">
        <f t="shared" si="39"/>
        <v>0</v>
      </c>
      <c r="BO68" s="21">
        <f t="shared" si="40"/>
        <v>0</v>
      </c>
      <c r="BP68" s="21">
        <f t="shared" si="41"/>
        <v>0</v>
      </c>
      <c r="BQ68" s="21">
        <f t="shared" si="42"/>
        <v>0</v>
      </c>
      <c r="BR68" s="21">
        <f t="shared" si="43"/>
        <v>8.71763411956499E-3</v>
      </c>
      <c r="BS68" s="21">
        <f t="shared" si="44"/>
        <v>0</v>
      </c>
      <c r="BT68" s="21">
        <f t="shared" si="45"/>
        <v>0</v>
      </c>
      <c r="BU68" s="21">
        <f t="shared" si="46"/>
        <v>0</v>
      </c>
      <c r="BV68" s="21">
        <f t="shared" si="47"/>
        <v>0</v>
      </c>
      <c r="BW68" s="21">
        <f t="shared" si="48"/>
        <v>0.3405171335386229</v>
      </c>
      <c r="BX68" s="21">
        <f t="shared" si="49"/>
        <v>0</v>
      </c>
      <c r="BY68" s="22">
        <f t="shared" si="50"/>
        <v>0</v>
      </c>
    </row>
    <row r="69" spans="51:77" ht="3" customHeight="1">
      <c r="AY69" s="64"/>
      <c r="BA69" s="3"/>
      <c r="BB69" s="20">
        <f t="shared" si="27"/>
        <v>0</v>
      </c>
      <c r="BC69" s="21">
        <f t="shared" si="28"/>
        <v>0</v>
      </c>
      <c r="BD69" s="21">
        <f t="shared" si="29"/>
        <v>0</v>
      </c>
      <c r="BE69" s="21">
        <f t="shared" si="30"/>
        <v>0</v>
      </c>
      <c r="BF69" s="21">
        <f t="shared" si="31"/>
        <v>9.7023835138540446E-3</v>
      </c>
      <c r="BG69" s="21">
        <f t="shared" si="32"/>
        <v>0</v>
      </c>
      <c r="BH69" s="21">
        <f t="shared" si="33"/>
        <v>0</v>
      </c>
      <c r="BI69" s="21">
        <f t="shared" si="34"/>
        <v>0.45790846834441018</v>
      </c>
      <c r="BJ69" s="21">
        <f t="shared" si="35"/>
        <v>0</v>
      </c>
      <c r="BK69" s="21">
        <f t="shared" si="36"/>
        <v>0</v>
      </c>
      <c r="BL69" s="21">
        <f t="shared" si="37"/>
        <v>0.18315438048354801</v>
      </c>
      <c r="BM69" s="21">
        <f t="shared" si="38"/>
        <v>0</v>
      </c>
      <c r="BN69" s="21">
        <f t="shared" si="39"/>
        <v>0</v>
      </c>
      <c r="BO69" s="21">
        <f t="shared" si="40"/>
        <v>0</v>
      </c>
      <c r="BP69" s="21">
        <f t="shared" si="41"/>
        <v>0</v>
      </c>
      <c r="BQ69" s="21">
        <f t="shared" si="42"/>
        <v>0</v>
      </c>
      <c r="BR69" s="21">
        <f t="shared" si="43"/>
        <v>8.71763411956499E-3</v>
      </c>
      <c r="BS69" s="21">
        <f t="shared" si="44"/>
        <v>0</v>
      </c>
      <c r="BT69" s="21">
        <f t="shared" si="45"/>
        <v>0</v>
      </c>
      <c r="BU69" s="21">
        <f t="shared" si="46"/>
        <v>0</v>
      </c>
      <c r="BV69" s="21">
        <f t="shared" si="47"/>
        <v>0</v>
      </c>
      <c r="BW69" s="21">
        <f t="shared" si="48"/>
        <v>0.3405171335386229</v>
      </c>
      <c r="BX69" s="21">
        <f t="shared" si="49"/>
        <v>0</v>
      </c>
      <c r="BY69" s="22">
        <f t="shared" si="50"/>
        <v>0</v>
      </c>
    </row>
    <row r="70" spans="51:77" ht="3" customHeight="1">
      <c r="AY70" s="64"/>
      <c r="BA70" s="3"/>
      <c r="BB70" s="20">
        <f t="shared" si="27"/>
        <v>0</v>
      </c>
      <c r="BC70" s="21">
        <f t="shared" si="28"/>
        <v>0</v>
      </c>
      <c r="BD70" s="21">
        <f t="shared" si="29"/>
        <v>0</v>
      </c>
      <c r="BE70" s="21">
        <f t="shared" si="30"/>
        <v>0</v>
      </c>
      <c r="BF70" s="21">
        <f t="shared" si="31"/>
        <v>9.7023835138540446E-3</v>
      </c>
      <c r="BG70" s="21">
        <f t="shared" si="32"/>
        <v>0</v>
      </c>
      <c r="BH70" s="21">
        <f t="shared" si="33"/>
        <v>0</v>
      </c>
      <c r="BI70" s="21">
        <f t="shared" si="34"/>
        <v>0.45790846834441018</v>
      </c>
      <c r="BJ70" s="21">
        <f t="shared" si="35"/>
        <v>0</v>
      </c>
      <c r="BK70" s="21">
        <f t="shared" si="36"/>
        <v>0</v>
      </c>
      <c r="BL70" s="21">
        <f t="shared" si="37"/>
        <v>0.18315438048354801</v>
      </c>
      <c r="BM70" s="21">
        <f t="shared" si="38"/>
        <v>0</v>
      </c>
      <c r="BN70" s="21">
        <f t="shared" si="39"/>
        <v>0</v>
      </c>
      <c r="BO70" s="21">
        <f t="shared" si="40"/>
        <v>0</v>
      </c>
      <c r="BP70" s="21">
        <f t="shared" si="41"/>
        <v>0</v>
      </c>
      <c r="BQ70" s="21">
        <f t="shared" si="42"/>
        <v>0</v>
      </c>
      <c r="BR70" s="21">
        <f t="shared" si="43"/>
        <v>8.71763411956499E-3</v>
      </c>
      <c r="BS70" s="21">
        <f t="shared" si="44"/>
        <v>0</v>
      </c>
      <c r="BT70" s="21">
        <f t="shared" si="45"/>
        <v>0</v>
      </c>
      <c r="BU70" s="21">
        <f t="shared" si="46"/>
        <v>0</v>
      </c>
      <c r="BV70" s="21">
        <f t="shared" si="47"/>
        <v>0</v>
      </c>
      <c r="BW70" s="21">
        <f t="shared" si="48"/>
        <v>0.3405171335386229</v>
      </c>
      <c r="BX70" s="21">
        <f t="shared" si="49"/>
        <v>0</v>
      </c>
      <c r="BY70" s="22">
        <f t="shared" si="50"/>
        <v>0</v>
      </c>
    </row>
    <row r="71" spans="51:77" ht="3" customHeight="1">
      <c r="AY71" s="64"/>
      <c r="BA71" s="3"/>
      <c r="BB71" s="20">
        <f t="shared" si="27"/>
        <v>0</v>
      </c>
      <c r="BC71" s="21">
        <f t="shared" si="28"/>
        <v>0</v>
      </c>
      <c r="BD71" s="21">
        <f t="shared" si="29"/>
        <v>0</v>
      </c>
      <c r="BE71" s="21">
        <f t="shared" si="30"/>
        <v>0</v>
      </c>
      <c r="BF71" s="21">
        <f t="shared" si="31"/>
        <v>9.7023835138540446E-3</v>
      </c>
      <c r="BG71" s="21">
        <f t="shared" si="32"/>
        <v>0</v>
      </c>
      <c r="BH71" s="21">
        <f t="shared" si="33"/>
        <v>0</v>
      </c>
      <c r="BI71" s="21">
        <f t="shared" si="34"/>
        <v>0.45790846834441018</v>
      </c>
      <c r="BJ71" s="21">
        <f t="shared" si="35"/>
        <v>0</v>
      </c>
      <c r="BK71" s="21">
        <f t="shared" si="36"/>
        <v>0</v>
      </c>
      <c r="BL71" s="21">
        <f t="shared" si="37"/>
        <v>0.18315438048354801</v>
      </c>
      <c r="BM71" s="21">
        <f t="shared" si="38"/>
        <v>0</v>
      </c>
      <c r="BN71" s="21">
        <f t="shared" si="39"/>
        <v>0</v>
      </c>
      <c r="BO71" s="21">
        <f t="shared" si="40"/>
        <v>0</v>
      </c>
      <c r="BP71" s="21">
        <f t="shared" si="41"/>
        <v>0</v>
      </c>
      <c r="BQ71" s="21">
        <f t="shared" si="42"/>
        <v>0</v>
      </c>
      <c r="BR71" s="21">
        <f t="shared" si="43"/>
        <v>8.71763411956499E-3</v>
      </c>
      <c r="BS71" s="21">
        <f t="shared" si="44"/>
        <v>0</v>
      </c>
      <c r="BT71" s="21">
        <f t="shared" si="45"/>
        <v>0</v>
      </c>
      <c r="BU71" s="21">
        <f t="shared" si="46"/>
        <v>0</v>
      </c>
      <c r="BV71" s="21">
        <f t="shared" si="47"/>
        <v>0</v>
      </c>
      <c r="BW71" s="21">
        <f t="shared" si="48"/>
        <v>0.3405171335386229</v>
      </c>
      <c r="BX71" s="21">
        <f t="shared" si="49"/>
        <v>0</v>
      </c>
      <c r="BY71" s="22">
        <f t="shared" si="50"/>
        <v>0</v>
      </c>
    </row>
    <row r="72" spans="51:77" ht="3" customHeight="1">
      <c r="AY72" s="64"/>
      <c r="BA72" s="3"/>
      <c r="BB72" s="20">
        <f t="shared" si="27"/>
        <v>0</v>
      </c>
      <c r="BC72" s="21">
        <f t="shared" si="28"/>
        <v>0</v>
      </c>
      <c r="BD72" s="21">
        <f t="shared" si="29"/>
        <v>0</v>
      </c>
      <c r="BE72" s="21">
        <f t="shared" si="30"/>
        <v>0</v>
      </c>
      <c r="BF72" s="21">
        <f t="shared" si="31"/>
        <v>9.7023835138540446E-3</v>
      </c>
      <c r="BG72" s="21">
        <f t="shared" si="32"/>
        <v>0</v>
      </c>
      <c r="BH72" s="21">
        <f t="shared" si="33"/>
        <v>0</v>
      </c>
      <c r="BI72" s="21">
        <f t="shared" si="34"/>
        <v>0.45790846834441018</v>
      </c>
      <c r="BJ72" s="21">
        <f t="shared" si="35"/>
        <v>0</v>
      </c>
      <c r="BK72" s="21">
        <f t="shared" si="36"/>
        <v>0</v>
      </c>
      <c r="BL72" s="21">
        <f t="shared" si="37"/>
        <v>0.18315438048354801</v>
      </c>
      <c r="BM72" s="21">
        <f t="shared" si="38"/>
        <v>0</v>
      </c>
      <c r="BN72" s="21">
        <f t="shared" si="39"/>
        <v>0</v>
      </c>
      <c r="BO72" s="21">
        <f t="shared" si="40"/>
        <v>0</v>
      </c>
      <c r="BP72" s="21">
        <f t="shared" si="41"/>
        <v>0</v>
      </c>
      <c r="BQ72" s="21">
        <f t="shared" si="42"/>
        <v>0</v>
      </c>
      <c r="BR72" s="21">
        <f t="shared" si="43"/>
        <v>8.71763411956499E-3</v>
      </c>
      <c r="BS72" s="21">
        <f t="shared" si="44"/>
        <v>0</v>
      </c>
      <c r="BT72" s="21">
        <f t="shared" si="45"/>
        <v>0</v>
      </c>
      <c r="BU72" s="21">
        <f t="shared" si="46"/>
        <v>0</v>
      </c>
      <c r="BV72" s="21">
        <f t="shared" si="47"/>
        <v>0</v>
      </c>
      <c r="BW72" s="21">
        <f t="shared" si="48"/>
        <v>0.3405171335386229</v>
      </c>
      <c r="BX72" s="21">
        <f t="shared" si="49"/>
        <v>0</v>
      </c>
      <c r="BY72" s="22">
        <f t="shared" si="50"/>
        <v>0</v>
      </c>
    </row>
    <row r="73" spans="51:77" ht="3" customHeight="1">
      <c r="AY73" s="64"/>
      <c r="BA73" s="3"/>
      <c r="BB73" s="20">
        <f t="shared" si="27"/>
        <v>0</v>
      </c>
      <c r="BC73" s="21">
        <f t="shared" si="28"/>
        <v>0</v>
      </c>
      <c r="BD73" s="21">
        <f t="shared" si="29"/>
        <v>0</v>
      </c>
      <c r="BE73" s="21">
        <f t="shared" si="30"/>
        <v>0</v>
      </c>
      <c r="BF73" s="21">
        <f t="shared" si="31"/>
        <v>9.7023835138540446E-3</v>
      </c>
      <c r="BG73" s="21">
        <f t="shared" si="32"/>
        <v>0</v>
      </c>
      <c r="BH73" s="21">
        <f t="shared" si="33"/>
        <v>0</v>
      </c>
      <c r="BI73" s="21">
        <f t="shared" si="34"/>
        <v>0.45790846834441018</v>
      </c>
      <c r="BJ73" s="21">
        <f t="shared" si="35"/>
        <v>0</v>
      </c>
      <c r="BK73" s="21">
        <f t="shared" si="36"/>
        <v>0</v>
      </c>
      <c r="BL73" s="21">
        <f t="shared" si="37"/>
        <v>0.18315438048354801</v>
      </c>
      <c r="BM73" s="21">
        <f t="shared" si="38"/>
        <v>0</v>
      </c>
      <c r="BN73" s="21">
        <f t="shared" si="39"/>
        <v>0</v>
      </c>
      <c r="BO73" s="21">
        <f t="shared" si="40"/>
        <v>0</v>
      </c>
      <c r="BP73" s="21">
        <f t="shared" si="41"/>
        <v>0</v>
      </c>
      <c r="BQ73" s="21">
        <f t="shared" si="42"/>
        <v>0</v>
      </c>
      <c r="BR73" s="21">
        <f t="shared" si="43"/>
        <v>8.71763411956499E-3</v>
      </c>
      <c r="BS73" s="21">
        <f t="shared" si="44"/>
        <v>0</v>
      </c>
      <c r="BT73" s="21">
        <f t="shared" si="45"/>
        <v>0</v>
      </c>
      <c r="BU73" s="21">
        <f t="shared" si="46"/>
        <v>0</v>
      </c>
      <c r="BV73" s="21">
        <f t="shared" si="47"/>
        <v>0</v>
      </c>
      <c r="BW73" s="21">
        <f t="shared" si="48"/>
        <v>0.3405171335386229</v>
      </c>
      <c r="BX73" s="21">
        <f t="shared" si="49"/>
        <v>0</v>
      </c>
      <c r="BY73" s="22">
        <f t="shared" si="50"/>
        <v>0</v>
      </c>
    </row>
    <row r="74" spans="51:77" ht="3" customHeight="1">
      <c r="AY74" s="64"/>
      <c r="BA74" s="3"/>
      <c r="BB74" s="20">
        <f t="shared" si="27"/>
        <v>0</v>
      </c>
      <c r="BC74" s="21">
        <f t="shared" si="28"/>
        <v>0</v>
      </c>
      <c r="BD74" s="21">
        <f t="shared" si="29"/>
        <v>0</v>
      </c>
      <c r="BE74" s="21">
        <f t="shared" si="30"/>
        <v>0</v>
      </c>
      <c r="BF74" s="21">
        <f t="shared" si="31"/>
        <v>9.7023835138540446E-3</v>
      </c>
      <c r="BG74" s="21">
        <f t="shared" si="32"/>
        <v>0</v>
      </c>
      <c r="BH74" s="21">
        <f t="shared" si="33"/>
        <v>0</v>
      </c>
      <c r="BI74" s="21">
        <f t="shared" si="34"/>
        <v>0.45790846834441018</v>
      </c>
      <c r="BJ74" s="21">
        <f t="shared" si="35"/>
        <v>0</v>
      </c>
      <c r="BK74" s="21">
        <f t="shared" si="36"/>
        <v>0</v>
      </c>
      <c r="BL74" s="21">
        <f t="shared" si="37"/>
        <v>0.18315438048354801</v>
      </c>
      <c r="BM74" s="21">
        <f t="shared" si="38"/>
        <v>0</v>
      </c>
      <c r="BN74" s="21">
        <f t="shared" si="39"/>
        <v>0</v>
      </c>
      <c r="BO74" s="21">
        <f t="shared" si="40"/>
        <v>0</v>
      </c>
      <c r="BP74" s="21">
        <f t="shared" si="41"/>
        <v>0</v>
      </c>
      <c r="BQ74" s="21">
        <f t="shared" si="42"/>
        <v>0</v>
      </c>
      <c r="BR74" s="21">
        <f t="shared" si="43"/>
        <v>8.71763411956499E-3</v>
      </c>
      <c r="BS74" s="21">
        <f t="shared" si="44"/>
        <v>0</v>
      </c>
      <c r="BT74" s="21">
        <f t="shared" si="45"/>
        <v>0</v>
      </c>
      <c r="BU74" s="21">
        <f t="shared" si="46"/>
        <v>0</v>
      </c>
      <c r="BV74" s="21">
        <f t="shared" si="47"/>
        <v>0</v>
      </c>
      <c r="BW74" s="21">
        <f t="shared" si="48"/>
        <v>0.3405171335386229</v>
      </c>
      <c r="BX74" s="21">
        <f t="shared" si="49"/>
        <v>0</v>
      </c>
      <c r="BY74" s="22">
        <f t="shared" si="50"/>
        <v>0</v>
      </c>
    </row>
    <row r="75" spans="51:77" ht="3" customHeight="1">
      <c r="AY75" s="64"/>
      <c r="BA75" s="3"/>
      <c r="BB75" s="20">
        <f t="shared" si="27"/>
        <v>0</v>
      </c>
      <c r="BC75" s="21">
        <f t="shared" si="28"/>
        <v>0</v>
      </c>
      <c r="BD75" s="21">
        <f t="shared" si="29"/>
        <v>0</v>
      </c>
      <c r="BE75" s="21">
        <f t="shared" si="30"/>
        <v>0</v>
      </c>
      <c r="BF75" s="21">
        <f t="shared" si="31"/>
        <v>9.7023835138540446E-3</v>
      </c>
      <c r="BG75" s="21">
        <f t="shared" si="32"/>
        <v>0</v>
      </c>
      <c r="BH75" s="21">
        <f t="shared" si="33"/>
        <v>0</v>
      </c>
      <c r="BI75" s="21">
        <f t="shared" si="34"/>
        <v>0.45790846834441018</v>
      </c>
      <c r="BJ75" s="21">
        <f t="shared" si="35"/>
        <v>0</v>
      </c>
      <c r="BK75" s="21">
        <f t="shared" si="36"/>
        <v>0</v>
      </c>
      <c r="BL75" s="21">
        <f t="shared" si="37"/>
        <v>0.18315438048354801</v>
      </c>
      <c r="BM75" s="21">
        <f t="shared" si="38"/>
        <v>0</v>
      </c>
      <c r="BN75" s="21">
        <f t="shared" si="39"/>
        <v>0</v>
      </c>
      <c r="BO75" s="21">
        <f t="shared" si="40"/>
        <v>0</v>
      </c>
      <c r="BP75" s="21">
        <f t="shared" si="41"/>
        <v>0</v>
      </c>
      <c r="BQ75" s="21">
        <f t="shared" si="42"/>
        <v>0</v>
      </c>
      <c r="BR75" s="21">
        <f t="shared" si="43"/>
        <v>8.71763411956499E-3</v>
      </c>
      <c r="BS75" s="21">
        <f t="shared" si="44"/>
        <v>0</v>
      </c>
      <c r="BT75" s="21">
        <f t="shared" si="45"/>
        <v>0</v>
      </c>
      <c r="BU75" s="21">
        <f t="shared" si="46"/>
        <v>0</v>
      </c>
      <c r="BV75" s="21">
        <f t="shared" si="47"/>
        <v>0</v>
      </c>
      <c r="BW75" s="21">
        <f t="shared" si="48"/>
        <v>0.3405171335386229</v>
      </c>
      <c r="BX75" s="21">
        <f t="shared" si="49"/>
        <v>0</v>
      </c>
      <c r="BY75" s="22">
        <f t="shared" si="50"/>
        <v>0</v>
      </c>
    </row>
    <row r="76" spans="51:77" ht="3" customHeight="1">
      <c r="AY76" s="64"/>
      <c r="BA76" s="3"/>
      <c r="BB76" s="20">
        <f t="shared" si="27"/>
        <v>0</v>
      </c>
      <c r="BC76" s="21">
        <f t="shared" si="28"/>
        <v>0</v>
      </c>
      <c r="BD76" s="21">
        <f t="shared" si="29"/>
        <v>0</v>
      </c>
      <c r="BE76" s="21">
        <f t="shared" si="30"/>
        <v>0</v>
      </c>
      <c r="BF76" s="21">
        <f t="shared" si="31"/>
        <v>9.7023835138540446E-3</v>
      </c>
      <c r="BG76" s="21">
        <f t="shared" si="32"/>
        <v>0</v>
      </c>
      <c r="BH76" s="21">
        <f t="shared" si="33"/>
        <v>0</v>
      </c>
      <c r="BI76" s="21">
        <f t="shared" si="34"/>
        <v>0.45790846834441018</v>
      </c>
      <c r="BJ76" s="21">
        <f t="shared" si="35"/>
        <v>0</v>
      </c>
      <c r="BK76" s="21">
        <f t="shared" si="36"/>
        <v>0</v>
      </c>
      <c r="BL76" s="21">
        <f t="shared" si="37"/>
        <v>0.18315438048354801</v>
      </c>
      <c r="BM76" s="21">
        <f t="shared" si="38"/>
        <v>0</v>
      </c>
      <c r="BN76" s="21">
        <f t="shared" si="39"/>
        <v>0</v>
      </c>
      <c r="BO76" s="21">
        <f t="shared" si="40"/>
        <v>0</v>
      </c>
      <c r="BP76" s="21">
        <f t="shared" si="41"/>
        <v>0</v>
      </c>
      <c r="BQ76" s="21">
        <f t="shared" si="42"/>
        <v>0</v>
      </c>
      <c r="BR76" s="21">
        <f t="shared" si="43"/>
        <v>8.71763411956499E-3</v>
      </c>
      <c r="BS76" s="21">
        <f t="shared" si="44"/>
        <v>0</v>
      </c>
      <c r="BT76" s="21">
        <f t="shared" si="45"/>
        <v>0</v>
      </c>
      <c r="BU76" s="21">
        <f t="shared" si="46"/>
        <v>0</v>
      </c>
      <c r="BV76" s="21">
        <f t="shared" si="47"/>
        <v>0</v>
      </c>
      <c r="BW76" s="21">
        <f t="shared" si="48"/>
        <v>0.3405171335386229</v>
      </c>
      <c r="BX76" s="21">
        <f t="shared" si="49"/>
        <v>0</v>
      </c>
      <c r="BY76" s="22">
        <f t="shared" si="50"/>
        <v>0</v>
      </c>
    </row>
    <row r="77" spans="51:77" ht="3" customHeight="1">
      <c r="AY77" s="64"/>
      <c r="BA77" s="3"/>
      <c r="BB77" s="20">
        <f t="shared" si="27"/>
        <v>0</v>
      </c>
      <c r="BC77" s="21">
        <f t="shared" si="28"/>
        <v>0</v>
      </c>
      <c r="BD77" s="21">
        <f t="shared" si="29"/>
        <v>0</v>
      </c>
      <c r="BE77" s="21">
        <f t="shared" si="30"/>
        <v>0</v>
      </c>
      <c r="BF77" s="21">
        <f t="shared" si="31"/>
        <v>9.7023835138540446E-3</v>
      </c>
      <c r="BG77" s="21">
        <f t="shared" si="32"/>
        <v>0</v>
      </c>
      <c r="BH77" s="21">
        <f t="shared" si="33"/>
        <v>0</v>
      </c>
      <c r="BI77" s="21">
        <f t="shared" si="34"/>
        <v>0.45790846834441018</v>
      </c>
      <c r="BJ77" s="21">
        <f t="shared" si="35"/>
        <v>0</v>
      </c>
      <c r="BK77" s="21">
        <f t="shared" si="36"/>
        <v>0</v>
      </c>
      <c r="BL77" s="21">
        <f t="shared" si="37"/>
        <v>0.18315438048354801</v>
      </c>
      <c r="BM77" s="21">
        <f t="shared" si="38"/>
        <v>0</v>
      </c>
      <c r="BN77" s="21">
        <f t="shared" si="39"/>
        <v>0</v>
      </c>
      <c r="BO77" s="21">
        <f t="shared" si="40"/>
        <v>0</v>
      </c>
      <c r="BP77" s="21">
        <f t="shared" si="41"/>
        <v>0</v>
      </c>
      <c r="BQ77" s="21">
        <f t="shared" si="42"/>
        <v>0</v>
      </c>
      <c r="BR77" s="21">
        <f t="shared" si="43"/>
        <v>8.71763411956499E-3</v>
      </c>
      <c r="BS77" s="21">
        <f t="shared" si="44"/>
        <v>0</v>
      </c>
      <c r="BT77" s="21">
        <f t="shared" si="45"/>
        <v>0</v>
      </c>
      <c r="BU77" s="21">
        <f t="shared" si="46"/>
        <v>0</v>
      </c>
      <c r="BV77" s="21">
        <f t="shared" si="47"/>
        <v>0</v>
      </c>
      <c r="BW77" s="21">
        <f t="shared" si="48"/>
        <v>0.3405171335386229</v>
      </c>
      <c r="BX77" s="21">
        <f t="shared" si="49"/>
        <v>0</v>
      </c>
      <c r="BY77" s="22">
        <f t="shared" si="50"/>
        <v>0</v>
      </c>
    </row>
    <row r="78" spans="51:77" ht="3" customHeight="1">
      <c r="AY78" s="64"/>
      <c r="BA78" s="3"/>
      <c r="BB78" s="20">
        <f t="shared" si="27"/>
        <v>0</v>
      </c>
      <c r="BC78" s="21">
        <f t="shared" si="28"/>
        <v>0</v>
      </c>
      <c r="BD78" s="21">
        <f t="shared" si="29"/>
        <v>0</v>
      </c>
      <c r="BE78" s="21">
        <f t="shared" si="30"/>
        <v>0</v>
      </c>
      <c r="BF78" s="21">
        <f t="shared" si="31"/>
        <v>9.7023835138540446E-3</v>
      </c>
      <c r="BG78" s="21">
        <f t="shared" si="32"/>
        <v>0</v>
      </c>
      <c r="BH78" s="21">
        <f t="shared" si="33"/>
        <v>0</v>
      </c>
      <c r="BI78" s="21">
        <f t="shared" si="34"/>
        <v>0.45790846834441018</v>
      </c>
      <c r="BJ78" s="21">
        <f t="shared" si="35"/>
        <v>0</v>
      </c>
      <c r="BK78" s="21">
        <f t="shared" si="36"/>
        <v>0</v>
      </c>
      <c r="BL78" s="21">
        <f t="shared" si="37"/>
        <v>0.18315438048354801</v>
      </c>
      <c r="BM78" s="21">
        <f t="shared" si="38"/>
        <v>0</v>
      </c>
      <c r="BN78" s="21">
        <f t="shared" si="39"/>
        <v>0</v>
      </c>
      <c r="BO78" s="21">
        <f t="shared" si="40"/>
        <v>0</v>
      </c>
      <c r="BP78" s="21">
        <f t="shared" si="41"/>
        <v>0</v>
      </c>
      <c r="BQ78" s="21">
        <f t="shared" si="42"/>
        <v>0</v>
      </c>
      <c r="BR78" s="21">
        <f t="shared" si="43"/>
        <v>8.71763411956499E-3</v>
      </c>
      <c r="BS78" s="21">
        <f t="shared" si="44"/>
        <v>0</v>
      </c>
      <c r="BT78" s="21">
        <f t="shared" si="45"/>
        <v>0</v>
      </c>
      <c r="BU78" s="21">
        <f t="shared" si="46"/>
        <v>0</v>
      </c>
      <c r="BV78" s="21">
        <f t="shared" si="47"/>
        <v>0</v>
      </c>
      <c r="BW78" s="21">
        <f t="shared" si="48"/>
        <v>0.3405171335386229</v>
      </c>
      <c r="BX78" s="21">
        <f t="shared" si="49"/>
        <v>0</v>
      </c>
      <c r="BY78" s="22">
        <f t="shared" si="50"/>
        <v>0</v>
      </c>
    </row>
    <row r="79" spans="51:77" ht="3" customHeight="1">
      <c r="AY79" s="64"/>
      <c r="BA79" s="3"/>
      <c r="BB79" s="20">
        <f t="shared" si="27"/>
        <v>0</v>
      </c>
      <c r="BC79" s="21">
        <f t="shared" si="28"/>
        <v>0</v>
      </c>
      <c r="BD79" s="21">
        <f t="shared" si="29"/>
        <v>0</v>
      </c>
      <c r="BE79" s="21">
        <f t="shared" si="30"/>
        <v>0</v>
      </c>
      <c r="BF79" s="21">
        <f t="shared" si="31"/>
        <v>9.7023835138540446E-3</v>
      </c>
      <c r="BG79" s="21">
        <f t="shared" si="32"/>
        <v>0</v>
      </c>
      <c r="BH79" s="21">
        <f t="shared" si="33"/>
        <v>0</v>
      </c>
      <c r="BI79" s="21">
        <f t="shared" si="34"/>
        <v>0.45790846834441018</v>
      </c>
      <c r="BJ79" s="21">
        <f t="shared" si="35"/>
        <v>0</v>
      </c>
      <c r="BK79" s="21">
        <f t="shared" si="36"/>
        <v>0</v>
      </c>
      <c r="BL79" s="21">
        <f t="shared" si="37"/>
        <v>0.18315438048354801</v>
      </c>
      <c r="BM79" s="21">
        <f t="shared" si="38"/>
        <v>0</v>
      </c>
      <c r="BN79" s="21">
        <f t="shared" si="39"/>
        <v>0</v>
      </c>
      <c r="BO79" s="21">
        <f t="shared" si="40"/>
        <v>0</v>
      </c>
      <c r="BP79" s="21">
        <f t="shared" si="41"/>
        <v>0</v>
      </c>
      <c r="BQ79" s="21">
        <f t="shared" si="42"/>
        <v>0</v>
      </c>
      <c r="BR79" s="21">
        <f t="shared" si="43"/>
        <v>8.71763411956499E-3</v>
      </c>
      <c r="BS79" s="21">
        <f t="shared" si="44"/>
        <v>0</v>
      </c>
      <c r="BT79" s="21">
        <f t="shared" si="45"/>
        <v>0</v>
      </c>
      <c r="BU79" s="21">
        <f t="shared" si="46"/>
        <v>0</v>
      </c>
      <c r="BV79" s="21">
        <f t="shared" si="47"/>
        <v>0</v>
      </c>
      <c r="BW79" s="21">
        <f t="shared" si="48"/>
        <v>0.3405171335386229</v>
      </c>
      <c r="BX79" s="21">
        <f t="shared" si="49"/>
        <v>0</v>
      </c>
      <c r="BY79" s="22">
        <f t="shared" si="50"/>
        <v>0</v>
      </c>
    </row>
    <row r="80" spans="51:77" ht="3" customHeight="1">
      <c r="AY80" s="64"/>
      <c r="BA80" s="3"/>
      <c r="BB80" s="20">
        <f t="shared" si="27"/>
        <v>0</v>
      </c>
      <c r="BC80" s="21">
        <f t="shared" si="28"/>
        <v>0</v>
      </c>
      <c r="BD80" s="21">
        <f t="shared" si="29"/>
        <v>0</v>
      </c>
      <c r="BE80" s="21">
        <f t="shared" si="30"/>
        <v>0</v>
      </c>
      <c r="BF80" s="21">
        <f t="shared" si="31"/>
        <v>9.7023835138540446E-3</v>
      </c>
      <c r="BG80" s="21">
        <f t="shared" si="32"/>
        <v>0</v>
      </c>
      <c r="BH80" s="21">
        <f t="shared" si="33"/>
        <v>0</v>
      </c>
      <c r="BI80" s="21">
        <f t="shared" si="34"/>
        <v>0.45790846834441018</v>
      </c>
      <c r="BJ80" s="21">
        <f t="shared" si="35"/>
        <v>0</v>
      </c>
      <c r="BK80" s="21">
        <f t="shared" si="36"/>
        <v>0</v>
      </c>
      <c r="BL80" s="21">
        <f t="shared" si="37"/>
        <v>0.18315438048354801</v>
      </c>
      <c r="BM80" s="21">
        <f t="shared" si="38"/>
        <v>0</v>
      </c>
      <c r="BN80" s="21">
        <f t="shared" si="39"/>
        <v>0</v>
      </c>
      <c r="BO80" s="21">
        <f t="shared" si="40"/>
        <v>0</v>
      </c>
      <c r="BP80" s="21">
        <f t="shared" si="41"/>
        <v>0</v>
      </c>
      <c r="BQ80" s="21">
        <f t="shared" si="42"/>
        <v>0</v>
      </c>
      <c r="BR80" s="21">
        <f t="shared" si="43"/>
        <v>8.71763411956499E-3</v>
      </c>
      <c r="BS80" s="21">
        <f t="shared" si="44"/>
        <v>0</v>
      </c>
      <c r="BT80" s="21">
        <f t="shared" si="45"/>
        <v>0</v>
      </c>
      <c r="BU80" s="21">
        <f t="shared" si="46"/>
        <v>0</v>
      </c>
      <c r="BV80" s="21">
        <f t="shared" si="47"/>
        <v>0</v>
      </c>
      <c r="BW80" s="21">
        <f t="shared" si="48"/>
        <v>0.3405171335386229</v>
      </c>
      <c r="BX80" s="21">
        <f t="shared" si="49"/>
        <v>0</v>
      </c>
      <c r="BY80" s="22">
        <f t="shared" si="50"/>
        <v>0</v>
      </c>
    </row>
    <row r="81" spans="1:77" ht="3" customHeight="1">
      <c r="AY81" s="64"/>
      <c r="BA81" s="3"/>
      <c r="BB81" s="20">
        <f t="shared" si="27"/>
        <v>0</v>
      </c>
      <c r="BC81" s="21">
        <f t="shared" si="28"/>
        <v>0</v>
      </c>
      <c r="BD81" s="21">
        <f t="shared" si="29"/>
        <v>0</v>
      </c>
      <c r="BE81" s="21">
        <f t="shared" si="30"/>
        <v>0</v>
      </c>
      <c r="BF81" s="21">
        <f t="shared" si="31"/>
        <v>9.7023835138540446E-3</v>
      </c>
      <c r="BG81" s="21">
        <f t="shared" si="32"/>
        <v>0</v>
      </c>
      <c r="BH81" s="21">
        <f t="shared" si="33"/>
        <v>0</v>
      </c>
      <c r="BI81" s="21">
        <f t="shared" si="34"/>
        <v>0.45790846834441018</v>
      </c>
      <c r="BJ81" s="21">
        <f t="shared" si="35"/>
        <v>0</v>
      </c>
      <c r="BK81" s="21">
        <f t="shared" si="36"/>
        <v>0</v>
      </c>
      <c r="BL81" s="21">
        <f t="shared" si="37"/>
        <v>0.18315438048354801</v>
      </c>
      <c r="BM81" s="21">
        <f t="shared" si="38"/>
        <v>0</v>
      </c>
      <c r="BN81" s="21">
        <f t="shared" si="39"/>
        <v>0</v>
      </c>
      <c r="BO81" s="21">
        <f t="shared" si="40"/>
        <v>0</v>
      </c>
      <c r="BP81" s="21">
        <f t="shared" si="41"/>
        <v>0</v>
      </c>
      <c r="BQ81" s="21">
        <f t="shared" si="42"/>
        <v>0</v>
      </c>
      <c r="BR81" s="21">
        <f t="shared" si="43"/>
        <v>8.71763411956499E-3</v>
      </c>
      <c r="BS81" s="21">
        <f t="shared" si="44"/>
        <v>0</v>
      </c>
      <c r="BT81" s="21">
        <f t="shared" si="45"/>
        <v>0</v>
      </c>
      <c r="BU81" s="21">
        <f t="shared" si="46"/>
        <v>0</v>
      </c>
      <c r="BV81" s="21">
        <f t="shared" si="47"/>
        <v>0</v>
      </c>
      <c r="BW81" s="21">
        <f t="shared" si="48"/>
        <v>0.3405171335386229</v>
      </c>
      <c r="BX81" s="21">
        <f t="shared" si="49"/>
        <v>0</v>
      </c>
      <c r="BY81" s="22">
        <f t="shared" si="50"/>
        <v>0</v>
      </c>
    </row>
    <row r="82" spans="1:77" ht="3" customHeight="1">
      <c r="AY82" s="64"/>
      <c r="BA82" s="3"/>
      <c r="BB82" s="20">
        <f t="shared" si="27"/>
        <v>0</v>
      </c>
      <c r="BC82" s="21">
        <f t="shared" si="28"/>
        <v>0</v>
      </c>
      <c r="BD82" s="21">
        <f t="shared" si="29"/>
        <v>0</v>
      </c>
      <c r="BE82" s="21">
        <f t="shared" si="30"/>
        <v>0</v>
      </c>
      <c r="BF82" s="21">
        <f t="shared" si="31"/>
        <v>9.7023835138540446E-3</v>
      </c>
      <c r="BG82" s="21">
        <f t="shared" si="32"/>
        <v>0</v>
      </c>
      <c r="BH82" s="21">
        <f t="shared" si="33"/>
        <v>0</v>
      </c>
      <c r="BI82" s="21">
        <f t="shared" si="34"/>
        <v>0.45790846834441018</v>
      </c>
      <c r="BJ82" s="21">
        <f t="shared" si="35"/>
        <v>0</v>
      </c>
      <c r="BK82" s="21">
        <f t="shared" si="36"/>
        <v>0</v>
      </c>
      <c r="BL82" s="21">
        <f t="shared" si="37"/>
        <v>0.18315438048354801</v>
      </c>
      <c r="BM82" s="21">
        <f t="shared" si="38"/>
        <v>0</v>
      </c>
      <c r="BN82" s="21">
        <f t="shared" si="39"/>
        <v>0</v>
      </c>
      <c r="BO82" s="21">
        <f t="shared" si="40"/>
        <v>0</v>
      </c>
      <c r="BP82" s="21">
        <f t="shared" si="41"/>
        <v>0</v>
      </c>
      <c r="BQ82" s="21">
        <f t="shared" si="42"/>
        <v>0</v>
      </c>
      <c r="BR82" s="21">
        <f t="shared" si="43"/>
        <v>8.71763411956499E-3</v>
      </c>
      <c r="BS82" s="21">
        <f t="shared" si="44"/>
        <v>0</v>
      </c>
      <c r="BT82" s="21">
        <f t="shared" si="45"/>
        <v>0</v>
      </c>
      <c r="BU82" s="21">
        <f t="shared" si="46"/>
        <v>0</v>
      </c>
      <c r="BV82" s="21">
        <f t="shared" si="47"/>
        <v>0</v>
      </c>
      <c r="BW82" s="21">
        <f t="shared" si="48"/>
        <v>0.3405171335386229</v>
      </c>
      <c r="BX82" s="21">
        <f t="shared" si="49"/>
        <v>0</v>
      </c>
      <c r="BY82" s="22">
        <f t="shared" si="50"/>
        <v>0</v>
      </c>
    </row>
    <row r="83" spans="1:77" ht="3" customHeight="1">
      <c r="AY83" s="64"/>
      <c r="BA83" s="3"/>
      <c r="BB83" s="20">
        <f t="shared" si="27"/>
        <v>0</v>
      </c>
      <c r="BC83" s="21">
        <f t="shared" si="28"/>
        <v>0</v>
      </c>
      <c r="BD83" s="21">
        <f t="shared" si="29"/>
        <v>0</v>
      </c>
      <c r="BE83" s="21">
        <f t="shared" si="30"/>
        <v>0</v>
      </c>
      <c r="BF83" s="21">
        <f t="shared" si="31"/>
        <v>9.7023835138540446E-3</v>
      </c>
      <c r="BG83" s="21">
        <f t="shared" si="32"/>
        <v>0</v>
      </c>
      <c r="BH83" s="21">
        <f t="shared" si="33"/>
        <v>0</v>
      </c>
      <c r="BI83" s="21">
        <f t="shared" si="34"/>
        <v>0.45790846834441018</v>
      </c>
      <c r="BJ83" s="21">
        <f t="shared" si="35"/>
        <v>0</v>
      </c>
      <c r="BK83" s="21">
        <f t="shared" si="36"/>
        <v>0</v>
      </c>
      <c r="BL83" s="21">
        <f t="shared" si="37"/>
        <v>0.18315438048354801</v>
      </c>
      <c r="BM83" s="21">
        <f t="shared" si="38"/>
        <v>0</v>
      </c>
      <c r="BN83" s="21">
        <f t="shared" si="39"/>
        <v>0</v>
      </c>
      <c r="BO83" s="21">
        <f t="shared" si="40"/>
        <v>0</v>
      </c>
      <c r="BP83" s="21">
        <f t="shared" si="41"/>
        <v>0</v>
      </c>
      <c r="BQ83" s="21">
        <f t="shared" si="42"/>
        <v>0</v>
      </c>
      <c r="BR83" s="21">
        <f t="shared" si="43"/>
        <v>8.71763411956499E-3</v>
      </c>
      <c r="BS83" s="21">
        <f t="shared" si="44"/>
        <v>0</v>
      </c>
      <c r="BT83" s="21">
        <f t="shared" si="45"/>
        <v>0</v>
      </c>
      <c r="BU83" s="21">
        <f t="shared" si="46"/>
        <v>0</v>
      </c>
      <c r="BV83" s="21">
        <f t="shared" si="47"/>
        <v>0</v>
      </c>
      <c r="BW83" s="21">
        <f t="shared" si="48"/>
        <v>0.3405171335386229</v>
      </c>
      <c r="BX83" s="21">
        <f t="shared" si="49"/>
        <v>0</v>
      </c>
      <c r="BY83" s="22">
        <f t="shared" si="50"/>
        <v>0</v>
      </c>
    </row>
    <row r="84" spans="1:77" ht="3" customHeight="1">
      <c r="AY84" s="64"/>
      <c r="BA84" s="3"/>
      <c r="BB84" s="20">
        <f t="shared" si="27"/>
        <v>0</v>
      </c>
      <c r="BC84" s="21">
        <f t="shared" si="28"/>
        <v>0</v>
      </c>
      <c r="BD84" s="21">
        <f t="shared" si="29"/>
        <v>0</v>
      </c>
      <c r="BE84" s="21">
        <f t="shared" si="30"/>
        <v>0</v>
      </c>
      <c r="BF84" s="21">
        <f t="shared" si="31"/>
        <v>9.7023835138540446E-3</v>
      </c>
      <c r="BG84" s="21">
        <f t="shared" si="32"/>
        <v>0</v>
      </c>
      <c r="BH84" s="21">
        <f t="shared" si="33"/>
        <v>0</v>
      </c>
      <c r="BI84" s="21">
        <f t="shared" si="34"/>
        <v>0.45790846834441018</v>
      </c>
      <c r="BJ84" s="21">
        <f t="shared" si="35"/>
        <v>0</v>
      </c>
      <c r="BK84" s="21">
        <f t="shared" si="36"/>
        <v>0</v>
      </c>
      <c r="BL84" s="21">
        <f t="shared" si="37"/>
        <v>0.18315438048354801</v>
      </c>
      <c r="BM84" s="21">
        <f t="shared" si="38"/>
        <v>0</v>
      </c>
      <c r="BN84" s="21">
        <f t="shared" si="39"/>
        <v>0</v>
      </c>
      <c r="BO84" s="21">
        <f t="shared" si="40"/>
        <v>0</v>
      </c>
      <c r="BP84" s="21">
        <f t="shared" si="41"/>
        <v>0</v>
      </c>
      <c r="BQ84" s="21">
        <f t="shared" si="42"/>
        <v>0</v>
      </c>
      <c r="BR84" s="21">
        <f t="shared" si="43"/>
        <v>8.71763411956499E-3</v>
      </c>
      <c r="BS84" s="21">
        <f t="shared" si="44"/>
        <v>0</v>
      </c>
      <c r="BT84" s="21">
        <f t="shared" si="45"/>
        <v>0</v>
      </c>
      <c r="BU84" s="21">
        <f t="shared" si="46"/>
        <v>0</v>
      </c>
      <c r="BV84" s="21">
        <f t="shared" si="47"/>
        <v>0</v>
      </c>
      <c r="BW84" s="21">
        <f t="shared" si="48"/>
        <v>0.3405171335386229</v>
      </c>
      <c r="BX84" s="21">
        <f t="shared" si="49"/>
        <v>0</v>
      </c>
      <c r="BY84" s="22">
        <f t="shared" si="50"/>
        <v>0</v>
      </c>
    </row>
    <row r="85" spans="1:77" ht="3" customHeight="1">
      <c r="AY85" s="64"/>
      <c r="BA85" s="3"/>
      <c r="BB85" s="20">
        <f t="shared" si="27"/>
        <v>0</v>
      </c>
      <c r="BC85" s="21">
        <f t="shared" si="28"/>
        <v>0</v>
      </c>
      <c r="BD85" s="21">
        <f t="shared" si="29"/>
        <v>0</v>
      </c>
      <c r="BE85" s="21">
        <f t="shared" si="30"/>
        <v>0</v>
      </c>
      <c r="BF85" s="21">
        <f t="shared" si="31"/>
        <v>9.7023835138540446E-3</v>
      </c>
      <c r="BG85" s="21">
        <f t="shared" si="32"/>
        <v>0</v>
      </c>
      <c r="BH85" s="21">
        <f t="shared" si="33"/>
        <v>0</v>
      </c>
      <c r="BI85" s="21">
        <f t="shared" si="34"/>
        <v>0.45790846834441018</v>
      </c>
      <c r="BJ85" s="21">
        <f t="shared" si="35"/>
        <v>0</v>
      </c>
      <c r="BK85" s="21">
        <f t="shared" si="36"/>
        <v>0</v>
      </c>
      <c r="BL85" s="21">
        <f t="shared" si="37"/>
        <v>0.18315438048354801</v>
      </c>
      <c r="BM85" s="21">
        <f t="shared" si="38"/>
        <v>0</v>
      </c>
      <c r="BN85" s="21">
        <f t="shared" si="39"/>
        <v>0</v>
      </c>
      <c r="BO85" s="21">
        <f t="shared" si="40"/>
        <v>0</v>
      </c>
      <c r="BP85" s="21">
        <f t="shared" si="41"/>
        <v>0</v>
      </c>
      <c r="BQ85" s="21">
        <f t="shared" si="42"/>
        <v>0</v>
      </c>
      <c r="BR85" s="21">
        <f t="shared" si="43"/>
        <v>8.71763411956499E-3</v>
      </c>
      <c r="BS85" s="21">
        <f t="shared" si="44"/>
        <v>0</v>
      </c>
      <c r="BT85" s="21">
        <f t="shared" si="45"/>
        <v>0</v>
      </c>
      <c r="BU85" s="21">
        <f t="shared" si="46"/>
        <v>0</v>
      </c>
      <c r="BV85" s="21">
        <f t="shared" si="47"/>
        <v>0</v>
      </c>
      <c r="BW85" s="21">
        <f t="shared" si="48"/>
        <v>0.3405171335386229</v>
      </c>
      <c r="BX85" s="21">
        <f t="shared" si="49"/>
        <v>0</v>
      </c>
      <c r="BY85" s="22">
        <f t="shared" si="50"/>
        <v>0</v>
      </c>
    </row>
    <row r="86" spans="1:77" ht="3" customHeight="1">
      <c r="AY86" s="64"/>
      <c r="BA86" s="3"/>
      <c r="BB86" s="20">
        <f t="shared" si="27"/>
        <v>0</v>
      </c>
      <c r="BC86" s="21">
        <f t="shared" si="28"/>
        <v>0</v>
      </c>
      <c r="BD86" s="21">
        <f t="shared" si="29"/>
        <v>0</v>
      </c>
      <c r="BE86" s="21">
        <f t="shared" si="30"/>
        <v>0</v>
      </c>
      <c r="BF86" s="21">
        <f t="shared" si="31"/>
        <v>9.7023835138540446E-3</v>
      </c>
      <c r="BG86" s="21">
        <f t="shared" si="32"/>
        <v>0</v>
      </c>
      <c r="BH86" s="21">
        <f t="shared" si="33"/>
        <v>0</v>
      </c>
      <c r="BI86" s="21">
        <f t="shared" si="34"/>
        <v>0.45790846834441018</v>
      </c>
      <c r="BJ86" s="21">
        <f t="shared" si="35"/>
        <v>0</v>
      </c>
      <c r="BK86" s="21">
        <f t="shared" si="36"/>
        <v>0</v>
      </c>
      <c r="BL86" s="21">
        <f t="shared" si="37"/>
        <v>0.18315438048354801</v>
      </c>
      <c r="BM86" s="21">
        <f t="shared" si="38"/>
        <v>0</v>
      </c>
      <c r="BN86" s="21">
        <f t="shared" si="39"/>
        <v>0</v>
      </c>
      <c r="BO86" s="21">
        <f t="shared" si="40"/>
        <v>0</v>
      </c>
      <c r="BP86" s="21">
        <f t="shared" si="41"/>
        <v>0</v>
      </c>
      <c r="BQ86" s="21">
        <f t="shared" si="42"/>
        <v>0</v>
      </c>
      <c r="BR86" s="21">
        <f t="shared" si="43"/>
        <v>8.71763411956499E-3</v>
      </c>
      <c r="BS86" s="21">
        <f t="shared" si="44"/>
        <v>0</v>
      </c>
      <c r="BT86" s="21">
        <f t="shared" si="45"/>
        <v>0</v>
      </c>
      <c r="BU86" s="21">
        <f t="shared" si="46"/>
        <v>0</v>
      </c>
      <c r="BV86" s="21">
        <f t="shared" si="47"/>
        <v>0</v>
      </c>
      <c r="BW86" s="21">
        <f t="shared" si="48"/>
        <v>0.3405171335386229</v>
      </c>
      <c r="BX86" s="21">
        <f t="shared" si="49"/>
        <v>0</v>
      </c>
      <c r="BY86" s="22">
        <f t="shared" si="50"/>
        <v>0</v>
      </c>
    </row>
    <row r="87" spans="1:77" ht="3" customHeight="1">
      <c r="AY87" s="64"/>
      <c r="BA87" s="3"/>
      <c r="BB87" s="23">
        <f t="shared" si="27"/>
        <v>0</v>
      </c>
      <c r="BC87" s="24">
        <f t="shared" si="28"/>
        <v>0</v>
      </c>
      <c r="BD87" s="24">
        <f t="shared" si="29"/>
        <v>0</v>
      </c>
      <c r="BE87" s="24">
        <f t="shared" si="30"/>
        <v>0</v>
      </c>
      <c r="BF87" s="24">
        <f t="shared" si="31"/>
        <v>9.7023835138540446E-3</v>
      </c>
      <c r="BG87" s="24">
        <f t="shared" si="32"/>
        <v>0</v>
      </c>
      <c r="BH87" s="24">
        <f t="shared" si="33"/>
        <v>0</v>
      </c>
      <c r="BI87" s="24">
        <f t="shared" si="34"/>
        <v>0.45790846834441018</v>
      </c>
      <c r="BJ87" s="24">
        <f t="shared" si="35"/>
        <v>0</v>
      </c>
      <c r="BK87" s="24">
        <f t="shared" si="36"/>
        <v>0</v>
      </c>
      <c r="BL87" s="24">
        <f t="shared" si="37"/>
        <v>0.18315438048354801</v>
      </c>
      <c r="BM87" s="24">
        <f t="shared" si="38"/>
        <v>0</v>
      </c>
      <c r="BN87" s="24">
        <f t="shared" si="39"/>
        <v>0</v>
      </c>
      <c r="BO87" s="24">
        <f t="shared" si="40"/>
        <v>0</v>
      </c>
      <c r="BP87" s="24">
        <f t="shared" si="41"/>
        <v>0</v>
      </c>
      <c r="BQ87" s="24">
        <f t="shared" si="42"/>
        <v>0</v>
      </c>
      <c r="BR87" s="24">
        <f t="shared" si="43"/>
        <v>8.71763411956499E-3</v>
      </c>
      <c r="BS87" s="24">
        <f t="shared" si="44"/>
        <v>0</v>
      </c>
      <c r="BT87" s="24">
        <f t="shared" si="45"/>
        <v>0</v>
      </c>
      <c r="BU87" s="24">
        <f t="shared" si="46"/>
        <v>0</v>
      </c>
      <c r="BV87" s="24">
        <f t="shared" si="47"/>
        <v>0</v>
      </c>
      <c r="BW87" s="24">
        <f t="shared" si="48"/>
        <v>0.3405171335386229</v>
      </c>
      <c r="BX87" s="24">
        <f t="shared" si="49"/>
        <v>0</v>
      </c>
      <c r="BY87" s="25">
        <f t="shared" si="50"/>
        <v>0</v>
      </c>
    </row>
    <row r="88" spans="1:77" ht="18">
      <c r="AY88" s="64"/>
      <c r="BA88" s="3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</row>
    <row r="89" spans="1:77" ht="19" thickBot="1">
      <c r="AY89" s="64"/>
      <c r="BA89" s="3" t="s">
        <v>77</v>
      </c>
      <c r="BB89">
        <v>217.78</v>
      </c>
      <c r="BC89">
        <v>120.67</v>
      </c>
      <c r="BD89">
        <v>56.98</v>
      </c>
      <c r="BE89">
        <v>66.22</v>
      </c>
      <c r="BF89">
        <v>27.7</v>
      </c>
      <c r="BG89">
        <v>89.01</v>
      </c>
      <c r="BH89">
        <v>77.52</v>
      </c>
      <c r="BI89">
        <v>190.65</v>
      </c>
      <c r="BJ89">
        <v>57.07</v>
      </c>
      <c r="BK89">
        <v>86.8</v>
      </c>
      <c r="BL89">
        <v>58.1</v>
      </c>
      <c r="BM89">
        <v>108.71</v>
      </c>
      <c r="BN89">
        <v>81.010000000000005</v>
      </c>
      <c r="BO89">
        <v>119.64</v>
      </c>
      <c r="BP89">
        <v>79.709999999999994</v>
      </c>
      <c r="BQ89">
        <v>79.5</v>
      </c>
      <c r="BR89">
        <v>87.11</v>
      </c>
      <c r="BS89">
        <v>113.45</v>
      </c>
      <c r="BT89">
        <v>110.56</v>
      </c>
      <c r="BU89">
        <v>84.08</v>
      </c>
      <c r="BV89">
        <v>86.97</v>
      </c>
      <c r="BW89">
        <v>55.78</v>
      </c>
      <c r="BX89">
        <v>106.05</v>
      </c>
      <c r="BY89">
        <v>109.53</v>
      </c>
    </row>
    <row r="90" spans="1:77" ht="19" thickBot="1">
      <c r="AY90" s="64"/>
      <c r="BA90" s="3" t="s">
        <v>81</v>
      </c>
      <c r="BB90" s="52">
        <v>0</v>
      </c>
      <c r="BC90" s="53">
        <v>0</v>
      </c>
      <c r="BD90" s="53">
        <v>0</v>
      </c>
      <c r="BE90" s="53">
        <v>0</v>
      </c>
      <c r="BF90" s="53">
        <v>7</v>
      </c>
      <c r="BG90" s="53">
        <v>0</v>
      </c>
      <c r="BH90" s="53">
        <v>0</v>
      </c>
      <c r="BI90" s="53">
        <v>48</v>
      </c>
      <c r="BJ90" s="53">
        <v>0</v>
      </c>
      <c r="BK90" s="53">
        <v>0</v>
      </c>
      <c r="BL90" s="53">
        <v>63</v>
      </c>
      <c r="BM90" s="53">
        <v>0</v>
      </c>
      <c r="BN90" s="53">
        <v>0</v>
      </c>
      <c r="BO90" s="53">
        <v>0</v>
      </c>
      <c r="BP90" s="53">
        <v>0</v>
      </c>
      <c r="BQ90" s="53">
        <v>0</v>
      </c>
      <c r="BR90" s="53">
        <v>2</v>
      </c>
      <c r="BS90" s="53">
        <v>0</v>
      </c>
      <c r="BT90" s="53">
        <v>0</v>
      </c>
      <c r="BU90" s="53">
        <v>0</v>
      </c>
      <c r="BV90" s="53">
        <v>0</v>
      </c>
      <c r="BW90" s="53">
        <v>122</v>
      </c>
      <c r="BX90" s="53">
        <v>0</v>
      </c>
      <c r="BY90" s="54">
        <v>0</v>
      </c>
    </row>
    <row r="91" spans="1:77">
      <c r="AY91" s="64"/>
      <c r="BA91" t="s">
        <v>82</v>
      </c>
      <c r="BB91">
        <f>BB89*BB90</f>
        <v>0</v>
      </c>
      <c r="BC91">
        <f t="shared" ref="BC91:BY91" si="51">BC89*BC90</f>
        <v>0</v>
      </c>
      <c r="BD91">
        <f t="shared" si="51"/>
        <v>0</v>
      </c>
      <c r="BE91">
        <f t="shared" si="51"/>
        <v>0</v>
      </c>
      <c r="BF91">
        <f t="shared" si="51"/>
        <v>193.9</v>
      </c>
      <c r="BG91">
        <f t="shared" si="51"/>
        <v>0</v>
      </c>
      <c r="BH91">
        <f t="shared" si="51"/>
        <v>0</v>
      </c>
      <c r="BI91">
        <f t="shared" si="51"/>
        <v>9151.2000000000007</v>
      </c>
      <c r="BJ91">
        <f t="shared" si="51"/>
        <v>0</v>
      </c>
      <c r="BK91">
        <f t="shared" si="51"/>
        <v>0</v>
      </c>
      <c r="BL91">
        <f t="shared" si="51"/>
        <v>3660.3</v>
      </c>
      <c r="BM91">
        <f t="shared" si="51"/>
        <v>0</v>
      </c>
      <c r="BN91">
        <f t="shared" si="51"/>
        <v>0</v>
      </c>
      <c r="BO91">
        <f t="shared" si="51"/>
        <v>0</v>
      </c>
      <c r="BP91">
        <f t="shared" si="51"/>
        <v>0</v>
      </c>
      <c r="BQ91">
        <f t="shared" si="51"/>
        <v>0</v>
      </c>
      <c r="BR91">
        <f t="shared" si="51"/>
        <v>174.22</v>
      </c>
      <c r="BS91">
        <f t="shared" si="51"/>
        <v>0</v>
      </c>
      <c r="BT91">
        <f t="shared" si="51"/>
        <v>0</v>
      </c>
      <c r="BU91">
        <f t="shared" si="51"/>
        <v>0</v>
      </c>
      <c r="BV91">
        <f t="shared" si="51"/>
        <v>0</v>
      </c>
      <c r="BW91">
        <f t="shared" si="51"/>
        <v>6805.16</v>
      </c>
      <c r="BX91">
        <f t="shared" si="51"/>
        <v>0</v>
      </c>
      <c r="BY91">
        <f t="shared" si="51"/>
        <v>0</v>
      </c>
    </row>
    <row r="92" spans="1:77" ht="18">
      <c r="AY92" s="64"/>
      <c r="AZ92" s="10"/>
      <c r="BA92" s="3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</row>
    <row r="93" spans="1:77" ht="19" thickBot="1">
      <c r="Z93" t="s">
        <v>68</v>
      </c>
      <c r="AY93" s="64"/>
      <c r="BC93" s="6"/>
      <c r="BD93" s="7"/>
      <c r="BE93" s="5"/>
      <c r="BF93" s="6"/>
      <c r="BG93" s="1"/>
    </row>
    <row r="94" spans="1:77" ht="18">
      <c r="A94" s="34">
        <f t="array" ref="A94:A117">TRANSPOSE(BB38:BY38)</f>
        <v>0</v>
      </c>
      <c r="B94" s="33">
        <f>A94</f>
        <v>0</v>
      </c>
      <c r="C94" s="33">
        <f t="shared" ref="C94:X94" si="52">B94</f>
        <v>0</v>
      </c>
      <c r="D94" s="33">
        <f t="shared" si="52"/>
        <v>0</v>
      </c>
      <c r="E94" s="33">
        <f t="shared" si="52"/>
        <v>0</v>
      </c>
      <c r="F94" s="33">
        <f t="shared" si="52"/>
        <v>0</v>
      </c>
      <c r="G94" s="33">
        <f t="shared" si="52"/>
        <v>0</v>
      </c>
      <c r="H94" s="33">
        <f t="shared" si="52"/>
        <v>0</v>
      </c>
      <c r="I94" s="33">
        <f t="shared" si="52"/>
        <v>0</v>
      </c>
      <c r="J94" s="33">
        <f t="shared" si="52"/>
        <v>0</v>
      </c>
      <c r="K94" s="33">
        <f t="shared" si="52"/>
        <v>0</v>
      </c>
      <c r="L94" s="33">
        <f t="shared" si="52"/>
        <v>0</v>
      </c>
      <c r="M94" s="33">
        <f t="shared" si="52"/>
        <v>0</v>
      </c>
      <c r="N94" s="33">
        <f t="shared" si="52"/>
        <v>0</v>
      </c>
      <c r="O94" s="33">
        <f t="shared" si="52"/>
        <v>0</v>
      </c>
      <c r="P94" s="33">
        <f t="shared" si="52"/>
        <v>0</v>
      </c>
      <c r="Q94" s="33">
        <f t="shared" si="52"/>
        <v>0</v>
      </c>
      <c r="R94" s="33">
        <f t="shared" si="52"/>
        <v>0</v>
      </c>
      <c r="S94" s="33">
        <f t="shared" si="52"/>
        <v>0</v>
      </c>
      <c r="T94" s="33">
        <f t="shared" si="52"/>
        <v>0</v>
      </c>
      <c r="U94" s="33">
        <f t="shared" si="52"/>
        <v>0</v>
      </c>
      <c r="V94" s="33">
        <f t="shared" si="52"/>
        <v>0</v>
      </c>
      <c r="W94" s="33">
        <f t="shared" si="52"/>
        <v>0</v>
      </c>
      <c r="X94" s="33">
        <f t="shared" si="52"/>
        <v>0</v>
      </c>
      <c r="Z94" s="15">
        <f>BB64</f>
        <v>0</v>
      </c>
      <c r="AA94" s="16">
        <f>Z94</f>
        <v>0</v>
      </c>
      <c r="AB94" s="16">
        <f t="shared" ref="AB94:AW106" si="53">AA94</f>
        <v>0</v>
      </c>
      <c r="AC94" s="16">
        <f t="shared" si="53"/>
        <v>0</v>
      </c>
      <c r="AD94" s="16">
        <f t="shared" si="53"/>
        <v>0</v>
      </c>
      <c r="AE94" s="16">
        <f t="shared" si="53"/>
        <v>0</v>
      </c>
      <c r="AF94" s="16">
        <f t="shared" si="53"/>
        <v>0</v>
      </c>
      <c r="AG94" s="16">
        <f t="shared" si="53"/>
        <v>0</v>
      </c>
      <c r="AH94" s="16">
        <f t="shared" si="53"/>
        <v>0</v>
      </c>
      <c r="AI94" s="16">
        <f t="shared" si="53"/>
        <v>0</v>
      </c>
      <c r="AJ94" s="16">
        <f t="shared" si="53"/>
        <v>0</v>
      </c>
      <c r="AK94" s="16">
        <f t="shared" si="53"/>
        <v>0</v>
      </c>
      <c r="AL94" s="16">
        <f t="shared" si="53"/>
        <v>0</v>
      </c>
      <c r="AM94" s="16">
        <f t="shared" si="53"/>
        <v>0</v>
      </c>
      <c r="AN94" s="16">
        <f t="shared" si="53"/>
        <v>0</v>
      </c>
      <c r="AO94" s="16">
        <f t="shared" si="53"/>
        <v>0</v>
      </c>
      <c r="AP94" s="16">
        <f t="shared" si="53"/>
        <v>0</v>
      </c>
      <c r="AQ94" s="16">
        <f t="shared" si="53"/>
        <v>0</v>
      </c>
      <c r="AR94" s="16">
        <f t="shared" si="53"/>
        <v>0</v>
      </c>
      <c r="AS94" s="16">
        <f t="shared" si="53"/>
        <v>0</v>
      </c>
      <c r="AT94" s="16">
        <f t="shared" si="53"/>
        <v>0</v>
      </c>
      <c r="AU94" s="16">
        <f t="shared" si="53"/>
        <v>0</v>
      </c>
      <c r="AV94" s="16">
        <f t="shared" si="53"/>
        <v>0</v>
      </c>
      <c r="AW94" s="17">
        <f t="shared" si="53"/>
        <v>0</v>
      </c>
      <c r="AX94" s="11"/>
      <c r="AY94" s="66" t="s">
        <v>59</v>
      </c>
      <c r="AZ94" s="3" t="s">
        <v>20</v>
      </c>
      <c r="BA94" s="3" t="s">
        <v>0</v>
      </c>
      <c r="BB94" s="9">
        <f t="shared" ref="BB94:BY94" si="54">BB11*BB$36*$CC11</f>
        <v>1.6848039999999998E-2</v>
      </c>
      <c r="BC94" s="9">
        <f t="shared" si="54"/>
        <v>1.717254E-2</v>
      </c>
      <c r="BD94" s="9">
        <f t="shared" si="54"/>
        <v>9.8097648000000006E-3</v>
      </c>
      <c r="BE94" s="9">
        <f t="shared" si="54"/>
        <v>1.3938962399999999E-2</v>
      </c>
      <c r="BF94" s="9">
        <f t="shared" si="54"/>
        <v>1.4432202400000002E-2</v>
      </c>
      <c r="BG94" s="9">
        <f t="shared" si="54"/>
        <v>1.2824239999999999E-2</v>
      </c>
      <c r="BH94" s="9">
        <f t="shared" si="54"/>
        <v>1.4929596E-2</v>
      </c>
      <c r="BI94" s="9">
        <f t="shared" si="54"/>
        <v>1.6080662400000001E-2</v>
      </c>
      <c r="BJ94" s="9">
        <f t="shared" si="54"/>
        <v>1.3962326399999999E-2</v>
      </c>
      <c r="BK94" s="9">
        <f t="shared" si="54"/>
        <v>1.0043924000000001E-2</v>
      </c>
      <c r="BL94" s="9">
        <f t="shared" si="54"/>
        <v>4.6525512000000005E-3</v>
      </c>
      <c r="BM94" s="9">
        <f t="shared" si="54"/>
        <v>-5.4879440000000015E-4</v>
      </c>
      <c r="BN94" s="9">
        <f t="shared" si="54"/>
        <v>-6.7963280000000006E-4</v>
      </c>
      <c r="BO94" s="9">
        <f t="shared" si="54"/>
        <v>-6.4770199999999992E-5</v>
      </c>
      <c r="BP94" s="9">
        <f t="shared" si="54"/>
        <v>-4.0497599999999997E-5</v>
      </c>
      <c r="BQ94" s="9">
        <f t="shared" si="54"/>
        <v>-3.8265040000000003E-4</v>
      </c>
      <c r="BR94" s="9">
        <f t="shared" si="54"/>
        <v>-3.6980020000000006E-4</v>
      </c>
      <c r="BS94" s="9">
        <f t="shared" si="54"/>
        <v>-7.5050360000000012E-4</v>
      </c>
      <c r="BT94" s="9">
        <f t="shared" si="54"/>
        <v>-3.1151999999999996E-5</v>
      </c>
      <c r="BU94" s="9">
        <f t="shared" si="54"/>
        <v>-2.9088180000000005E-4</v>
      </c>
      <c r="BV94" s="9">
        <f t="shared" si="54"/>
        <v>4.2043518000000005E-3</v>
      </c>
      <c r="BW94" s="9">
        <f t="shared" si="54"/>
        <v>-2.955546E-4</v>
      </c>
      <c r="BX94" s="9">
        <f t="shared" si="54"/>
        <v>-5.0673920000000004E-4</v>
      </c>
      <c r="BY94" s="9">
        <f t="shared" si="54"/>
        <v>2.8818196000000001E-3</v>
      </c>
    </row>
    <row r="95" spans="1:77" ht="18">
      <c r="A95" s="35">
        <v>0</v>
      </c>
      <c r="B95" s="33">
        <f t="shared" ref="B95:X95" si="55">A95</f>
        <v>0</v>
      </c>
      <c r="C95" s="33">
        <f t="shared" si="55"/>
        <v>0</v>
      </c>
      <c r="D95" s="33">
        <f t="shared" si="55"/>
        <v>0</v>
      </c>
      <c r="E95" s="33">
        <f t="shared" si="55"/>
        <v>0</v>
      </c>
      <c r="F95" s="33">
        <f t="shared" si="55"/>
        <v>0</v>
      </c>
      <c r="G95" s="33">
        <f t="shared" si="55"/>
        <v>0</v>
      </c>
      <c r="H95" s="33">
        <f t="shared" si="55"/>
        <v>0</v>
      </c>
      <c r="I95" s="33">
        <f t="shared" si="55"/>
        <v>0</v>
      </c>
      <c r="J95" s="33">
        <f t="shared" si="55"/>
        <v>0</v>
      </c>
      <c r="K95" s="33">
        <f t="shared" si="55"/>
        <v>0</v>
      </c>
      <c r="L95" s="33">
        <f t="shared" si="55"/>
        <v>0</v>
      </c>
      <c r="M95" s="33">
        <f t="shared" si="55"/>
        <v>0</v>
      </c>
      <c r="N95" s="33">
        <f t="shared" si="55"/>
        <v>0</v>
      </c>
      <c r="O95" s="33">
        <f t="shared" si="55"/>
        <v>0</v>
      </c>
      <c r="P95" s="33">
        <f t="shared" si="55"/>
        <v>0</v>
      </c>
      <c r="Q95" s="33">
        <f t="shared" si="55"/>
        <v>0</v>
      </c>
      <c r="R95" s="33">
        <f t="shared" si="55"/>
        <v>0</v>
      </c>
      <c r="S95" s="33">
        <f t="shared" si="55"/>
        <v>0</v>
      </c>
      <c r="T95" s="33">
        <f t="shared" si="55"/>
        <v>0</v>
      </c>
      <c r="U95" s="33">
        <f t="shared" si="55"/>
        <v>0</v>
      </c>
      <c r="V95" s="33">
        <f t="shared" si="55"/>
        <v>0</v>
      </c>
      <c r="W95" s="33">
        <f t="shared" si="55"/>
        <v>0</v>
      </c>
      <c r="X95" s="33">
        <f t="shared" si="55"/>
        <v>0</v>
      </c>
      <c r="Z95" s="27">
        <f>BC64</f>
        <v>0</v>
      </c>
      <c r="AA95" s="11">
        <f t="shared" ref="AA95:AP117" si="56">Z95</f>
        <v>0</v>
      </c>
      <c r="AB95" s="11">
        <f t="shared" si="56"/>
        <v>0</v>
      </c>
      <c r="AC95" s="11">
        <f t="shared" si="56"/>
        <v>0</v>
      </c>
      <c r="AD95" s="11">
        <f t="shared" si="56"/>
        <v>0</v>
      </c>
      <c r="AE95" s="11">
        <f t="shared" si="56"/>
        <v>0</v>
      </c>
      <c r="AF95" s="11">
        <f t="shared" si="56"/>
        <v>0</v>
      </c>
      <c r="AG95" s="11">
        <f t="shared" si="56"/>
        <v>0</v>
      </c>
      <c r="AH95" s="11">
        <f t="shared" si="56"/>
        <v>0</v>
      </c>
      <c r="AI95" s="11">
        <f t="shared" si="56"/>
        <v>0</v>
      </c>
      <c r="AJ95" s="11">
        <f t="shared" si="56"/>
        <v>0</v>
      </c>
      <c r="AK95" s="11">
        <f t="shared" si="56"/>
        <v>0</v>
      </c>
      <c r="AL95" s="11">
        <f t="shared" si="56"/>
        <v>0</v>
      </c>
      <c r="AM95" s="11">
        <f t="shared" si="56"/>
        <v>0</v>
      </c>
      <c r="AN95" s="11">
        <f t="shared" si="56"/>
        <v>0</v>
      </c>
      <c r="AO95" s="11">
        <f t="shared" si="56"/>
        <v>0</v>
      </c>
      <c r="AP95" s="11">
        <f t="shared" si="56"/>
        <v>0</v>
      </c>
      <c r="AQ95" s="11">
        <f t="shared" si="53"/>
        <v>0</v>
      </c>
      <c r="AR95" s="11">
        <f t="shared" si="53"/>
        <v>0</v>
      </c>
      <c r="AS95" s="11">
        <f t="shared" si="53"/>
        <v>0</v>
      </c>
      <c r="AT95" s="11">
        <f t="shared" si="53"/>
        <v>0</v>
      </c>
      <c r="AU95" s="11">
        <f t="shared" si="53"/>
        <v>0</v>
      </c>
      <c r="AV95" s="11">
        <f t="shared" si="53"/>
        <v>0</v>
      </c>
      <c r="AW95" s="12">
        <f t="shared" si="53"/>
        <v>0</v>
      </c>
      <c r="AX95" s="11"/>
      <c r="AY95" s="66"/>
      <c r="AZ95" s="3" t="s">
        <v>21</v>
      </c>
      <c r="BA95" s="3" t="s">
        <v>1</v>
      </c>
      <c r="BB95" s="9">
        <f t="shared" ref="BB95:BY95" si="57">BB12*BB$36*$CC12</f>
        <v>1.717254E-2</v>
      </c>
      <c r="BC95" s="9">
        <f t="shared" si="57"/>
        <v>1.8225000000000002E-2</v>
      </c>
      <c r="BD95" s="9">
        <f t="shared" si="57"/>
        <v>9.7459200000000017E-3</v>
      </c>
      <c r="BE95" s="9">
        <f t="shared" si="57"/>
        <v>1.4751719999999999E-2</v>
      </c>
      <c r="BF95" s="9">
        <f t="shared" si="57"/>
        <v>1.5010380000000002E-2</v>
      </c>
      <c r="BG95" s="9">
        <f t="shared" si="57"/>
        <v>1.28115E-2</v>
      </c>
      <c r="BH95" s="9">
        <f t="shared" si="57"/>
        <v>1.55277E-2</v>
      </c>
      <c r="BI95" s="9">
        <f t="shared" si="57"/>
        <v>1.653696E-2</v>
      </c>
      <c r="BJ95" s="9">
        <f t="shared" si="57"/>
        <v>1.4723370000000001E-2</v>
      </c>
      <c r="BK95" s="9">
        <f t="shared" si="57"/>
        <v>1.0249200000000002E-2</v>
      </c>
      <c r="BL95" s="9">
        <f t="shared" si="57"/>
        <v>4.8389400000000008E-3</v>
      </c>
      <c r="BM95" s="9">
        <f t="shared" si="57"/>
        <v>-5.7078000000000012E-4</v>
      </c>
      <c r="BN95" s="9">
        <f t="shared" si="57"/>
        <v>-7.0686000000000013E-4</v>
      </c>
      <c r="BO95" s="9">
        <f t="shared" si="57"/>
        <v>-6.7365000000000003E-5</v>
      </c>
      <c r="BP95" s="9">
        <f t="shared" si="57"/>
        <v>-2.1060000000000002E-5</v>
      </c>
      <c r="BQ95" s="9">
        <f t="shared" si="57"/>
        <v>-3.9798000000000004E-4</v>
      </c>
      <c r="BR95" s="9">
        <f t="shared" si="57"/>
        <v>-3.2967000000000001E-4</v>
      </c>
      <c r="BS95" s="9">
        <f t="shared" si="57"/>
        <v>-7.2481500000000007E-4</v>
      </c>
      <c r="BT95" s="9">
        <f t="shared" si="57"/>
        <v>-3.2400000000000001E-5</v>
      </c>
      <c r="BU95" s="9">
        <f t="shared" si="57"/>
        <v>-3.0253500000000004E-4</v>
      </c>
      <c r="BV95" s="9">
        <f t="shared" si="57"/>
        <v>4.3727850000000006E-3</v>
      </c>
      <c r="BW95" s="9">
        <f t="shared" si="57"/>
        <v>-3.0739500000000002E-4</v>
      </c>
      <c r="BX95" s="9">
        <f t="shared" si="57"/>
        <v>-5.270400000000001E-4</v>
      </c>
      <c r="BY95" s="9">
        <f t="shared" si="57"/>
        <v>2.9972700000000002E-3</v>
      </c>
    </row>
    <row r="96" spans="1:77" ht="18">
      <c r="A96" s="35">
        <v>0</v>
      </c>
      <c r="B96" s="33">
        <f t="shared" ref="B96:X96" si="58">A96</f>
        <v>0</v>
      </c>
      <c r="C96" s="33">
        <f t="shared" si="58"/>
        <v>0</v>
      </c>
      <c r="D96" s="33">
        <f t="shared" si="58"/>
        <v>0</v>
      </c>
      <c r="E96" s="33">
        <f t="shared" si="58"/>
        <v>0</v>
      </c>
      <c r="F96" s="33">
        <f t="shared" si="58"/>
        <v>0</v>
      </c>
      <c r="G96" s="33">
        <f t="shared" si="58"/>
        <v>0</v>
      </c>
      <c r="H96" s="33">
        <f t="shared" si="58"/>
        <v>0</v>
      </c>
      <c r="I96" s="33">
        <f t="shared" si="58"/>
        <v>0</v>
      </c>
      <c r="J96" s="33">
        <f t="shared" si="58"/>
        <v>0</v>
      </c>
      <c r="K96" s="33">
        <f t="shared" si="58"/>
        <v>0</v>
      </c>
      <c r="L96" s="33">
        <f t="shared" si="58"/>
        <v>0</v>
      </c>
      <c r="M96" s="33">
        <f t="shared" si="58"/>
        <v>0</v>
      </c>
      <c r="N96" s="33">
        <f t="shared" si="58"/>
        <v>0</v>
      </c>
      <c r="O96" s="33">
        <f t="shared" si="58"/>
        <v>0</v>
      </c>
      <c r="P96" s="33">
        <f t="shared" si="58"/>
        <v>0</v>
      </c>
      <c r="Q96" s="33">
        <f t="shared" si="58"/>
        <v>0</v>
      </c>
      <c r="R96" s="33">
        <f t="shared" si="58"/>
        <v>0</v>
      </c>
      <c r="S96" s="33">
        <f t="shared" si="58"/>
        <v>0</v>
      </c>
      <c r="T96" s="33">
        <f t="shared" si="58"/>
        <v>0</v>
      </c>
      <c r="U96" s="33">
        <f t="shared" si="58"/>
        <v>0</v>
      </c>
      <c r="V96" s="33">
        <f t="shared" si="58"/>
        <v>0</v>
      </c>
      <c r="W96" s="33">
        <f t="shared" si="58"/>
        <v>0</v>
      </c>
      <c r="X96" s="33">
        <f t="shared" si="58"/>
        <v>0</v>
      </c>
      <c r="Z96" s="27">
        <f>BD64</f>
        <v>0</v>
      </c>
      <c r="AA96" s="11">
        <f t="shared" si="56"/>
        <v>0</v>
      </c>
      <c r="AB96" s="11">
        <f t="shared" si="53"/>
        <v>0</v>
      </c>
      <c r="AC96" s="11">
        <f t="shared" si="53"/>
        <v>0</v>
      </c>
      <c r="AD96" s="11">
        <f t="shared" si="53"/>
        <v>0</v>
      </c>
      <c r="AE96" s="11">
        <f t="shared" si="53"/>
        <v>0</v>
      </c>
      <c r="AF96" s="11">
        <f t="shared" si="53"/>
        <v>0</v>
      </c>
      <c r="AG96" s="11">
        <f t="shared" si="53"/>
        <v>0</v>
      </c>
      <c r="AH96" s="11">
        <f t="shared" si="53"/>
        <v>0</v>
      </c>
      <c r="AI96" s="11">
        <f t="shared" si="53"/>
        <v>0</v>
      </c>
      <c r="AJ96" s="11">
        <f t="shared" si="53"/>
        <v>0</v>
      </c>
      <c r="AK96" s="11">
        <f t="shared" si="53"/>
        <v>0</v>
      </c>
      <c r="AL96" s="11">
        <f t="shared" si="53"/>
        <v>0</v>
      </c>
      <c r="AM96" s="11">
        <f t="shared" si="53"/>
        <v>0</v>
      </c>
      <c r="AN96" s="11">
        <f t="shared" si="53"/>
        <v>0</v>
      </c>
      <c r="AO96" s="11">
        <f t="shared" si="53"/>
        <v>0</v>
      </c>
      <c r="AP96" s="11">
        <f t="shared" si="53"/>
        <v>0</v>
      </c>
      <c r="AQ96" s="11">
        <f t="shared" si="53"/>
        <v>0</v>
      </c>
      <c r="AR96" s="11">
        <f t="shared" si="53"/>
        <v>0</v>
      </c>
      <c r="AS96" s="11">
        <f t="shared" si="53"/>
        <v>0</v>
      </c>
      <c r="AT96" s="11">
        <f t="shared" si="53"/>
        <v>0</v>
      </c>
      <c r="AU96" s="11">
        <f t="shared" si="53"/>
        <v>0</v>
      </c>
      <c r="AV96" s="11">
        <f t="shared" si="53"/>
        <v>0</v>
      </c>
      <c r="AW96" s="12">
        <f t="shared" si="53"/>
        <v>0</v>
      </c>
      <c r="AX96" s="11"/>
      <c r="AY96" s="66"/>
      <c r="AZ96" s="3" t="s">
        <v>22</v>
      </c>
      <c r="BA96" s="3" t="s">
        <v>3</v>
      </c>
      <c r="BB96" s="9">
        <f t="shared" ref="BB96:BY96" si="59">BB13*BB$36*$CC13</f>
        <v>9.8097648000000006E-3</v>
      </c>
      <c r="BC96" s="9">
        <f t="shared" si="59"/>
        <v>9.7459199999999999E-3</v>
      </c>
      <c r="BD96" s="9">
        <f t="shared" si="59"/>
        <v>1.272384E-2</v>
      </c>
      <c r="BE96" s="9">
        <f t="shared" si="59"/>
        <v>8.9256383999999998E-3</v>
      </c>
      <c r="BF96" s="9">
        <f t="shared" si="59"/>
        <v>9.0764520000000005E-3</v>
      </c>
      <c r="BG96" s="9">
        <f t="shared" si="59"/>
        <v>9.0916799999999996E-3</v>
      </c>
      <c r="BH96" s="9">
        <f t="shared" si="59"/>
        <v>1.0091088E-2</v>
      </c>
      <c r="BI96" s="9">
        <f t="shared" si="59"/>
        <v>9.4210559999999988E-3</v>
      </c>
      <c r="BJ96" s="9">
        <f t="shared" si="59"/>
        <v>9.4372992000000024E-3</v>
      </c>
      <c r="BK96" s="9">
        <f t="shared" si="59"/>
        <v>1.0210655999999999E-2</v>
      </c>
      <c r="BL96" s="9">
        <f t="shared" si="59"/>
        <v>8.0864063999999992E-3</v>
      </c>
      <c r="BM96" s="9">
        <f t="shared" si="59"/>
        <v>6.8131200000000003E-5</v>
      </c>
      <c r="BN96" s="9">
        <f t="shared" si="59"/>
        <v>3.4742400000000001E-5</v>
      </c>
      <c r="BO96" s="9">
        <f t="shared" si="59"/>
        <v>6.1915919999999995E-4</v>
      </c>
      <c r="BP96" s="9">
        <f t="shared" si="59"/>
        <v>1.7596799999999998E-4</v>
      </c>
      <c r="BQ96" s="9">
        <f t="shared" si="59"/>
        <v>-6.0460800000000002E-5</v>
      </c>
      <c r="BR96" s="9">
        <f t="shared" si="59"/>
        <v>3.2136720000000004E-4</v>
      </c>
      <c r="BS96" s="9">
        <f t="shared" si="59"/>
        <v>-9.317280000000001E-5</v>
      </c>
      <c r="BT96" s="9">
        <f t="shared" si="59"/>
        <v>-5.4143999999999994E-6</v>
      </c>
      <c r="BU96" s="9">
        <f t="shared" si="59"/>
        <v>-9.3623999999999997E-5</v>
      </c>
      <c r="BV96" s="9">
        <f t="shared" si="59"/>
        <v>2.9948399999999999E-3</v>
      </c>
      <c r="BW96" s="9">
        <f t="shared" si="59"/>
        <v>2.8538400000000001E-5</v>
      </c>
      <c r="BX96" s="9">
        <f t="shared" si="59"/>
        <v>-2.7523200000000001E-5</v>
      </c>
      <c r="BY96" s="9">
        <f t="shared" si="59"/>
        <v>2.7990191999999999E-3</v>
      </c>
    </row>
    <row r="97" spans="1:77" ht="18">
      <c r="A97" s="35">
        <v>0</v>
      </c>
      <c r="B97" s="33">
        <f t="shared" ref="B97:X97" si="60">A97</f>
        <v>0</v>
      </c>
      <c r="C97" s="33">
        <f t="shared" si="60"/>
        <v>0</v>
      </c>
      <c r="D97" s="33">
        <f t="shared" si="60"/>
        <v>0</v>
      </c>
      <c r="E97" s="33">
        <f t="shared" si="60"/>
        <v>0</v>
      </c>
      <c r="F97" s="33">
        <f t="shared" si="60"/>
        <v>0</v>
      </c>
      <c r="G97" s="33">
        <f t="shared" si="60"/>
        <v>0</v>
      </c>
      <c r="H97" s="33">
        <f t="shared" si="60"/>
        <v>0</v>
      </c>
      <c r="I97" s="33">
        <f t="shared" si="60"/>
        <v>0</v>
      </c>
      <c r="J97" s="33">
        <f t="shared" si="60"/>
        <v>0</v>
      </c>
      <c r="K97" s="33">
        <f t="shared" si="60"/>
        <v>0</v>
      </c>
      <c r="L97" s="33">
        <f t="shared" si="60"/>
        <v>0</v>
      </c>
      <c r="M97" s="33">
        <f t="shared" si="60"/>
        <v>0</v>
      </c>
      <c r="N97" s="33">
        <f t="shared" si="60"/>
        <v>0</v>
      </c>
      <c r="O97" s="33">
        <f t="shared" si="60"/>
        <v>0</v>
      </c>
      <c r="P97" s="33">
        <f t="shared" si="60"/>
        <v>0</v>
      </c>
      <c r="Q97" s="33">
        <f t="shared" si="60"/>
        <v>0</v>
      </c>
      <c r="R97" s="33">
        <f t="shared" si="60"/>
        <v>0</v>
      </c>
      <c r="S97" s="33">
        <f t="shared" si="60"/>
        <v>0</v>
      </c>
      <c r="T97" s="33">
        <f t="shared" si="60"/>
        <v>0</v>
      </c>
      <c r="U97" s="33">
        <f t="shared" si="60"/>
        <v>0</v>
      </c>
      <c r="V97" s="33">
        <f t="shared" si="60"/>
        <v>0</v>
      </c>
      <c r="W97" s="33">
        <f t="shared" si="60"/>
        <v>0</v>
      </c>
      <c r="X97" s="33">
        <f t="shared" si="60"/>
        <v>0</v>
      </c>
      <c r="Z97" s="27">
        <f>BE64</f>
        <v>0</v>
      </c>
      <c r="AA97" s="11">
        <f t="shared" si="56"/>
        <v>0</v>
      </c>
      <c r="AB97" s="11">
        <f t="shared" si="53"/>
        <v>0</v>
      </c>
      <c r="AC97" s="11">
        <f t="shared" si="53"/>
        <v>0</v>
      </c>
      <c r="AD97" s="11">
        <f t="shared" si="53"/>
        <v>0</v>
      </c>
      <c r="AE97" s="11">
        <f t="shared" si="53"/>
        <v>0</v>
      </c>
      <c r="AF97" s="11">
        <f t="shared" si="53"/>
        <v>0</v>
      </c>
      <c r="AG97" s="11">
        <f t="shared" si="53"/>
        <v>0</v>
      </c>
      <c r="AH97" s="11">
        <f t="shared" si="53"/>
        <v>0</v>
      </c>
      <c r="AI97" s="11">
        <f t="shared" si="53"/>
        <v>0</v>
      </c>
      <c r="AJ97" s="11">
        <f t="shared" si="53"/>
        <v>0</v>
      </c>
      <c r="AK97" s="11">
        <f t="shared" si="53"/>
        <v>0</v>
      </c>
      <c r="AL97" s="11">
        <f t="shared" si="53"/>
        <v>0</v>
      </c>
      <c r="AM97" s="11">
        <f t="shared" si="53"/>
        <v>0</v>
      </c>
      <c r="AN97" s="11">
        <f t="shared" si="53"/>
        <v>0</v>
      </c>
      <c r="AO97" s="11">
        <f t="shared" si="53"/>
        <v>0</v>
      </c>
      <c r="AP97" s="11">
        <f t="shared" si="53"/>
        <v>0</v>
      </c>
      <c r="AQ97" s="11">
        <f t="shared" si="53"/>
        <v>0</v>
      </c>
      <c r="AR97" s="11">
        <f t="shared" si="53"/>
        <v>0</v>
      </c>
      <c r="AS97" s="11">
        <f t="shared" si="53"/>
        <v>0</v>
      </c>
      <c r="AT97" s="11">
        <f t="shared" si="53"/>
        <v>0</v>
      </c>
      <c r="AU97" s="11">
        <f t="shared" si="53"/>
        <v>0</v>
      </c>
      <c r="AV97" s="11">
        <f t="shared" si="53"/>
        <v>0</v>
      </c>
      <c r="AW97" s="12">
        <f t="shared" si="53"/>
        <v>0</v>
      </c>
      <c r="AX97" s="11"/>
      <c r="AY97" s="66"/>
      <c r="AZ97" s="3" t="s">
        <v>23</v>
      </c>
      <c r="BA97" s="3" t="s">
        <v>4</v>
      </c>
      <c r="BB97" s="9">
        <f t="shared" ref="BB97:BY97" si="61">BB14*BB$36*$CC14</f>
        <v>1.3938962399999999E-2</v>
      </c>
      <c r="BC97" s="9">
        <f t="shared" si="61"/>
        <v>1.4751719999999999E-2</v>
      </c>
      <c r="BD97" s="9">
        <f t="shared" si="61"/>
        <v>8.9256383999999998E-3</v>
      </c>
      <c r="BE97" s="9">
        <f t="shared" si="61"/>
        <v>3.5494560000000001E-2</v>
      </c>
      <c r="BF97" s="9">
        <f t="shared" si="61"/>
        <v>1.6537752000000003E-2</v>
      </c>
      <c r="BG97" s="9">
        <f t="shared" si="61"/>
        <v>1.2490920000000001E-2</v>
      </c>
      <c r="BH97" s="9">
        <f t="shared" si="61"/>
        <v>1.7656847999999999E-2</v>
      </c>
      <c r="BI97" s="9">
        <f t="shared" si="61"/>
        <v>1.4423904000000001E-2</v>
      </c>
      <c r="BJ97" s="9">
        <f t="shared" si="61"/>
        <v>2.0265811200000001E-2</v>
      </c>
      <c r="BK97" s="9">
        <f t="shared" si="61"/>
        <v>9.352176000000002E-3</v>
      </c>
      <c r="BL97" s="9">
        <f t="shared" si="61"/>
        <v>5.3558352000000007E-3</v>
      </c>
      <c r="BM97" s="9">
        <f t="shared" si="61"/>
        <v>-7.9655520000000018E-4</v>
      </c>
      <c r="BN97" s="9">
        <f t="shared" si="61"/>
        <v>-9.2843520000000009E-4</v>
      </c>
      <c r="BO97" s="9">
        <f t="shared" si="61"/>
        <v>-3.7604640000000003E-4</v>
      </c>
      <c r="BP97" s="9">
        <f t="shared" si="61"/>
        <v>0</v>
      </c>
      <c r="BQ97" s="9">
        <f t="shared" si="61"/>
        <v>-4.7966640000000004E-4</v>
      </c>
      <c r="BR97" s="9">
        <f t="shared" si="61"/>
        <v>-6.1343040000000012E-4</v>
      </c>
      <c r="BS97" s="9">
        <f t="shared" si="61"/>
        <v>-3.1123680000000006E-4</v>
      </c>
      <c r="BT97" s="9">
        <f t="shared" si="61"/>
        <v>-1.80864E-5</v>
      </c>
      <c r="BU97" s="9">
        <f t="shared" si="61"/>
        <v>-3.12744E-4</v>
      </c>
      <c r="BV97" s="9">
        <f t="shared" si="61"/>
        <v>6.1024644000000012E-3</v>
      </c>
      <c r="BW97" s="9">
        <f t="shared" si="61"/>
        <v>-5.7198239999999999E-4</v>
      </c>
      <c r="BX97" s="9">
        <f t="shared" si="61"/>
        <v>-6.4357440000000019E-4</v>
      </c>
      <c r="BY97" s="9">
        <f t="shared" si="61"/>
        <v>4.1828567999999998E-3</v>
      </c>
    </row>
    <row r="98" spans="1:77" ht="18">
      <c r="A98" s="35">
        <v>1</v>
      </c>
      <c r="B98" s="33">
        <f t="shared" ref="B98:X98" si="62">A98</f>
        <v>1</v>
      </c>
      <c r="C98" s="33">
        <f t="shared" si="62"/>
        <v>1</v>
      </c>
      <c r="D98" s="33">
        <f t="shared" si="62"/>
        <v>1</v>
      </c>
      <c r="E98" s="33">
        <f t="shared" si="62"/>
        <v>1</v>
      </c>
      <c r="F98" s="33">
        <f t="shared" si="62"/>
        <v>1</v>
      </c>
      <c r="G98" s="33">
        <f t="shared" si="62"/>
        <v>1</v>
      </c>
      <c r="H98" s="33">
        <f t="shared" si="62"/>
        <v>1</v>
      </c>
      <c r="I98" s="33">
        <f t="shared" si="62"/>
        <v>1</v>
      </c>
      <c r="J98" s="33">
        <f t="shared" si="62"/>
        <v>1</v>
      </c>
      <c r="K98" s="33">
        <f t="shared" si="62"/>
        <v>1</v>
      </c>
      <c r="L98" s="33">
        <f t="shared" si="62"/>
        <v>1</v>
      </c>
      <c r="M98" s="33">
        <f t="shared" si="62"/>
        <v>1</v>
      </c>
      <c r="N98" s="33">
        <f t="shared" si="62"/>
        <v>1</v>
      </c>
      <c r="O98" s="33">
        <f t="shared" si="62"/>
        <v>1</v>
      </c>
      <c r="P98" s="33">
        <f t="shared" si="62"/>
        <v>1</v>
      </c>
      <c r="Q98" s="33">
        <f t="shared" si="62"/>
        <v>1</v>
      </c>
      <c r="R98" s="33">
        <f t="shared" si="62"/>
        <v>1</v>
      </c>
      <c r="S98" s="33">
        <f t="shared" si="62"/>
        <v>1</v>
      </c>
      <c r="T98" s="33">
        <f t="shared" si="62"/>
        <v>1</v>
      </c>
      <c r="U98" s="33">
        <f t="shared" si="62"/>
        <v>1</v>
      </c>
      <c r="V98" s="33">
        <f t="shared" si="62"/>
        <v>1</v>
      </c>
      <c r="W98" s="33">
        <f t="shared" si="62"/>
        <v>1</v>
      </c>
      <c r="X98" s="33">
        <f t="shared" si="62"/>
        <v>1</v>
      </c>
      <c r="Z98" s="27">
        <f>BF64</f>
        <v>9.7023835138540446E-3</v>
      </c>
      <c r="AA98" s="11">
        <f t="shared" si="56"/>
        <v>9.7023835138540446E-3</v>
      </c>
      <c r="AB98" s="11">
        <f t="shared" si="53"/>
        <v>9.7023835138540446E-3</v>
      </c>
      <c r="AC98" s="11">
        <f t="shared" si="53"/>
        <v>9.7023835138540446E-3</v>
      </c>
      <c r="AD98" s="11">
        <f t="shared" si="53"/>
        <v>9.7023835138540446E-3</v>
      </c>
      <c r="AE98" s="11">
        <f t="shared" si="53"/>
        <v>9.7023835138540446E-3</v>
      </c>
      <c r="AF98" s="11">
        <f t="shared" si="53"/>
        <v>9.7023835138540446E-3</v>
      </c>
      <c r="AG98" s="11">
        <f t="shared" si="53"/>
        <v>9.7023835138540446E-3</v>
      </c>
      <c r="AH98" s="11">
        <f t="shared" si="53"/>
        <v>9.7023835138540446E-3</v>
      </c>
      <c r="AI98" s="11">
        <f t="shared" si="53"/>
        <v>9.7023835138540446E-3</v>
      </c>
      <c r="AJ98" s="11">
        <f t="shared" si="53"/>
        <v>9.7023835138540446E-3</v>
      </c>
      <c r="AK98" s="11">
        <f t="shared" si="53"/>
        <v>9.7023835138540446E-3</v>
      </c>
      <c r="AL98" s="11">
        <f t="shared" si="53"/>
        <v>9.7023835138540446E-3</v>
      </c>
      <c r="AM98" s="11">
        <f t="shared" si="53"/>
        <v>9.7023835138540446E-3</v>
      </c>
      <c r="AN98" s="11">
        <f t="shared" si="53"/>
        <v>9.7023835138540446E-3</v>
      </c>
      <c r="AO98" s="11">
        <f t="shared" si="53"/>
        <v>9.7023835138540446E-3</v>
      </c>
      <c r="AP98" s="11">
        <f t="shared" si="53"/>
        <v>9.7023835138540446E-3</v>
      </c>
      <c r="AQ98" s="11">
        <f t="shared" si="53"/>
        <v>9.7023835138540446E-3</v>
      </c>
      <c r="AR98" s="11">
        <f t="shared" si="53"/>
        <v>9.7023835138540446E-3</v>
      </c>
      <c r="AS98" s="11">
        <f t="shared" si="53"/>
        <v>9.7023835138540446E-3</v>
      </c>
      <c r="AT98" s="11">
        <f t="shared" si="53"/>
        <v>9.7023835138540446E-3</v>
      </c>
      <c r="AU98" s="11">
        <f t="shared" si="53"/>
        <v>9.7023835138540446E-3</v>
      </c>
      <c r="AV98" s="11">
        <f t="shared" si="53"/>
        <v>9.7023835138540446E-3</v>
      </c>
      <c r="AW98" s="12">
        <f t="shared" si="53"/>
        <v>9.7023835138540446E-3</v>
      </c>
      <c r="AX98" s="11"/>
      <c r="AY98" s="66"/>
      <c r="AZ98" s="3" t="s">
        <v>24</v>
      </c>
      <c r="BA98" s="3" t="s">
        <v>5</v>
      </c>
      <c r="BB98" s="9">
        <f t="shared" ref="BB98:BY98" si="63">BB15*BB$36*$CC15</f>
        <v>1.4432202400000002E-2</v>
      </c>
      <c r="BC98" s="9">
        <f t="shared" si="63"/>
        <v>1.5010380000000004E-2</v>
      </c>
      <c r="BD98" s="9">
        <f t="shared" si="63"/>
        <v>9.0764520000000022E-3</v>
      </c>
      <c r="BE98" s="9">
        <f t="shared" si="63"/>
        <v>1.6537752000000003E-2</v>
      </c>
      <c r="BF98" s="9">
        <f t="shared" si="63"/>
        <v>2.1403690000000003E-2</v>
      </c>
      <c r="BG98" s="9">
        <f t="shared" si="63"/>
        <v>1.2932920000000002E-2</v>
      </c>
      <c r="BH98" s="9">
        <f t="shared" si="63"/>
        <v>1.7035172000000001E-2</v>
      </c>
      <c r="BI98" s="9">
        <f t="shared" si="63"/>
        <v>1.4459121599999999E-2</v>
      </c>
      <c r="BJ98" s="9">
        <f t="shared" si="63"/>
        <v>1.6174342800000002E-2</v>
      </c>
      <c r="BK98" s="9">
        <f t="shared" si="63"/>
        <v>8.9711159999999995E-3</v>
      </c>
      <c r="BL98" s="9">
        <f t="shared" si="63"/>
        <v>3.4357092000000004E-3</v>
      </c>
      <c r="BM98" s="9">
        <f t="shared" si="63"/>
        <v>-1.4580258000000002E-3</v>
      </c>
      <c r="BN98" s="9">
        <f t="shared" si="63"/>
        <v>-1.5771140000000001E-3</v>
      </c>
      <c r="BO98" s="9">
        <f t="shared" si="63"/>
        <v>-1.2410629000000003E-3</v>
      </c>
      <c r="BP98" s="9">
        <f t="shared" si="63"/>
        <v>-4.1081039999999998E-4</v>
      </c>
      <c r="BQ98" s="9">
        <f t="shared" si="63"/>
        <v>-7.6456380000000017E-4</v>
      </c>
      <c r="BR98" s="9">
        <f t="shared" si="63"/>
        <v>-1.3695143000000004E-3</v>
      </c>
      <c r="BS98" s="9">
        <f t="shared" si="63"/>
        <v>-1.6313913000000004E-3</v>
      </c>
      <c r="BT98" s="9">
        <f t="shared" si="63"/>
        <v>-5.9690400000000007E-5</v>
      </c>
      <c r="BU98" s="9">
        <f t="shared" si="63"/>
        <v>-5.100018E-4</v>
      </c>
      <c r="BV98" s="9">
        <f t="shared" si="63"/>
        <v>4.3503768000000007E-3</v>
      </c>
      <c r="BW98" s="9">
        <f t="shared" si="63"/>
        <v>-8.5131970000000014E-4</v>
      </c>
      <c r="BX98" s="9">
        <f t="shared" si="63"/>
        <v>-1.1423104000000002E-3</v>
      </c>
      <c r="BY98" s="9">
        <f t="shared" si="63"/>
        <v>2.1972797000000001E-3</v>
      </c>
    </row>
    <row r="99" spans="1:77" ht="18">
      <c r="A99" s="35">
        <v>0</v>
      </c>
      <c r="B99" s="33">
        <f t="shared" ref="B99:X99" si="64">A99</f>
        <v>0</v>
      </c>
      <c r="C99" s="33">
        <f t="shared" si="64"/>
        <v>0</v>
      </c>
      <c r="D99" s="33">
        <f t="shared" si="64"/>
        <v>0</v>
      </c>
      <c r="E99" s="33">
        <f t="shared" si="64"/>
        <v>0</v>
      </c>
      <c r="F99" s="33">
        <f t="shared" si="64"/>
        <v>0</v>
      </c>
      <c r="G99" s="33">
        <f t="shared" si="64"/>
        <v>0</v>
      </c>
      <c r="H99" s="33">
        <f t="shared" si="64"/>
        <v>0</v>
      </c>
      <c r="I99" s="33">
        <f t="shared" si="64"/>
        <v>0</v>
      </c>
      <c r="J99" s="33">
        <f t="shared" si="64"/>
        <v>0</v>
      </c>
      <c r="K99" s="33">
        <f t="shared" si="64"/>
        <v>0</v>
      </c>
      <c r="L99" s="33">
        <f t="shared" si="64"/>
        <v>0</v>
      </c>
      <c r="M99" s="33">
        <f t="shared" si="64"/>
        <v>0</v>
      </c>
      <c r="N99" s="33">
        <f t="shared" si="64"/>
        <v>0</v>
      </c>
      <c r="O99" s="33">
        <f t="shared" si="64"/>
        <v>0</v>
      </c>
      <c r="P99" s="33">
        <f t="shared" si="64"/>
        <v>0</v>
      </c>
      <c r="Q99" s="33">
        <f t="shared" si="64"/>
        <v>0</v>
      </c>
      <c r="R99" s="33">
        <f t="shared" si="64"/>
        <v>0</v>
      </c>
      <c r="S99" s="33">
        <f t="shared" si="64"/>
        <v>0</v>
      </c>
      <c r="T99" s="33">
        <f t="shared" si="64"/>
        <v>0</v>
      </c>
      <c r="U99" s="33">
        <f t="shared" si="64"/>
        <v>0</v>
      </c>
      <c r="V99" s="33">
        <f t="shared" si="64"/>
        <v>0</v>
      </c>
      <c r="W99" s="33">
        <f t="shared" si="64"/>
        <v>0</v>
      </c>
      <c r="X99" s="33">
        <f t="shared" si="64"/>
        <v>0</v>
      </c>
      <c r="Z99" s="27">
        <f>BG64</f>
        <v>0</v>
      </c>
      <c r="AA99" s="11">
        <f t="shared" si="56"/>
        <v>0</v>
      </c>
      <c r="AB99" s="11">
        <f t="shared" si="53"/>
        <v>0</v>
      </c>
      <c r="AC99" s="11">
        <f t="shared" si="53"/>
        <v>0</v>
      </c>
      <c r="AD99" s="11">
        <f t="shared" si="53"/>
        <v>0</v>
      </c>
      <c r="AE99" s="11">
        <f t="shared" si="53"/>
        <v>0</v>
      </c>
      <c r="AF99" s="11">
        <f t="shared" si="53"/>
        <v>0</v>
      </c>
      <c r="AG99" s="11">
        <f t="shared" si="53"/>
        <v>0</v>
      </c>
      <c r="AH99" s="11">
        <f t="shared" si="53"/>
        <v>0</v>
      </c>
      <c r="AI99" s="11">
        <f t="shared" si="53"/>
        <v>0</v>
      </c>
      <c r="AJ99" s="11">
        <f t="shared" si="53"/>
        <v>0</v>
      </c>
      <c r="AK99" s="11">
        <f t="shared" si="53"/>
        <v>0</v>
      </c>
      <c r="AL99" s="11">
        <f t="shared" si="53"/>
        <v>0</v>
      </c>
      <c r="AM99" s="11">
        <f t="shared" si="53"/>
        <v>0</v>
      </c>
      <c r="AN99" s="11">
        <f t="shared" si="53"/>
        <v>0</v>
      </c>
      <c r="AO99" s="11">
        <f t="shared" si="53"/>
        <v>0</v>
      </c>
      <c r="AP99" s="11">
        <f t="shared" si="53"/>
        <v>0</v>
      </c>
      <c r="AQ99" s="11">
        <f t="shared" si="53"/>
        <v>0</v>
      </c>
      <c r="AR99" s="11">
        <f t="shared" si="53"/>
        <v>0</v>
      </c>
      <c r="AS99" s="11">
        <f t="shared" si="53"/>
        <v>0</v>
      </c>
      <c r="AT99" s="11">
        <f t="shared" si="53"/>
        <v>0</v>
      </c>
      <c r="AU99" s="11">
        <f t="shared" si="53"/>
        <v>0</v>
      </c>
      <c r="AV99" s="11">
        <f t="shared" si="53"/>
        <v>0</v>
      </c>
      <c r="AW99" s="12">
        <f t="shared" si="53"/>
        <v>0</v>
      </c>
      <c r="AX99" s="11"/>
      <c r="AY99" s="66"/>
      <c r="AZ99" s="3" t="s">
        <v>25</v>
      </c>
      <c r="BA99" s="3" t="s">
        <v>6</v>
      </c>
      <c r="BB99" s="9">
        <f t="shared" ref="BB99:BY99" si="65">BB16*BB$36*$CC16</f>
        <v>1.2824240000000001E-2</v>
      </c>
      <c r="BC99" s="9">
        <f t="shared" si="65"/>
        <v>1.28115E-2</v>
      </c>
      <c r="BD99" s="9">
        <f t="shared" si="65"/>
        <v>9.0916799999999996E-3</v>
      </c>
      <c r="BE99" s="9">
        <f t="shared" si="65"/>
        <v>1.2490920000000001E-2</v>
      </c>
      <c r="BF99" s="9">
        <f t="shared" si="65"/>
        <v>1.2932920000000002E-2</v>
      </c>
      <c r="BG99" s="9">
        <f t="shared" si="65"/>
        <v>1.6900000000000002E-2</v>
      </c>
      <c r="BH99" s="9">
        <f t="shared" si="65"/>
        <v>1.3291199999999998E-2</v>
      </c>
      <c r="BI99" s="9">
        <f t="shared" si="65"/>
        <v>1.411488E-2</v>
      </c>
      <c r="BJ99" s="9">
        <f t="shared" si="65"/>
        <v>1.2624300000000001E-2</v>
      </c>
      <c r="BK99" s="9">
        <f t="shared" si="65"/>
        <v>9.3001999999999998E-3</v>
      </c>
      <c r="BL99" s="9">
        <f t="shared" si="65"/>
        <v>5.1417600000000004E-3</v>
      </c>
      <c r="BM99" s="9">
        <f t="shared" si="65"/>
        <v>-4.3186000000000006E-4</v>
      </c>
      <c r="BN99" s="9">
        <f t="shared" si="65"/>
        <v>-5.2052000000000012E-4</v>
      </c>
      <c r="BO99" s="9">
        <f t="shared" si="65"/>
        <v>0</v>
      </c>
      <c r="BP99" s="9">
        <f t="shared" si="65"/>
        <v>0</v>
      </c>
      <c r="BQ99" s="9">
        <f t="shared" si="65"/>
        <v>-3.3098000000000003E-4</v>
      </c>
      <c r="BR99" s="9">
        <f t="shared" si="65"/>
        <v>-2.1164000000000003E-4</v>
      </c>
      <c r="BS99" s="9">
        <f t="shared" si="65"/>
        <v>-5.9059E-4</v>
      </c>
      <c r="BT99" s="9">
        <f t="shared" si="65"/>
        <v>-2.8079999999999995E-5</v>
      </c>
      <c r="BU99" s="9">
        <f t="shared" si="65"/>
        <v>-2.3738000000000001E-4</v>
      </c>
      <c r="BV99" s="9">
        <f t="shared" si="65"/>
        <v>3.7276200000000005E-3</v>
      </c>
      <c r="BW99" s="9">
        <f t="shared" si="65"/>
        <v>-2.6312000000000004E-4</v>
      </c>
      <c r="BX99" s="9">
        <f t="shared" si="65"/>
        <v>-4.1236000000000007E-4</v>
      </c>
      <c r="BY99" s="9">
        <f t="shared" si="65"/>
        <v>2.5467000000000003E-3</v>
      </c>
    </row>
    <row r="100" spans="1:77" ht="18">
      <c r="A100" s="35">
        <v>0</v>
      </c>
      <c r="B100" s="33">
        <f t="shared" ref="B100:X100" si="66">A100</f>
        <v>0</v>
      </c>
      <c r="C100" s="33">
        <f t="shared" si="66"/>
        <v>0</v>
      </c>
      <c r="D100" s="33">
        <f t="shared" si="66"/>
        <v>0</v>
      </c>
      <c r="E100" s="33">
        <f t="shared" si="66"/>
        <v>0</v>
      </c>
      <c r="F100" s="33">
        <f t="shared" si="66"/>
        <v>0</v>
      </c>
      <c r="G100" s="33">
        <f t="shared" si="66"/>
        <v>0</v>
      </c>
      <c r="H100" s="33">
        <f t="shared" si="66"/>
        <v>0</v>
      </c>
      <c r="I100" s="33">
        <f t="shared" si="66"/>
        <v>0</v>
      </c>
      <c r="J100" s="33">
        <f t="shared" si="66"/>
        <v>0</v>
      </c>
      <c r="K100" s="33">
        <f t="shared" si="66"/>
        <v>0</v>
      </c>
      <c r="L100" s="33">
        <f t="shared" si="66"/>
        <v>0</v>
      </c>
      <c r="M100" s="33">
        <f t="shared" si="66"/>
        <v>0</v>
      </c>
      <c r="N100" s="33">
        <f t="shared" si="66"/>
        <v>0</v>
      </c>
      <c r="O100" s="33">
        <f t="shared" si="66"/>
        <v>0</v>
      </c>
      <c r="P100" s="33">
        <f t="shared" si="66"/>
        <v>0</v>
      </c>
      <c r="Q100" s="33">
        <f t="shared" si="66"/>
        <v>0</v>
      </c>
      <c r="R100" s="33">
        <f t="shared" si="66"/>
        <v>0</v>
      </c>
      <c r="S100" s="33">
        <f t="shared" si="66"/>
        <v>0</v>
      </c>
      <c r="T100" s="33">
        <f t="shared" si="66"/>
        <v>0</v>
      </c>
      <c r="U100" s="33">
        <f t="shared" si="66"/>
        <v>0</v>
      </c>
      <c r="V100" s="33">
        <f t="shared" si="66"/>
        <v>0</v>
      </c>
      <c r="W100" s="33">
        <f t="shared" si="66"/>
        <v>0</v>
      </c>
      <c r="X100" s="33">
        <f t="shared" si="66"/>
        <v>0</v>
      </c>
      <c r="Z100" s="27">
        <f>BH64</f>
        <v>0</v>
      </c>
      <c r="AA100" s="11">
        <f t="shared" si="56"/>
        <v>0</v>
      </c>
      <c r="AB100" s="11">
        <f t="shared" si="53"/>
        <v>0</v>
      </c>
      <c r="AC100" s="11">
        <f t="shared" si="53"/>
        <v>0</v>
      </c>
      <c r="AD100" s="11">
        <f t="shared" si="53"/>
        <v>0</v>
      </c>
      <c r="AE100" s="11">
        <f t="shared" si="53"/>
        <v>0</v>
      </c>
      <c r="AF100" s="11">
        <f t="shared" si="53"/>
        <v>0</v>
      </c>
      <c r="AG100" s="11">
        <f t="shared" si="53"/>
        <v>0</v>
      </c>
      <c r="AH100" s="11">
        <f t="shared" si="53"/>
        <v>0</v>
      </c>
      <c r="AI100" s="11">
        <f t="shared" si="53"/>
        <v>0</v>
      </c>
      <c r="AJ100" s="11">
        <f t="shared" si="53"/>
        <v>0</v>
      </c>
      <c r="AK100" s="11">
        <f t="shared" si="53"/>
        <v>0</v>
      </c>
      <c r="AL100" s="11">
        <f t="shared" si="53"/>
        <v>0</v>
      </c>
      <c r="AM100" s="11">
        <f t="shared" si="53"/>
        <v>0</v>
      </c>
      <c r="AN100" s="11">
        <f t="shared" si="53"/>
        <v>0</v>
      </c>
      <c r="AO100" s="11">
        <f t="shared" si="53"/>
        <v>0</v>
      </c>
      <c r="AP100" s="11">
        <f t="shared" si="53"/>
        <v>0</v>
      </c>
      <c r="AQ100" s="11">
        <f t="shared" si="53"/>
        <v>0</v>
      </c>
      <c r="AR100" s="11">
        <f t="shared" si="53"/>
        <v>0</v>
      </c>
      <c r="AS100" s="11">
        <f t="shared" si="53"/>
        <v>0</v>
      </c>
      <c r="AT100" s="11">
        <f t="shared" si="53"/>
        <v>0</v>
      </c>
      <c r="AU100" s="11">
        <f t="shared" si="53"/>
        <v>0</v>
      </c>
      <c r="AV100" s="11">
        <f t="shared" si="53"/>
        <v>0</v>
      </c>
      <c r="AW100" s="12">
        <f t="shared" si="53"/>
        <v>0</v>
      </c>
      <c r="AX100" s="11"/>
      <c r="AY100" s="66"/>
      <c r="AZ100" s="3" t="s">
        <v>26</v>
      </c>
      <c r="BA100" s="3" t="s">
        <v>7</v>
      </c>
      <c r="BB100" s="9">
        <f t="shared" ref="BB100:BY100" si="67">BB17*BB$36*$CC17</f>
        <v>1.4929596E-2</v>
      </c>
      <c r="BC100" s="9">
        <f t="shared" si="67"/>
        <v>1.55277E-2</v>
      </c>
      <c r="BD100" s="9">
        <f t="shared" si="67"/>
        <v>1.0091088E-2</v>
      </c>
      <c r="BE100" s="9">
        <f t="shared" si="67"/>
        <v>1.7656847999999999E-2</v>
      </c>
      <c r="BF100" s="9">
        <f t="shared" si="67"/>
        <v>1.7035171999999998E-2</v>
      </c>
      <c r="BG100" s="9">
        <f t="shared" si="67"/>
        <v>1.32912E-2</v>
      </c>
      <c r="BH100" s="9">
        <f t="shared" si="67"/>
        <v>2.0163999999999998E-2</v>
      </c>
      <c r="BI100" s="9">
        <f t="shared" si="67"/>
        <v>1.5417791999999998E-2</v>
      </c>
      <c r="BJ100" s="9">
        <f t="shared" si="67"/>
        <v>1.7820431999999997E-2</v>
      </c>
      <c r="BK100" s="9">
        <f t="shared" si="67"/>
        <v>9.9513599999999976E-3</v>
      </c>
      <c r="BL100" s="9">
        <f t="shared" si="67"/>
        <v>5.2653600000000002E-3</v>
      </c>
      <c r="BM100" s="9">
        <f t="shared" si="67"/>
        <v>-8.147959999999999E-4</v>
      </c>
      <c r="BN100" s="9">
        <f t="shared" si="67"/>
        <v>-9.6219199999999995E-4</v>
      </c>
      <c r="BO100" s="9">
        <f t="shared" si="67"/>
        <v>-2.8343199999999997E-4</v>
      </c>
      <c r="BP100" s="9">
        <f t="shared" si="67"/>
        <v>-1.1075999999999999E-4</v>
      </c>
      <c r="BQ100" s="9">
        <f t="shared" si="67"/>
        <v>-4.9472799999999994E-4</v>
      </c>
      <c r="BR100" s="9">
        <f t="shared" si="67"/>
        <v>-5.7793999999999988E-4</v>
      </c>
      <c r="BS100" s="9">
        <f t="shared" si="67"/>
        <v>-9.3833600000000001E-4</v>
      </c>
      <c r="BT100" s="9">
        <f t="shared" si="67"/>
        <v>-3.4079999999999992E-5</v>
      </c>
      <c r="BU100" s="9">
        <f t="shared" si="67"/>
        <v>-3.5357999999999999E-4</v>
      </c>
      <c r="BV100" s="9">
        <f t="shared" si="67"/>
        <v>4.599522E-3</v>
      </c>
      <c r="BW100" s="9">
        <f t="shared" si="67"/>
        <v>-5.0296400000000006E-4</v>
      </c>
      <c r="BX100" s="9">
        <f t="shared" si="67"/>
        <v>-6.9296000000000006E-4</v>
      </c>
      <c r="BY100" s="9">
        <f t="shared" si="67"/>
        <v>2.9672319999999993E-3</v>
      </c>
    </row>
    <row r="101" spans="1:77" ht="18">
      <c r="A101" s="35">
        <v>1</v>
      </c>
      <c r="B101" s="33">
        <f t="shared" ref="B101:X101" si="68">A101</f>
        <v>1</v>
      </c>
      <c r="C101" s="33">
        <f t="shared" si="68"/>
        <v>1</v>
      </c>
      <c r="D101" s="33">
        <f t="shared" si="68"/>
        <v>1</v>
      </c>
      <c r="E101" s="33">
        <f t="shared" si="68"/>
        <v>1</v>
      </c>
      <c r="F101" s="33">
        <f t="shared" si="68"/>
        <v>1</v>
      </c>
      <c r="G101" s="33">
        <f t="shared" si="68"/>
        <v>1</v>
      </c>
      <c r="H101" s="33">
        <f t="shared" si="68"/>
        <v>1</v>
      </c>
      <c r="I101" s="33">
        <f t="shared" si="68"/>
        <v>1</v>
      </c>
      <c r="J101" s="33">
        <f t="shared" si="68"/>
        <v>1</v>
      </c>
      <c r="K101" s="33">
        <f t="shared" si="68"/>
        <v>1</v>
      </c>
      <c r="L101" s="33">
        <f t="shared" si="68"/>
        <v>1</v>
      </c>
      <c r="M101" s="33">
        <f t="shared" si="68"/>
        <v>1</v>
      </c>
      <c r="N101" s="33">
        <f t="shared" si="68"/>
        <v>1</v>
      </c>
      <c r="O101" s="33">
        <f t="shared" si="68"/>
        <v>1</v>
      </c>
      <c r="P101" s="33">
        <f t="shared" si="68"/>
        <v>1</v>
      </c>
      <c r="Q101" s="33">
        <f t="shared" si="68"/>
        <v>1</v>
      </c>
      <c r="R101" s="33">
        <f t="shared" si="68"/>
        <v>1</v>
      </c>
      <c r="S101" s="33">
        <f t="shared" si="68"/>
        <v>1</v>
      </c>
      <c r="T101" s="33">
        <f t="shared" si="68"/>
        <v>1</v>
      </c>
      <c r="U101" s="33">
        <f t="shared" si="68"/>
        <v>1</v>
      </c>
      <c r="V101" s="33">
        <f t="shared" si="68"/>
        <v>1</v>
      </c>
      <c r="W101" s="33">
        <f t="shared" si="68"/>
        <v>1</v>
      </c>
      <c r="X101" s="33">
        <f t="shared" si="68"/>
        <v>1</v>
      </c>
      <c r="Z101" s="27">
        <f>BI64</f>
        <v>0.45790846834441018</v>
      </c>
      <c r="AA101" s="11">
        <f t="shared" si="56"/>
        <v>0.45790846834441018</v>
      </c>
      <c r="AB101" s="11">
        <f t="shared" si="53"/>
        <v>0.45790846834441018</v>
      </c>
      <c r="AC101" s="11">
        <f t="shared" si="53"/>
        <v>0.45790846834441018</v>
      </c>
      <c r="AD101" s="11">
        <f t="shared" si="53"/>
        <v>0.45790846834441018</v>
      </c>
      <c r="AE101" s="11">
        <f t="shared" si="53"/>
        <v>0.45790846834441018</v>
      </c>
      <c r="AF101" s="11">
        <f t="shared" si="53"/>
        <v>0.45790846834441018</v>
      </c>
      <c r="AG101" s="11">
        <f t="shared" si="53"/>
        <v>0.45790846834441018</v>
      </c>
      <c r="AH101" s="11">
        <f t="shared" si="53"/>
        <v>0.45790846834441018</v>
      </c>
      <c r="AI101" s="11">
        <f t="shared" si="53"/>
        <v>0.45790846834441018</v>
      </c>
      <c r="AJ101" s="11">
        <f t="shared" si="53"/>
        <v>0.45790846834441018</v>
      </c>
      <c r="AK101" s="11">
        <f t="shared" si="53"/>
        <v>0.45790846834441018</v>
      </c>
      <c r="AL101" s="11">
        <f t="shared" si="53"/>
        <v>0.45790846834441018</v>
      </c>
      <c r="AM101" s="11">
        <f t="shared" si="53"/>
        <v>0.45790846834441018</v>
      </c>
      <c r="AN101" s="11">
        <f t="shared" si="53"/>
        <v>0.45790846834441018</v>
      </c>
      <c r="AO101" s="11">
        <f t="shared" si="53"/>
        <v>0.45790846834441018</v>
      </c>
      <c r="AP101" s="11">
        <f t="shared" si="53"/>
        <v>0.45790846834441018</v>
      </c>
      <c r="AQ101" s="11">
        <f t="shared" si="53"/>
        <v>0.45790846834441018</v>
      </c>
      <c r="AR101" s="11">
        <f t="shared" si="53"/>
        <v>0.45790846834441018</v>
      </c>
      <c r="AS101" s="11">
        <f t="shared" si="53"/>
        <v>0.45790846834441018</v>
      </c>
      <c r="AT101" s="11">
        <f t="shared" si="53"/>
        <v>0.45790846834441018</v>
      </c>
      <c r="AU101" s="11">
        <f t="shared" si="53"/>
        <v>0.45790846834441018</v>
      </c>
      <c r="AV101" s="11">
        <f t="shared" si="53"/>
        <v>0.45790846834441018</v>
      </c>
      <c r="AW101" s="12">
        <f t="shared" si="53"/>
        <v>0.45790846834441018</v>
      </c>
      <c r="AX101" s="11"/>
      <c r="AY101" s="66"/>
      <c r="AZ101" s="3" t="s">
        <v>27</v>
      </c>
      <c r="BA101" s="3" t="s">
        <v>8</v>
      </c>
      <c r="BB101" s="9">
        <f t="shared" ref="BB101:BY101" si="69">BB18*BB$36*$CC18</f>
        <v>1.6080662399999997E-2</v>
      </c>
      <c r="BC101" s="9">
        <f t="shared" si="69"/>
        <v>1.653696E-2</v>
      </c>
      <c r="BD101" s="9">
        <f t="shared" si="69"/>
        <v>9.4210559999999988E-3</v>
      </c>
      <c r="BE101" s="9">
        <f t="shared" si="69"/>
        <v>1.4423904000000001E-2</v>
      </c>
      <c r="BF101" s="9">
        <f t="shared" si="69"/>
        <v>1.4459121599999999E-2</v>
      </c>
      <c r="BG101" s="9">
        <f t="shared" si="69"/>
        <v>1.411488E-2</v>
      </c>
      <c r="BH101" s="9">
        <f t="shared" si="69"/>
        <v>1.5417791999999998E-2</v>
      </c>
      <c r="BI101" s="9">
        <f t="shared" si="69"/>
        <v>1.9376639999999997E-2</v>
      </c>
      <c r="BJ101" s="9">
        <f t="shared" si="69"/>
        <v>1.4765500799999999E-2</v>
      </c>
      <c r="BK101" s="9">
        <f t="shared" si="69"/>
        <v>9.7551359999999976E-3</v>
      </c>
      <c r="BL101" s="9">
        <f t="shared" si="69"/>
        <v>4.6453824000000001E-3</v>
      </c>
      <c r="BM101" s="9">
        <f t="shared" si="69"/>
        <v>-5.0446079999999993E-4</v>
      </c>
      <c r="BN101" s="9">
        <f t="shared" si="69"/>
        <v>-6.4310399999999992E-4</v>
      </c>
      <c r="BO101" s="9">
        <f t="shared" si="69"/>
        <v>6.9460799999999991E-5</v>
      </c>
      <c r="BP101" s="9">
        <f t="shared" si="69"/>
        <v>0</v>
      </c>
      <c r="BQ101" s="9">
        <f t="shared" si="69"/>
        <v>-4.1036159999999997E-4</v>
      </c>
      <c r="BR101" s="9">
        <f t="shared" si="69"/>
        <v>-2.8327199999999999E-4</v>
      </c>
      <c r="BS101" s="9">
        <f t="shared" si="69"/>
        <v>-6.8987520000000002E-4</v>
      </c>
      <c r="BT101" s="9">
        <f t="shared" si="69"/>
        <v>-3.0067199999999992E-5</v>
      </c>
      <c r="BU101" s="9">
        <f t="shared" si="69"/>
        <v>-3.0039360000000002E-4</v>
      </c>
      <c r="BV101" s="9">
        <f t="shared" si="69"/>
        <v>4.5088272E-3</v>
      </c>
      <c r="BW101" s="9">
        <f t="shared" si="69"/>
        <v>-2.4652320000000003E-4</v>
      </c>
      <c r="BX101" s="9">
        <f t="shared" si="69"/>
        <v>-4.4154240000000004E-4</v>
      </c>
      <c r="BY101" s="9">
        <f t="shared" si="69"/>
        <v>3.1814159999999994E-3</v>
      </c>
    </row>
    <row r="102" spans="1:77" ht="18">
      <c r="A102" s="35">
        <v>0</v>
      </c>
      <c r="B102" s="33">
        <f t="shared" ref="B102:X102" si="70">A102</f>
        <v>0</v>
      </c>
      <c r="C102" s="33">
        <f t="shared" si="70"/>
        <v>0</v>
      </c>
      <c r="D102" s="33">
        <f t="shared" si="70"/>
        <v>0</v>
      </c>
      <c r="E102" s="33">
        <f t="shared" si="70"/>
        <v>0</v>
      </c>
      <c r="F102" s="33">
        <f t="shared" si="70"/>
        <v>0</v>
      </c>
      <c r="G102" s="33">
        <f t="shared" si="70"/>
        <v>0</v>
      </c>
      <c r="H102" s="33">
        <f t="shared" si="70"/>
        <v>0</v>
      </c>
      <c r="I102" s="33">
        <f t="shared" si="70"/>
        <v>0</v>
      </c>
      <c r="J102" s="33">
        <f t="shared" si="70"/>
        <v>0</v>
      </c>
      <c r="K102" s="33">
        <f t="shared" si="70"/>
        <v>0</v>
      </c>
      <c r="L102" s="33">
        <f t="shared" si="70"/>
        <v>0</v>
      </c>
      <c r="M102" s="33">
        <f t="shared" si="70"/>
        <v>0</v>
      </c>
      <c r="N102" s="33">
        <f t="shared" si="70"/>
        <v>0</v>
      </c>
      <c r="O102" s="33">
        <f t="shared" si="70"/>
        <v>0</v>
      </c>
      <c r="P102" s="33">
        <f t="shared" si="70"/>
        <v>0</v>
      </c>
      <c r="Q102" s="33">
        <f t="shared" si="70"/>
        <v>0</v>
      </c>
      <c r="R102" s="33">
        <f t="shared" si="70"/>
        <v>0</v>
      </c>
      <c r="S102" s="33">
        <f t="shared" si="70"/>
        <v>0</v>
      </c>
      <c r="T102" s="33">
        <f t="shared" si="70"/>
        <v>0</v>
      </c>
      <c r="U102" s="33">
        <f t="shared" si="70"/>
        <v>0</v>
      </c>
      <c r="V102" s="33">
        <f t="shared" si="70"/>
        <v>0</v>
      </c>
      <c r="W102" s="33">
        <f t="shared" si="70"/>
        <v>0</v>
      </c>
      <c r="X102" s="33">
        <f t="shared" si="70"/>
        <v>0</v>
      </c>
      <c r="Z102" s="27">
        <f>BJ64</f>
        <v>0</v>
      </c>
      <c r="AA102" s="11">
        <f t="shared" si="56"/>
        <v>0</v>
      </c>
      <c r="AB102" s="11">
        <f t="shared" si="53"/>
        <v>0</v>
      </c>
      <c r="AC102" s="11">
        <f t="shared" si="53"/>
        <v>0</v>
      </c>
      <c r="AD102" s="11">
        <f t="shared" si="53"/>
        <v>0</v>
      </c>
      <c r="AE102" s="11">
        <f t="shared" si="53"/>
        <v>0</v>
      </c>
      <c r="AF102" s="11">
        <f t="shared" si="53"/>
        <v>0</v>
      </c>
      <c r="AG102" s="11">
        <f t="shared" si="53"/>
        <v>0</v>
      </c>
      <c r="AH102" s="11">
        <f t="shared" si="53"/>
        <v>0</v>
      </c>
      <c r="AI102" s="11">
        <f t="shared" si="53"/>
        <v>0</v>
      </c>
      <c r="AJ102" s="11">
        <f t="shared" si="53"/>
        <v>0</v>
      </c>
      <c r="AK102" s="11">
        <f t="shared" si="53"/>
        <v>0</v>
      </c>
      <c r="AL102" s="11">
        <f t="shared" si="53"/>
        <v>0</v>
      </c>
      <c r="AM102" s="11">
        <f t="shared" si="53"/>
        <v>0</v>
      </c>
      <c r="AN102" s="11">
        <f t="shared" si="53"/>
        <v>0</v>
      </c>
      <c r="AO102" s="11">
        <f t="shared" si="53"/>
        <v>0</v>
      </c>
      <c r="AP102" s="11">
        <f t="shared" si="53"/>
        <v>0</v>
      </c>
      <c r="AQ102" s="11">
        <f t="shared" si="53"/>
        <v>0</v>
      </c>
      <c r="AR102" s="11">
        <f t="shared" si="53"/>
        <v>0</v>
      </c>
      <c r="AS102" s="11">
        <f t="shared" si="53"/>
        <v>0</v>
      </c>
      <c r="AT102" s="11">
        <f t="shared" si="53"/>
        <v>0</v>
      </c>
      <c r="AU102" s="11">
        <f t="shared" si="53"/>
        <v>0</v>
      </c>
      <c r="AV102" s="11">
        <f t="shared" si="53"/>
        <v>0</v>
      </c>
      <c r="AW102" s="12">
        <f t="shared" si="53"/>
        <v>0</v>
      </c>
      <c r="AX102" s="11"/>
      <c r="AY102" s="66"/>
      <c r="AZ102" s="3" t="s">
        <v>28</v>
      </c>
      <c r="BA102" s="3" t="s">
        <v>9</v>
      </c>
      <c r="BB102" s="9">
        <f t="shared" ref="BB102:BY102" si="71">BB19*BB$36*$CC19</f>
        <v>1.3962326400000001E-2</v>
      </c>
      <c r="BC102" s="9">
        <f t="shared" si="71"/>
        <v>1.472337E-2</v>
      </c>
      <c r="BD102" s="9">
        <f t="shared" si="71"/>
        <v>9.4372992000000006E-3</v>
      </c>
      <c r="BE102" s="9">
        <f t="shared" si="71"/>
        <v>2.0265811200000001E-2</v>
      </c>
      <c r="BF102" s="9">
        <f t="shared" si="71"/>
        <v>1.6174342800000002E-2</v>
      </c>
      <c r="BG102" s="9">
        <f t="shared" si="71"/>
        <v>1.2624300000000001E-2</v>
      </c>
      <c r="BH102" s="9">
        <f t="shared" si="71"/>
        <v>1.7820431999999997E-2</v>
      </c>
      <c r="BI102" s="9">
        <f t="shared" si="71"/>
        <v>1.4765500799999999E-2</v>
      </c>
      <c r="BJ102" s="9">
        <f t="shared" si="71"/>
        <v>2.2320360000000001E-2</v>
      </c>
      <c r="BK102" s="9">
        <f t="shared" si="71"/>
        <v>9.597455999999999E-3</v>
      </c>
      <c r="BL102" s="9">
        <f t="shared" si="71"/>
        <v>4.9857768000000011E-3</v>
      </c>
      <c r="BM102" s="9">
        <f t="shared" si="71"/>
        <v>-6.3166320000000015E-4</v>
      </c>
      <c r="BN102" s="9">
        <f t="shared" si="71"/>
        <v>-7.3624319999999999E-4</v>
      </c>
      <c r="BO102" s="9">
        <f t="shared" si="71"/>
        <v>-1.4910119999999999E-4</v>
      </c>
      <c r="BP102" s="9">
        <f t="shared" si="71"/>
        <v>2.3306400000000001E-5</v>
      </c>
      <c r="BQ102" s="9">
        <f t="shared" si="71"/>
        <v>-4.2041160000000003E-4</v>
      </c>
      <c r="BR102" s="9">
        <f t="shared" si="71"/>
        <v>-3.6483479999999997E-4</v>
      </c>
      <c r="BS102" s="9">
        <f t="shared" si="71"/>
        <v>-6.1702200000000016E-4</v>
      </c>
      <c r="BT102" s="9">
        <f t="shared" si="71"/>
        <v>-2.8684799999999997E-5</v>
      </c>
      <c r="BU102" s="9">
        <f t="shared" si="71"/>
        <v>-2.9760479999999998E-4</v>
      </c>
      <c r="BV102" s="9">
        <f t="shared" si="71"/>
        <v>5.1565410000000006E-3</v>
      </c>
      <c r="BW102" s="9">
        <f t="shared" si="71"/>
        <v>-4.5357839999999997E-4</v>
      </c>
      <c r="BX102" s="9">
        <f t="shared" si="71"/>
        <v>-5.1035040000000015E-4</v>
      </c>
      <c r="BY102" s="9">
        <f t="shared" si="71"/>
        <v>3.5120951999999999E-3</v>
      </c>
    </row>
    <row r="103" spans="1:77" ht="18">
      <c r="A103" s="35">
        <v>0</v>
      </c>
      <c r="B103" s="33">
        <f t="shared" ref="B103:X103" si="72">A103</f>
        <v>0</v>
      </c>
      <c r="C103" s="33">
        <f t="shared" si="72"/>
        <v>0</v>
      </c>
      <c r="D103" s="33">
        <f t="shared" si="72"/>
        <v>0</v>
      </c>
      <c r="E103" s="33">
        <f t="shared" si="72"/>
        <v>0</v>
      </c>
      <c r="F103" s="33">
        <f t="shared" si="72"/>
        <v>0</v>
      </c>
      <c r="G103" s="33">
        <f t="shared" si="72"/>
        <v>0</v>
      </c>
      <c r="H103" s="33">
        <f t="shared" si="72"/>
        <v>0</v>
      </c>
      <c r="I103" s="33">
        <f t="shared" si="72"/>
        <v>0</v>
      </c>
      <c r="J103" s="33">
        <f t="shared" si="72"/>
        <v>0</v>
      </c>
      <c r="K103" s="33">
        <f t="shared" si="72"/>
        <v>0</v>
      </c>
      <c r="L103" s="33">
        <f t="shared" si="72"/>
        <v>0</v>
      </c>
      <c r="M103" s="33">
        <f t="shared" si="72"/>
        <v>0</v>
      </c>
      <c r="N103" s="33">
        <f t="shared" si="72"/>
        <v>0</v>
      </c>
      <c r="O103" s="33">
        <f t="shared" si="72"/>
        <v>0</v>
      </c>
      <c r="P103" s="33">
        <f t="shared" si="72"/>
        <v>0</v>
      </c>
      <c r="Q103" s="33">
        <f t="shared" si="72"/>
        <v>0</v>
      </c>
      <c r="R103" s="33">
        <f t="shared" si="72"/>
        <v>0</v>
      </c>
      <c r="S103" s="33">
        <f t="shared" si="72"/>
        <v>0</v>
      </c>
      <c r="T103" s="33">
        <f t="shared" si="72"/>
        <v>0</v>
      </c>
      <c r="U103" s="33">
        <f t="shared" si="72"/>
        <v>0</v>
      </c>
      <c r="V103" s="33">
        <f t="shared" si="72"/>
        <v>0</v>
      </c>
      <c r="W103" s="33">
        <f t="shared" si="72"/>
        <v>0</v>
      </c>
      <c r="X103" s="33">
        <f t="shared" si="72"/>
        <v>0</v>
      </c>
      <c r="Z103" s="27">
        <f>BK64</f>
        <v>0</v>
      </c>
      <c r="AA103" s="11">
        <f t="shared" si="56"/>
        <v>0</v>
      </c>
      <c r="AB103" s="11">
        <f t="shared" si="53"/>
        <v>0</v>
      </c>
      <c r="AC103" s="11">
        <f t="shared" si="53"/>
        <v>0</v>
      </c>
      <c r="AD103" s="11">
        <f t="shared" si="53"/>
        <v>0</v>
      </c>
      <c r="AE103" s="11">
        <f t="shared" si="53"/>
        <v>0</v>
      </c>
      <c r="AF103" s="11">
        <f t="shared" si="53"/>
        <v>0</v>
      </c>
      <c r="AG103" s="11">
        <f t="shared" si="53"/>
        <v>0</v>
      </c>
      <c r="AH103" s="11">
        <f t="shared" si="53"/>
        <v>0</v>
      </c>
      <c r="AI103" s="11">
        <f t="shared" si="53"/>
        <v>0</v>
      </c>
      <c r="AJ103" s="11">
        <f t="shared" si="53"/>
        <v>0</v>
      </c>
      <c r="AK103" s="11">
        <f t="shared" si="53"/>
        <v>0</v>
      </c>
      <c r="AL103" s="11">
        <f t="shared" si="53"/>
        <v>0</v>
      </c>
      <c r="AM103" s="11">
        <f t="shared" si="53"/>
        <v>0</v>
      </c>
      <c r="AN103" s="11">
        <f t="shared" si="53"/>
        <v>0</v>
      </c>
      <c r="AO103" s="11">
        <f t="shared" si="53"/>
        <v>0</v>
      </c>
      <c r="AP103" s="11">
        <f t="shared" si="53"/>
        <v>0</v>
      </c>
      <c r="AQ103" s="11">
        <f t="shared" si="53"/>
        <v>0</v>
      </c>
      <c r="AR103" s="11">
        <f t="shared" si="53"/>
        <v>0</v>
      </c>
      <c r="AS103" s="11">
        <f t="shared" si="53"/>
        <v>0</v>
      </c>
      <c r="AT103" s="11">
        <f t="shared" si="53"/>
        <v>0</v>
      </c>
      <c r="AU103" s="11">
        <f t="shared" si="53"/>
        <v>0</v>
      </c>
      <c r="AV103" s="11">
        <f t="shared" si="53"/>
        <v>0</v>
      </c>
      <c r="AW103" s="12">
        <f t="shared" si="53"/>
        <v>0</v>
      </c>
      <c r="AX103" s="11"/>
      <c r="AY103" s="66"/>
      <c r="AZ103" s="3" t="s">
        <v>29</v>
      </c>
      <c r="BA103" s="3" t="s">
        <v>10</v>
      </c>
      <c r="BB103" s="9">
        <f t="shared" ref="BB103:BY103" si="73">BB20*BB$36*$CC20</f>
        <v>1.0043924000000001E-2</v>
      </c>
      <c r="BC103" s="9">
        <f t="shared" si="73"/>
        <v>1.0249200000000002E-2</v>
      </c>
      <c r="BD103" s="9">
        <f t="shared" si="73"/>
        <v>1.0210655999999999E-2</v>
      </c>
      <c r="BE103" s="9">
        <f t="shared" si="73"/>
        <v>9.3521760000000002E-3</v>
      </c>
      <c r="BF103" s="9">
        <f t="shared" si="73"/>
        <v>8.9711159999999995E-3</v>
      </c>
      <c r="BG103" s="9">
        <f t="shared" si="73"/>
        <v>9.3001999999999998E-3</v>
      </c>
      <c r="BH103" s="9">
        <f t="shared" si="73"/>
        <v>9.9513599999999976E-3</v>
      </c>
      <c r="BI103" s="9">
        <f t="shared" si="73"/>
        <v>9.7551359999999976E-3</v>
      </c>
      <c r="BJ103" s="9">
        <f t="shared" si="73"/>
        <v>9.597455999999999E-3</v>
      </c>
      <c r="BK103" s="9">
        <f t="shared" si="73"/>
        <v>2.1315999999999998E-2</v>
      </c>
      <c r="BL103" s="9">
        <f t="shared" si="73"/>
        <v>1.1368728E-2</v>
      </c>
      <c r="BM103" s="9">
        <f t="shared" si="73"/>
        <v>1.0582079999999999E-3</v>
      </c>
      <c r="BN103" s="9">
        <f t="shared" si="73"/>
        <v>1.0792319999999998E-3</v>
      </c>
      <c r="BO103" s="9">
        <f t="shared" si="73"/>
        <v>2.2584739999999999E-3</v>
      </c>
      <c r="BP103" s="9">
        <f t="shared" si="73"/>
        <v>6.1495199999999999E-4</v>
      </c>
      <c r="BQ103" s="9">
        <f t="shared" si="73"/>
        <v>3.1302400000000002E-4</v>
      </c>
      <c r="BR103" s="9">
        <f t="shared" si="73"/>
        <v>1.663816E-3</v>
      </c>
      <c r="BS103" s="9">
        <f t="shared" si="73"/>
        <v>1.2059600000000003E-3</v>
      </c>
      <c r="BT103" s="9">
        <f t="shared" si="73"/>
        <v>0</v>
      </c>
      <c r="BU103" s="9">
        <f t="shared" si="73"/>
        <v>1.0906199999999998E-4</v>
      </c>
      <c r="BV103" s="9">
        <f t="shared" si="73"/>
        <v>3.6437219999999998E-3</v>
      </c>
      <c r="BW103" s="9">
        <f t="shared" si="73"/>
        <v>7.0182199999999995E-4</v>
      </c>
      <c r="BX103" s="9">
        <f t="shared" si="73"/>
        <v>7.4810399999999998E-4</v>
      </c>
      <c r="BY103" s="9">
        <f t="shared" si="73"/>
        <v>4.0041959999999998E-3</v>
      </c>
    </row>
    <row r="104" spans="1:77" ht="18">
      <c r="A104" s="35">
        <v>1</v>
      </c>
      <c r="B104" s="33">
        <f t="shared" ref="B104:X104" si="74">A104</f>
        <v>1</v>
      </c>
      <c r="C104" s="33">
        <f t="shared" si="74"/>
        <v>1</v>
      </c>
      <c r="D104" s="33">
        <f t="shared" si="74"/>
        <v>1</v>
      </c>
      <c r="E104" s="33">
        <f t="shared" si="74"/>
        <v>1</v>
      </c>
      <c r="F104" s="33">
        <f t="shared" si="74"/>
        <v>1</v>
      </c>
      <c r="G104" s="33">
        <f t="shared" si="74"/>
        <v>1</v>
      </c>
      <c r="H104" s="33">
        <f t="shared" si="74"/>
        <v>1</v>
      </c>
      <c r="I104" s="33">
        <f t="shared" si="74"/>
        <v>1</v>
      </c>
      <c r="J104" s="33">
        <f t="shared" si="74"/>
        <v>1</v>
      </c>
      <c r="K104" s="33">
        <f t="shared" si="74"/>
        <v>1</v>
      </c>
      <c r="L104" s="33">
        <f t="shared" si="74"/>
        <v>1</v>
      </c>
      <c r="M104" s="33">
        <f t="shared" si="74"/>
        <v>1</v>
      </c>
      <c r="N104" s="33">
        <f t="shared" si="74"/>
        <v>1</v>
      </c>
      <c r="O104" s="33">
        <f t="shared" si="74"/>
        <v>1</v>
      </c>
      <c r="P104" s="33">
        <f t="shared" si="74"/>
        <v>1</v>
      </c>
      <c r="Q104" s="33">
        <f t="shared" si="74"/>
        <v>1</v>
      </c>
      <c r="R104" s="33">
        <f t="shared" si="74"/>
        <v>1</v>
      </c>
      <c r="S104" s="33">
        <f t="shared" si="74"/>
        <v>1</v>
      </c>
      <c r="T104" s="33">
        <f t="shared" si="74"/>
        <v>1</v>
      </c>
      <c r="U104" s="33">
        <f t="shared" si="74"/>
        <v>1</v>
      </c>
      <c r="V104" s="33">
        <f t="shared" si="74"/>
        <v>1</v>
      </c>
      <c r="W104" s="33">
        <f t="shared" si="74"/>
        <v>1</v>
      </c>
      <c r="X104" s="33">
        <f t="shared" si="74"/>
        <v>1</v>
      </c>
      <c r="Z104" s="27">
        <f>BL64</f>
        <v>0.18315438048354801</v>
      </c>
      <c r="AA104" s="11">
        <f t="shared" si="56"/>
        <v>0.18315438048354801</v>
      </c>
      <c r="AB104" s="11">
        <f t="shared" si="53"/>
        <v>0.18315438048354801</v>
      </c>
      <c r="AC104" s="11">
        <f t="shared" si="53"/>
        <v>0.18315438048354801</v>
      </c>
      <c r="AD104" s="11">
        <f t="shared" si="53"/>
        <v>0.18315438048354801</v>
      </c>
      <c r="AE104" s="11">
        <f t="shared" si="53"/>
        <v>0.18315438048354801</v>
      </c>
      <c r="AF104" s="11">
        <f t="shared" si="53"/>
        <v>0.18315438048354801</v>
      </c>
      <c r="AG104" s="11">
        <f t="shared" si="53"/>
        <v>0.18315438048354801</v>
      </c>
      <c r="AH104" s="11">
        <f t="shared" si="53"/>
        <v>0.18315438048354801</v>
      </c>
      <c r="AI104" s="11">
        <f t="shared" si="53"/>
        <v>0.18315438048354801</v>
      </c>
      <c r="AJ104" s="11">
        <f t="shared" si="53"/>
        <v>0.18315438048354801</v>
      </c>
      <c r="AK104" s="11">
        <f t="shared" si="53"/>
        <v>0.18315438048354801</v>
      </c>
      <c r="AL104" s="11">
        <f t="shared" si="53"/>
        <v>0.18315438048354801</v>
      </c>
      <c r="AM104" s="11">
        <f t="shared" si="53"/>
        <v>0.18315438048354801</v>
      </c>
      <c r="AN104" s="11">
        <f t="shared" si="53"/>
        <v>0.18315438048354801</v>
      </c>
      <c r="AO104" s="11">
        <f t="shared" si="53"/>
        <v>0.18315438048354801</v>
      </c>
      <c r="AP104" s="11">
        <f t="shared" si="53"/>
        <v>0.18315438048354801</v>
      </c>
      <c r="AQ104" s="11">
        <f t="shared" si="53"/>
        <v>0.18315438048354801</v>
      </c>
      <c r="AR104" s="11">
        <f t="shared" si="53"/>
        <v>0.18315438048354801</v>
      </c>
      <c r="AS104" s="11">
        <f t="shared" si="53"/>
        <v>0.18315438048354801</v>
      </c>
      <c r="AT104" s="11">
        <f t="shared" si="53"/>
        <v>0.18315438048354801</v>
      </c>
      <c r="AU104" s="11">
        <f t="shared" si="53"/>
        <v>0.18315438048354801</v>
      </c>
      <c r="AV104" s="11">
        <f t="shared" si="53"/>
        <v>0.18315438048354801</v>
      </c>
      <c r="AW104" s="12">
        <f t="shared" si="53"/>
        <v>0.18315438048354801</v>
      </c>
      <c r="AX104" s="11"/>
      <c r="AY104" s="66"/>
      <c r="AZ104" s="3" t="s">
        <v>30</v>
      </c>
      <c r="BA104" s="3" t="s">
        <v>11</v>
      </c>
      <c r="BB104" s="9">
        <f t="shared" ref="BB104:BY104" si="75">BB21*BB$36*$CC21</f>
        <v>4.6525511999999996E-3</v>
      </c>
      <c r="BC104" s="9">
        <f t="shared" si="75"/>
        <v>4.8389399999999999E-3</v>
      </c>
      <c r="BD104" s="9">
        <f t="shared" si="75"/>
        <v>8.0864063999999992E-3</v>
      </c>
      <c r="BE104" s="9">
        <f t="shared" si="75"/>
        <v>5.3558352000000007E-3</v>
      </c>
      <c r="BF104" s="9">
        <f t="shared" si="75"/>
        <v>3.4357092000000004E-3</v>
      </c>
      <c r="BG104" s="9">
        <f t="shared" si="75"/>
        <v>5.1417600000000004E-3</v>
      </c>
      <c r="BH104" s="9">
        <f t="shared" si="75"/>
        <v>5.2653599999999993E-3</v>
      </c>
      <c r="BI104" s="9">
        <f t="shared" si="75"/>
        <v>4.6453824000000001E-3</v>
      </c>
      <c r="BJ104" s="9">
        <f t="shared" si="75"/>
        <v>4.9857768000000011E-3</v>
      </c>
      <c r="BK104" s="9">
        <f t="shared" si="75"/>
        <v>1.1368728E-2</v>
      </c>
      <c r="BL104" s="9">
        <f t="shared" si="75"/>
        <v>1.5276960000000001E-2</v>
      </c>
      <c r="BM104" s="9">
        <f t="shared" si="75"/>
        <v>1.1571432000000001E-3</v>
      </c>
      <c r="BN104" s="9">
        <f t="shared" si="75"/>
        <v>1.1801328E-3</v>
      </c>
      <c r="BO104" s="9">
        <f t="shared" si="75"/>
        <v>2.0969976000000004E-3</v>
      </c>
      <c r="BP104" s="9">
        <f t="shared" si="75"/>
        <v>5.9772959999999996E-4</v>
      </c>
      <c r="BQ104" s="9">
        <f t="shared" si="75"/>
        <v>4.306224E-4</v>
      </c>
      <c r="BR104" s="9">
        <f t="shared" si="75"/>
        <v>1.5594611999999999E-3</v>
      </c>
      <c r="BS104" s="9">
        <f t="shared" si="75"/>
        <v>1.3272168E-3</v>
      </c>
      <c r="BT104" s="9">
        <f t="shared" si="75"/>
        <v>2.9663999999999999E-5</v>
      </c>
      <c r="BU104" s="9">
        <f t="shared" si="75"/>
        <v>2.154348E-4</v>
      </c>
      <c r="BV104" s="9">
        <f t="shared" si="75"/>
        <v>2.1002111999999999E-3</v>
      </c>
      <c r="BW104" s="9">
        <f t="shared" si="75"/>
        <v>6.5668680000000002E-4</v>
      </c>
      <c r="BX104" s="9">
        <f t="shared" si="75"/>
        <v>8.4443520000000022E-4</v>
      </c>
      <c r="BY104" s="9">
        <f t="shared" si="75"/>
        <v>2.7441672000000001E-3</v>
      </c>
    </row>
    <row r="105" spans="1:77" ht="18">
      <c r="A105" s="35">
        <v>0</v>
      </c>
      <c r="B105" s="33">
        <f t="shared" ref="B105:X105" si="76">A105</f>
        <v>0</v>
      </c>
      <c r="C105" s="33">
        <f t="shared" si="76"/>
        <v>0</v>
      </c>
      <c r="D105" s="33">
        <f t="shared" si="76"/>
        <v>0</v>
      </c>
      <c r="E105" s="33">
        <f t="shared" si="76"/>
        <v>0</v>
      </c>
      <c r="F105" s="33">
        <f t="shared" si="76"/>
        <v>0</v>
      </c>
      <c r="G105" s="33">
        <f t="shared" si="76"/>
        <v>0</v>
      </c>
      <c r="H105" s="33">
        <f t="shared" si="76"/>
        <v>0</v>
      </c>
      <c r="I105" s="33">
        <f t="shared" si="76"/>
        <v>0</v>
      </c>
      <c r="J105" s="33">
        <f t="shared" si="76"/>
        <v>0</v>
      </c>
      <c r="K105" s="33">
        <f t="shared" si="76"/>
        <v>0</v>
      </c>
      <c r="L105" s="33">
        <f t="shared" si="76"/>
        <v>0</v>
      </c>
      <c r="M105" s="33">
        <f t="shared" si="76"/>
        <v>0</v>
      </c>
      <c r="N105" s="33">
        <f t="shared" si="76"/>
        <v>0</v>
      </c>
      <c r="O105" s="33">
        <f t="shared" si="76"/>
        <v>0</v>
      </c>
      <c r="P105" s="33">
        <f t="shared" si="76"/>
        <v>0</v>
      </c>
      <c r="Q105" s="33">
        <f t="shared" si="76"/>
        <v>0</v>
      </c>
      <c r="R105" s="33">
        <f t="shared" si="76"/>
        <v>0</v>
      </c>
      <c r="S105" s="33">
        <f t="shared" si="76"/>
        <v>0</v>
      </c>
      <c r="T105" s="33">
        <f t="shared" si="76"/>
        <v>0</v>
      </c>
      <c r="U105" s="33">
        <f t="shared" si="76"/>
        <v>0</v>
      </c>
      <c r="V105" s="33">
        <f t="shared" si="76"/>
        <v>0</v>
      </c>
      <c r="W105" s="33">
        <f t="shared" si="76"/>
        <v>0</v>
      </c>
      <c r="X105" s="33">
        <f t="shared" si="76"/>
        <v>0</v>
      </c>
      <c r="Z105" s="27">
        <f>BM64</f>
        <v>0</v>
      </c>
      <c r="AA105" s="11">
        <f t="shared" si="56"/>
        <v>0</v>
      </c>
      <c r="AB105" s="11">
        <f t="shared" si="53"/>
        <v>0</v>
      </c>
      <c r="AC105" s="11">
        <f t="shared" si="53"/>
        <v>0</v>
      </c>
      <c r="AD105" s="11">
        <f t="shared" si="53"/>
        <v>0</v>
      </c>
      <c r="AE105" s="11">
        <f t="shared" si="53"/>
        <v>0</v>
      </c>
      <c r="AF105" s="11">
        <f t="shared" si="53"/>
        <v>0</v>
      </c>
      <c r="AG105" s="11">
        <f t="shared" si="53"/>
        <v>0</v>
      </c>
      <c r="AH105" s="11">
        <f t="shared" si="53"/>
        <v>0</v>
      </c>
      <c r="AI105" s="11">
        <f t="shared" si="53"/>
        <v>0</v>
      </c>
      <c r="AJ105" s="11">
        <f t="shared" si="53"/>
        <v>0</v>
      </c>
      <c r="AK105" s="11">
        <f t="shared" si="53"/>
        <v>0</v>
      </c>
      <c r="AL105" s="11">
        <f t="shared" si="53"/>
        <v>0</v>
      </c>
      <c r="AM105" s="11">
        <f t="shared" si="53"/>
        <v>0</v>
      </c>
      <c r="AN105" s="11">
        <f t="shared" si="53"/>
        <v>0</v>
      </c>
      <c r="AO105" s="11">
        <f t="shared" si="53"/>
        <v>0</v>
      </c>
      <c r="AP105" s="11">
        <f t="shared" si="53"/>
        <v>0</v>
      </c>
      <c r="AQ105" s="11">
        <f t="shared" si="53"/>
        <v>0</v>
      </c>
      <c r="AR105" s="11">
        <f t="shared" si="53"/>
        <v>0</v>
      </c>
      <c r="AS105" s="11">
        <f t="shared" si="53"/>
        <v>0</v>
      </c>
      <c r="AT105" s="11">
        <f t="shared" si="53"/>
        <v>0</v>
      </c>
      <c r="AU105" s="11">
        <f t="shared" si="53"/>
        <v>0</v>
      </c>
      <c r="AV105" s="11">
        <f t="shared" si="53"/>
        <v>0</v>
      </c>
      <c r="AW105" s="12">
        <f t="shared" si="53"/>
        <v>0</v>
      </c>
      <c r="AX105" s="11"/>
      <c r="AY105" s="66" t="s">
        <v>60</v>
      </c>
      <c r="AZ105" s="3" t="s">
        <v>61</v>
      </c>
      <c r="BA105" s="3" t="s">
        <v>32</v>
      </c>
      <c r="BB105" s="9">
        <f t="shared" ref="BB105:BY105" si="77">BB22*BB$36*$CC22</f>
        <v>-5.4879440000000005E-4</v>
      </c>
      <c r="BC105" s="9">
        <f t="shared" si="77"/>
        <v>-5.7078000000000012E-4</v>
      </c>
      <c r="BD105" s="9">
        <f t="shared" si="77"/>
        <v>6.8131200000000003E-5</v>
      </c>
      <c r="BE105" s="9">
        <f t="shared" si="77"/>
        <v>-7.9655520000000018E-4</v>
      </c>
      <c r="BF105" s="9">
        <f t="shared" si="77"/>
        <v>-1.4580258000000004E-3</v>
      </c>
      <c r="BG105" s="9">
        <f t="shared" si="77"/>
        <v>-4.3186E-4</v>
      </c>
      <c r="BH105" s="9">
        <f t="shared" si="77"/>
        <v>-8.147959999999999E-4</v>
      </c>
      <c r="BI105" s="9">
        <f t="shared" si="77"/>
        <v>-5.0446079999999993E-4</v>
      </c>
      <c r="BJ105" s="9">
        <f t="shared" si="77"/>
        <v>-6.3166320000000015E-4</v>
      </c>
      <c r="BK105" s="9">
        <f t="shared" si="77"/>
        <v>1.0582079999999999E-3</v>
      </c>
      <c r="BL105" s="9">
        <f t="shared" si="77"/>
        <v>1.1571432000000001E-3</v>
      </c>
      <c r="BM105" s="9">
        <f t="shared" si="77"/>
        <v>9.1204000000000003E-4</v>
      </c>
      <c r="BN105" s="9">
        <f t="shared" si="77"/>
        <v>8.9295360000000003E-4</v>
      </c>
      <c r="BO105" s="9">
        <f t="shared" si="77"/>
        <v>1.3562820000000001E-3</v>
      </c>
      <c r="BP105" s="9">
        <f t="shared" si="77"/>
        <v>3.5805120000000003E-4</v>
      </c>
      <c r="BQ105" s="9">
        <f t="shared" si="77"/>
        <v>3.3183760000000002E-4</v>
      </c>
      <c r="BR105" s="9">
        <f t="shared" si="77"/>
        <v>1.1062260000000001E-3</v>
      </c>
      <c r="BS105" s="9">
        <f t="shared" si="77"/>
        <v>1.0476984E-3</v>
      </c>
      <c r="BT105" s="9">
        <f t="shared" si="77"/>
        <v>1.1596799999999999E-5</v>
      </c>
      <c r="BU105" s="9">
        <f t="shared" si="77"/>
        <v>1.804752E-4</v>
      </c>
      <c r="BV105" s="9">
        <f t="shared" si="77"/>
        <v>1.4432580000000003E-4</v>
      </c>
      <c r="BW105" s="9">
        <f t="shared" si="77"/>
        <v>4.5079540000000001E-4</v>
      </c>
      <c r="BX105" s="9">
        <f t="shared" si="77"/>
        <v>6.4108559999999999E-4</v>
      </c>
      <c r="BY105" s="9">
        <f t="shared" si="77"/>
        <v>7.4938279999999999E-4</v>
      </c>
    </row>
    <row r="106" spans="1:77" ht="18">
      <c r="A106" s="35">
        <v>0</v>
      </c>
      <c r="B106" s="33">
        <f t="shared" ref="B106:X106" si="78">A106</f>
        <v>0</v>
      </c>
      <c r="C106" s="33">
        <f t="shared" si="78"/>
        <v>0</v>
      </c>
      <c r="D106" s="33">
        <f t="shared" si="78"/>
        <v>0</v>
      </c>
      <c r="E106" s="33">
        <f t="shared" si="78"/>
        <v>0</v>
      </c>
      <c r="F106" s="33">
        <f t="shared" si="78"/>
        <v>0</v>
      </c>
      <c r="G106" s="33">
        <f t="shared" si="78"/>
        <v>0</v>
      </c>
      <c r="H106" s="33">
        <f t="shared" si="78"/>
        <v>0</v>
      </c>
      <c r="I106" s="33">
        <f t="shared" si="78"/>
        <v>0</v>
      </c>
      <c r="J106" s="33">
        <f t="shared" si="78"/>
        <v>0</v>
      </c>
      <c r="K106" s="33">
        <f t="shared" si="78"/>
        <v>0</v>
      </c>
      <c r="L106" s="33">
        <f t="shared" si="78"/>
        <v>0</v>
      </c>
      <c r="M106" s="33">
        <f t="shared" si="78"/>
        <v>0</v>
      </c>
      <c r="N106" s="33">
        <f t="shared" si="78"/>
        <v>0</v>
      </c>
      <c r="O106" s="33">
        <f t="shared" si="78"/>
        <v>0</v>
      </c>
      <c r="P106" s="33">
        <f t="shared" si="78"/>
        <v>0</v>
      </c>
      <c r="Q106" s="33">
        <f t="shared" si="78"/>
        <v>0</v>
      </c>
      <c r="R106" s="33">
        <f t="shared" si="78"/>
        <v>0</v>
      </c>
      <c r="S106" s="33">
        <f t="shared" si="78"/>
        <v>0</v>
      </c>
      <c r="T106" s="33">
        <f t="shared" si="78"/>
        <v>0</v>
      </c>
      <c r="U106" s="33">
        <f t="shared" si="78"/>
        <v>0</v>
      </c>
      <c r="V106" s="33">
        <f t="shared" si="78"/>
        <v>0</v>
      </c>
      <c r="W106" s="33">
        <f t="shared" si="78"/>
        <v>0</v>
      </c>
      <c r="X106" s="33">
        <f t="shared" si="78"/>
        <v>0</v>
      </c>
      <c r="Z106" s="27">
        <f>BN64</f>
        <v>0</v>
      </c>
      <c r="AA106" s="11">
        <f t="shared" si="56"/>
        <v>0</v>
      </c>
      <c r="AB106" s="11">
        <f t="shared" si="53"/>
        <v>0</v>
      </c>
      <c r="AC106" s="11">
        <f t="shared" si="53"/>
        <v>0</v>
      </c>
      <c r="AD106" s="11">
        <f t="shared" si="53"/>
        <v>0</v>
      </c>
      <c r="AE106" s="11">
        <f t="shared" si="53"/>
        <v>0</v>
      </c>
      <c r="AF106" s="11">
        <f t="shared" si="53"/>
        <v>0</v>
      </c>
      <c r="AG106" s="11">
        <f t="shared" si="53"/>
        <v>0</v>
      </c>
      <c r="AH106" s="11">
        <f t="shared" ref="AB106:AW117" si="79">AG106</f>
        <v>0</v>
      </c>
      <c r="AI106" s="11">
        <f t="shared" si="79"/>
        <v>0</v>
      </c>
      <c r="AJ106" s="11">
        <f t="shared" si="79"/>
        <v>0</v>
      </c>
      <c r="AK106" s="11">
        <f t="shared" si="79"/>
        <v>0</v>
      </c>
      <c r="AL106" s="11">
        <f t="shared" si="79"/>
        <v>0</v>
      </c>
      <c r="AM106" s="11">
        <f t="shared" si="79"/>
        <v>0</v>
      </c>
      <c r="AN106" s="11">
        <f t="shared" si="79"/>
        <v>0</v>
      </c>
      <c r="AO106" s="11">
        <f t="shared" si="79"/>
        <v>0</v>
      </c>
      <c r="AP106" s="11">
        <f t="shared" si="79"/>
        <v>0</v>
      </c>
      <c r="AQ106" s="11">
        <f t="shared" si="79"/>
        <v>0</v>
      </c>
      <c r="AR106" s="11">
        <f t="shared" si="79"/>
        <v>0</v>
      </c>
      <c r="AS106" s="11">
        <f t="shared" si="79"/>
        <v>0</v>
      </c>
      <c r="AT106" s="11">
        <f t="shared" si="79"/>
        <v>0</v>
      </c>
      <c r="AU106" s="11">
        <f t="shared" si="79"/>
        <v>0</v>
      </c>
      <c r="AV106" s="11">
        <f t="shared" si="79"/>
        <v>0</v>
      </c>
      <c r="AW106" s="12">
        <f t="shared" si="79"/>
        <v>0</v>
      </c>
      <c r="AX106" s="11"/>
      <c r="AY106" s="66"/>
      <c r="AZ106" s="3" t="s">
        <v>34</v>
      </c>
      <c r="BA106" s="3" t="s">
        <v>33</v>
      </c>
      <c r="BB106" s="9">
        <f t="shared" ref="BB106:BY106" si="80">BB23*BB$36*$CC23</f>
        <v>-6.7963280000000006E-4</v>
      </c>
      <c r="BC106" s="9">
        <f t="shared" si="80"/>
        <v>-7.0686000000000013E-4</v>
      </c>
      <c r="BD106" s="9">
        <f t="shared" si="80"/>
        <v>3.4742400000000001E-5</v>
      </c>
      <c r="BE106" s="9">
        <f t="shared" si="80"/>
        <v>-9.284352000000002E-4</v>
      </c>
      <c r="BF106" s="9">
        <f t="shared" si="80"/>
        <v>-1.5771140000000001E-3</v>
      </c>
      <c r="BG106" s="9">
        <f t="shared" si="80"/>
        <v>-5.2052000000000012E-4</v>
      </c>
      <c r="BH106" s="9">
        <f t="shared" si="80"/>
        <v>-9.6219199999999995E-4</v>
      </c>
      <c r="BI106" s="9">
        <f t="shared" si="80"/>
        <v>-6.4310400000000003E-4</v>
      </c>
      <c r="BJ106" s="9">
        <f t="shared" si="80"/>
        <v>-7.362432000000001E-4</v>
      </c>
      <c r="BK106" s="9">
        <f t="shared" si="80"/>
        <v>1.0792319999999998E-3</v>
      </c>
      <c r="BL106" s="9">
        <f t="shared" si="80"/>
        <v>1.1801328E-3</v>
      </c>
      <c r="BM106" s="9">
        <f t="shared" si="80"/>
        <v>8.9295360000000003E-4</v>
      </c>
      <c r="BN106" s="9">
        <f t="shared" si="80"/>
        <v>9.4864000000000005E-4</v>
      </c>
      <c r="BO106" s="9">
        <f t="shared" si="80"/>
        <v>1.3678588000000001E-3</v>
      </c>
      <c r="BP106" s="9">
        <f t="shared" si="80"/>
        <v>3.6035999999999994E-4</v>
      </c>
      <c r="BQ106" s="9">
        <f t="shared" si="80"/>
        <v>3.4668480000000005E-4</v>
      </c>
      <c r="BR106" s="9">
        <f t="shared" si="80"/>
        <v>1.1282040000000001E-3</v>
      </c>
      <c r="BS106" s="9">
        <f t="shared" si="80"/>
        <v>1.0685136000000001E-3</v>
      </c>
      <c r="BT106" s="9">
        <f t="shared" si="80"/>
        <v>1.2566400000000001E-5</v>
      </c>
      <c r="BU106" s="9">
        <f t="shared" si="80"/>
        <v>1.8661720000000002E-4</v>
      </c>
      <c r="BV106" s="9">
        <f t="shared" si="80"/>
        <v>9.8128800000000008E-5</v>
      </c>
      <c r="BW106" s="9">
        <f t="shared" si="80"/>
        <v>4.6754399999999997E-4</v>
      </c>
      <c r="BX106" s="9">
        <f t="shared" si="80"/>
        <v>6.4630720000000011E-4</v>
      </c>
      <c r="BY106" s="9">
        <f t="shared" si="80"/>
        <v>7.6427120000000003E-4</v>
      </c>
    </row>
    <row r="107" spans="1:77" ht="18">
      <c r="A107" s="35">
        <v>0</v>
      </c>
      <c r="B107" s="33">
        <f t="shared" ref="B107:X107" si="81">A107</f>
        <v>0</v>
      </c>
      <c r="C107" s="33">
        <f t="shared" si="81"/>
        <v>0</v>
      </c>
      <c r="D107" s="33">
        <f t="shared" si="81"/>
        <v>0</v>
      </c>
      <c r="E107" s="33">
        <f t="shared" si="81"/>
        <v>0</v>
      </c>
      <c r="F107" s="33">
        <f t="shared" si="81"/>
        <v>0</v>
      </c>
      <c r="G107" s="33">
        <f t="shared" si="81"/>
        <v>0</v>
      </c>
      <c r="H107" s="33">
        <f t="shared" si="81"/>
        <v>0</v>
      </c>
      <c r="I107" s="33">
        <f t="shared" si="81"/>
        <v>0</v>
      </c>
      <c r="J107" s="33">
        <f t="shared" si="81"/>
        <v>0</v>
      </c>
      <c r="K107" s="33">
        <f t="shared" si="81"/>
        <v>0</v>
      </c>
      <c r="L107" s="33">
        <f t="shared" si="81"/>
        <v>0</v>
      </c>
      <c r="M107" s="33">
        <f t="shared" si="81"/>
        <v>0</v>
      </c>
      <c r="N107" s="33">
        <f t="shared" si="81"/>
        <v>0</v>
      </c>
      <c r="O107" s="33">
        <f t="shared" si="81"/>
        <v>0</v>
      </c>
      <c r="P107" s="33">
        <f t="shared" si="81"/>
        <v>0</v>
      </c>
      <c r="Q107" s="33">
        <f t="shared" si="81"/>
        <v>0</v>
      </c>
      <c r="R107" s="33">
        <f t="shared" si="81"/>
        <v>0</v>
      </c>
      <c r="S107" s="33">
        <f t="shared" si="81"/>
        <v>0</v>
      </c>
      <c r="T107" s="33">
        <f t="shared" si="81"/>
        <v>0</v>
      </c>
      <c r="U107" s="33">
        <f t="shared" si="81"/>
        <v>0</v>
      </c>
      <c r="V107" s="33">
        <f t="shared" si="81"/>
        <v>0</v>
      </c>
      <c r="W107" s="33">
        <f t="shared" si="81"/>
        <v>0</v>
      </c>
      <c r="X107" s="33">
        <f t="shared" si="81"/>
        <v>0</v>
      </c>
      <c r="Z107" s="27">
        <f>BO64</f>
        <v>0</v>
      </c>
      <c r="AA107" s="11">
        <f t="shared" si="56"/>
        <v>0</v>
      </c>
      <c r="AB107" s="11">
        <f t="shared" si="79"/>
        <v>0</v>
      </c>
      <c r="AC107" s="11">
        <f t="shared" si="79"/>
        <v>0</v>
      </c>
      <c r="AD107" s="11">
        <f t="shared" si="79"/>
        <v>0</v>
      </c>
      <c r="AE107" s="11">
        <f t="shared" si="79"/>
        <v>0</v>
      </c>
      <c r="AF107" s="11">
        <f t="shared" si="79"/>
        <v>0</v>
      </c>
      <c r="AG107" s="11">
        <f t="shared" si="79"/>
        <v>0</v>
      </c>
      <c r="AH107" s="11">
        <f t="shared" si="79"/>
        <v>0</v>
      </c>
      <c r="AI107" s="11">
        <f t="shared" si="79"/>
        <v>0</v>
      </c>
      <c r="AJ107" s="11">
        <f t="shared" si="79"/>
        <v>0</v>
      </c>
      <c r="AK107" s="11">
        <f t="shared" si="79"/>
        <v>0</v>
      </c>
      <c r="AL107" s="11">
        <f t="shared" si="79"/>
        <v>0</v>
      </c>
      <c r="AM107" s="11">
        <f t="shared" si="79"/>
        <v>0</v>
      </c>
      <c r="AN107" s="11">
        <f t="shared" si="79"/>
        <v>0</v>
      </c>
      <c r="AO107" s="11">
        <f t="shared" si="79"/>
        <v>0</v>
      </c>
      <c r="AP107" s="11">
        <f t="shared" si="79"/>
        <v>0</v>
      </c>
      <c r="AQ107" s="11">
        <f t="shared" si="79"/>
        <v>0</v>
      </c>
      <c r="AR107" s="11">
        <f t="shared" si="79"/>
        <v>0</v>
      </c>
      <c r="AS107" s="11">
        <f t="shared" si="79"/>
        <v>0</v>
      </c>
      <c r="AT107" s="11">
        <f t="shared" si="79"/>
        <v>0</v>
      </c>
      <c r="AU107" s="11">
        <f t="shared" si="79"/>
        <v>0</v>
      </c>
      <c r="AV107" s="11">
        <f t="shared" si="79"/>
        <v>0</v>
      </c>
      <c r="AW107" s="12">
        <f t="shared" si="79"/>
        <v>0</v>
      </c>
      <c r="AX107" s="11"/>
      <c r="AY107" s="66"/>
      <c r="AZ107" s="3" t="s">
        <v>62</v>
      </c>
      <c r="BA107" s="3" t="s">
        <v>35</v>
      </c>
      <c r="BB107" s="9">
        <f t="shared" ref="BB107:BY107" si="82">BB24*BB$36*$CC24</f>
        <v>-6.4770200000000005E-5</v>
      </c>
      <c r="BC107" s="9">
        <f t="shared" si="82"/>
        <v>-6.7365000000000003E-5</v>
      </c>
      <c r="BD107" s="9">
        <f t="shared" si="82"/>
        <v>6.1915920000000005E-4</v>
      </c>
      <c r="BE107" s="9">
        <f t="shared" si="82"/>
        <v>-3.7604640000000003E-4</v>
      </c>
      <c r="BF107" s="9">
        <f t="shared" si="82"/>
        <v>-1.2410629000000001E-3</v>
      </c>
      <c r="BG107" s="9">
        <f t="shared" si="82"/>
        <v>0</v>
      </c>
      <c r="BH107" s="9">
        <f t="shared" si="82"/>
        <v>-2.8343199999999997E-4</v>
      </c>
      <c r="BI107" s="9">
        <f t="shared" si="82"/>
        <v>6.9460800000000004E-5</v>
      </c>
      <c r="BJ107" s="9">
        <f t="shared" si="82"/>
        <v>-1.4910120000000002E-4</v>
      </c>
      <c r="BK107" s="9">
        <f t="shared" si="82"/>
        <v>2.2584739999999999E-3</v>
      </c>
      <c r="BL107" s="9">
        <f t="shared" si="82"/>
        <v>2.0969976000000004E-3</v>
      </c>
      <c r="BM107" s="9">
        <f t="shared" si="82"/>
        <v>1.3562820000000001E-3</v>
      </c>
      <c r="BN107" s="9">
        <f t="shared" si="82"/>
        <v>1.3678588000000001E-3</v>
      </c>
      <c r="BO107" s="9">
        <f t="shared" si="82"/>
        <v>2.49001E-3</v>
      </c>
      <c r="BP107" s="9">
        <f t="shared" si="82"/>
        <v>5.6826119999999999E-4</v>
      </c>
      <c r="BQ107" s="9">
        <f t="shared" si="82"/>
        <v>4.8812180000000005E-4</v>
      </c>
      <c r="BR107" s="9">
        <f t="shared" si="82"/>
        <v>1.8278370000000001E-3</v>
      </c>
      <c r="BS107" s="9">
        <f t="shared" si="82"/>
        <v>1.6486960000000003E-3</v>
      </c>
      <c r="BT107" s="9">
        <f t="shared" si="82"/>
        <v>1.6766399999999999E-5</v>
      </c>
      <c r="BU107" s="9">
        <f t="shared" si="82"/>
        <v>2.48502E-4</v>
      </c>
      <c r="BV107" s="9">
        <f t="shared" si="82"/>
        <v>5.8293180000000002E-4</v>
      </c>
      <c r="BW107" s="9">
        <f t="shared" si="82"/>
        <v>7.1960789999999991E-4</v>
      </c>
      <c r="BX107" s="9">
        <f t="shared" si="82"/>
        <v>9.6187240000000004E-4</v>
      </c>
      <c r="BY107" s="9">
        <f t="shared" si="82"/>
        <v>1.4663114999999998E-3</v>
      </c>
    </row>
    <row r="108" spans="1:77" ht="18">
      <c r="A108" s="35">
        <v>0</v>
      </c>
      <c r="B108" s="33">
        <f t="shared" ref="B108:X108" si="83">A108</f>
        <v>0</v>
      </c>
      <c r="C108" s="33">
        <f t="shared" si="83"/>
        <v>0</v>
      </c>
      <c r="D108" s="33">
        <f t="shared" si="83"/>
        <v>0</v>
      </c>
      <c r="E108" s="33">
        <f t="shared" si="83"/>
        <v>0</v>
      </c>
      <c r="F108" s="33">
        <f t="shared" si="83"/>
        <v>0</v>
      </c>
      <c r="G108" s="33">
        <f t="shared" si="83"/>
        <v>0</v>
      </c>
      <c r="H108" s="33">
        <f t="shared" si="83"/>
        <v>0</v>
      </c>
      <c r="I108" s="33">
        <f t="shared" si="83"/>
        <v>0</v>
      </c>
      <c r="J108" s="33">
        <f t="shared" si="83"/>
        <v>0</v>
      </c>
      <c r="K108" s="33">
        <f t="shared" si="83"/>
        <v>0</v>
      </c>
      <c r="L108" s="33">
        <f t="shared" si="83"/>
        <v>0</v>
      </c>
      <c r="M108" s="33">
        <f t="shared" si="83"/>
        <v>0</v>
      </c>
      <c r="N108" s="33">
        <f t="shared" si="83"/>
        <v>0</v>
      </c>
      <c r="O108" s="33">
        <f t="shared" si="83"/>
        <v>0</v>
      </c>
      <c r="P108" s="33">
        <f t="shared" si="83"/>
        <v>0</v>
      </c>
      <c r="Q108" s="33">
        <f t="shared" si="83"/>
        <v>0</v>
      </c>
      <c r="R108" s="33">
        <f t="shared" si="83"/>
        <v>0</v>
      </c>
      <c r="S108" s="33">
        <f t="shared" si="83"/>
        <v>0</v>
      </c>
      <c r="T108" s="33">
        <f t="shared" si="83"/>
        <v>0</v>
      </c>
      <c r="U108" s="33">
        <f t="shared" si="83"/>
        <v>0</v>
      </c>
      <c r="V108" s="33">
        <f t="shared" si="83"/>
        <v>0</v>
      </c>
      <c r="W108" s="33">
        <f t="shared" si="83"/>
        <v>0</v>
      </c>
      <c r="X108" s="33">
        <f t="shared" si="83"/>
        <v>0</v>
      </c>
      <c r="Z108" s="27">
        <f>BP64</f>
        <v>0</v>
      </c>
      <c r="AA108" s="11">
        <f t="shared" si="56"/>
        <v>0</v>
      </c>
      <c r="AB108" s="11">
        <f t="shared" si="79"/>
        <v>0</v>
      </c>
      <c r="AC108" s="11">
        <f t="shared" si="79"/>
        <v>0</v>
      </c>
      <c r="AD108" s="11">
        <f t="shared" si="79"/>
        <v>0</v>
      </c>
      <c r="AE108" s="11">
        <f t="shared" si="79"/>
        <v>0</v>
      </c>
      <c r="AF108" s="11">
        <f t="shared" si="79"/>
        <v>0</v>
      </c>
      <c r="AG108" s="11">
        <f t="shared" si="79"/>
        <v>0</v>
      </c>
      <c r="AH108" s="11">
        <f t="shared" si="79"/>
        <v>0</v>
      </c>
      <c r="AI108" s="11">
        <f t="shared" si="79"/>
        <v>0</v>
      </c>
      <c r="AJ108" s="11">
        <f t="shared" si="79"/>
        <v>0</v>
      </c>
      <c r="AK108" s="11">
        <f t="shared" si="79"/>
        <v>0</v>
      </c>
      <c r="AL108" s="11">
        <f t="shared" si="79"/>
        <v>0</v>
      </c>
      <c r="AM108" s="11">
        <f t="shared" si="79"/>
        <v>0</v>
      </c>
      <c r="AN108" s="11">
        <f t="shared" si="79"/>
        <v>0</v>
      </c>
      <c r="AO108" s="11">
        <f t="shared" si="79"/>
        <v>0</v>
      </c>
      <c r="AP108" s="11">
        <f t="shared" si="79"/>
        <v>0</v>
      </c>
      <c r="AQ108" s="11">
        <f t="shared" si="79"/>
        <v>0</v>
      </c>
      <c r="AR108" s="11">
        <f t="shared" si="79"/>
        <v>0</v>
      </c>
      <c r="AS108" s="11">
        <f t="shared" si="79"/>
        <v>0</v>
      </c>
      <c r="AT108" s="11">
        <f t="shared" si="79"/>
        <v>0</v>
      </c>
      <c r="AU108" s="11">
        <f t="shared" si="79"/>
        <v>0</v>
      </c>
      <c r="AV108" s="11">
        <f t="shared" si="79"/>
        <v>0</v>
      </c>
      <c r="AW108" s="12">
        <f t="shared" si="79"/>
        <v>0</v>
      </c>
      <c r="AX108" s="11"/>
      <c r="AY108" s="66"/>
      <c r="AZ108" s="3" t="s">
        <v>18</v>
      </c>
      <c r="BA108" s="3" t="s">
        <v>13</v>
      </c>
      <c r="BB108" s="9">
        <f t="shared" ref="BB108:BY108" si="84">BB25*BB$36*$CC25</f>
        <v>-4.0497600000000003E-5</v>
      </c>
      <c r="BC108" s="9">
        <f t="shared" si="84"/>
        <v>-2.1060000000000002E-5</v>
      </c>
      <c r="BD108" s="9">
        <f t="shared" si="84"/>
        <v>1.7596800000000001E-4</v>
      </c>
      <c r="BE108" s="9">
        <f t="shared" si="84"/>
        <v>0</v>
      </c>
      <c r="BF108" s="9">
        <f t="shared" si="84"/>
        <v>-4.1081039999999998E-4</v>
      </c>
      <c r="BG108" s="9">
        <f t="shared" si="84"/>
        <v>0</v>
      </c>
      <c r="BH108" s="9">
        <f t="shared" si="84"/>
        <v>-1.1075999999999999E-4</v>
      </c>
      <c r="BI108" s="9">
        <f t="shared" si="84"/>
        <v>0</v>
      </c>
      <c r="BJ108" s="9">
        <f t="shared" si="84"/>
        <v>2.3306400000000001E-5</v>
      </c>
      <c r="BK108" s="9">
        <f t="shared" si="84"/>
        <v>6.1495199999999988E-4</v>
      </c>
      <c r="BL108" s="9">
        <f t="shared" si="84"/>
        <v>5.9772960000000006E-4</v>
      </c>
      <c r="BM108" s="9">
        <f t="shared" si="84"/>
        <v>3.5805119999999998E-4</v>
      </c>
      <c r="BN108" s="9">
        <f t="shared" si="84"/>
        <v>3.6036E-4</v>
      </c>
      <c r="BO108" s="9">
        <f t="shared" si="84"/>
        <v>5.6826119999999999E-4</v>
      </c>
      <c r="BP108" s="9">
        <f t="shared" si="84"/>
        <v>2.4335999999999997E-4</v>
      </c>
      <c r="BQ108" s="9">
        <f t="shared" si="84"/>
        <v>1.6096080000000001E-4</v>
      </c>
      <c r="BR108" s="9">
        <f t="shared" si="84"/>
        <v>4.9523760000000003E-4</v>
      </c>
      <c r="BS108" s="9">
        <f t="shared" si="84"/>
        <v>4.3166760000000004E-4</v>
      </c>
      <c r="BT108" s="9">
        <f t="shared" si="84"/>
        <v>5.9903999999999994E-6</v>
      </c>
      <c r="BU108" s="9">
        <f t="shared" si="84"/>
        <v>8.9341199999999984E-5</v>
      </c>
      <c r="BV108" s="9">
        <f t="shared" si="84"/>
        <v>1.6567200000000001E-4</v>
      </c>
      <c r="BW108" s="9">
        <f t="shared" si="84"/>
        <v>1.815528E-4</v>
      </c>
      <c r="BX108" s="9">
        <f t="shared" si="84"/>
        <v>2.6264159999999997E-4</v>
      </c>
      <c r="BY108" s="9">
        <f t="shared" si="84"/>
        <v>4.3803239999999996E-4</v>
      </c>
    </row>
    <row r="109" spans="1:77" ht="18">
      <c r="A109" s="35">
        <v>0</v>
      </c>
      <c r="B109" s="33">
        <f t="shared" ref="B109:X109" si="85">A109</f>
        <v>0</v>
      </c>
      <c r="C109" s="33">
        <f t="shared" si="85"/>
        <v>0</v>
      </c>
      <c r="D109" s="33">
        <f t="shared" si="85"/>
        <v>0</v>
      </c>
      <c r="E109" s="33">
        <f t="shared" si="85"/>
        <v>0</v>
      </c>
      <c r="F109" s="33">
        <f t="shared" si="85"/>
        <v>0</v>
      </c>
      <c r="G109" s="33">
        <f t="shared" si="85"/>
        <v>0</v>
      </c>
      <c r="H109" s="33">
        <f t="shared" si="85"/>
        <v>0</v>
      </c>
      <c r="I109" s="33">
        <f t="shared" si="85"/>
        <v>0</v>
      </c>
      <c r="J109" s="33">
        <f t="shared" si="85"/>
        <v>0</v>
      </c>
      <c r="K109" s="33">
        <f t="shared" si="85"/>
        <v>0</v>
      </c>
      <c r="L109" s="33">
        <f t="shared" si="85"/>
        <v>0</v>
      </c>
      <c r="M109" s="33">
        <f t="shared" si="85"/>
        <v>0</v>
      </c>
      <c r="N109" s="33">
        <f t="shared" si="85"/>
        <v>0</v>
      </c>
      <c r="O109" s="33">
        <f t="shared" si="85"/>
        <v>0</v>
      </c>
      <c r="P109" s="33">
        <f t="shared" si="85"/>
        <v>0</v>
      </c>
      <c r="Q109" s="33">
        <f t="shared" si="85"/>
        <v>0</v>
      </c>
      <c r="R109" s="33">
        <f t="shared" si="85"/>
        <v>0</v>
      </c>
      <c r="S109" s="33">
        <f t="shared" si="85"/>
        <v>0</v>
      </c>
      <c r="T109" s="33">
        <f t="shared" si="85"/>
        <v>0</v>
      </c>
      <c r="U109" s="33">
        <f t="shared" si="85"/>
        <v>0</v>
      </c>
      <c r="V109" s="33">
        <f t="shared" si="85"/>
        <v>0</v>
      </c>
      <c r="W109" s="33">
        <f t="shared" si="85"/>
        <v>0</v>
      </c>
      <c r="X109" s="33">
        <f t="shared" si="85"/>
        <v>0</v>
      </c>
      <c r="Z109" s="27">
        <f>BQ64</f>
        <v>0</v>
      </c>
      <c r="AA109" s="11">
        <f t="shared" si="56"/>
        <v>0</v>
      </c>
      <c r="AB109" s="11">
        <f t="shared" si="79"/>
        <v>0</v>
      </c>
      <c r="AC109" s="11">
        <f t="shared" si="79"/>
        <v>0</v>
      </c>
      <c r="AD109" s="11">
        <f t="shared" si="79"/>
        <v>0</v>
      </c>
      <c r="AE109" s="11">
        <f t="shared" si="79"/>
        <v>0</v>
      </c>
      <c r="AF109" s="11">
        <f t="shared" si="79"/>
        <v>0</v>
      </c>
      <c r="AG109" s="11">
        <f t="shared" si="79"/>
        <v>0</v>
      </c>
      <c r="AH109" s="11">
        <f t="shared" si="79"/>
        <v>0</v>
      </c>
      <c r="AI109" s="11">
        <f t="shared" si="79"/>
        <v>0</v>
      </c>
      <c r="AJ109" s="11">
        <f t="shared" si="79"/>
        <v>0</v>
      </c>
      <c r="AK109" s="11">
        <f t="shared" si="79"/>
        <v>0</v>
      </c>
      <c r="AL109" s="11">
        <f t="shared" si="79"/>
        <v>0</v>
      </c>
      <c r="AM109" s="11">
        <f t="shared" si="79"/>
        <v>0</v>
      </c>
      <c r="AN109" s="11">
        <f t="shared" si="79"/>
        <v>0</v>
      </c>
      <c r="AO109" s="11">
        <f t="shared" si="79"/>
        <v>0</v>
      </c>
      <c r="AP109" s="11">
        <f t="shared" si="79"/>
        <v>0</v>
      </c>
      <c r="AQ109" s="11">
        <f t="shared" si="79"/>
        <v>0</v>
      </c>
      <c r="AR109" s="11">
        <f t="shared" si="79"/>
        <v>0</v>
      </c>
      <c r="AS109" s="11">
        <f t="shared" si="79"/>
        <v>0</v>
      </c>
      <c r="AT109" s="11">
        <f t="shared" si="79"/>
        <v>0</v>
      </c>
      <c r="AU109" s="11">
        <f t="shared" si="79"/>
        <v>0</v>
      </c>
      <c r="AV109" s="11">
        <f t="shared" si="79"/>
        <v>0</v>
      </c>
      <c r="AW109" s="12">
        <f t="shared" si="79"/>
        <v>0</v>
      </c>
      <c r="AX109" s="11"/>
      <c r="AY109" s="66"/>
      <c r="AZ109" s="3" t="s">
        <v>37</v>
      </c>
      <c r="BA109" s="3" t="s">
        <v>36</v>
      </c>
      <c r="BB109" s="9">
        <f t="shared" ref="BB109:BY109" si="86">BB26*BB$36*$CC26</f>
        <v>-3.8265040000000003E-4</v>
      </c>
      <c r="BC109" s="9">
        <f t="shared" si="86"/>
        <v>-3.9798000000000004E-4</v>
      </c>
      <c r="BD109" s="9">
        <f t="shared" si="86"/>
        <v>-6.0460800000000009E-5</v>
      </c>
      <c r="BE109" s="9">
        <f t="shared" si="86"/>
        <v>-4.7966640000000004E-4</v>
      </c>
      <c r="BF109" s="9">
        <f t="shared" si="86"/>
        <v>-7.6456380000000017E-4</v>
      </c>
      <c r="BG109" s="9">
        <f t="shared" si="86"/>
        <v>-3.3098000000000003E-4</v>
      </c>
      <c r="BH109" s="9">
        <f t="shared" si="86"/>
        <v>-4.9472800000000005E-4</v>
      </c>
      <c r="BI109" s="9">
        <f t="shared" si="86"/>
        <v>-4.1036159999999997E-4</v>
      </c>
      <c r="BJ109" s="9">
        <f t="shared" si="86"/>
        <v>-4.2041160000000003E-4</v>
      </c>
      <c r="BK109" s="9">
        <f t="shared" si="86"/>
        <v>3.1302400000000002E-4</v>
      </c>
      <c r="BL109" s="9">
        <f t="shared" si="86"/>
        <v>4.3062240000000005E-4</v>
      </c>
      <c r="BM109" s="9">
        <f t="shared" si="86"/>
        <v>3.3183759999999996E-4</v>
      </c>
      <c r="BN109" s="9">
        <f t="shared" si="86"/>
        <v>3.4668479999999999E-4</v>
      </c>
      <c r="BO109" s="9">
        <f t="shared" si="86"/>
        <v>4.8812180000000005E-4</v>
      </c>
      <c r="BP109" s="9">
        <f t="shared" si="86"/>
        <v>1.6096080000000001E-4</v>
      </c>
      <c r="BQ109" s="9">
        <f t="shared" si="86"/>
        <v>1.7956000000000002E-4</v>
      </c>
      <c r="BR109" s="9">
        <f t="shared" si="86"/>
        <v>4.3085020000000005E-4</v>
      </c>
      <c r="BS109" s="9">
        <f t="shared" si="86"/>
        <v>4.0399660000000004E-4</v>
      </c>
      <c r="BT109" s="9">
        <f t="shared" si="86"/>
        <v>7.0751999999999996E-6</v>
      </c>
      <c r="BU109" s="9">
        <f t="shared" si="86"/>
        <v>9.3424800000000007E-5</v>
      </c>
      <c r="BV109" s="9">
        <f t="shared" si="86"/>
        <v>-2.1346200000000002E-5</v>
      </c>
      <c r="BW109" s="9">
        <f t="shared" si="86"/>
        <v>1.7290019999999999E-4</v>
      </c>
      <c r="BX109" s="9">
        <f t="shared" si="86"/>
        <v>2.5175920000000007E-4</v>
      </c>
      <c r="BY109" s="9">
        <f t="shared" si="86"/>
        <v>2.5375579999999999E-4</v>
      </c>
    </row>
    <row r="110" spans="1:77" ht="18">
      <c r="A110" s="35">
        <v>1</v>
      </c>
      <c r="B110" s="33">
        <f t="shared" ref="B110:X110" si="87">A110</f>
        <v>1</v>
      </c>
      <c r="C110" s="33">
        <f t="shared" si="87"/>
        <v>1</v>
      </c>
      <c r="D110" s="33">
        <f t="shared" si="87"/>
        <v>1</v>
      </c>
      <c r="E110" s="33">
        <f t="shared" si="87"/>
        <v>1</v>
      </c>
      <c r="F110" s="33">
        <f t="shared" si="87"/>
        <v>1</v>
      </c>
      <c r="G110" s="33">
        <f t="shared" si="87"/>
        <v>1</v>
      </c>
      <c r="H110" s="33">
        <f t="shared" si="87"/>
        <v>1</v>
      </c>
      <c r="I110" s="33">
        <f t="shared" si="87"/>
        <v>1</v>
      </c>
      <c r="J110" s="33">
        <f t="shared" si="87"/>
        <v>1</v>
      </c>
      <c r="K110" s="33">
        <f t="shared" si="87"/>
        <v>1</v>
      </c>
      <c r="L110" s="33">
        <f t="shared" si="87"/>
        <v>1</v>
      </c>
      <c r="M110" s="33">
        <f t="shared" si="87"/>
        <v>1</v>
      </c>
      <c r="N110" s="33">
        <f t="shared" si="87"/>
        <v>1</v>
      </c>
      <c r="O110" s="33">
        <f t="shared" si="87"/>
        <v>1</v>
      </c>
      <c r="P110" s="33">
        <f t="shared" si="87"/>
        <v>1</v>
      </c>
      <c r="Q110" s="33">
        <f t="shared" si="87"/>
        <v>1</v>
      </c>
      <c r="R110" s="33">
        <f t="shared" si="87"/>
        <v>1</v>
      </c>
      <c r="S110" s="33">
        <f t="shared" si="87"/>
        <v>1</v>
      </c>
      <c r="T110" s="33">
        <f t="shared" si="87"/>
        <v>1</v>
      </c>
      <c r="U110" s="33">
        <f t="shared" si="87"/>
        <v>1</v>
      </c>
      <c r="V110" s="33">
        <f t="shared" si="87"/>
        <v>1</v>
      </c>
      <c r="W110" s="33">
        <f t="shared" si="87"/>
        <v>1</v>
      </c>
      <c r="X110" s="33">
        <f t="shared" si="87"/>
        <v>1</v>
      </c>
      <c r="Z110" s="27">
        <f>BR64</f>
        <v>8.71763411956499E-3</v>
      </c>
      <c r="AA110" s="11">
        <f t="shared" si="56"/>
        <v>8.71763411956499E-3</v>
      </c>
      <c r="AB110" s="11">
        <f t="shared" si="79"/>
        <v>8.71763411956499E-3</v>
      </c>
      <c r="AC110" s="11">
        <f t="shared" si="79"/>
        <v>8.71763411956499E-3</v>
      </c>
      <c r="AD110" s="11">
        <f t="shared" si="79"/>
        <v>8.71763411956499E-3</v>
      </c>
      <c r="AE110" s="11">
        <f t="shared" si="79"/>
        <v>8.71763411956499E-3</v>
      </c>
      <c r="AF110" s="11">
        <f t="shared" si="79"/>
        <v>8.71763411956499E-3</v>
      </c>
      <c r="AG110" s="11">
        <f t="shared" si="79"/>
        <v>8.71763411956499E-3</v>
      </c>
      <c r="AH110" s="11">
        <f t="shared" si="79"/>
        <v>8.71763411956499E-3</v>
      </c>
      <c r="AI110" s="11">
        <f t="shared" si="79"/>
        <v>8.71763411956499E-3</v>
      </c>
      <c r="AJ110" s="11">
        <f t="shared" si="79"/>
        <v>8.71763411956499E-3</v>
      </c>
      <c r="AK110" s="11">
        <f t="shared" si="79"/>
        <v>8.71763411956499E-3</v>
      </c>
      <c r="AL110" s="11">
        <f t="shared" si="79"/>
        <v>8.71763411956499E-3</v>
      </c>
      <c r="AM110" s="11">
        <f t="shared" si="79"/>
        <v>8.71763411956499E-3</v>
      </c>
      <c r="AN110" s="11">
        <f t="shared" si="79"/>
        <v>8.71763411956499E-3</v>
      </c>
      <c r="AO110" s="11">
        <f t="shared" si="79"/>
        <v>8.71763411956499E-3</v>
      </c>
      <c r="AP110" s="11">
        <f t="shared" si="79"/>
        <v>8.71763411956499E-3</v>
      </c>
      <c r="AQ110" s="11">
        <f t="shared" si="79"/>
        <v>8.71763411956499E-3</v>
      </c>
      <c r="AR110" s="11">
        <f t="shared" si="79"/>
        <v>8.71763411956499E-3</v>
      </c>
      <c r="AS110" s="11">
        <f t="shared" si="79"/>
        <v>8.71763411956499E-3</v>
      </c>
      <c r="AT110" s="11">
        <f t="shared" si="79"/>
        <v>8.71763411956499E-3</v>
      </c>
      <c r="AU110" s="11">
        <f t="shared" si="79"/>
        <v>8.71763411956499E-3</v>
      </c>
      <c r="AV110" s="11">
        <f t="shared" si="79"/>
        <v>8.71763411956499E-3</v>
      </c>
      <c r="AW110" s="12">
        <f t="shared" si="79"/>
        <v>8.71763411956499E-3</v>
      </c>
      <c r="AX110" s="11"/>
      <c r="AY110" s="66"/>
      <c r="AZ110" s="3" t="s">
        <v>63</v>
      </c>
      <c r="BA110" s="3" t="s">
        <v>38</v>
      </c>
      <c r="BB110" s="9">
        <f t="shared" ref="BB110:BY110" si="88">BB27*BB$36*$CC27</f>
        <v>-3.698002E-4</v>
      </c>
      <c r="BC110" s="9">
        <f t="shared" si="88"/>
        <v>-3.2967000000000001E-4</v>
      </c>
      <c r="BD110" s="9">
        <f t="shared" si="88"/>
        <v>3.2136719999999999E-4</v>
      </c>
      <c r="BE110" s="9">
        <f t="shared" si="88"/>
        <v>-6.1343040000000012E-4</v>
      </c>
      <c r="BF110" s="9">
        <f t="shared" si="88"/>
        <v>-1.3695143000000002E-3</v>
      </c>
      <c r="BG110" s="9">
        <f t="shared" si="88"/>
        <v>-2.1164000000000003E-4</v>
      </c>
      <c r="BH110" s="9">
        <f t="shared" si="88"/>
        <v>-5.7793999999999999E-4</v>
      </c>
      <c r="BI110" s="9">
        <f t="shared" si="88"/>
        <v>-2.8327199999999999E-4</v>
      </c>
      <c r="BJ110" s="9">
        <f t="shared" si="88"/>
        <v>-3.6483479999999997E-4</v>
      </c>
      <c r="BK110" s="9">
        <f t="shared" si="88"/>
        <v>1.663816E-3</v>
      </c>
      <c r="BL110" s="9">
        <f t="shared" si="88"/>
        <v>1.5594612000000001E-3</v>
      </c>
      <c r="BM110" s="9">
        <f t="shared" si="88"/>
        <v>1.1062260000000001E-3</v>
      </c>
      <c r="BN110" s="9">
        <f t="shared" si="88"/>
        <v>1.1282040000000001E-3</v>
      </c>
      <c r="BO110" s="9">
        <f t="shared" si="88"/>
        <v>1.8278369999999999E-3</v>
      </c>
      <c r="BP110" s="9">
        <f t="shared" si="88"/>
        <v>4.9523760000000003E-4</v>
      </c>
      <c r="BQ110" s="9">
        <f t="shared" si="88"/>
        <v>4.3085020000000005E-4</v>
      </c>
      <c r="BR110" s="9">
        <f t="shared" si="88"/>
        <v>1.65649E-3</v>
      </c>
      <c r="BS110" s="9">
        <f t="shared" si="88"/>
        <v>1.3447280000000003E-3</v>
      </c>
      <c r="BT110" s="9">
        <f t="shared" si="88"/>
        <v>1.3675199999999999E-5</v>
      </c>
      <c r="BU110" s="9">
        <f t="shared" si="88"/>
        <v>2.2971080000000002E-4</v>
      </c>
      <c r="BV110" s="9">
        <f t="shared" si="88"/>
        <v>3.8901060000000001E-4</v>
      </c>
      <c r="BW110" s="9">
        <f t="shared" si="88"/>
        <v>5.8693469999999992E-4</v>
      </c>
      <c r="BX110" s="9">
        <f t="shared" si="88"/>
        <v>8.0439480000000011E-4</v>
      </c>
      <c r="BY110" s="9">
        <f t="shared" si="88"/>
        <v>1.1959695E-3</v>
      </c>
    </row>
    <row r="111" spans="1:77" ht="18">
      <c r="A111" s="35">
        <v>0</v>
      </c>
      <c r="B111" s="33">
        <f t="shared" ref="B111:X111" si="89">A111</f>
        <v>0</v>
      </c>
      <c r="C111" s="33">
        <f t="shared" si="89"/>
        <v>0</v>
      </c>
      <c r="D111" s="33">
        <f t="shared" si="89"/>
        <v>0</v>
      </c>
      <c r="E111" s="33">
        <f t="shared" si="89"/>
        <v>0</v>
      </c>
      <c r="F111" s="33">
        <f t="shared" si="89"/>
        <v>0</v>
      </c>
      <c r="G111" s="33">
        <f t="shared" si="89"/>
        <v>0</v>
      </c>
      <c r="H111" s="33">
        <f t="shared" si="89"/>
        <v>0</v>
      </c>
      <c r="I111" s="33">
        <f t="shared" si="89"/>
        <v>0</v>
      </c>
      <c r="J111" s="33">
        <f t="shared" si="89"/>
        <v>0</v>
      </c>
      <c r="K111" s="33">
        <f t="shared" si="89"/>
        <v>0</v>
      </c>
      <c r="L111" s="33">
        <f t="shared" si="89"/>
        <v>0</v>
      </c>
      <c r="M111" s="33">
        <f t="shared" si="89"/>
        <v>0</v>
      </c>
      <c r="N111" s="33">
        <f t="shared" si="89"/>
        <v>0</v>
      </c>
      <c r="O111" s="33">
        <f t="shared" si="89"/>
        <v>0</v>
      </c>
      <c r="P111" s="33">
        <f t="shared" si="89"/>
        <v>0</v>
      </c>
      <c r="Q111" s="33">
        <f t="shared" si="89"/>
        <v>0</v>
      </c>
      <c r="R111" s="33">
        <f t="shared" si="89"/>
        <v>0</v>
      </c>
      <c r="S111" s="33">
        <f t="shared" si="89"/>
        <v>0</v>
      </c>
      <c r="T111" s="33">
        <f t="shared" si="89"/>
        <v>0</v>
      </c>
      <c r="U111" s="33">
        <f t="shared" si="89"/>
        <v>0</v>
      </c>
      <c r="V111" s="33">
        <f t="shared" si="89"/>
        <v>0</v>
      </c>
      <c r="W111" s="33">
        <f t="shared" si="89"/>
        <v>0</v>
      </c>
      <c r="X111" s="33">
        <f t="shared" si="89"/>
        <v>0</v>
      </c>
      <c r="Z111" s="27">
        <f>BS64</f>
        <v>0</v>
      </c>
      <c r="AA111" s="11">
        <f t="shared" si="56"/>
        <v>0</v>
      </c>
      <c r="AB111" s="11">
        <f t="shared" si="79"/>
        <v>0</v>
      </c>
      <c r="AC111" s="11">
        <f t="shared" si="79"/>
        <v>0</v>
      </c>
      <c r="AD111" s="11">
        <f t="shared" si="79"/>
        <v>0</v>
      </c>
      <c r="AE111" s="11">
        <f t="shared" si="79"/>
        <v>0</v>
      </c>
      <c r="AF111" s="11">
        <f t="shared" si="79"/>
        <v>0</v>
      </c>
      <c r="AG111" s="11">
        <f t="shared" si="79"/>
        <v>0</v>
      </c>
      <c r="AH111" s="11">
        <f t="shared" si="79"/>
        <v>0</v>
      </c>
      <c r="AI111" s="11">
        <f t="shared" si="79"/>
        <v>0</v>
      </c>
      <c r="AJ111" s="11">
        <f t="shared" si="79"/>
        <v>0</v>
      </c>
      <c r="AK111" s="11">
        <f t="shared" si="79"/>
        <v>0</v>
      </c>
      <c r="AL111" s="11">
        <f t="shared" si="79"/>
        <v>0</v>
      </c>
      <c r="AM111" s="11">
        <f t="shared" si="79"/>
        <v>0</v>
      </c>
      <c r="AN111" s="11">
        <f t="shared" si="79"/>
        <v>0</v>
      </c>
      <c r="AO111" s="11">
        <f t="shared" si="79"/>
        <v>0</v>
      </c>
      <c r="AP111" s="11">
        <f t="shared" si="79"/>
        <v>0</v>
      </c>
      <c r="AQ111" s="11">
        <f t="shared" si="79"/>
        <v>0</v>
      </c>
      <c r="AR111" s="11">
        <f t="shared" si="79"/>
        <v>0</v>
      </c>
      <c r="AS111" s="11">
        <f t="shared" si="79"/>
        <v>0</v>
      </c>
      <c r="AT111" s="11">
        <f t="shared" si="79"/>
        <v>0</v>
      </c>
      <c r="AU111" s="11">
        <f t="shared" si="79"/>
        <v>0</v>
      </c>
      <c r="AV111" s="11">
        <f t="shared" si="79"/>
        <v>0</v>
      </c>
      <c r="AW111" s="12">
        <f t="shared" si="79"/>
        <v>0</v>
      </c>
      <c r="AX111" s="11"/>
      <c r="AY111" s="66"/>
      <c r="AZ111" s="3" t="s">
        <v>40</v>
      </c>
      <c r="BA111" s="3" t="s">
        <v>39</v>
      </c>
      <c r="BB111" s="9">
        <f t="shared" ref="BB111:BY111" si="90">BB28*BB$36*$CC28</f>
        <v>-7.5050360000000012E-4</v>
      </c>
      <c r="BC111" s="9">
        <f t="shared" si="90"/>
        <v>-7.2481500000000018E-4</v>
      </c>
      <c r="BD111" s="9">
        <f t="shared" si="90"/>
        <v>-9.317280000000001E-5</v>
      </c>
      <c r="BE111" s="9">
        <f t="shared" si="90"/>
        <v>-3.1123680000000006E-4</v>
      </c>
      <c r="BF111" s="9">
        <f t="shared" si="90"/>
        <v>-1.6313913000000006E-3</v>
      </c>
      <c r="BG111" s="9">
        <f t="shared" si="90"/>
        <v>-5.905900000000001E-4</v>
      </c>
      <c r="BH111" s="9">
        <f t="shared" si="90"/>
        <v>-9.3833600000000001E-4</v>
      </c>
      <c r="BI111" s="9">
        <f t="shared" si="90"/>
        <v>-6.8987519999999991E-4</v>
      </c>
      <c r="BJ111" s="9">
        <f t="shared" si="90"/>
        <v>-6.1702200000000016E-4</v>
      </c>
      <c r="BK111" s="9">
        <f t="shared" si="90"/>
        <v>1.2059600000000001E-3</v>
      </c>
      <c r="BL111" s="9">
        <f t="shared" si="90"/>
        <v>1.3272168000000003E-3</v>
      </c>
      <c r="BM111" s="9">
        <f t="shared" si="90"/>
        <v>1.0476984000000003E-3</v>
      </c>
      <c r="BN111" s="9">
        <f t="shared" si="90"/>
        <v>1.0685136000000001E-3</v>
      </c>
      <c r="BO111" s="9">
        <f t="shared" si="90"/>
        <v>1.6486960000000003E-3</v>
      </c>
      <c r="BP111" s="9">
        <f t="shared" si="90"/>
        <v>4.3166760000000004E-4</v>
      </c>
      <c r="BQ111" s="9">
        <f t="shared" si="90"/>
        <v>4.0399660000000004E-4</v>
      </c>
      <c r="BR111" s="9">
        <f t="shared" si="90"/>
        <v>1.3447280000000001E-3</v>
      </c>
      <c r="BS111" s="9">
        <f t="shared" si="90"/>
        <v>1.7056900000000004E-3</v>
      </c>
      <c r="BT111" s="9">
        <f t="shared" si="90"/>
        <v>1.4868000000000001E-5</v>
      </c>
      <c r="BU111" s="9">
        <f t="shared" si="90"/>
        <v>2.2281350000000004E-4</v>
      </c>
      <c r="BV111" s="9">
        <f t="shared" si="90"/>
        <v>2.1930300000000004E-4</v>
      </c>
      <c r="BW111" s="9">
        <f t="shared" si="90"/>
        <v>5.3289389999999998E-4</v>
      </c>
      <c r="BX111" s="9">
        <f t="shared" si="90"/>
        <v>7.9609880000000013E-4</v>
      </c>
      <c r="BY111" s="9">
        <f t="shared" si="90"/>
        <v>9.9784929999999997E-4</v>
      </c>
    </row>
    <row r="112" spans="1:77" ht="18">
      <c r="A112" s="35">
        <v>0</v>
      </c>
      <c r="B112" s="33">
        <f t="shared" ref="B112:X112" si="91">A112</f>
        <v>0</v>
      </c>
      <c r="C112" s="33">
        <f t="shared" si="91"/>
        <v>0</v>
      </c>
      <c r="D112" s="33">
        <f t="shared" si="91"/>
        <v>0</v>
      </c>
      <c r="E112" s="33">
        <f t="shared" si="91"/>
        <v>0</v>
      </c>
      <c r="F112" s="33">
        <f t="shared" si="91"/>
        <v>0</v>
      </c>
      <c r="G112" s="33">
        <f t="shared" si="91"/>
        <v>0</v>
      </c>
      <c r="H112" s="33">
        <f t="shared" si="91"/>
        <v>0</v>
      </c>
      <c r="I112" s="33">
        <f t="shared" si="91"/>
        <v>0</v>
      </c>
      <c r="J112" s="33">
        <f t="shared" si="91"/>
        <v>0</v>
      </c>
      <c r="K112" s="33">
        <f t="shared" si="91"/>
        <v>0</v>
      </c>
      <c r="L112" s="33">
        <f t="shared" si="91"/>
        <v>0</v>
      </c>
      <c r="M112" s="33">
        <f t="shared" si="91"/>
        <v>0</v>
      </c>
      <c r="N112" s="33">
        <f t="shared" si="91"/>
        <v>0</v>
      </c>
      <c r="O112" s="33">
        <f t="shared" si="91"/>
        <v>0</v>
      </c>
      <c r="P112" s="33">
        <f t="shared" si="91"/>
        <v>0</v>
      </c>
      <c r="Q112" s="33">
        <f t="shared" si="91"/>
        <v>0</v>
      </c>
      <c r="R112" s="33">
        <f t="shared" si="91"/>
        <v>0</v>
      </c>
      <c r="S112" s="33">
        <f t="shared" si="91"/>
        <v>0</v>
      </c>
      <c r="T112" s="33">
        <f t="shared" si="91"/>
        <v>0</v>
      </c>
      <c r="U112" s="33">
        <f t="shared" si="91"/>
        <v>0</v>
      </c>
      <c r="V112" s="33">
        <f t="shared" si="91"/>
        <v>0</v>
      </c>
      <c r="W112" s="33">
        <f t="shared" si="91"/>
        <v>0</v>
      </c>
      <c r="X112" s="33">
        <f t="shared" si="91"/>
        <v>0</v>
      </c>
      <c r="Z112" s="27">
        <f>BT64</f>
        <v>0</v>
      </c>
      <c r="AA112" s="11">
        <f t="shared" si="56"/>
        <v>0</v>
      </c>
      <c r="AB112" s="11">
        <f t="shared" si="79"/>
        <v>0</v>
      </c>
      <c r="AC112" s="11">
        <f t="shared" si="79"/>
        <v>0</v>
      </c>
      <c r="AD112" s="11">
        <f t="shared" si="79"/>
        <v>0</v>
      </c>
      <c r="AE112" s="11">
        <f t="shared" si="79"/>
        <v>0</v>
      </c>
      <c r="AF112" s="11">
        <f t="shared" si="79"/>
        <v>0</v>
      </c>
      <c r="AG112" s="11">
        <f t="shared" si="79"/>
        <v>0</v>
      </c>
      <c r="AH112" s="11">
        <f t="shared" si="79"/>
        <v>0</v>
      </c>
      <c r="AI112" s="11">
        <f t="shared" si="79"/>
        <v>0</v>
      </c>
      <c r="AJ112" s="11">
        <f t="shared" si="79"/>
        <v>0</v>
      </c>
      <c r="AK112" s="11">
        <f t="shared" si="79"/>
        <v>0</v>
      </c>
      <c r="AL112" s="11">
        <f t="shared" si="79"/>
        <v>0</v>
      </c>
      <c r="AM112" s="11">
        <f t="shared" si="79"/>
        <v>0</v>
      </c>
      <c r="AN112" s="11">
        <f t="shared" si="79"/>
        <v>0</v>
      </c>
      <c r="AO112" s="11">
        <f t="shared" si="79"/>
        <v>0</v>
      </c>
      <c r="AP112" s="11">
        <f t="shared" si="79"/>
        <v>0</v>
      </c>
      <c r="AQ112" s="11">
        <f t="shared" si="79"/>
        <v>0</v>
      </c>
      <c r="AR112" s="11">
        <f t="shared" si="79"/>
        <v>0</v>
      </c>
      <c r="AS112" s="11">
        <f t="shared" si="79"/>
        <v>0</v>
      </c>
      <c r="AT112" s="11">
        <f t="shared" si="79"/>
        <v>0</v>
      </c>
      <c r="AU112" s="11">
        <f t="shared" si="79"/>
        <v>0</v>
      </c>
      <c r="AV112" s="11">
        <f t="shared" si="79"/>
        <v>0</v>
      </c>
      <c r="AW112" s="12">
        <f t="shared" si="79"/>
        <v>0</v>
      </c>
      <c r="AX112" s="11"/>
      <c r="AY112" s="66"/>
      <c r="AZ112" s="3" t="s">
        <v>42</v>
      </c>
      <c r="BA112" s="3" t="s">
        <v>41</v>
      </c>
      <c r="BB112" s="9">
        <f t="shared" ref="BB112:BY112" si="92">BB29*BB$36*$CC29</f>
        <v>-3.1151999999999996E-5</v>
      </c>
      <c r="BC112" s="9">
        <f t="shared" si="92"/>
        <v>-3.2400000000000001E-5</v>
      </c>
      <c r="BD112" s="9">
        <f t="shared" si="92"/>
        <v>-5.4144000000000002E-6</v>
      </c>
      <c r="BE112" s="9">
        <f t="shared" si="92"/>
        <v>-1.80864E-5</v>
      </c>
      <c r="BF112" s="9">
        <f t="shared" si="92"/>
        <v>-5.9690400000000007E-5</v>
      </c>
      <c r="BG112" s="9">
        <f t="shared" si="92"/>
        <v>-2.8079999999999999E-5</v>
      </c>
      <c r="BH112" s="9">
        <f t="shared" si="92"/>
        <v>-3.4079999999999992E-5</v>
      </c>
      <c r="BI112" s="9">
        <f t="shared" si="92"/>
        <v>-3.0067199999999996E-5</v>
      </c>
      <c r="BJ112" s="9">
        <f t="shared" si="92"/>
        <v>-2.86848E-5</v>
      </c>
      <c r="BK112" s="9">
        <f t="shared" si="92"/>
        <v>0</v>
      </c>
      <c r="BL112" s="9">
        <f t="shared" si="92"/>
        <v>2.9663999999999999E-5</v>
      </c>
      <c r="BM112" s="9">
        <f t="shared" si="92"/>
        <v>1.1596800000000001E-5</v>
      </c>
      <c r="BN112" s="9">
        <f t="shared" si="92"/>
        <v>1.2566399999999999E-5</v>
      </c>
      <c r="BO112" s="9">
        <f t="shared" si="92"/>
        <v>1.6766399999999999E-5</v>
      </c>
      <c r="BP112" s="9">
        <f t="shared" si="92"/>
        <v>5.9903999999999994E-6</v>
      </c>
      <c r="BQ112" s="9">
        <f t="shared" si="92"/>
        <v>7.0751999999999996E-6</v>
      </c>
      <c r="BR112" s="9">
        <f t="shared" si="92"/>
        <v>1.3675200000000001E-5</v>
      </c>
      <c r="BS112" s="9">
        <f t="shared" si="92"/>
        <v>1.4867999999999999E-5</v>
      </c>
      <c r="BT112" s="9">
        <f t="shared" si="92"/>
        <v>5.7599999999999991E-6</v>
      </c>
      <c r="BU112" s="9">
        <f t="shared" si="92"/>
        <v>4.3823999999999997E-6</v>
      </c>
      <c r="BV112" s="9">
        <f t="shared" si="92"/>
        <v>-3.8232000000000001E-6</v>
      </c>
      <c r="BW112" s="9">
        <f t="shared" si="92"/>
        <v>3.6431999999999993E-6</v>
      </c>
      <c r="BX112" s="9">
        <f t="shared" si="92"/>
        <v>1.0540799999999999E-5</v>
      </c>
      <c r="BY112" s="9">
        <f t="shared" si="92"/>
        <v>7.8359999999999992E-6</v>
      </c>
    </row>
    <row r="113" spans="1:77" ht="18">
      <c r="A113" s="35">
        <v>0</v>
      </c>
      <c r="B113" s="33">
        <f t="shared" ref="B113:X113" si="93">A113</f>
        <v>0</v>
      </c>
      <c r="C113" s="33">
        <f t="shared" si="93"/>
        <v>0</v>
      </c>
      <c r="D113" s="33">
        <f t="shared" si="93"/>
        <v>0</v>
      </c>
      <c r="E113" s="33">
        <f t="shared" si="93"/>
        <v>0</v>
      </c>
      <c r="F113" s="33">
        <f t="shared" si="93"/>
        <v>0</v>
      </c>
      <c r="G113" s="33">
        <f t="shared" si="93"/>
        <v>0</v>
      </c>
      <c r="H113" s="33">
        <f t="shared" si="93"/>
        <v>0</v>
      </c>
      <c r="I113" s="33">
        <f t="shared" si="93"/>
        <v>0</v>
      </c>
      <c r="J113" s="33">
        <f t="shared" si="93"/>
        <v>0</v>
      </c>
      <c r="K113" s="33">
        <f t="shared" si="93"/>
        <v>0</v>
      </c>
      <c r="L113" s="33">
        <f t="shared" si="93"/>
        <v>0</v>
      </c>
      <c r="M113" s="33">
        <f t="shared" si="93"/>
        <v>0</v>
      </c>
      <c r="N113" s="33">
        <f t="shared" si="93"/>
        <v>0</v>
      </c>
      <c r="O113" s="33">
        <f t="shared" si="93"/>
        <v>0</v>
      </c>
      <c r="P113" s="33">
        <f t="shared" si="93"/>
        <v>0</v>
      </c>
      <c r="Q113" s="33">
        <f t="shared" si="93"/>
        <v>0</v>
      </c>
      <c r="R113" s="33">
        <f t="shared" si="93"/>
        <v>0</v>
      </c>
      <c r="S113" s="33">
        <f t="shared" si="93"/>
        <v>0</v>
      </c>
      <c r="T113" s="33">
        <f t="shared" si="93"/>
        <v>0</v>
      </c>
      <c r="U113" s="33">
        <f t="shared" si="93"/>
        <v>0</v>
      </c>
      <c r="V113" s="33">
        <f t="shared" si="93"/>
        <v>0</v>
      </c>
      <c r="W113" s="33">
        <f t="shared" si="93"/>
        <v>0</v>
      </c>
      <c r="X113" s="33">
        <f t="shared" si="93"/>
        <v>0</v>
      </c>
      <c r="Z113" s="27">
        <f>BU64</f>
        <v>0</v>
      </c>
      <c r="AA113" s="11">
        <f t="shared" si="56"/>
        <v>0</v>
      </c>
      <c r="AB113" s="11">
        <f t="shared" si="79"/>
        <v>0</v>
      </c>
      <c r="AC113" s="11">
        <f t="shared" si="79"/>
        <v>0</v>
      </c>
      <c r="AD113" s="11">
        <f t="shared" si="79"/>
        <v>0</v>
      </c>
      <c r="AE113" s="11">
        <f t="shared" si="79"/>
        <v>0</v>
      </c>
      <c r="AF113" s="11">
        <f t="shared" si="79"/>
        <v>0</v>
      </c>
      <c r="AG113" s="11">
        <f t="shared" si="79"/>
        <v>0</v>
      </c>
      <c r="AH113" s="11">
        <f t="shared" si="79"/>
        <v>0</v>
      </c>
      <c r="AI113" s="11">
        <f t="shared" si="79"/>
        <v>0</v>
      </c>
      <c r="AJ113" s="11">
        <f t="shared" si="79"/>
        <v>0</v>
      </c>
      <c r="AK113" s="11">
        <f t="shared" si="79"/>
        <v>0</v>
      </c>
      <c r="AL113" s="11">
        <f t="shared" si="79"/>
        <v>0</v>
      </c>
      <c r="AM113" s="11">
        <f t="shared" si="79"/>
        <v>0</v>
      </c>
      <c r="AN113" s="11">
        <f t="shared" si="79"/>
        <v>0</v>
      </c>
      <c r="AO113" s="11">
        <f t="shared" si="79"/>
        <v>0</v>
      </c>
      <c r="AP113" s="11">
        <f t="shared" si="79"/>
        <v>0</v>
      </c>
      <c r="AQ113" s="11">
        <f t="shared" si="79"/>
        <v>0</v>
      </c>
      <c r="AR113" s="11">
        <f t="shared" si="79"/>
        <v>0</v>
      </c>
      <c r="AS113" s="11">
        <f t="shared" si="79"/>
        <v>0</v>
      </c>
      <c r="AT113" s="11">
        <f t="shared" si="79"/>
        <v>0</v>
      </c>
      <c r="AU113" s="11">
        <f t="shared" si="79"/>
        <v>0</v>
      </c>
      <c r="AV113" s="11">
        <f t="shared" si="79"/>
        <v>0</v>
      </c>
      <c r="AW113" s="12">
        <f t="shared" si="79"/>
        <v>0</v>
      </c>
      <c r="AX113" s="11"/>
      <c r="AY113" s="66"/>
      <c r="AZ113" s="3" t="s">
        <v>44</v>
      </c>
      <c r="BA113" s="3" t="s">
        <v>43</v>
      </c>
      <c r="BB113" s="9">
        <f t="shared" ref="BB113:BY113" si="94">BB30*BB$36*$CC30</f>
        <v>-2.908818E-4</v>
      </c>
      <c r="BC113" s="9">
        <f t="shared" si="94"/>
        <v>-3.0253500000000004E-4</v>
      </c>
      <c r="BD113" s="9">
        <f t="shared" si="94"/>
        <v>-9.3623999999999997E-5</v>
      </c>
      <c r="BE113" s="9">
        <f t="shared" si="94"/>
        <v>-3.1274400000000005E-4</v>
      </c>
      <c r="BF113" s="9">
        <f t="shared" si="94"/>
        <v>-5.100018E-4</v>
      </c>
      <c r="BG113" s="9">
        <f t="shared" si="94"/>
        <v>-2.3738000000000001E-4</v>
      </c>
      <c r="BH113" s="9">
        <f t="shared" si="94"/>
        <v>-3.5357999999999993E-4</v>
      </c>
      <c r="BI113" s="9">
        <f t="shared" si="94"/>
        <v>-3.0039360000000002E-4</v>
      </c>
      <c r="BJ113" s="9">
        <f t="shared" si="94"/>
        <v>-2.9760479999999998E-4</v>
      </c>
      <c r="BK113" s="9">
        <f t="shared" si="94"/>
        <v>1.0906199999999999E-4</v>
      </c>
      <c r="BL113" s="9">
        <f t="shared" si="94"/>
        <v>2.154348E-4</v>
      </c>
      <c r="BM113" s="9">
        <f t="shared" si="94"/>
        <v>1.804752E-4</v>
      </c>
      <c r="BN113" s="9">
        <f t="shared" si="94"/>
        <v>1.8661720000000002E-4</v>
      </c>
      <c r="BO113" s="9">
        <f t="shared" si="94"/>
        <v>2.48502E-4</v>
      </c>
      <c r="BP113" s="9">
        <f t="shared" si="94"/>
        <v>8.9341199999999998E-5</v>
      </c>
      <c r="BQ113" s="9">
        <f t="shared" si="94"/>
        <v>9.3424800000000007E-5</v>
      </c>
      <c r="BR113" s="9">
        <f t="shared" si="94"/>
        <v>2.2971080000000002E-4</v>
      </c>
      <c r="BS113" s="9">
        <f t="shared" si="94"/>
        <v>2.2281350000000004E-4</v>
      </c>
      <c r="BT113" s="9">
        <f t="shared" si="94"/>
        <v>4.3823999999999997E-6</v>
      </c>
      <c r="BU113" s="9">
        <f t="shared" si="94"/>
        <v>6.8889999999999999E-5</v>
      </c>
      <c r="BV113" s="9">
        <f t="shared" si="94"/>
        <v>-4.4073000000000003E-5</v>
      </c>
      <c r="BW113" s="9">
        <f t="shared" si="94"/>
        <v>8.609589999999999E-5</v>
      </c>
      <c r="BX113" s="9">
        <f t="shared" si="94"/>
        <v>1.3771360000000002E-4</v>
      </c>
      <c r="BY113" s="9">
        <f t="shared" si="94"/>
        <v>9.755819999999999E-5</v>
      </c>
    </row>
    <row r="114" spans="1:77" ht="18">
      <c r="A114" s="35">
        <v>0</v>
      </c>
      <c r="B114" s="33">
        <f t="shared" ref="B114:X114" si="95">A114</f>
        <v>0</v>
      </c>
      <c r="C114" s="33">
        <f t="shared" si="95"/>
        <v>0</v>
      </c>
      <c r="D114" s="33">
        <f t="shared" si="95"/>
        <v>0</v>
      </c>
      <c r="E114" s="33">
        <f t="shared" si="95"/>
        <v>0</v>
      </c>
      <c r="F114" s="33">
        <f t="shared" si="95"/>
        <v>0</v>
      </c>
      <c r="G114" s="33">
        <f t="shared" si="95"/>
        <v>0</v>
      </c>
      <c r="H114" s="33">
        <f t="shared" si="95"/>
        <v>0</v>
      </c>
      <c r="I114" s="33">
        <f t="shared" si="95"/>
        <v>0</v>
      </c>
      <c r="J114" s="33">
        <f t="shared" si="95"/>
        <v>0</v>
      </c>
      <c r="K114" s="33">
        <f t="shared" si="95"/>
        <v>0</v>
      </c>
      <c r="L114" s="33">
        <f t="shared" si="95"/>
        <v>0</v>
      </c>
      <c r="M114" s="33">
        <f t="shared" si="95"/>
        <v>0</v>
      </c>
      <c r="N114" s="33">
        <f t="shared" si="95"/>
        <v>0</v>
      </c>
      <c r="O114" s="33">
        <f t="shared" si="95"/>
        <v>0</v>
      </c>
      <c r="P114" s="33">
        <f t="shared" si="95"/>
        <v>0</v>
      </c>
      <c r="Q114" s="33">
        <f t="shared" si="95"/>
        <v>0</v>
      </c>
      <c r="R114" s="33">
        <f t="shared" si="95"/>
        <v>0</v>
      </c>
      <c r="S114" s="33">
        <f t="shared" si="95"/>
        <v>0</v>
      </c>
      <c r="T114" s="33">
        <f t="shared" si="95"/>
        <v>0</v>
      </c>
      <c r="U114" s="33">
        <f t="shared" si="95"/>
        <v>0</v>
      </c>
      <c r="V114" s="33">
        <f t="shared" si="95"/>
        <v>0</v>
      </c>
      <c r="W114" s="33">
        <f t="shared" si="95"/>
        <v>0</v>
      </c>
      <c r="X114" s="33">
        <f t="shared" si="95"/>
        <v>0</v>
      </c>
      <c r="Z114" s="27">
        <f>BV64</f>
        <v>0</v>
      </c>
      <c r="AA114" s="11">
        <f t="shared" si="56"/>
        <v>0</v>
      </c>
      <c r="AB114" s="11">
        <f t="shared" si="79"/>
        <v>0</v>
      </c>
      <c r="AC114" s="11">
        <f t="shared" si="79"/>
        <v>0</v>
      </c>
      <c r="AD114" s="11">
        <f t="shared" si="79"/>
        <v>0</v>
      </c>
      <c r="AE114" s="11">
        <f t="shared" si="79"/>
        <v>0</v>
      </c>
      <c r="AF114" s="11">
        <f t="shared" si="79"/>
        <v>0</v>
      </c>
      <c r="AG114" s="11">
        <f t="shared" si="79"/>
        <v>0</v>
      </c>
      <c r="AH114" s="11">
        <f t="shared" si="79"/>
        <v>0</v>
      </c>
      <c r="AI114" s="11">
        <f t="shared" si="79"/>
        <v>0</v>
      </c>
      <c r="AJ114" s="11">
        <f t="shared" si="79"/>
        <v>0</v>
      </c>
      <c r="AK114" s="11">
        <f t="shared" si="79"/>
        <v>0</v>
      </c>
      <c r="AL114" s="11">
        <f t="shared" si="79"/>
        <v>0</v>
      </c>
      <c r="AM114" s="11">
        <f t="shared" si="79"/>
        <v>0</v>
      </c>
      <c r="AN114" s="11">
        <f t="shared" si="79"/>
        <v>0</v>
      </c>
      <c r="AO114" s="11">
        <f t="shared" si="79"/>
        <v>0</v>
      </c>
      <c r="AP114" s="11">
        <f t="shared" si="79"/>
        <v>0</v>
      </c>
      <c r="AQ114" s="11">
        <f t="shared" si="79"/>
        <v>0</v>
      </c>
      <c r="AR114" s="11">
        <f t="shared" si="79"/>
        <v>0</v>
      </c>
      <c r="AS114" s="11">
        <f t="shared" si="79"/>
        <v>0</v>
      </c>
      <c r="AT114" s="11">
        <f t="shared" si="79"/>
        <v>0</v>
      </c>
      <c r="AU114" s="11">
        <f t="shared" si="79"/>
        <v>0</v>
      </c>
      <c r="AV114" s="11">
        <f t="shared" si="79"/>
        <v>0</v>
      </c>
      <c r="AW114" s="12">
        <f t="shared" si="79"/>
        <v>0</v>
      </c>
      <c r="AX114" s="11"/>
      <c r="AY114" s="66"/>
      <c r="AZ114" s="3" t="s">
        <v>64</v>
      </c>
      <c r="BA114" s="3" t="s">
        <v>45</v>
      </c>
      <c r="BB114" s="9">
        <f t="shared" ref="BB114:BY114" si="96">BB31*BB$36*$CC31</f>
        <v>4.2043517999999997E-3</v>
      </c>
      <c r="BC114" s="9">
        <f t="shared" si="96"/>
        <v>4.3727850000000006E-3</v>
      </c>
      <c r="BD114" s="9">
        <f t="shared" si="96"/>
        <v>2.9948399999999999E-3</v>
      </c>
      <c r="BE114" s="9">
        <f t="shared" si="96"/>
        <v>6.1024644000000003E-3</v>
      </c>
      <c r="BF114" s="9">
        <f t="shared" si="96"/>
        <v>4.3503768000000007E-3</v>
      </c>
      <c r="BG114" s="9">
        <f t="shared" si="96"/>
        <v>3.7276200000000009E-3</v>
      </c>
      <c r="BH114" s="9">
        <f t="shared" si="96"/>
        <v>4.5995219999999991E-3</v>
      </c>
      <c r="BI114" s="9">
        <f t="shared" si="96"/>
        <v>4.5088271999999992E-3</v>
      </c>
      <c r="BJ114" s="9">
        <f t="shared" si="96"/>
        <v>5.1565410000000006E-3</v>
      </c>
      <c r="BK114" s="9">
        <f t="shared" si="96"/>
        <v>3.6437219999999994E-3</v>
      </c>
      <c r="BL114" s="9">
        <f t="shared" si="96"/>
        <v>2.1002112000000003E-3</v>
      </c>
      <c r="BM114" s="9">
        <f t="shared" si="96"/>
        <v>1.443258E-4</v>
      </c>
      <c r="BN114" s="9">
        <f t="shared" si="96"/>
        <v>9.8128800000000008E-5</v>
      </c>
      <c r="BO114" s="9">
        <f t="shared" si="96"/>
        <v>5.8293180000000002E-4</v>
      </c>
      <c r="BP114" s="9">
        <f t="shared" si="96"/>
        <v>1.6567200000000001E-4</v>
      </c>
      <c r="BQ114" s="9">
        <f t="shared" si="96"/>
        <v>-2.1346200000000002E-5</v>
      </c>
      <c r="BR114" s="9">
        <f t="shared" si="96"/>
        <v>3.8901060000000001E-4</v>
      </c>
      <c r="BS114" s="9">
        <f t="shared" si="96"/>
        <v>2.1930300000000004E-4</v>
      </c>
      <c r="BT114" s="9">
        <f t="shared" si="96"/>
        <v>-3.8231999999999992E-6</v>
      </c>
      <c r="BU114" s="9">
        <f t="shared" si="96"/>
        <v>-4.4073000000000003E-5</v>
      </c>
      <c r="BV114" s="9">
        <f t="shared" si="96"/>
        <v>2.8196100000000002E-3</v>
      </c>
      <c r="BW114" s="9">
        <f t="shared" si="96"/>
        <v>4.0302899999999997E-5</v>
      </c>
      <c r="BX114" s="9">
        <f t="shared" si="96"/>
        <v>7.7738400000000008E-5</v>
      </c>
      <c r="BY114" s="9">
        <f t="shared" si="96"/>
        <v>2.0457837E-3</v>
      </c>
    </row>
    <row r="115" spans="1:77" ht="18">
      <c r="A115" s="35">
        <v>1</v>
      </c>
      <c r="B115" s="33">
        <f t="shared" ref="B115:X115" si="97">A115</f>
        <v>1</v>
      </c>
      <c r="C115" s="33">
        <f t="shared" si="97"/>
        <v>1</v>
      </c>
      <c r="D115" s="33">
        <f t="shared" si="97"/>
        <v>1</v>
      </c>
      <c r="E115" s="33">
        <f t="shared" si="97"/>
        <v>1</v>
      </c>
      <c r="F115" s="33">
        <f t="shared" si="97"/>
        <v>1</v>
      </c>
      <c r="G115" s="33">
        <f t="shared" si="97"/>
        <v>1</v>
      </c>
      <c r="H115" s="33">
        <f t="shared" si="97"/>
        <v>1</v>
      </c>
      <c r="I115" s="33">
        <f t="shared" si="97"/>
        <v>1</v>
      </c>
      <c r="J115" s="33">
        <f t="shared" si="97"/>
        <v>1</v>
      </c>
      <c r="K115" s="33">
        <f t="shared" si="97"/>
        <v>1</v>
      </c>
      <c r="L115" s="33">
        <f t="shared" si="97"/>
        <v>1</v>
      </c>
      <c r="M115" s="33">
        <f t="shared" si="97"/>
        <v>1</v>
      </c>
      <c r="N115" s="33">
        <f t="shared" si="97"/>
        <v>1</v>
      </c>
      <c r="O115" s="33">
        <f t="shared" si="97"/>
        <v>1</v>
      </c>
      <c r="P115" s="33">
        <f t="shared" si="97"/>
        <v>1</v>
      </c>
      <c r="Q115" s="33">
        <f t="shared" si="97"/>
        <v>1</v>
      </c>
      <c r="R115" s="33">
        <f t="shared" si="97"/>
        <v>1</v>
      </c>
      <c r="S115" s="33">
        <f t="shared" si="97"/>
        <v>1</v>
      </c>
      <c r="T115" s="33">
        <f t="shared" si="97"/>
        <v>1</v>
      </c>
      <c r="U115" s="33">
        <f t="shared" si="97"/>
        <v>1</v>
      </c>
      <c r="V115" s="33">
        <f t="shared" si="97"/>
        <v>1</v>
      </c>
      <c r="W115" s="33">
        <f t="shared" si="97"/>
        <v>1</v>
      </c>
      <c r="X115" s="33">
        <f t="shared" si="97"/>
        <v>1</v>
      </c>
      <c r="Z115" s="27">
        <f>BW64</f>
        <v>0.3405171335386229</v>
      </c>
      <c r="AA115" s="11">
        <f t="shared" si="56"/>
        <v>0.3405171335386229</v>
      </c>
      <c r="AB115" s="11">
        <f t="shared" si="79"/>
        <v>0.3405171335386229</v>
      </c>
      <c r="AC115" s="11">
        <f t="shared" si="79"/>
        <v>0.3405171335386229</v>
      </c>
      <c r="AD115" s="11">
        <f t="shared" si="79"/>
        <v>0.3405171335386229</v>
      </c>
      <c r="AE115" s="11">
        <f t="shared" si="79"/>
        <v>0.3405171335386229</v>
      </c>
      <c r="AF115" s="11">
        <f t="shared" si="79"/>
        <v>0.3405171335386229</v>
      </c>
      <c r="AG115" s="11">
        <f t="shared" si="79"/>
        <v>0.3405171335386229</v>
      </c>
      <c r="AH115" s="11">
        <f t="shared" si="79"/>
        <v>0.3405171335386229</v>
      </c>
      <c r="AI115" s="11">
        <f t="shared" si="79"/>
        <v>0.3405171335386229</v>
      </c>
      <c r="AJ115" s="11">
        <f t="shared" si="79"/>
        <v>0.3405171335386229</v>
      </c>
      <c r="AK115" s="11">
        <f t="shared" si="79"/>
        <v>0.3405171335386229</v>
      </c>
      <c r="AL115" s="11">
        <f t="shared" si="79"/>
        <v>0.3405171335386229</v>
      </c>
      <c r="AM115" s="11">
        <f t="shared" si="79"/>
        <v>0.3405171335386229</v>
      </c>
      <c r="AN115" s="11">
        <f t="shared" si="79"/>
        <v>0.3405171335386229</v>
      </c>
      <c r="AO115" s="11">
        <f t="shared" si="79"/>
        <v>0.3405171335386229</v>
      </c>
      <c r="AP115" s="11">
        <f t="shared" si="79"/>
        <v>0.3405171335386229</v>
      </c>
      <c r="AQ115" s="11">
        <f t="shared" si="79"/>
        <v>0.3405171335386229</v>
      </c>
      <c r="AR115" s="11">
        <f t="shared" si="79"/>
        <v>0.3405171335386229</v>
      </c>
      <c r="AS115" s="11">
        <f t="shared" si="79"/>
        <v>0.3405171335386229</v>
      </c>
      <c r="AT115" s="11">
        <f t="shared" si="79"/>
        <v>0.3405171335386229</v>
      </c>
      <c r="AU115" s="11">
        <f t="shared" si="79"/>
        <v>0.3405171335386229</v>
      </c>
      <c r="AV115" s="11">
        <f t="shared" si="79"/>
        <v>0.3405171335386229</v>
      </c>
      <c r="AW115" s="12">
        <f t="shared" si="79"/>
        <v>0.3405171335386229</v>
      </c>
      <c r="AX115" s="11"/>
      <c r="AY115" s="66"/>
      <c r="AZ115" s="3" t="s">
        <v>47</v>
      </c>
      <c r="BA115" s="3" t="s">
        <v>46</v>
      </c>
      <c r="BB115" s="9">
        <f t="shared" ref="BB115:BY115" si="98">BB32*BB$36*$CC32</f>
        <v>-2.955546E-4</v>
      </c>
      <c r="BC115" s="9">
        <f t="shared" si="98"/>
        <v>-3.0739500000000002E-4</v>
      </c>
      <c r="BD115" s="9">
        <f t="shared" si="98"/>
        <v>2.8538400000000001E-5</v>
      </c>
      <c r="BE115" s="9">
        <f t="shared" si="98"/>
        <v>-5.7198239999999999E-4</v>
      </c>
      <c r="BF115" s="9">
        <f t="shared" si="98"/>
        <v>-8.5131970000000014E-4</v>
      </c>
      <c r="BG115" s="9">
        <f t="shared" si="98"/>
        <v>-2.6312000000000004E-4</v>
      </c>
      <c r="BH115" s="9">
        <f t="shared" si="98"/>
        <v>-5.0296400000000006E-4</v>
      </c>
      <c r="BI115" s="9">
        <f t="shared" si="98"/>
        <v>-2.4652320000000003E-4</v>
      </c>
      <c r="BJ115" s="9">
        <f t="shared" si="98"/>
        <v>-4.5357839999999997E-4</v>
      </c>
      <c r="BK115" s="9">
        <f t="shared" si="98"/>
        <v>7.0182199999999995E-4</v>
      </c>
      <c r="BL115" s="9">
        <f t="shared" si="98"/>
        <v>6.5668680000000002E-4</v>
      </c>
      <c r="BM115" s="9">
        <f t="shared" si="98"/>
        <v>4.5079540000000001E-4</v>
      </c>
      <c r="BN115" s="9">
        <f t="shared" si="98"/>
        <v>4.6754399999999997E-4</v>
      </c>
      <c r="BO115" s="9">
        <f t="shared" si="98"/>
        <v>7.1960789999999991E-4</v>
      </c>
      <c r="BP115" s="9">
        <f t="shared" si="98"/>
        <v>1.815528E-4</v>
      </c>
      <c r="BQ115" s="9">
        <f t="shared" si="98"/>
        <v>1.7290020000000002E-4</v>
      </c>
      <c r="BR115" s="9">
        <f t="shared" si="98"/>
        <v>5.8693469999999992E-4</v>
      </c>
      <c r="BS115" s="9">
        <f t="shared" si="98"/>
        <v>5.3289390000000009E-4</v>
      </c>
      <c r="BT115" s="9">
        <f t="shared" si="98"/>
        <v>3.6431999999999993E-6</v>
      </c>
      <c r="BU115" s="9">
        <f t="shared" si="98"/>
        <v>8.609589999999999E-5</v>
      </c>
      <c r="BV115" s="9">
        <f t="shared" si="98"/>
        <v>4.0302899999999997E-5</v>
      </c>
      <c r="BW115" s="9">
        <f t="shared" si="98"/>
        <v>6.4008999999999995E-4</v>
      </c>
      <c r="BX115" s="9">
        <f t="shared" si="98"/>
        <v>3.2100640000000001E-4</v>
      </c>
      <c r="BY115" s="9">
        <f t="shared" si="98"/>
        <v>4.2954339999999998E-4</v>
      </c>
    </row>
    <row r="116" spans="1:77" ht="18">
      <c r="A116" s="35">
        <v>0</v>
      </c>
      <c r="B116" s="33">
        <f t="shared" ref="B116:X116" si="99">A116</f>
        <v>0</v>
      </c>
      <c r="C116" s="33">
        <f t="shared" si="99"/>
        <v>0</v>
      </c>
      <c r="D116" s="33">
        <f t="shared" si="99"/>
        <v>0</v>
      </c>
      <c r="E116" s="33">
        <f t="shared" si="99"/>
        <v>0</v>
      </c>
      <c r="F116" s="33">
        <f t="shared" si="99"/>
        <v>0</v>
      </c>
      <c r="G116" s="33">
        <f t="shared" si="99"/>
        <v>0</v>
      </c>
      <c r="H116" s="33">
        <f t="shared" si="99"/>
        <v>0</v>
      </c>
      <c r="I116" s="33">
        <f t="shared" si="99"/>
        <v>0</v>
      </c>
      <c r="J116" s="33">
        <f t="shared" si="99"/>
        <v>0</v>
      </c>
      <c r="K116" s="33">
        <f t="shared" si="99"/>
        <v>0</v>
      </c>
      <c r="L116" s="33">
        <f t="shared" si="99"/>
        <v>0</v>
      </c>
      <c r="M116" s="33">
        <f t="shared" si="99"/>
        <v>0</v>
      </c>
      <c r="N116" s="33">
        <f t="shared" si="99"/>
        <v>0</v>
      </c>
      <c r="O116" s="33">
        <f t="shared" si="99"/>
        <v>0</v>
      </c>
      <c r="P116" s="33">
        <f t="shared" si="99"/>
        <v>0</v>
      </c>
      <c r="Q116" s="33">
        <f t="shared" si="99"/>
        <v>0</v>
      </c>
      <c r="R116" s="33">
        <f t="shared" si="99"/>
        <v>0</v>
      </c>
      <c r="S116" s="33">
        <f t="shared" si="99"/>
        <v>0</v>
      </c>
      <c r="T116" s="33">
        <f t="shared" si="99"/>
        <v>0</v>
      </c>
      <c r="U116" s="33">
        <f t="shared" si="99"/>
        <v>0</v>
      </c>
      <c r="V116" s="33">
        <f t="shared" si="99"/>
        <v>0</v>
      </c>
      <c r="W116" s="33">
        <f t="shared" si="99"/>
        <v>0</v>
      </c>
      <c r="X116" s="33">
        <f t="shared" si="99"/>
        <v>0</v>
      </c>
      <c r="Z116" s="27">
        <f>BX64</f>
        <v>0</v>
      </c>
      <c r="AA116" s="11">
        <f t="shared" si="56"/>
        <v>0</v>
      </c>
      <c r="AB116" s="11">
        <f t="shared" si="79"/>
        <v>0</v>
      </c>
      <c r="AC116" s="11">
        <f t="shared" si="79"/>
        <v>0</v>
      </c>
      <c r="AD116" s="11">
        <f t="shared" si="79"/>
        <v>0</v>
      </c>
      <c r="AE116" s="11">
        <f t="shared" si="79"/>
        <v>0</v>
      </c>
      <c r="AF116" s="11">
        <f t="shared" si="79"/>
        <v>0</v>
      </c>
      <c r="AG116" s="11">
        <f t="shared" si="79"/>
        <v>0</v>
      </c>
      <c r="AH116" s="11">
        <f t="shared" si="79"/>
        <v>0</v>
      </c>
      <c r="AI116" s="11">
        <f t="shared" si="79"/>
        <v>0</v>
      </c>
      <c r="AJ116" s="11">
        <f t="shared" si="79"/>
        <v>0</v>
      </c>
      <c r="AK116" s="11">
        <f t="shared" si="79"/>
        <v>0</v>
      </c>
      <c r="AL116" s="11">
        <f t="shared" si="79"/>
        <v>0</v>
      </c>
      <c r="AM116" s="11">
        <f t="shared" si="79"/>
        <v>0</v>
      </c>
      <c r="AN116" s="11">
        <f t="shared" si="79"/>
        <v>0</v>
      </c>
      <c r="AO116" s="11">
        <f t="shared" si="79"/>
        <v>0</v>
      </c>
      <c r="AP116" s="11">
        <f t="shared" si="79"/>
        <v>0</v>
      </c>
      <c r="AQ116" s="11">
        <f t="shared" si="79"/>
        <v>0</v>
      </c>
      <c r="AR116" s="11">
        <f t="shared" si="79"/>
        <v>0</v>
      </c>
      <c r="AS116" s="11">
        <f t="shared" si="79"/>
        <v>0</v>
      </c>
      <c r="AT116" s="11">
        <f t="shared" si="79"/>
        <v>0</v>
      </c>
      <c r="AU116" s="11">
        <f t="shared" si="79"/>
        <v>0</v>
      </c>
      <c r="AV116" s="11">
        <f t="shared" si="79"/>
        <v>0</v>
      </c>
      <c r="AW116" s="12">
        <f t="shared" si="79"/>
        <v>0</v>
      </c>
      <c r="AX116" s="11"/>
      <c r="AY116" s="66"/>
      <c r="AZ116" s="3" t="s">
        <v>65</v>
      </c>
      <c r="BA116" s="3" t="s">
        <v>48</v>
      </c>
      <c r="BB116" s="9">
        <f t="shared" ref="BB116:BY116" si="100">BB33*BB$36*$CC33</f>
        <v>-5.0673920000000004E-4</v>
      </c>
      <c r="BC116" s="9">
        <f t="shared" si="100"/>
        <v>-5.270400000000001E-4</v>
      </c>
      <c r="BD116" s="9">
        <f t="shared" si="100"/>
        <v>-2.7523200000000004E-5</v>
      </c>
      <c r="BE116" s="9">
        <f t="shared" si="100"/>
        <v>-6.4357440000000008E-4</v>
      </c>
      <c r="BF116" s="9">
        <f t="shared" si="100"/>
        <v>-1.1423104000000002E-3</v>
      </c>
      <c r="BG116" s="9">
        <f t="shared" si="100"/>
        <v>-4.1236000000000007E-4</v>
      </c>
      <c r="BH116" s="9">
        <f t="shared" si="100"/>
        <v>-6.9295999999999995E-4</v>
      </c>
      <c r="BI116" s="9">
        <f t="shared" si="100"/>
        <v>-4.4154240000000004E-4</v>
      </c>
      <c r="BJ116" s="9">
        <f t="shared" si="100"/>
        <v>-5.1035040000000015E-4</v>
      </c>
      <c r="BK116" s="9">
        <f t="shared" si="100"/>
        <v>7.4810399999999998E-4</v>
      </c>
      <c r="BL116" s="9">
        <f t="shared" si="100"/>
        <v>8.4443520000000022E-4</v>
      </c>
      <c r="BM116" s="9">
        <f t="shared" si="100"/>
        <v>6.410856000000001E-4</v>
      </c>
      <c r="BN116" s="9">
        <f t="shared" si="100"/>
        <v>6.4630720000000011E-4</v>
      </c>
      <c r="BO116" s="9">
        <f t="shared" si="100"/>
        <v>9.6187240000000015E-4</v>
      </c>
      <c r="BP116" s="9">
        <f t="shared" si="100"/>
        <v>2.6264160000000002E-4</v>
      </c>
      <c r="BQ116" s="9">
        <f t="shared" si="100"/>
        <v>2.5175920000000001E-4</v>
      </c>
      <c r="BR116" s="9">
        <f t="shared" si="100"/>
        <v>8.0439480000000011E-4</v>
      </c>
      <c r="BS116" s="9">
        <f t="shared" si="100"/>
        <v>7.9609880000000013E-4</v>
      </c>
      <c r="BT116" s="9">
        <f t="shared" si="100"/>
        <v>1.0540799999999999E-5</v>
      </c>
      <c r="BU116" s="9">
        <f t="shared" si="100"/>
        <v>1.3771360000000002E-4</v>
      </c>
      <c r="BV116" s="9">
        <f t="shared" si="100"/>
        <v>7.7738400000000008E-5</v>
      </c>
      <c r="BW116" s="9">
        <f t="shared" si="100"/>
        <v>3.2100640000000006E-4</v>
      </c>
      <c r="BX116" s="9">
        <f t="shared" si="100"/>
        <v>5.9536000000000007E-4</v>
      </c>
      <c r="BY116" s="9">
        <f t="shared" si="100"/>
        <v>5.7359519999999995E-4</v>
      </c>
    </row>
    <row r="117" spans="1:77" ht="19" thickBot="1">
      <c r="A117" s="36">
        <v>0</v>
      </c>
      <c r="B117" s="33">
        <f t="shared" ref="B117:X117" si="101">A117</f>
        <v>0</v>
      </c>
      <c r="C117" s="33">
        <f t="shared" si="101"/>
        <v>0</v>
      </c>
      <c r="D117" s="33">
        <f t="shared" si="101"/>
        <v>0</v>
      </c>
      <c r="E117" s="33">
        <f t="shared" si="101"/>
        <v>0</v>
      </c>
      <c r="F117" s="33">
        <f t="shared" si="101"/>
        <v>0</v>
      </c>
      <c r="G117" s="33">
        <f t="shared" si="101"/>
        <v>0</v>
      </c>
      <c r="H117" s="33">
        <f t="shared" si="101"/>
        <v>0</v>
      </c>
      <c r="I117" s="33">
        <f t="shared" si="101"/>
        <v>0</v>
      </c>
      <c r="J117" s="33">
        <f t="shared" si="101"/>
        <v>0</v>
      </c>
      <c r="K117" s="33">
        <f t="shared" si="101"/>
        <v>0</v>
      </c>
      <c r="L117" s="33">
        <f t="shared" si="101"/>
        <v>0</v>
      </c>
      <c r="M117" s="33">
        <f t="shared" si="101"/>
        <v>0</v>
      </c>
      <c r="N117" s="33">
        <f t="shared" si="101"/>
        <v>0</v>
      </c>
      <c r="O117" s="33">
        <f t="shared" si="101"/>
        <v>0</v>
      </c>
      <c r="P117" s="33">
        <f t="shared" si="101"/>
        <v>0</v>
      </c>
      <c r="Q117" s="33">
        <f t="shared" si="101"/>
        <v>0</v>
      </c>
      <c r="R117" s="33">
        <f t="shared" si="101"/>
        <v>0</v>
      </c>
      <c r="S117" s="33">
        <f t="shared" si="101"/>
        <v>0</v>
      </c>
      <c r="T117" s="33">
        <f t="shared" si="101"/>
        <v>0</v>
      </c>
      <c r="U117" s="33">
        <f t="shared" si="101"/>
        <v>0</v>
      </c>
      <c r="V117" s="33">
        <f t="shared" si="101"/>
        <v>0</v>
      </c>
      <c r="W117" s="33">
        <f t="shared" si="101"/>
        <v>0</v>
      </c>
      <c r="X117" s="33">
        <f t="shared" si="101"/>
        <v>0</v>
      </c>
      <c r="Z117" s="28">
        <f>BY64</f>
        <v>0</v>
      </c>
      <c r="AA117" s="13">
        <f t="shared" si="56"/>
        <v>0</v>
      </c>
      <c r="AB117" s="13">
        <f t="shared" si="79"/>
        <v>0</v>
      </c>
      <c r="AC117" s="13">
        <f t="shared" si="79"/>
        <v>0</v>
      </c>
      <c r="AD117" s="13">
        <f t="shared" si="79"/>
        <v>0</v>
      </c>
      <c r="AE117" s="13">
        <f t="shared" si="79"/>
        <v>0</v>
      </c>
      <c r="AF117" s="13">
        <f t="shared" si="79"/>
        <v>0</v>
      </c>
      <c r="AG117" s="13">
        <f t="shared" si="79"/>
        <v>0</v>
      </c>
      <c r="AH117" s="13">
        <f t="shared" si="79"/>
        <v>0</v>
      </c>
      <c r="AI117" s="13">
        <f t="shared" si="79"/>
        <v>0</v>
      </c>
      <c r="AJ117" s="13">
        <f t="shared" si="79"/>
        <v>0</v>
      </c>
      <c r="AK117" s="13">
        <f t="shared" si="79"/>
        <v>0</v>
      </c>
      <c r="AL117" s="13">
        <f t="shared" si="79"/>
        <v>0</v>
      </c>
      <c r="AM117" s="13">
        <f t="shared" si="79"/>
        <v>0</v>
      </c>
      <c r="AN117" s="13">
        <f t="shared" si="79"/>
        <v>0</v>
      </c>
      <c r="AO117" s="13">
        <f t="shared" si="79"/>
        <v>0</v>
      </c>
      <c r="AP117" s="13">
        <f t="shared" si="79"/>
        <v>0</v>
      </c>
      <c r="AQ117" s="13">
        <f t="shared" si="79"/>
        <v>0</v>
      </c>
      <c r="AR117" s="13">
        <f t="shared" si="79"/>
        <v>0</v>
      </c>
      <c r="AS117" s="13">
        <f t="shared" si="79"/>
        <v>0</v>
      </c>
      <c r="AT117" s="13">
        <f t="shared" si="79"/>
        <v>0</v>
      </c>
      <c r="AU117" s="13">
        <f t="shared" ref="AU117:AW117" si="102">AT117</f>
        <v>0</v>
      </c>
      <c r="AV117" s="13">
        <f t="shared" si="102"/>
        <v>0</v>
      </c>
      <c r="AW117" s="14">
        <f t="shared" si="102"/>
        <v>0</v>
      </c>
      <c r="AX117" s="11"/>
      <c r="AY117" s="66"/>
      <c r="AZ117" s="3" t="s">
        <v>66</v>
      </c>
      <c r="BA117" s="3" t="s">
        <v>49</v>
      </c>
      <c r="BB117" s="9">
        <f t="shared" ref="BB117:BY117" si="103">BB34*BB$36*$CC34</f>
        <v>2.8818196000000001E-3</v>
      </c>
      <c r="BC117" s="9">
        <f t="shared" si="103"/>
        <v>2.9972700000000002E-3</v>
      </c>
      <c r="BD117" s="9">
        <f t="shared" si="103"/>
        <v>2.7990191999999999E-3</v>
      </c>
      <c r="BE117" s="9">
        <f t="shared" si="103"/>
        <v>4.1828567999999998E-3</v>
      </c>
      <c r="BF117" s="9">
        <f t="shared" si="103"/>
        <v>2.1972797000000001E-3</v>
      </c>
      <c r="BG117" s="9">
        <f t="shared" si="103"/>
        <v>2.5466999999999998E-3</v>
      </c>
      <c r="BH117" s="9">
        <f t="shared" si="103"/>
        <v>2.9672319999999993E-3</v>
      </c>
      <c r="BI117" s="9">
        <f t="shared" si="103"/>
        <v>3.1814159999999994E-3</v>
      </c>
      <c r="BJ117" s="9">
        <f t="shared" si="103"/>
        <v>3.5120951999999999E-3</v>
      </c>
      <c r="BK117" s="9">
        <f t="shared" si="103"/>
        <v>4.0041959999999989E-3</v>
      </c>
      <c r="BL117" s="9">
        <f t="shared" si="103"/>
        <v>2.7441672000000001E-3</v>
      </c>
      <c r="BM117" s="9">
        <f t="shared" si="103"/>
        <v>7.4938279999999999E-4</v>
      </c>
      <c r="BN117" s="9">
        <f t="shared" si="103"/>
        <v>7.6427120000000003E-4</v>
      </c>
      <c r="BO117" s="9">
        <f t="shared" si="103"/>
        <v>1.4663114999999998E-3</v>
      </c>
      <c r="BP117" s="9">
        <f t="shared" si="103"/>
        <v>4.3803239999999996E-4</v>
      </c>
      <c r="BQ117" s="9">
        <f t="shared" si="103"/>
        <v>2.5375579999999999E-4</v>
      </c>
      <c r="BR117" s="9">
        <f t="shared" si="103"/>
        <v>1.1959695E-3</v>
      </c>
      <c r="BS117" s="9">
        <f t="shared" si="103"/>
        <v>9.9784929999999997E-4</v>
      </c>
      <c r="BT117" s="9">
        <f t="shared" si="103"/>
        <v>7.8359999999999992E-6</v>
      </c>
      <c r="BU117" s="9">
        <f t="shared" si="103"/>
        <v>9.755819999999999E-5</v>
      </c>
      <c r="BV117" s="9">
        <f t="shared" si="103"/>
        <v>2.0457836999999996E-3</v>
      </c>
      <c r="BW117" s="9">
        <f t="shared" si="103"/>
        <v>4.2954340000000003E-4</v>
      </c>
      <c r="BX117" s="9">
        <f t="shared" si="103"/>
        <v>5.7359519999999995E-4</v>
      </c>
      <c r="BY117" s="9">
        <f t="shared" si="103"/>
        <v>4.2640899999999999E-3</v>
      </c>
    </row>
    <row r="124" spans="1:77">
      <c r="BA124" t="s">
        <v>74</v>
      </c>
      <c r="BB124" s="26">
        <f>SUMPRODUCT(Z94:AW117,BB64:BY87,BB94:BY117,BB38:BY61,A94:X117)</f>
        <v>5.5769962163064995E-3</v>
      </c>
      <c r="BF124" t="s">
        <v>75</v>
      </c>
    </row>
    <row r="125" spans="1:77">
      <c r="BA125" s="30" t="s">
        <v>69</v>
      </c>
      <c r="BB125" s="31">
        <f>SQRT(BB124)</f>
        <v>7.4679289072047947E-2</v>
      </c>
      <c r="BE125" t="s">
        <v>68</v>
      </c>
      <c r="BF125" s="29">
        <f>SUM(BB64:BY64)</f>
        <v>1</v>
      </c>
      <c r="BG125" s="8" t="s">
        <v>76</v>
      </c>
      <c r="BH125">
        <v>1</v>
      </c>
    </row>
    <row r="126" spans="1:77">
      <c r="BA126" t="s">
        <v>83</v>
      </c>
      <c r="BB126" s="26">
        <f>SUMPRODUCT(Z94:Z117,BZ11:BZ34,A94:A117)</f>
        <v>0.11960704956471876</v>
      </c>
      <c r="BE126" t="s">
        <v>87</v>
      </c>
      <c r="BF126" s="49">
        <f>BB125</f>
        <v>7.4679289072047947E-2</v>
      </c>
      <c r="BG126" t="s">
        <v>80</v>
      </c>
      <c r="BH126" s="65">
        <v>7.4999999999999997E-2</v>
      </c>
    </row>
    <row r="127" spans="1:77">
      <c r="BE127" t="s">
        <v>79</v>
      </c>
      <c r="BF127" s="51">
        <f>SUM(BB38:BY38)</f>
        <v>5</v>
      </c>
      <c r="BG127" t="s">
        <v>80</v>
      </c>
      <c r="BH127">
        <v>8</v>
      </c>
    </row>
    <row r="128" spans="1:77">
      <c r="BE128" t="s">
        <v>88</v>
      </c>
      <c r="BF128">
        <f>BB132</f>
        <v>19984.78</v>
      </c>
      <c r="BG128" t="s">
        <v>80</v>
      </c>
      <c r="BH128" s="50">
        <f>BB131</f>
        <v>20000</v>
      </c>
    </row>
    <row r="129" spans="52:60">
      <c r="BE129" t="s">
        <v>89</v>
      </c>
      <c r="BF129">
        <f>SUMPRODUCT(BB38:BL38,BB64:BL64)</f>
        <v>0.65076523234181227</v>
      </c>
      <c r="BG129" t="s">
        <v>80</v>
      </c>
      <c r="BH129">
        <v>0.4</v>
      </c>
    </row>
    <row r="131" spans="52:60">
      <c r="BA131" t="s">
        <v>84</v>
      </c>
      <c r="BB131" s="50">
        <v>20000</v>
      </c>
    </row>
    <row r="132" spans="52:60">
      <c r="BA132" t="s">
        <v>85</v>
      </c>
      <c r="BB132">
        <f>SUM(BB91:BY91)</f>
        <v>19984.78</v>
      </c>
    </row>
    <row r="133" spans="52:60">
      <c r="AZ133" s="1"/>
      <c r="BA133" s="1" t="s">
        <v>86</v>
      </c>
      <c r="BB133">
        <f>BB132*BB126</f>
        <v>2390.3205720000001</v>
      </c>
    </row>
    <row r="134" spans="52:60">
      <c r="AZ134" s="1"/>
      <c r="BA134" s="1"/>
    </row>
    <row r="135" spans="52:60">
      <c r="AZ135" s="1"/>
      <c r="BA135" s="1"/>
    </row>
    <row r="136" spans="52:60">
      <c r="AZ136" s="1"/>
      <c r="BA136" s="1"/>
    </row>
    <row r="137" spans="52:60">
      <c r="AZ137" s="1"/>
      <c r="BA137" s="1"/>
    </row>
    <row r="138" spans="52:60">
      <c r="AZ138" s="1"/>
      <c r="BA138" s="1"/>
    </row>
    <row r="139" spans="52:60">
      <c r="AZ139" s="1"/>
      <c r="BA139" s="1"/>
    </row>
    <row r="140" spans="52:60">
      <c r="AZ140" s="1"/>
      <c r="BA140" s="1"/>
    </row>
    <row r="141" spans="52:60">
      <c r="AZ141" s="1"/>
      <c r="BA141" s="1"/>
    </row>
    <row r="142" spans="52:60">
      <c r="AZ142" s="1"/>
      <c r="BA142" s="1"/>
    </row>
    <row r="143" spans="52:60">
      <c r="AZ143" s="1"/>
      <c r="BA143" s="1"/>
    </row>
    <row r="144" spans="52:60">
      <c r="AZ144" s="1"/>
      <c r="BA144" s="1"/>
    </row>
  </sheetData>
  <mergeCells count="4">
    <mergeCell ref="AY11:AY21"/>
    <mergeCell ref="AY22:AY34"/>
    <mergeCell ref="AY94:AY104"/>
    <mergeCell ref="AY105:AY117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1E18-2C03-0848-ADBD-062893D9CEBB}">
  <dimension ref="C3:F9"/>
  <sheetViews>
    <sheetView zoomScale="188" workbookViewId="0">
      <selection activeCell="E17" sqref="E17"/>
    </sheetView>
  </sheetViews>
  <sheetFormatPr baseColWidth="10" defaultRowHeight="19"/>
  <cols>
    <col min="1" max="4" width="10.83203125" style="67"/>
    <col min="5" max="5" width="19.83203125" style="67" bestFit="1" customWidth="1"/>
    <col min="6" max="6" width="19.33203125" style="67" customWidth="1"/>
    <col min="7" max="7" width="16.83203125" style="67" bestFit="1" customWidth="1"/>
    <col min="8" max="16384" width="10.83203125" style="67"/>
  </cols>
  <sheetData>
    <row r="3" spans="3:6">
      <c r="C3" s="72" t="s">
        <v>255</v>
      </c>
      <c r="D3" s="72" t="s">
        <v>118</v>
      </c>
      <c r="E3" s="72" t="s">
        <v>257</v>
      </c>
      <c r="F3" s="72" t="s">
        <v>256</v>
      </c>
    </row>
    <row r="4" spans="3:6">
      <c r="C4" s="73" t="s">
        <v>5</v>
      </c>
      <c r="D4" s="74">
        <v>27.7</v>
      </c>
      <c r="E4" s="75">
        <v>9.7023835138540446E-3</v>
      </c>
      <c r="F4" s="70">
        <v>7</v>
      </c>
    </row>
    <row r="5" spans="3:6">
      <c r="C5" s="76" t="s">
        <v>8</v>
      </c>
      <c r="D5" s="77">
        <v>190.65</v>
      </c>
      <c r="E5" s="78">
        <v>0.45790846834441018</v>
      </c>
      <c r="F5" s="70">
        <v>48</v>
      </c>
    </row>
    <row r="6" spans="3:6">
      <c r="C6" s="76" t="s">
        <v>11</v>
      </c>
      <c r="D6" s="77">
        <v>58.1</v>
      </c>
      <c r="E6" s="78">
        <v>0.18315438048354801</v>
      </c>
      <c r="F6" s="70">
        <v>63</v>
      </c>
    </row>
    <row r="7" spans="3:6">
      <c r="C7" s="76" t="s">
        <v>38</v>
      </c>
      <c r="D7" s="77">
        <v>87.11</v>
      </c>
      <c r="E7" s="78">
        <v>8.71763411956499E-3</v>
      </c>
      <c r="F7" s="70">
        <v>2</v>
      </c>
    </row>
    <row r="8" spans="3:6">
      <c r="C8" s="79" t="s">
        <v>46</v>
      </c>
      <c r="D8" s="80">
        <v>55.78</v>
      </c>
      <c r="E8" s="81">
        <v>0.3405171335386229</v>
      </c>
      <c r="F8" s="71">
        <v>122</v>
      </c>
    </row>
    <row r="9" spans="3:6">
      <c r="C9" s="69" t="s">
        <v>258</v>
      </c>
      <c r="D9" s="67" t="s">
        <v>259</v>
      </c>
      <c r="E9" s="68">
        <f>SUM(E4:E8)</f>
        <v>1</v>
      </c>
      <c r="F9" s="67">
        <f>SUM(F4:F8)</f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Z32"/>
  <sheetViews>
    <sheetView workbookViewId="0">
      <selection activeCell="C15" sqref="C15"/>
    </sheetView>
  </sheetViews>
  <sheetFormatPr baseColWidth="10" defaultColWidth="8.83203125" defaultRowHeight="16"/>
  <cols>
    <col min="2" max="2" width="9.33203125" bestFit="1" customWidth="1"/>
  </cols>
  <sheetData>
    <row r="3" spans="2:26" ht="18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5" spans="2:26">
      <c r="B5" t="s">
        <v>90</v>
      </c>
      <c r="C5" s="55">
        <v>43552</v>
      </c>
    </row>
    <row r="6" spans="2:26">
      <c r="B6" t="s">
        <v>91</v>
      </c>
    </row>
    <row r="8" spans="2:26"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117</v>
      </c>
    </row>
    <row r="9" spans="2:26">
      <c r="C9" t="s">
        <v>118</v>
      </c>
      <c r="D9" t="s">
        <v>118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</row>
    <row r="10" spans="2:26">
      <c r="B10" t="s">
        <v>92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</row>
    <row r="11" spans="2:26">
      <c r="B11" s="55">
        <v>43552</v>
      </c>
      <c r="C11">
        <v>203.56</v>
      </c>
      <c r="D11">
        <v>113.26</v>
      </c>
      <c r="E11">
        <v>55.74</v>
      </c>
      <c r="F11">
        <v>66.22</v>
      </c>
      <c r="G11">
        <v>25.64</v>
      </c>
      <c r="H11">
        <v>90.66</v>
      </c>
      <c r="I11">
        <v>74.23</v>
      </c>
      <c r="J11">
        <v>178.31</v>
      </c>
      <c r="K11">
        <v>55.02</v>
      </c>
      <c r="L11">
        <v>86.99</v>
      </c>
      <c r="M11">
        <v>57.86</v>
      </c>
      <c r="N11">
        <v>109.08</v>
      </c>
      <c r="O11">
        <v>81.239999999999995</v>
      </c>
      <c r="P11">
        <v>119.15</v>
      </c>
      <c r="Q11">
        <v>79.760000000000005</v>
      </c>
      <c r="R11">
        <v>79.63</v>
      </c>
      <c r="S11">
        <v>86.96</v>
      </c>
      <c r="T11">
        <v>112.87</v>
      </c>
      <c r="U11">
        <v>110.56</v>
      </c>
      <c r="V11">
        <v>84.17</v>
      </c>
      <c r="W11">
        <v>86.25</v>
      </c>
      <c r="X11">
        <v>55.85</v>
      </c>
      <c r="Y11">
        <v>106.45</v>
      </c>
      <c r="Z11">
        <v>109.96</v>
      </c>
    </row>
    <row r="12" spans="2:26">
      <c r="B12" s="55">
        <v>43553</v>
      </c>
      <c r="C12">
        <v>204.31</v>
      </c>
      <c r="D12">
        <v>113.85</v>
      </c>
      <c r="E12">
        <v>56.11</v>
      </c>
      <c r="F12">
        <v>66.12</v>
      </c>
      <c r="G12">
        <v>25.71</v>
      </c>
      <c r="H12">
        <v>91.75</v>
      </c>
      <c r="I12">
        <v>75.03</v>
      </c>
      <c r="J12">
        <v>179.66</v>
      </c>
      <c r="K12">
        <v>55.5</v>
      </c>
      <c r="L12">
        <v>86.91</v>
      </c>
      <c r="M12">
        <v>58.17</v>
      </c>
      <c r="N12">
        <v>109.07</v>
      </c>
      <c r="O12">
        <v>81.180000000000007</v>
      </c>
      <c r="P12">
        <v>119.06</v>
      </c>
      <c r="Q12">
        <v>79.760000000000005</v>
      </c>
      <c r="R12">
        <v>79.59</v>
      </c>
      <c r="S12">
        <v>86.87</v>
      </c>
      <c r="T12">
        <v>113.07</v>
      </c>
      <c r="U12">
        <v>110.57</v>
      </c>
      <c r="V12">
        <v>84.12</v>
      </c>
      <c r="W12">
        <v>86.47</v>
      </c>
      <c r="X12">
        <v>55.77</v>
      </c>
      <c r="Y12">
        <v>106.36</v>
      </c>
      <c r="Z12">
        <v>110.06</v>
      </c>
    </row>
    <row r="13" spans="2:26">
      <c r="B13" s="55">
        <v>43556</v>
      </c>
      <c r="C13">
        <v>206.6</v>
      </c>
      <c r="D13">
        <v>115.1</v>
      </c>
      <c r="E13">
        <v>55.92</v>
      </c>
      <c r="F13">
        <v>66.989999999999995</v>
      </c>
      <c r="G13">
        <v>26.34</v>
      </c>
      <c r="H13">
        <v>91.89</v>
      </c>
      <c r="I13">
        <v>76.58</v>
      </c>
      <c r="J13">
        <v>182.04</v>
      </c>
      <c r="K13">
        <v>56.33</v>
      </c>
      <c r="L13">
        <v>86.86</v>
      </c>
      <c r="M13">
        <v>57.77</v>
      </c>
      <c r="N13">
        <v>108.31</v>
      </c>
      <c r="O13">
        <v>80.66</v>
      </c>
      <c r="P13">
        <v>118.26</v>
      </c>
      <c r="Q13">
        <v>79.349999999999994</v>
      </c>
      <c r="R13">
        <v>79.3</v>
      </c>
      <c r="S13">
        <v>86.26</v>
      </c>
      <c r="T13">
        <v>112.65</v>
      </c>
      <c r="U13">
        <v>110.35</v>
      </c>
      <c r="V13">
        <v>83.87</v>
      </c>
      <c r="W13">
        <v>86.07</v>
      </c>
      <c r="X13">
        <v>55.6</v>
      </c>
      <c r="Y13">
        <v>105.71</v>
      </c>
      <c r="Z13">
        <v>109.8</v>
      </c>
    </row>
    <row r="14" spans="2:26">
      <c r="B14" s="55">
        <v>43557</v>
      </c>
      <c r="C14">
        <v>206.2</v>
      </c>
      <c r="D14">
        <v>115.08</v>
      </c>
      <c r="E14">
        <v>55.46</v>
      </c>
      <c r="F14">
        <v>66.53</v>
      </c>
      <c r="G14">
        <v>26.32</v>
      </c>
      <c r="H14">
        <v>91.68</v>
      </c>
      <c r="I14">
        <v>76.55</v>
      </c>
      <c r="J14">
        <v>182.73</v>
      </c>
      <c r="K14">
        <v>56.52</v>
      </c>
      <c r="L14">
        <v>87.47</v>
      </c>
      <c r="M14">
        <v>57.85</v>
      </c>
      <c r="N14">
        <v>108.43</v>
      </c>
      <c r="O14">
        <v>80.7</v>
      </c>
      <c r="P14">
        <v>118.42</v>
      </c>
      <c r="Q14">
        <v>79.41</v>
      </c>
      <c r="R14">
        <v>79.34</v>
      </c>
      <c r="S14">
        <v>86.33</v>
      </c>
      <c r="T14">
        <v>112.76</v>
      </c>
      <c r="U14">
        <v>110.38</v>
      </c>
      <c r="V14">
        <v>83.91</v>
      </c>
      <c r="W14">
        <v>86.11</v>
      </c>
      <c r="X14">
        <v>55.63</v>
      </c>
      <c r="Y14">
        <v>105.78</v>
      </c>
      <c r="Z14">
        <v>109.87</v>
      </c>
    </row>
    <row r="15" spans="2:26">
      <c r="B15" s="55">
        <v>43558</v>
      </c>
      <c r="C15">
        <v>207.45</v>
      </c>
      <c r="D15">
        <v>115.89</v>
      </c>
      <c r="E15">
        <v>55.19</v>
      </c>
      <c r="F15">
        <v>65.89</v>
      </c>
      <c r="G15">
        <v>26.4</v>
      </c>
      <c r="H15">
        <v>91.56</v>
      </c>
      <c r="I15">
        <v>76.319999999999993</v>
      </c>
      <c r="J15">
        <v>183.78</v>
      </c>
      <c r="K15">
        <v>57.26</v>
      </c>
      <c r="L15">
        <v>87.37</v>
      </c>
      <c r="M15">
        <v>57.76</v>
      </c>
      <c r="N15">
        <v>108.23</v>
      </c>
      <c r="O15">
        <v>80.59</v>
      </c>
      <c r="P15">
        <v>118.17</v>
      </c>
      <c r="Q15">
        <v>79.349999999999994</v>
      </c>
      <c r="R15">
        <v>79.290000000000006</v>
      </c>
      <c r="S15">
        <v>86.24</v>
      </c>
      <c r="T15">
        <v>112.41</v>
      </c>
      <c r="U15">
        <v>110.36</v>
      </c>
      <c r="V15">
        <v>83.87</v>
      </c>
      <c r="W15">
        <v>86.14</v>
      </c>
      <c r="X15">
        <v>55.57</v>
      </c>
      <c r="Y15">
        <v>105.69</v>
      </c>
      <c r="Z15">
        <v>109.62</v>
      </c>
    </row>
    <row r="16" spans="2:26">
      <c r="B16" s="55">
        <v>43559</v>
      </c>
      <c r="C16">
        <v>208.59</v>
      </c>
      <c r="D16">
        <v>116.83</v>
      </c>
      <c r="E16">
        <v>55.4</v>
      </c>
      <c r="F16">
        <v>66.44</v>
      </c>
      <c r="G16">
        <v>26.56</v>
      </c>
      <c r="H16">
        <v>91.37</v>
      </c>
      <c r="I16">
        <v>76.790000000000006</v>
      </c>
      <c r="J16">
        <v>183.71</v>
      </c>
      <c r="K16">
        <v>57.84</v>
      </c>
      <c r="L16">
        <v>87.23</v>
      </c>
      <c r="M16">
        <v>57.56</v>
      </c>
      <c r="N16">
        <v>108.31</v>
      </c>
      <c r="O16">
        <v>80.67</v>
      </c>
      <c r="P16">
        <v>118.36</v>
      </c>
      <c r="Q16">
        <v>79.37</v>
      </c>
      <c r="R16">
        <v>79.319999999999993</v>
      </c>
      <c r="S16">
        <v>86.31</v>
      </c>
      <c r="T16">
        <v>112.49</v>
      </c>
      <c r="U16">
        <v>110.41</v>
      </c>
      <c r="V16">
        <v>83.89</v>
      </c>
      <c r="W16">
        <v>86.27</v>
      </c>
      <c r="X16">
        <v>55.58</v>
      </c>
      <c r="Y16">
        <v>105.78</v>
      </c>
      <c r="Z16">
        <v>109.59</v>
      </c>
    </row>
    <row r="17" spans="2:26">
      <c r="B17" s="55">
        <v>43560</v>
      </c>
      <c r="C17">
        <v>209.97659999999999</v>
      </c>
      <c r="D17">
        <v>117.52</v>
      </c>
      <c r="E17">
        <v>55.59</v>
      </c>
      <c r="F17">
        <v>67.61</v>
      </c>
      <c r="G17">
        <v>26.6</v>
      </c>
      <c r="H17">
        <v>92</v>
      </c>
      <c r="I17">
        <v>77.010000000000005</v>
      </c>
      <c r="J17">
        <v>184.66</v>
      </c>
      <c r="K17">
        <v>57.82</v>
      </c>
      <c r="L17">
        <v>87.84</v>
      </c>
      <c r="M17">
        <v>58.1</v>
      </c>
      <c r="N17">
        <v>108.39</v>
      </c>
      <c r="O17">
        <v>80.73</v>
      </c>
      <c r="P17">
        <v>118.55</v>
      </c>
      <c r="Q17">
        <v>79.38</v>
      </c>
      <c r="R17">
        <v>79.33</v>
      </c>
      <c r="S17">
        <v>86.45</v>
      </c>
      <c r="T17">
        <v>112.62</v>
      </c>
      <c r="U17">
        <v>110.4</v>
      </c>
      <c r="V17">
        <v>83.88</v>
      </c>
      <c r="W17">
        <v>86.43</v>
      </c>
      <c r="X17">
        <v>55.61</v>
      </c>
      <c r="Y17">
        <v>105.9</v>
      </c>
      <c r="Z17">
        <v>110.02</v>
      </c>
    </row>
    <row r="18" spans="2:26">
      <c r="B18" s="55">
        <v>43563</v>
      </c>
      <c r="C18">
        <v>210.46</v>
      </c>
      <c r="D18">
        <v>117.94</v>
      </c>
      <c r="E18">
        <v>55.82</v>
      </c>
      <c r="F18">
        <v>67.91</v>
      </c>
      <c r="G18">
        <v>26.63</v>
      </c>
      <c r="H18">
        <v>91.98</v>
      </c>
      <c r="I18">
        <v>76.680000000000007</v>
      </c>
      <c r="J18">
        <v>185.13</v>
      </c>
      <c r="K18">
        <v>57.84</v>
      </c>
      <c r="L18">
        <v>87.35</v>
      </c>
      <c r="M18">
        <v>57.69</v>
      </c>
      <c r="N18">
        <v>108.34</v>
      </c>
      <c r="O18">
        <v>80.650000000000006</v>
      </c>
      <c r="P18">
        <v>118.38</v>
      </c>
      <c r="Q18">
        <v>79.400000000000006</v>
      </c>
      <c r="R18">
        <v>79.31</v>
      </c>
      <c r="S18">
        <v>86.36</v>
      </c>
      <c r="T18">
        <v>112.51</v>
      </c>
      <c r="U18">
        <v>110.42</v>
      </c>
      <c r="V18">
        <v>83.86</v>
      </c>
      <c r="W18">
        <v>86.38</v>
      </c>
      <c r="X18">
        <v>55.62</v>
      </c>
      <c r="Y18">
        <v>105.81</v>
      </c>
      <c r="Z18">
        <v>109.58</v>
      </c>
    </row>
    <row r="19" spans="2:26">
      <c r="B19" s="55">
        <v>43564</v>
      </c>
      <c r="C19">
        <v>209.47</v>
      </c>
      <c r="D19">
        <v>116.88</v>
      </c>
      <c r="E19">
        <v>55.75</v>
      </c>
      <c r="F19">
        <v>67.08</v>
      </c>
      <c r="G19">
        <v>26.41</v>
      </c>
      <c r="H19">
        <v>91.74</v>
      </c>
      <c r="I19">
        <v>75.64</v>
      </c>
      <c r="J19">
        <v>184.48</v>
      </c>
      <c r="K19">
        <v>57.42</v>
      </c>
      <c r="L19">
        <v>86.89</v>
      </c>
      <c r="M19">
        <v>57.83</v>
      </c>
      <c r="N19">
        <v>108.4</v>
      </c>
      <c r="O19">
        <v>80.77</v>
      </c>
      <c r="P19">
        <v>118.63</v>
      </c>
      <c r="Q19">
        <v>79.459999999999994</v>
      </c>
      <c r="R19">
        <v>79.349999999999994</v>
      </c>
      <c r="S19">
        <v>86.48</v>
      </c>
      <c r="T19">
        <v>112.62</v>
      </c>
      <c r="U19">
        <v>110.4</v>
      </c>
      <c r="V19">
        <v>83.87</v>
      </c>
      <c r="W19">
        <v>86.32</v>
      </c>
      <c r="X19">
        <v>55.67</v>
      </c>
      <c r="Y19">
        <v>105.87</v>
      </c>
      <c r="Z19">
        <v>109.65</v>
      </c>
    </row>
    <row r="20" spans="2:26">
      <c r="B20" s="55">
        <v>43565</v>
      </c>
      <c r="C20">
        <v>210.52</v>
      </c>
      <c r="D20">
        <v>117.44</v>
      </c>
      <c r="E20">
        <v>55.91</v>
      </c>
      <c r="F20">
        <v>67.33</v>
      </c>
      <c r="G20">
        <v>26.49</v>
      </c>
      <c r="H20">
        <v>91.77</v>
      </c>
      <c r="I20">
        <v>75.62</v>
      </c>
      <c r="J20">
        <v>185.47</v>
      </c>
      <c r="K20">
        <v>57.39</v>
      </c>
      <c r="L20">
        <v>87.69</v>
      </c>
      <c r="M20">
        <v>57.65</v>
      </c>
      <c r="N20">
        <v>108.61</v>
      </c>
      <c r="O20">
        <v>80.88</v>
      </c>
      <c r="P20">
        <v>119.21</v>
      </c>
      <c r="Q20">
        <v>79.55</v>
      </c>
      <c r="R20">
        <v>79.41</v>
      </c>
      <c r="S20">
        <v>86.84</v>
      </c>
      <c r="T20">
        <v>113.03</v>
      </c>
      <c r="U20">
        <v>110.43</v>
      </c>
      <c r="V20">
        <v>83.94</v>
      </c>
      <c r="W20">
        <v>86.7</v>
      </c>
      <c r="X20">
        <v>55.73</v>
      </c>
      <c r="Y20">
        <v>106.03</v>
      </c>
      <c r="Z20">
        <v>109.87</v>
      </c>
    </row>
    <row r="21" spans="2:26">
      <c r="B21" s="55">
        <v>43566</v>
      </c>
      <c r="C21">
        <v>210.9</v>
      </c>
      <c r="D21">
        <v>117.59</v>
      </c>
      <c r="E21">
        <v>56.02</v>
      </c>
      <c r="F21">
        <v>67.38</v>
      </c>
      <c r="G21">
        <v>26.65</v>
      </c>
      <c r="H21">
        <v>90.64</v>
      </c>
      <c r="I21">
        <v>76.27</v>
      </c>
      <c r="J21">
        <v>185.03</v>
      </c>
      <c r="K21">
        <v>57.36</v>
      </c>
      <c r="L21">
        <v>87.63</v>
      </c>
      <c r="M21">
        <v>57.94</v>
      </c>
      <c r="N21">
        <v>108.48</v>
      </c>
      <c r="O21">
        <v>80.739999999999995</v>
      </c>
      <c r="P21">
        <v>119.09</v>
      </c>
      <c r="Q21">
        <v>79.5</v>
      </c>
      <c r="R21">
        <v>79.36</v>
      </c>
      <c r="S21">
        <v>86.77</v>
      </c>
      <c r="T21">
        <v>112.77</v>
      </c>
      <c r="U21">
        <v>110.46</v>
      </c>
      <c r="V21">
        <v>83.89</v>
      </c>
      <c r="W21">
        <v>86.83</v>
      </c>
      <c r="X21">
        <v>55.74</v>
      </c>
      <c r="Y21">
        <v>105.94</v>
      </c>
      <c r="Z21">
        <v>109.47</v>
      </c>
    </row>
    <row r="22" spans="2:26">
      <c r="B22" s="55">
        <v>43567</v>
      </c>
      <c r="C22">
        <v>212.48</v>
      </c>
      <c r="D22">
        <v>118.32</v>
      </c>
      <c r="E22">
        <v>56.2</v>
      </c>
      <c r="F22">
        <v>67.56</v>
      </c>
      <c r="G22">
        <v>27.14</v>
      </c>
      <c r="H22">
        <v>89.81</v>
      </c>
      <c r="I22">
        <v>77.28</v>
      </c>
      <c r="J22">
        <v>185.83</v>
      </c>
      <c r="K22">
        <v>58.12</v>
      </c>
      <c r="L22">
        <v>88.05</v>
      </c>
      <c r="M22">
        <v>58.21</v>
      </c>
      <c r="N22">
        <v>108.27</v>
      </c>
      <c r="O22">
        <v>80.59</v>
      </c>
      <c r="P22">
        <v>119.02</v>
      </c>
      <c r="Q22">
        <v>79.47</v>
      </c>
      <c r="R22">
        <v>79.25</v>
      </c>
      <c r="S22">
        <v>86.61</v>
      </c>
      <c r="T22">
        <v>112.56</v>
      </c>
      <c r="U22">
        <v>110.46</v>
      </c>
      <c r="V22">
        <v>83.84</v>
      </c>
      <c r="W22">
        <v>86.96</v>
      </c>
      <c r="X22">
        <v>55.61</v>
      </c>
      <c r="Y22">
        <v>105.73</v>
      </c>
      <c r="Z22">
        <v>109.46</v>
      </c>
    </row>
    <row r="23" spans="2:26">
      <c r="B23" s="55">
        <v>43570</v>
      </c>
      <c r="C23">
        <v>213.21</v>
      </c>
      <c r="D23">
        <v>118.56</v>
      </c>
      <c r="E23">
        <v>56.53</v>
      </c>
      <c r="F23">
        <v>67.16</v>
      </c>
      <c r="G23">
        <v>26.97</v>
      </c>
      <c r="H23">
        <v>90.17</v>
      </c>
      <c r="I23">
        <v>76.849999999999994</v>
      </c>
      <c r="J23">
        <v>185.86</v>
      </c>
      <c r="K23">
        <v>57.85</v>
      </c>
      <c r="L23">
        <v>87.6</v>
      </c>
      <c r="M23">
        <v>58.2</v>
      </c>
      <c r="N23">
        <v>108.25</v>
      </c>
      <c r="O23">
        <v>80.61</v>
      </c>
      <c r="P23">
        <v>118.83</v>
      </c>
      <c r="Q23">
        <v>79.44</v>
      </c>
      <c r="R23">
        <v>79.260000000000005</v>
      </c>
      <c r="S23">
        <v>86.6</v>
      </c>
      <c r="T23">
        <v>112.62</v>
      </c>
      <c r="U23">
        <v>110.45</v>
      </c>
      <c r="V23">
        <v>83.85</v>
      </c>
      <c r="W23">
        <v>86.9</v>
      </c>
      <c r="X23">
        <v>55.52</v>
      </c>
      <c r="Y23">
        <v>105.81</v>
      </c>
      <c r="Z23">
        <v>109.53</v>
      </c>
    </row>
    <row r="24" spans="2:26">
      <c r="B24" s="55">
        <v>43571</v>
      </c>
      <c r="C24">
        <v>214.17</v>
      </c>
      <c r="D24">
        <v>119.08</v>
      </c>
      <c r="E24">
        <v>56.54</v>
      </c>
      <c r="F24">
        <v>67.599999999999994</v>
      </c>
      <c r="G24">
        <v>27.35</v>
      </c>
      <c r="H24">
        <v>88.32</v>
      </c>
      <c r="I24">
        <v>77.319999999999993</v>
      </c>
      <c r="J24">
        <v>186.5</v>
      </c>
      <c r="K24">
        <v>58.11</v>
      </c>
      <c r="L24">
        <v>85.62</v>
      </c>
      <c r="M24">
        <v>57.48</v>
      </c>
      <c r="N24">
        <v>108.06</v>
      </c>
      <c r="O24">
        <v>80.47</v>
      </c>
      <c r="P24">
        <v>118.5</v>
      </c>
      <c r="Q24">
        <v>79.400000000000006</v>
      </c>
      <c r="R24">
        <v>79.209999999999994</v>
      </c>
      <c r="S24">
        <v>86.41</v>
      </c>
      <c r="T24">
        <v>112.36</v>
      </c>
      <c r="U24">
        <v>110.47</v>
      </c>
      <c r="V24">
        <v>83.84</v>
      </c>
      <c r="W24">
        <v>86.85</v>
      </c>
      <c r="X24">
        <v>55.54</v>
      </c>
      <c r="Y24">
        <v>105.63</v>
      </c>
      <c r="Z24">
        <v>109.32</v>
      </c>
    </row>
    <row r="25" spans="2:26">
      <c r="B25" s="55">
        <v>43572</v>
      </c>
      <c r="C25">
        <v>214.56</v>
      </c>
      <c r="D25">
        <v>119.31</v>
      </c>
      <c r="E25">
        <v>56.82</v>
      </c>
      <c r="F25">
        <v>67.510000000000005</v>
      </c>
      <c r="G25">
        <v>27.42</v>
      </c>
      <c r="H25">
        <v>85.78</v>
      </c>
      <c r="I25">
        <v>77.42</v>
      </c>
      <c r="J25">
        <v>187.15</v>
      </c>
      <c r="K25">
        <v>57.75</v>
      </c>
      <c r="L25">
        <v>84.84</v>
      </c>
      <c r="M25">
        <v>57.26</v>
      </c>
      <c r="N25">
        <v>108.05</v>
      </c>
      <c r="O25">
        <v>80.47</v>
      </c>
      <c r="P25">
        <v>118.48</v>
      </c>
      <c r="Q25">
        <v>79.400000000000006</v>
      </c>
      <c r="R25">
        <v>79.23</v>
      </c>
      <c r="S25">
        <v>86.41</v>
      </c>
      <c r="T25">
        <v>112.34</v>
      </c>
      <c r="U25">
        <v>110.5</v>
      </c>
      <c r="V25">
        <v>83.87</v>
      </c>
      <c r="W25">
        <v>86.64</v>
      </c>
      <c r="X25">
        <v>55.44</v>
      </c>
      <c r="Y25">
        <v>105.7</v>
      </c>
      <c r="Z25">
        <v>109.42</v>
      </c>
    </row>
    <row r="26" spans="2:26">
      <c r="B26" s="55">
        <v>43573</v>
      </c>
      <c r="C26">
        <v>214.59</v>
      </c>
      <c r="D26">
        <v>119.27</v>
      </c>
      <c r="E26">
        <v>56.87</v>
      </c>
      <c r="F26">
        <v>67.19</v>
      </c>
      <c r="G26">
        <v>27.34</v>
      </c>
      <c r="H26">
        <v>85.92</v>
      </c>
      <c r="I26">
        <v>78.31</v>
      </c>
      <c r="J26">
        <v>187.39</v>
      </c>
      <c r="K26">
        <v>57.82</v>
      </c>
      <c r="L26">
        <v>85.49</v>
      </c>
      <c r="M26">
        <v>57.29</v>
      </c>
      <c r="N26">
        <v>108.19</v>
      </c>
      <c r="O26">
        <v>80.58</v>
      </c>
      <c r="P26">
        <v>118.58</v>
      </c>
      <c r="Q26">
        <v>79.430000000000007</v>
      </c>
      <c r="R26">
        <v>79.28</v>
      </c>
      <c r="S26">
        <v>86.48</v>
      </c>
      <c r="T26">
        <v>112.66</v>
      </c>
      <c r="U26">
        <v>110.49</v>
      </c>
      <c r="V26">
        <v>83.89</v>
      </c>
      <c r="W26">
        <v>86.68</v>
      </c>
      <c r="X26">
        <v>55.59</v>
      </c>
      <c r="Y26">
        <v>105.72</v>
      </c>
      <c r="Z26">
        <v>109.51</v>
      </c>
    </row>
    <row r="27" spans="2:26">
      <c r="B27" s="55">
        <v>43574</v>
      </c>
      <c r="C27">
        <v>214.59</v>
      </c>
      <c r="D27">
        <v>119.27</v>
      </c>
      <c r="E27">
        <v>56.87</v>
      </c>
      <c r="F27">
        <v>67.19</v>
      </c>
      <c r="G27">
        <v>27.34</v>
      </c>
      <c r="H27">
        <v>85.92</v>
      </c>
      <c r="I27">
        <v>78.31</v>
      </c>
      <c r="J27">
        <v>187.39</v>
      </c>
      <c r="K27">
        <v>57.82</v>
      </c>
      <c r="L27">
        <v>85.49</v>
      </c>
      <c r="M27">
        <v>57.29</v>
      </c>
      <c r="N27">
        <v>108.19</v>
      </c>
      <c r="O27">
        <v>80.58</v>
      </c>
      <c r="P27">
        <v>118.58</v>
      </c>
      <c r="Q27">
        <v>79.430000000000007</v>
      </c>
      <c r="R27">
        <v>79.28</v>
      </c>
      <c r="S27">
        <v>86.48</v>
      </c>
      <c r="T27">
        <v>112.66</v>
      </c>
      <c r="U27">
        <v>110.49</v>
      </c>
      <c r="V27">
        <v>83.89</v>
      </c>
      <c r="W27">
        <v>86.68</v>
      </c>
      <c r="X27">
        <v>55.59</v>
      </c>
      <c r="Y27">
        <v>105.72</v>
      </c>
      <c r="Z27">
        <v>109.51</v>
      </c>
    </row>
    <row r="28" spans="2:26">
      <c r="B28" s="55">
        <v>43577</v>
      </c>
      <c r="C28">
        <v>214.31979999999999</v>
      </c>
      <c r="D28">
        <v>118.82</v>
      </c>
      <c r="E28">
        <v>56.89</v>
      </c>
      <c r="F28">
        <v>68.61</v>
      </c>
      <c r="G28">
        <v>27.26</v>
      </c>
      <c r="H28">
        <v>85.97</v>
      </c>
      <c r="I28">
        <v>78.069999999999993</v>
      </c>
      <c r="J28">
        <v>187.92</v>
      </c>
      <c r="K28">
        <v>57.43</v>
      </c>
      <c r="L28">
        <v>84.55</v>
      </c>
      <c r="M28">
        <v>57.24</v>
      </c>
      <c r="N28">
        <v>108.06</v>
      </c>
      <c r="O28">
        <v>80.5</v>
      </c>
      <c r="P28">
        <v>118.39</v>
      </c>
      <c r="Q28">
        <v>79.41</v>
      </c>
      <c r="R28">
        <v>79.25</v>
      </c>
      <c r="S28">
        <v>86.43</v>
      </c>
      <c r="T28">
        <v>112.55</v>
      </c>
      <c r="U28">
        <v>110.49</v>
      </c>
      <c r="V28">
        <v>83.9</v>
      </c>
      <c r="W28">
        <v>86.53</v>
      </c>
      <c r="X28">
        <v>55.57</v>
      </c>
      <c r="Y28">
        <v>105.65</v>
      </c>
      <c r="Z28">
        <v>109.43</v>
      </c>
    </row>
    <row r="29" spans="2:26">
      <c r="B29" s="55">
        <v>43578</v>
      </c>
      <c r="C29">
        <v>216.61</v>
      </c>
      <c r="D29">
        <v>120.24</v>
      </c>
      <c r="E29">
        <v>56.71</v>
      </c>
      <c r="F29">
        <v>68.5</v>
      </c>
      <c r="G29">
        <v>27.43</v>
      </c>
      <c r="H29">
        <v>87.33</v>
      </c>
      <c r="I29">
        <v>78.75</v>
      </c>
      <c r="J29">
        <v>190.31</v>
      </c>
      <c r="K29">
        <v>57.69</v>
      </c>
      <c r="L29">
        <v>85.67</v>
      </c>
      <c r="M29">
        <v>57.4</v>
      </c>
      <c r="N29">
        <v>108.25</v>
      </c>
      <c r="O29">
        <v>80.64</v>
      </c>
      <c r="P29">
        <v>118.88</v>
      </c>
      <c r="Q29">
        <v>79.52</v>
      </c>
      <c r="R29">
        <v>79.349999999999994</v>
      </c>
      <c r="S29">
        <v>86.67</v>
      </c>
      <c r="T29">
        <v>112.81</v>
      </c>
      <c r="U29">
        <v>110.49</v>
      </c>
      <c r="V29">
        <v>83.94</v>
      </c>
      <c r="W29">
        <v>86.83</v>
      </c>
      <c r="X29">
        <v>55.6</v>
      </c>
      <c r="Y29">
        <v>105.68</v>
      </c>
      <c r="Z29">
        <v>109.76</v>
      </c>
    </row>
    <row r="30" spans="2:26">
      <c r="B30" s="55">
        <v>43579</v>
      </c>
      <c r="C30">
        <v>216.45</v>
      </c>
      <c r="D30">
        <v>120.35</v>
      </c>
      <c r="E30">
        <v>56.83</v>
      </c>
      <c r="F30">
        <v>67.3</v>
      </c>
      <c r="G30">
        <v>27.4</v>
      </c>
      <c r="H30">
        <v>87.23</v>
      </c>
      <c r="I30">
        <v>78.52</v>
      </c>
      <c r="J30">
        <v>189.71</v>
      </c>
      <c r="K30">
        <v>57.33</v>
      </c>
      <c r="L30">
        <v>86.3</v>
      </c>
      <c r="M30">
        <v>57.77</v>
      </c>
      <c r="N30">
        <v>108.5</v>
      </c>
      <c r="O30">
        <v>80.849999999999994</v>
      </c>
      <c r="P30">
        <v>119.28</v>
      </c>
      <c r="Q30">
        <v>79.59</v>
      </c>
      <c r="R30">
        <v>79.430000000000007</v>
      </c>
      <c r="S30">
        <v>86.94</v>
      </c>
      <c r="T30">
        <v>113.2</v>
      </c>
      <c r="U30">
        <v>110.53</v>
      </c>
      <c r="V30">
        <v>83.99</v>
      </c>
      <c r="W30">
        <v>86.71</v>
      </c>
      <c r="X30">
        <v>55.73</v>
      </c>
      <c r="Y30">
        <v>105.83</v>
      </c>
      <c r="Z30">
        <v>109.45</v>
      </c>
    </row>
    <row r="31" spans="2:26">
      <c r="B31" s="55">
        <v>43580</v>
      </c>
      <c r="C31">
        <v>216.30019999999999</v>
      </c>
      <c r="D31">
        <v>119.72</v>
      </c>
      <c r="E31">
        <v>56.47</v>
      </c>
      <c r="F31">
        <v>67.09</v>
      </c>
      <c r="G31">
        <v>27.45</v>
      </c>
      <c r="H31">
        <v>88.13</v>
      </c>
      <c r="I31">
        <v>76.94</v>
      </c>
      <c r="J31">
        <v>190.48</v>
      </c>
      <c r="K31">
        <v>56.6</v>
      </c>
      <c r="L31">
        <v>86.12</v>
      </c>
      <c r="M31">
        <v>58.01</v>
      </c>
      <c r="N31">
        <v>108.49</v>
      </c>
      <c r="O31">
        <v>80.83</v>
      </c>
      <c r="P31">
        <v>119.22</v>
      </c>
      <c r="Q31">
        <v>79.569999999999993</v>
      </c>
      <c r="R31">
        <v>79.41</v>
      </c>
      <c r="S31">
        <v>86.81</v>
      </c>
      <c r="T31">
        <v>113.2</v>
      </c>
      <c r="U31">
        <v>110.55</v>
      </c>
      <c r="V31">
        <v>83.99</v>
      </c>
      <c r="W31">
        <v>86.75</v>
      </c>
      <c r="X31">
        <v>55.7</v>
      </c>
      <c r="Y31">
        <v>105.84</v>
      </c>
      <c r="Z31">
        <v>109.6</v>
      </c>
    </row>
    <row r="32" spans="2:26">
      <c r="B32" s="55">
        <v>43581</v>
      </c>
      <c r="C32">
        <v>217.78</v>
      </c>
      <c r="D32">
        <v>120.67</v>
      </c>
      <c r="E32">
        <v>56.98</v>
      </c>
      <c r="F32">
        <v>66.22</v>
      </c>
      <c r="G32">
        <v>27.7</v>
      </c>
      <c r="H32">
        <v>89.01</v>
      </c>
      <c r="I32">
        <v>77.52</v>
      </c>
      <c r="J32">
        <v>190.65</v>
      </c>
      <c r="K32">
        <v>57.07</v>
      </c>
      <c r="L32">
        <v>86.8</v>
      </c>
      <c r="M32">
        <v>58.1</v>
      </c>
      <c r="N32">
        <v>108.71</v>
      </c>
      <c r="O32">
        <v>81.010000000000005</v>
      </c>
      <c r="P32">
        <v>119.64</v>
      </c>
      <c r="Q32">
        <v>79.709999999999994</v>
      </c>
      <c r="R32">
        <v>79.5</v>
      </c>
      <c r="S32">
        <v>87.11</v>
      </c>
      <c r="T32">
        <v>113.45</v>
      </c>
      <c r="U32">
        <v>110.56</v>
      </c>
      <c r="V32">
        <v>84.08</v>
      </c>
      <c r="W32">
        <v>86.97</v>
      </c>
      <c r="X32">
        <v>55.78</v>
      </c>
      <c r="Y32">
        <v>106.05</v>
      </c>
      <c r="Z32">
        <v>109.53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0:AO39"/>
  <sheetViews>
    <sheetView zoomScale="50" workbookViewId="0">
      <selection activeCell="G47" sqref="G47"/>
    </sheetView>
  </sheetViews>
  <sheetFormatPr baseColWidth="10" defaultColWidth="11" defaultRowHeight="16"/>
  <sheetData>
    <row r="10" spans="6:41" ht="18">
      <c r="F10" s="3" t="s">
        <v>70</v>
      </c>
      <c r="G10" s="3" t="s">
        <v>0</v>
      </c>
      <c r="H10" s="3" t="s">
        <v>19</v>
      </c>
      <c r="I10" s="3">
        <v>0.98</v>
      </c>
      <c r="J10" s="3">
        <v>0.67</v>
      </c>
      <c r="K10" s="3">
        <v>0.56999999999999995</v>
      </c>
      <c r="L10" s="3">
        <v>0.76</v>
      </c>
      <c r="M10" s="3">
        <v>0.76</v>
      </c>
      <c r="N10" s="3">
        <v>0.81</v>
      </c>
      <c r="O10" s="3">
        <v>0.89</v>
      </c>
      <c r="P10" s="3">
        <v>0.72</v>
      </c>
      <c r="Q10" s="3">
        <v>0.53</v>
      </c>
      <c r="R10" s="3">
        <v>0.28999999999999998</v>
      </c>
      <c r="S10" s="3">
        <v>-0.14000000000000001</v>
      </c>
      <c r="T10" s="3">
        <v>-0.17</v>
      </c>
      <c r="U10" s="3">
        <v>-0.01</v>
      </c>
      <c r="V10" s="3">
        <v>-0.02</v>
      </c>
      <c r="W10" s="3">
        <v>-0.22</v>
      </c>
      <c r="X10" s="3">
        <v>-7.0000000000000007E-2</v>
      </c>
      <c r="Y10" s="3">
        <v>-0.14000000000000001</v>
      </c>
      <c r="Z10" s="3">
        <v>-0.1</v>
      </c>
      <c r="AA10" s="3">
        <v>-0.27</v>
      </c>
      <c r="AB10" s="3">
        <v>0.61</v>
      </c>
      <c r="AC10" s="3">
        <v>-0.09</v>
      </c>
      <c r="AD10" s="3">
        <v>-0.16</v>
      </c>
      <c r="AE10" s="3">
        <v>0.34</v>
      </c>
      <c r="AF10" s="3">
        <v>-0.3</v>
      </c>
      <c r="AG10" s="3">
        <v>-0.28000000000000003</v>
      </c>
      <c r="AH10" s="3">
        <v>-0.1</v>
      </c>
      <c r="AI10" s="3">
        <v>-0.1</v>
      </c>
      <c r="AJ10" s="3">
        <v>-0.2</v>
      </c>
      <c r="AK10" s="3">
        <v>-0.01</v>
      </c>
      <c r="AL10" s="4">
        <v>0.14449999999999999</v>
      </c>
      <c r="AM10" s="4">
        <v>8.8000000000000005E-3</v>
      </c>
      <c r="AN10" s="4">
        <v>3.7499999999999999E-2</v>
      </c>
      <c r="AO10" s="4">
        <v>0.1298</v>
      </c>
    </row>
    <row r="11" spans="6:41" ht="18">
      <c r="F11" s="3" t="s">
        <v>21</v>
      </c>
      <c r="G11" s="3" t="s">
        <v>1</v>
      </c>
      <c r="H11" s="3">
        <v>0.98</v>
      </c>
      <c r="I11" s="3" t="s">
        <v>19</v>
      </c>
      <c r="J11" s="3">
        <v>0.64</v>
      </c>
      <c r="K11" s="3">
        <v>0.57999999999999996</v>
      </c>
      <c r="L11" s="3">
        <v>0.76</v>
      </c>
      <c r="M11" s="3">
        <v>0.73</v>
      </c>
      <c r="N11" s="3">
        <v>0.81</v>
      </c>
      <c r="O11" s="3">
        <v>0.88</v>
      </c>
      <c r="P11" s="3">
        <v>0.73</v>
      </c>
      <c r="Q11" s="3">
        <v>0.52</v>
      </c>
      <c r="R11" s="3">
        <v>0.28999999999999998</v>
      </c>
      <c r="S11" s="3">
        <v>-0.14000000000000001</v>
      </c>
      <c r="T11" s="3">
        <v>-0.17</v>
      </c>
      <c r="U11" s="3">
        <v>-0.01</v>
      </c>
      <c r="V11" s="3">
        <v>-0.01</v>
      </c>
      <c r="W11" s="3">
        <v>-0.22</v>
      </c>
      <c r="X11" s="3">
        <v>-0.06</v>
      </c>
      <c r="Y11" s="3">
        <v>-0.13</v>
      </c>
      <c r="Z11" s="3">
        <v>-0.1</v>
      </c>
      <c r="AA11" s="3">
        <v>-0.27</v>
      </c>
      <c r="AB11" s="3">
        <v>0.61</v>
      </c>
      <c r="AC11" s="3">
        <v>-0.09</v>
      </c>
      <c r="AD11" s="3">
        <v>-0.16</v>
      </c>
      <c r="AE11" s="3">
        <v>0.34</v>
      </c>
      <c r="AF11" s="3">
        <v>-0.3</v>
      </c>
      <c r="AG11" s="3">
        <v>-0.28000000000000003</v>
      </c>
      <c r="AH11" s="3">
        <v>-0.1</v>
      </c>
      <c r="AI11" s="3">
        <v>-0.09</v>
      </c>
      <c r="AJ11" s="3">
        <v>-0.2</v>
      </c>
      <c r="AK11" s="3">
        <v>-0.01</v>
      </c>
      <c r="AL11" s="4">
        <v>0.1517</v>
      </c>
      <c r="AM11" s="4">
        <v>9.1999999999999998E-3</v>
      </c>
      <c r="AN11" s="4">
        <v>3.9E-2</v>
      </c>
      <c r="AO11" s="4">
        <v>0.13500000000000001</v>
      </c>
    </row>
    <row r="12" spans="6:41" ht="18">
      <c r="F12" s="3" t="s">
        <v>22</v>
      </c>
      <c r="G12" s="3" t="s">
        <v>3</v>
      </c>
      <c r="H12" s="3">
        <v>0.67</v>
      </c>
      <c r="I12" s="3">
        <v>0.64</v>
      </c>
      <c r="J12" s="3" t="s">
        <v>19</v>
      </c>
      <c r="K12" s="3">
        <v>0.42</v>
      </c>
      <c r="L12" s="3">
        <v>0.55000000000000004</v>
      </c>
      <c r="M12" s="3">
        <v>0.62</v>
      </c>
      <c r="N12" s="3">
        <v>0.63</v>
      </c>
      <c r="O12" s="3">
        <v>0.6</v>
      </c>
      <c r="P12" s="3">
        <v>0.56000000000000005</v>
      </c>
      <c r="Q12" s="3">
        <v>0.62</v>
      </c>
      <c r="R12" s="3">
        <v>0.57999999999999996</v>
      </c>
      <c r="S12" s="3">
        <v>0.02</v>
      </c>
      <c r="T12" s="3">
        <v>0.01</v>
      </c>
      <c r="U12" s="3">
        <v>0.11</v>
      </c>
      <c r="V12" s="3">
        <v>0.1</v>
      </c>
      <c r="W12" s="3">
        <v>-0.04</v>
      </c>
      <c r="X12" s="3">
        <v>7.0000000000000007E-2</v>
      </c>
      <c r="Y12" s="3">
        <v>-0.02</v>
      </c>
      <c r="Z12" s="3">
        <v>-0.02</v>
      </c>
      <c r="AA12" s="3">
        <v>-0.1</v>
      </c>
      <c r="AB12" s="3">
        <v>0.5</v>
      </c>
      <c r="AC12" s="3">
        <v>0.01</v>
      </c>
      <c r="AD12" s="3">
        <v>-0.01</v>
      </c>
      <c r="AE12" s="3">
        <v>0.38</v>
      </c>
      <c r="AF12" s="3">
        <v>-0.1</v>
      </c>
      <c r="AG12" s="3">
        <v>-0.1</v>
      </c>
      <c r="AH12" s="3">
        <v>0.03</v>
      </c>
      <c r="AI12" s="3">
        <v>-0.04</v>
      </c>
      <c r="AJ12" s="3">
        <v>-0.02</v>
      </c>
      <c r="AK12" s="3">
        <v>0.09</v>
      </c>
      <c r="AL12" s="4">
        <v>8.8400000000000006E-2</v>
      </c>
      <c r="AM12" s="4">
        <v>7.3000000000000001E-3</v>
      </c>
      <c r="AN12" s="4">
        <v>3.2599999999999997E-2</v>
      </c>
      <c r="AO12" s="4">
        <v>0.1128</v>
      </c>
    </row>
    <row r="13" spans="6:41" ht="18">
      <c r="F13" s="3" t="s">
        <v>23</v>
      </c>
      <c r="G13" s="3" t="s">
        <v>4</v>
      </c>
      <c r="H13" s="3">
        <v>0.56999999999999995</v>
      </c>
      <c r="I13" s="3">
        <v>0.57999999999999996</v>
      </c>
      <c r="J13" s="3">
        <v>0.42</v>
      </c>
      <c r="K13" s="3" t="s">
        <v>19</v>
      </c>
      <c r="L13" s="3">
        <v>0.6</v>
      </c>
      <c r="M13" s="3">
        <v>0.51</v>
      </c>
      <c r="N13" s="3">
        <v>0.66</v>
      </c>
      <c r="O13" s="3">
        <v>0.55000000000000004</v>
      </c>
      <c r="P13" s="3">
        <v>0.72</v>
      </c>
      <c r="Q13" s="3">
        <v>0.34</v>
      </c>
      <c r="R13" s="3">
        <v>0.23</v>
      </c>
      <c r="S13" s="3">
        <v>-0.14000000000000001</v>
      </c>
      <c r="T13" s="3">
        <v>-0.16</v>
      </c>
      <c r="U13" s="3">
        <v>-0.04</v>
      </c>
      <c r="V13" s="3">
        <v>0</v>
      </c>
      <c r="W13" s="3">
        <v>-0.19</v>
      </c>
      <c r="X13" s="3">
        <v>-0.08</v>
      </c>
      <c r="Y13" s="3">
        <v>-0.04</v>
      </c>
      <c r="Z13" s="3">
        <v>-0.04</v>
      </c>
      <c r="AA13" s="3">
        <v>-0.2</v>
      </c>
      <c r="AB13" s="3">
        <v>0.61</v>
      </c>
      <c r="AC13" s="3">
        <v>-0.12</v>
      </c>
      <c r="AD13" s="3">
        <v>-0.14000000000000001</v>
      </c>
      <c r="AE13" s="3">
        <v>0.34</v>
      </c>
      <c r="AF13" s="3">
        <v>-0.27</v>
      </c>
      <c r="AG13" s="3">
        <v>-0.28000000000000003</v>
      </c>
      <c r="AH13" s="3">
        <v>-0.12</v>
      </c>
      <c r="AI13" s="3">
        <v>-0.08</v>
      </c>
      <c r="AJ13" s="3">
        <v>-0.18</v>
      </c>
      <c r="AK13" s="3">
        <v>-0.01</v>
      </c>
      <c r="AL13" s="4">
        <v>-1.6000000000000001E-3</v>
      </c>
      <c r="AM13" s="4">
        <v>1.2800000000000001E-2</v>
      </c>
      <c r="AN13" s="4">
        <v>5.4399999999999997E-2</v>
      </c>
      <c r="AO13" s="4">
        <v>0.18840000000000001</v>
      </c>
    </row>
    <row r="14" spans="6:41" ht="18">
      <c r="F14" s="3" t="s">
        <v>24</v>
      </c>
      <c r="G14" s="3" t="s">
        <v>5</v>
      </c>
      <c r="H14" s="3">
        <v>0.76</v>
      </c>
      <c r="I14" s="3">
        <v>0.76</v>
      </c>
      <c r="J14" s="3">
        <v>0.55000000000000004</v>
      </c>
      <c r="K14" s="3">
        <v>0.6</v>
      </c>
      <c r="L14" s="3" t="s">
        <v>19</v>
      </c>
      <c r="M14" s="3">
        <v>0.68</v>
      </c>
      <c r="N14" s="3">
        <v>0.82</v>
      </c>
      <c r="O14" s="3">
        <v>0.71</v>
      </c>
      <c r="P14" s="3">
        <v>0.74</v>
      </c>
      <c r="Q14" s="3">
        <v>0.42</v>
      </c>
      <c r="R14" s="3">
        <v>0.19</v>
      </c>
      <c r="S14" s="3">
        <v>-0.33</v>
      </c>
      <c r="T14" s="3">
        <v>-0.35</v>
      </c>
      <c r="U14" s="3">
        <v>-0.17</v>
      </c>
      <c r="V14" s="3">
        <v>-0.18</v>
      </c>
      <c r="W14" s="3">
        <v>-0.39</v>
      </c>
      <c r="X14" s="3">
        <v>-0.23</v>
      </c>
      <c r="Y14" s="3">
        <v>-0.27</v>
      </c>
      <c r="Z14" s="3">
        <v>-0.17</v>
      </c>
      <c r="AA14" s="3">
        <v>-0.42</v>
      </c>
      <c r="AB14" s="3">
        <v>0.56000000000000005</v>
      </c>
      <c r="AC14" s="3">
        <v>-0.23</v>
      </c>
      <c r="AD14" s="3">
        <v>-0.32</v>
      </c>
      <c r="AE14" s="3">
        <v>0.23</v>
      </c>
      <c r="AF14" s="3">
        <v>-0.46</v>
      </c>
      <c r="AG14" s="3">
        <v>-0.45</v>
      </c>
      <c r="AH14" s="3">
        <v>-0.23</v>
      </c>
      <c r="AI14" s="3">
        <v>-0.12</v>
      </c>
      <c r="AJ14" s="3">
        <v>-0.37</v>
      </c>
      <c r="AK14" s="3">
        <v>-0.16</v>
      </c>
      <c r="AL14" s="4">
        <v>0.11360000000000001</v>
      </c>
      <c r="AM14" s="4">
        <v>1.03E-2</v>
      </c>
      <c r="AN14" s="4">
        <v>4.2200000000000001E-2</v>
      </c>
      <c r="AO14" s="4">
        <v>0.14630000000000001</v>
      </c>
    </row>
    <row r="15" spans="6:41" ht="18">
      <c r="F15" s="3" t="s">
        <v>25</v>
      </c>
      <c r="G15" s="3" t="s">
        <v>6</v>
      </c>
      <c r="H15" s="3">
        <v>0.76</v>
      </c>
      <c r="I15" s="3">
        <v>0.73</v>
      </c>
      <c r="J15" s="3">
        <v>0.62</v>
      </c>
      <c r="K15" s="3">
        <v>0.51</v>
      </c>
      <c r="L15" s="3">
        <v>0.68</v>
      </c>
      <c r="M15" s="3" t="s">
        <v>19</v>
      </c>
      <c r="N15" s="3">
        <v>0.72</v>
      </c>
      <c r="O15" s="3">
        <v>0.78</v>
      </c>
      <c r="P15" s="3">
        <v>0.65</v>
      </c>
      <c r="Q15" s="3">
        <v>0.49</v>
      </c>
      <c r="R15" s="3">
        <v>0.32</v>
      </c>
      <c r="S15" s="3">
        <v>-0.11</v>
      </c>
      <c r="T15" s="3">
        <v>-0.13</v>
      </c>
      <c r="U15" s="3">
        <v>0</v>
      </c>
      <c r="V15" s="3">
        <v>0</v>
      </c>
      <c r="W15" s="3">
        <v>-0.19</v>
      </c>
      <c r="X15" s="3">
        <v>-0.04</v>
      </c>
      <c r="Y15" s="3">
        <v>-0.11</v>
      </c>
      <c r="Z15" s="3">
        <v>-0.09</v>
      </c>
      <c r="AA15" s="3">
        <v>-0.22</v>
      </c>
      <c r="AB15" s="3">
        <v>0.54</v>
      </c>
      <c r="AC15" s="3">
        <v>-0.08</v>
      </c>
      <c r="AD15" s="3">
        <v>-0.13</v>
      </c>
      <c r="AE15" s="3">
        <v>0.3</v>
      </c>
      <c r="AF15" s="3">
        <v>-0.24</v>
      </c>
      <c r="AG15" s="3">
        <v>-0.23</v>
      </c>
      <c r="AH15" s="3">
        <v>-0.08</v>
      </c>
      <c r="AI15" s="3">
        <v>-0.1</v>
      </c>
      <c r="AJ15" s="3">
        <v>-0.16</v>
      </c>
      <c r="AK15" s="3">
        <v>-0.01</v>
      </c>
      <c r="AL15" s="4">
        <v>0.1201</v>
      </c>
      <c r="AM15" s="4">
        <v>9.4000000000000004E-3</v>
      </c>
      <c r="AN15" s="4">
        <v>3.7499999999999999E-2</v>
      </c>
      <c r="AO15" s="4">
        <v>0.13</v>
      </c>
    </row>
    <row r="16" spans="6:41" ht="18">
      <c r="F16" s="3" t="s">
        <v>26</v>
      </c>
      <c r="G16" s="3" t="s">
        <v>7</v>
      </c>
      <c r="H16" s="3">
        <v>0.81</v>
      </c>
      <c r="I16" s="3">
        <v>0.81</v>
      </c>
      <c r="J16" s="3">
        <v>0.63</v>
      </c>
      <c r="K16" s="3">
        <v>0.66</v>
      </c>
      <c r="L16" s="3">
        <v>0.82</v>
      </c>
      <c r="M16" s="3">
        <v>0.72</v>
      </c>
      <c r="N16" s="3" t="s">
        <v>19</v>
      </c>
      <c r="O16" s="3">
        <v>0.78</v>
      </c>
      <c r="P16" s="3">
        <v>0.84</v>
      </c>
      <c r="Q16" s="3">
        <v>0.48</v>
      </c>
      <c r="R16" s="3">
        <v>0.3</v>
      </c>
      <c r="S16" s="3">
        <v>-0.19</v>
      </c>
      <c r="T16" s="3">
        <v>-0.22</v>
      </c>
      <c r="U16" s="3">
        <v>-0.04</v>
      </c>
      <c r="V16" s="3">
        <v>-0.05</v>
      </c>
      <c r="W16" s="3">
        <v>-0.26</v>
      </c>
      <c r="X16" s="3">
        <v>-0.1</v>
      </c>
      <c r="Y16" s="3">
        <v>-0.16</v>
      </c>
      <c r="Z16" s="3">
        <v>-0.1</v>
      </c>
      <c r="AA16" s="3">
        <v>-0.3</v>
      </c>
      <c r="AB16" s="3">
        <v>0.61</v>
      </c>
      <c r="AC16" s="3">
        <v>-0.14000000000000001</v>
      </c>
      <c r="AD16" s="3">
        <v>-0.2</v>
      </c>
      <c r="AE16" s="3">
        <v>0.32</v>
      </c>
      <c r="AF16" s="3">
        <v>-0.34</v>
      </c>
      <c r="AG16" s="3">
        <v>-0.33</v>
      </c>
      <c r="AH16" s="3">
        <v>-0.14000000000000001</v>
      </c>
      <c r="AI16" s="3">
        <v>-0.11</v>
      </c>
      <c r="AJ16" s="3">
        <v>-0.24</v>
      </c>
      <c r="AK16" s="3">
        <v>-0.04</v>
      </c>
      <c r="AL16" s="4">
        <v>0.1265</v>
      </c>
      <c r="AM16" s="4">
        <v>9.2999999999999992E-3</v>
      </c>
      <c r="AN16" s="4">
        <v>4.1000000000000002E-2</v>
      </c>
      <c r="AO16" s="4">
        <v>0.14199999999999999</v>
      </c>
    </row>
    <row r="17" spans="6:41" ht="18">
      <c r="F17" s="3" t="s">
        <v>27</v>
      </c>
      <c r="G17" s="3" t="s">
        <v>8</v>
      </c>
      <c r="H17" s="3">
        <v>0.89</v>
      </c>
      <c r="I17" s="3">
        <v>0.88</v>
      </c>
      <c r="J17" s="3">
        <v>0.6</v>
      </c>
      <c r="K17" s="3">
        <v>0.55000000000000004</v>
      </c>
      <c r="L17" s="3">
        <v>0.71</v>
      </c>
      <c r="M17" s="3">
        <v>0.78</v>
      </c>
      <c r="N17" s="3">
        <v>0.78</v>
      </c>
      <c r="O17" s="3" t="s">
        <v>19</v>
      </c>
      <c r="P17" s="3">
        <v>0.71</v>
      </c>
      <c r="Q17" s="3">
        <v>0.48</v>
      </c>
      <c r="R17" s="3">
        <v>0.27</v>
      </c>
      <c r="S17" s="3">
        <v>-0.12</v>
      </c>
      <c r="T17" s="3">
        <v>-0.15</v>
      </c>
      <c r="U17" s="3">
        <v>0.01</v>
      </c>
      <c r="V17" s="3">
        <v>0</v>
      </c>
      <c r="W17" s="3">
        <v>-0.22</v>
      </c>
      <c r="X17" s="3">
        <v>-0.05</v>
      </c>
      <c r="Y17" s="3">
        <v>-0.12</v>
      </c>
      <c r="Z17" s="3">
        <v>-0.09</v>
      </c>
      <c r="AA17" s="3">
        <v>-0.26</v>
      </c>
      <c r="AB17" s="3">
        <v>0.61</v>
      </c>
      <c r="AC17" s="3">
        <v>-7.0000000000000007E-2</v>
      </c>
      <c r="AD17" s="3">
        <v>-0.13</v>
      </c>
      <c r="AE17" s="3">
        <v>0.35</v>
      </c>
      <c r="AF17" s="3">
        <v>-0.27</v>
      </c>
      <c r="AG17" s="3">
        <v>-0.26</v>
      </c>
      <c r="AH17" s="3">
        <v>-0.08</v>
      </c>
      <c r="AI17" s="3">
        <v>-0.09</v>
      </c>
      <c r="AJ17" s="3">
        <v>-0.18</v>
      </c>
      <c r="AK17" s="3">
        <v>-0.01</v>
      </c>
      <c r="AL17" s="4">
        <v>0.1865</v>
      </c>
      <c r="AM17" s="4">
        <v>1.03E-2</v>
      </c>
      <c r="AN17" s="4">
        <v>4.02E-2</v>
      </c>
      <c r="AO17" s="4">
        <v>0.13919999999999999</v>
      </c>
    </row>
    <row r="18" spans="6:41" ht="18">
      <c r="F18" s="3" t="s">
        <v>28</v>
      </c>
      <c r="G18" s="3" t="s">
        <v>9</v>
      </c>
      <c r="H18" s="3">
        <v>0.72</v>
      </c>
      <c r="I18" s="3">
        <v>0.73</v>
      </c>
      <c r="J18" s="3">
        <v>0.56000000000000005</v>
      </c>
      <c r="K18" s="3">
        <v>0.72</v>
      </c>
      <c r="L18" s="3">
        <v>0.74</v>
      </c>
      <c r="M18" s="3">
        <v>0.65</v>
      </c>
      <c r="N18" s="3">
        <v>0.84</v>
      </c>
      <c r="O18" s="3">
        <v>0.71</v>
      </c>
      <c r="P18" s="3" t="s">
        <v>19</v>
      </c>
      <c r="Q18" s="3">
        <v>0.44</v>
      </c>
      <c r="R18" s="3">
        <v>0.27</v>
      </c>
      <c r="S18" s="3">
        <v>-0.14000000000000001</v>
      </c>
      <c r="T18" s="3">
        <v>-0.16</v>
      </c>
      <c r="U18" s="3">
        <v>-0.02</v>
      </c>
      <c r="V18" s="3">
        <v>0.01</v>
      </c>
      <c r="W18" s="3">
        <v>-0.21</v>
      </c>
      <c r="X18" s="3">
        <v>-0.06</v>
      </c>
      <c r="Y18" s="3">
        <v>-0.1</v>
      </c>
      <c r="Z18" s="3">
        <v>-0.08</v>
      </c>
      <c r="AA18" s="3">
        <v>-0.24</v>
      </c>
      <c r="AB18" s="3">
        <v>0.65</v>
      </c>
      <c r="AC18" s="3">
        <v>-0.12</v>
      </c>
      <c r="AD18" s="3">
        <v>-0.14000000000000001</v>
      </c>
      <c r="AE18" s="3">
        <v>0.36</v>
      </c>
      <c r="AF18" s="3">
        <v>-0.28999999999999998</v>
      </c>
      <c r="AG18" s="3">
        <v>-0.3</v>
      </c>
      <c r="AH18" s="3">
        <v>-0.12</v>
      </c>
      <c r="AI18" s="3">
        <v>-7.0000000000000007E-2</v>
      </c>
      <c r="AJ18" s="3">
        <v>-0.19</v>
      </c>
      <c r="AK18" s="3">
        <v>-0.01</v>
      </c>
      <c r="AL18" s="4">
        <v>8.3500000000000005E-2</v>
      </c>
      <c r="AM18" s="4">
        <v>1.01E-2</v>
      </c>
      <c r="AN18" s="4">
        <v>4.3099999999999999E-2</v>
      </c>
      <c r="AO18" s="4">
        <v>0.14940000000000001</v>
      </c>
    </row>
    <row r="19" spans="6:41" ht="18">
      <c r="F19" s="3" t="s">
        <v>29</v>
      </c>
      <c r="G19" s="3" t="s">
        <v>10</v>
      </c>
      <c r="H19" s="3">
        <v>0.53</v>
      </c>
      <c r="I19" s="3">
        <v>0.52</v>
      </c>
      <c r="J19" s="3">
        <v>0.62</v>
      </c>
      <c r="K19" s="3">
        <v>0.34</v>
      </c>
      <c r="L19" s="3">
        <v>0.42</v>
      </c>
      <c r="M19" s="3">
        <v>0.49</v>
      </c>
      <c r="N19" s="3">
        <v>0.48</v>
      </c>
      <c r="O19" s="3">
        <v>0.48</v>
      </c>
      <c r="P19" s="3">
        <v>0.44</v>
      </c>
      <c r="Q19" s="3" t="s">
        <v>19</v>
      </c>
      <c r="R19" s="3">
        <v>0.63</v>
      </c>
      <c r="S19" s="3">
        <v>0.24</v>
      </c>
      <c r="T19" s="3">
        <v>0.24</v>
      </c>
      <c r="U19" s="3">
        <v>0.31</v>
      </c>
      <c r="V19" s="3">
        <v>0.27</v>
      </c>
      <c r="W19" s="3">
        <v>0.16</v>
      </c>
      <c r="X19" s="3">
        <v>0.28000000000000003</v>
      </c>
      <c r="Y19" s="3">
        <v>0.2</v>
      </c>
      <c r="Z19" s="3">
        <v>0</v>
      </c>
      <c r="AA19" s="3">
        <v>0.09</v>
      </c>
      <c r="AB19" s="3">
        <v>0.47</v>
      </c>
      <c r="AC19" s="3">
        <v>0.19</v>
      </c>
      <c r="AD19" s="3">
        <v>0.21</v>
      </c>
      <c r="AE19" s="3">
        <v>0.42</v>
      </c>
      <c r="AF19" s="3">
        <v>0.14000000000000001</v>
      </c>
      <c r="AG19" s="3">
        <v>0.11</v>
      </c>
      <c r="AH19" s="3">
        <v>0.18</v>
      </c>
      <c r="AI19" s="3">
        <v>0.06</v>
      </c>
      <c r="AJ19" s="3">
        <v>0.21</v>
      </c>
      <c r="AK19" s="3">
        <v>0.23</v>
      </c>
      <c r="AL19" s="4">
        <v>7.5200000000000003E-2</v>
      </c>
      <c r="AM19" s="4">
        <v>9.2999999999999992E-3</v>
      </c>
      <c r="AN19" s="4">
        <v>4.2200000000000001E-2</v>
      </c>
      <c r="AO19" s="4">
        <v>0.14599999999999999</v>
      </c>
    </row>
    <row r="20" spans="6:41" ht="18">
      <c r="F20" s="3" t="s">
        <v>30</v>
      </c>
      <c r="G20" s="3" t="s">
        <v>11</v>
      </c>
      <c r="H20" s="3">
        <v>0.28999999999999998</v>
      </c>
      <c r="I20" s="3">
        <v>0.28999999999999998</v>
      </c>
      <c r="J20" s="3">
        <v>0.57999999999999996</v>
      </c>
      <c r="K20" s="3">
        <v>0.23</v>
      </c>
      <c r="L20" s="3">
        <v>0.19</v>
      </c>
      <c r="M20" s="3">
        <v>0.32</v>
      </c>
      <c r="N20" s="3">
        <v>0.3</v>
      </c>
      <c r="O20" s="3">
        <v>0.27</v>
      </c>
      <c r="P20" s="3">
        <v>0.27</v>
      </c>
      <c r="Q20" s="3">
        <v>0.63</v>
      </c>
      <c r="R20" s="3" t="s">
        <v>19</v>
      </c>
      <c r="S20" s="3">
        <v>0.31</v>
      </c>
      <c r="T20" s="3">
        <v>0.31</v>
      </c>
      <c r="U20" s="3">
        <v>0.34</v>
      </c>
      <c r="V20" s="3">
        <v>0.31</v>
      </c>
      <c r="W20" s="3">
        <v>0.26</v>
      </c>
      <c r="X20" s="3">
        <v>0.31</v>
      </c>
      <c r="Y20" s="3">
        <v>0.26</v>
      </c>
      <c r="Z20" s="3">
        <v>0.1</v>
      </c>
      <c r="AA20" s="3">
        <v>0.21</v>
      </c>
      <c r="AB20" s="3">
        <v>0.32</v>
      </c>
      <c r="AC20" s="3">
        <v>0.21</v>
      </c>
      <c r="AD20" s="3">
        <v>0.28000000000000003</v>
      </c>
      <c r="AE20" s="3">
        <v>0.34</v>
      </c>
      <c r="AF20" s="3">
        <v>0.25</v>
      </c>
      <c r="AG20" s="3">
        <v>0.22</v>
      </c>
      <c r="AH20" s="3">
        <v>0.21</v>
      </c>
      <c r="AI20" s="3">
        <v>0.09</v>
      </c>
      <c r="AJ20" s="3">
        <v>0.3</v>
      </c>
      <c r="AK20" s="3">
        <v>0.28999999999999998</v>
      </c>
      <c r="AL20" s="4">
        <v>0.11210000000000001</v>
      </c>
      <c r="AM20" s="4">
        <v>8.9999999999999993E-3</v>
      </c>
      <c r="AN20" s="4">
        <v>3.5700000000000003E-2</v>
      </c>
      <c r="AO20" s="4">
        <v>0.1236</v>
      </c>
    </row>
    <row r="21" spans="6:41" ht="18">
      <c r="F21" s="3" t="s">
        <v>61</v>
      </c>
      <c r="G21" s="3" t="s">
        <v>32</v>
      </c>
      <c r="H21" s="3">
        <v>-0.14000000000000001</v>
      </c>
      <c r="I21" s="3">
        <v>-0.14000000000000001</v>
      </c>
      <c r="J21" s="3">
        <v>0.02</v>
      </c>
      <c r="K21" s="3">
        <v>-0.14000000000000001</v>
      </c>
      <c r="L21" s="3">
        <v>-0.33</v>
      </c>
      <c r="M21" s="3">
        <v>-0.11</v>
      </c>
      <c r="N21" s="3">
        <v>-0.19</v>
      </c>
      <c r="O21" s="3">
        <v>-0.12</v>
      </c>
      <c r="P21" s="3">
        <v>-0.14000000000000001</v>
      </c>
      <c r="Q21" s="3">
        <v>0.24</v>
      </c>
      <c r="R21" s="3">
        <v>0.31</v>
      </c>
      <c r="S21" s="3" t="s">
        <v>19</v>
      </c>
      <c r="T21" s="3">
        <v>0.96</v>
      </c>
      <c r="U21" s="3">
        <v>0.9</v>
      </c>
      <c r="V21" s="3">
        <v>0.76</v>
      </c>
      <c r="W21" s="3">
        <v>0.82</v>
      </c>
      <c r="X21" s="3">
        <v>0.9</v>
      </c>
      <c r="Y21" s="3">
        <v>0.84</v>
      </c>
      <c r="Z21" s="3">
        <v>0.16</v>
      </c>
      <c r="AA21" s="3">
        <v>0.72</v>
      </c>
      <c r="AB21" s="3">
        <v>0.09</v>
      </c>
      <c r="AC21" s="3">
        <v>0.59</v>
      </c>
      <c r="AD21" s="3">
        <v>0.87</v>
      </c>
      <c r="AE21" s="3">
        <v>0.38</v>
      </c>
      <c r="AF21" s="3">
        <v>0.93</v>
      </c>
      <c r="AG21" s="3">
        <v>0.88</v>
      </c>
      <c r="AH21" s="3">
        <v>0.64</v>
      </c>
      <c r="AI21" s="3">
        <v>0.34</v>
      </c>
      <c r="AJ21" s="3">
        <v>0.94</v>
      </c>
      <c r="AK21" s="3">
        <v>0.63</v>
      </c>
      <c r="AL21" s="4">
        <v>2.35E-2</v>
      </c>
      <c r="AM21" s="4">
        <v>2E-3</v>
      </c>
      <c r="AN21" s="4">
        <v>8.6999999999999994E-3</v>
      </c>
      <c r="AO21" s="4">
        <v>3.0200000000000001E-2</v>
      </c>
    </row>
    <row r="22" spans="6:41" ht="18">
      <c r="F22" s="3" t="s">
        <v>34</v>
      </c>
      <c r="G22" s="3" t="s">
        <v>33</v>
      </c>
      <c r="H22" s="3">
        <v>-0.17</v>
      </c>
      <c r="I22" s="3">
        <v>-0.17</v>
      </c>
      <c r="J22" s="3">
        <v>0.01</v>
      </c>
      <c r="K22" s="3">
        <v>-0.16</v>
      </c>
      <c r="L22" s="3">
        <v>-0.35</v>
      </c>
      <c r="M22" s="3">
        <v>-0.13</v>
      </c>
      <c r="N22" s="3">
        <v>-0.22</v>
      </c>
      <c r="O22" s="3">
        <v>-0.15</v>
      </c>
      <c r="P22" s="3">
        <v>-0.16</v>
      </c>
      <c r="Q22" s="3">
        <v>0.24</v>
      </c>
      <c r="R22" s="3">
        <v>0.31</v>
      </c>
      <c r="S22" s="3">
        <v>0.96</v>
      </c>
      <c r="T22" s="3" t="s">
        <v>19</v>
      </c>
      <c r="U22" s="3">
        <v>0.89</v>
      </c>
      <c r="V22" s="3">
        <v>0.75</v>
      </c>
      <c r="W22" s="3">
        <v>0.84</v>
      </c>
      <c r="X22" s="3">
        <v>0.9</v>
      </c>
      <c r="Y22" s="3">
        <v>0.84</v>
      </c>
      <c r="Z22" s="3">
        <v>0.17</v>
      </c>
      <c r="AA22" s="3">
        <v>0.73</v>
      </c>
      <c r="AB22" s="3">
        <v>0.06</v>
      </c>
      <c r="AC22" s="3">
        <v>0.6</v>
      </c>
      <c r="AD22" s="3">
        <v>0.86</v>
      </c>
      <c r="AE22" s="3">
        <v>0.38</v>
      </c>
      <c r="AF22" s="3">
        <v>0.94</v>
      </c>
      <c r="AG22" s="3">
        <v>0.89</v>
      </c>
      <c r="AH22" s="3">
        <v>0.64</v>
      </c>
      <c r="AI22" s="3">
        <v>0.32</v>
      </c>
      <c r="AJ22" s="3">
        <v>0.94</v>
      </c>
      <c r="AK22" s="3">
        <v>0.62</v>
      </c>
      <c r="AL22" s="4">
        <v>2.3099999999999999E-2</v>
      </c>
      <c r="AM22" s="4">
        <v>2E-3</v>
      </c>
      <c r="AN22" s="4">
        <v>8.8999999999999999E-3</v>
      </c>
      <c r="AO22" s="4">
        <v>3.0800000000000001E-2</v>
      </c>
    </row>
    <row r="23" spans="6:41" ht="18">
      <c r="F23" s="3" t="s">
        <v>62</v>
      </c>
      <c r="G23" s="3" t="s">
        <v>35</v>
      </c>
      <c r="H23" s="3">
        <v>-0.01</v>
      </c>
      <c r="I23" s="3">
        <v>-0.01</v>
      </c>
      <c r="J23" s="3">
        <v>0.11</v>
      </c>
      <c r="K23" s="3">
        <v>-0.04</v>
      </c>
      <c r="L23" s="3">
        <v>-0.17</v>
      </c>
      <c r="M23" s="3">
        <v>0</v>
      </c>
      <c r="N23" s="3">
        <v>-0.04</v>
      </c>
      <c r="O23" s="3">
        <v>0.01</v>
      </c>
      <c r="P23" s="3">
        <v>-0.02</v>
      </c>
      <c r="Q23" s="3">
        <v>0.31</v>
      </c>
      <c r="R23" s="3">
        <v>0.34</v>
      </c>
      <c r="S23" s="3">
        <v>0.9</v>
      </c>
      <c r="T23" s="3">
        <v>0.89</v>
      </c>
      <c r="U23" s="3" t="s">
        <v>19</v>
      </c>
      <c r="V23" s="3">
        <v>0.73</v>
      </c>
      <c r="W23" s="3">
        <v>0.73</v>
      </c>
      <c r="X23" s="3">
        <v>0.9</v>
      </c>
      <c r="Y23" s="3">
        <v>0.8</v>
      </c>
      <c r="Z23" s="3">
        <v>0.14000000000000001</v>
      </c>
      <c r="AA23" s="3">
        <v>0.6</v>
      </c>
      <c r="AB23" s="3">
        <v>0.22</v>
      </c>
      <c r="AC23" s="3">
        <v>0.56999999999999995</v>
      </c>
      <c r="AD23" s="3">
        <v>0.79</v>
      </c>
      <c r="AE23" s="3">
        <v>0.45</v>
      </c>
      <c r="AF23" s="3">
        <v>0.84</v>
      </c>
      <c r="AG23" s="3">
        <v>0.83</v>
      </c>
      <c r="AH23" s="3">
        <v>0.6</v>
      </c>
      <c r="AI23" s="3">
        <v>0.33</v>
      </c>
      <c r="AJ23" s="3">
        <v>0.88</v>
      </c>
      <c r="AK23" s="3">
        <v>0.59</v>
      </c>
      <c r="AL23" s="4">
        <v>3.6299999999999999E-2</v>
      </c>
      <c r="AM23" s="4">
        <v>3.0999999999999999E-3</v>
      </c>
      <c r="AN23" s="4">
        <v>1.44E-2</v>
      </c>
      <c r="AO23" s="4">
        <v>4.99E-2</v>
      </c>
    </row>
    <row r="24" spans="6:41" ht="18">
      <c r="F24" s="3" t="s">
        <v>18</v>
      </c>
      <c r="G24" s="3" t="s">
        <v>13</v>
      </c>
      <c r="H24" s="3">
        <v>-0.02</v>
      </c>
      <c r="I24" s="3">
        <v>-0.01</v>
      </c>
      <c r="J24" s="3">
        <v>0.1</v>
      </c>
      <c r="K24" s="3">
        <v>0</v>
      </c>
      <c r="L24" s="3">
        <v>-0.18</v>
      </c>
      <c r="M24" s="3">
        <v>0</v>
      </c>
      <c r="N24" s="3">
        <v>-0.05</v>
      </c>
      <c r="O24" s="3">
        <v>0</v>
      </c>
      <c r="P24" s="3">
        <v>0.01</v>
      </c>
      <c r="Q24" s="3">
        <v>0.27</v>
      </c>
      <c r="R24" s="3">
        <v>0.31</v>
      </c>
      <c r="S24" s="3">
        <v>0.76</v>
      </c>
      <c r="T24" s="3">
        <v>0.75</v>
      </c>
      <c r="U24" s="3">
        <v>0.73</v>
      </c>
      <c r="V24" s="3" t="s">
        <v>19</v>
      </c>
      <c r="W24" s="3">
        <v>0.77</v>
      </c>
      <c r="X24" s="3">
        <v>0.78</v>
      </c>
      <c r="Y24" s="3">
        <v>0.67</v>
      </c>
      <c r="Z24" s="3">
        <v>0.16</v>
      </c>
      <c r="AA24" s="3">
        <v>0.69</v>
      </c>
      <c r="AB24" s="3">
        <v>0.2</v>
      </c>
      <c r="AC24" s="3">
        <v>0.46</v>
      </c>
      <c r="AD24" s="3">
        <v>0.69</v>
      </c>
      <c r="AE24" s="3">
        <v>0.43</v>
      </c>
      <c r="AF24" s="3">
        <v>0.72</v>
      </c>
      <c r="AG24" s="3">
        <v>0.57999999999999996</v>
      </c>
      <c r="AH24" s="3">
        <v>0.56000000000000005</v>
      </c>
      <c r="AI24" s="3">
        <v>0.34</v>
      </c>
      <c r="AJ24" s="3">
        <v>0.78</v>
      </c>
      <c r="AK24" s="3">
        <v>0.66</v>
      </c>
      <c r="AL24" s="4">
        <v>2.1399999999999999E-2</v>
      </c>
      <c r="AM24" s="4">
        <v>1E-3</v>
      </c>
      <c r="AN24" s="4">
        <v>4.4999999999999997E-3</v>
      </c>
      <c r="AO24" s="4">
        <v>1.5599999999999999E-2</v>
      </c>
    </row>
    <row r="25" spans="6:41" ht="18">
      <c r="F25" s="3" t="s">
        <v>37</v>
      </c>
      <c r="G25" s="3" t="s">
        <v>36</v>
      </c>
      <c r="H25" s="3">
        <v>-0.22</v>
      </c>
      <c r="I25" s="3">
        <v>-0.22</v>
      </c>
      <c r="J25" s="3">
        <v>-0.04</v>
      </c>
      <c r="K25" s="3">
        <v>-0.19</v>
      </c>
      <c r="L25" s="3">
        <v>-0.39</v>
      </c>
      <c r="M25" s="3">
        <v>-0.19</v>
      </c>
      <c r="N25" s="3">
        <v>-0.26</v>
      </c>
      <c r="O25" s="3">
        <v>-0.22</v>
      </c>
      <c r="P25" s="3">
        <v>-0.21</v>
      </c>
      <c r="Q25" s="3">
        <v>0.16</v>
      </c>
      <c r="R25" s="3">
        <v>0.26</v>
      </c>
      <c r="S25" s="3">
        <v>0.82</v>
      </c>
      <c r="T25" s="3">
        <v>0.84</v>
      </c>
      <c r="U25" s="3">
        <v>0.73</v>
      </c>
      <c r="V25" s="3">
        <v>0.77</v>
      </c>
      <c r="W25" s="3" t="s">
        <v>19</v>
      </c>
      <c r="X25" s="3">
        <v>0.79</v>
      </c>
      <c r="Y25" s="3">
        <v>0.73</v>
      </c>
      <c r="Z25" s="3">
        <v>0.22</v>
      </c>
      <c r="AA25" s="3">
        <v>0.84</v>
      </c>
      <c r="AB25" s="3">
        <v>-0.03</v>
      </c>
      <c r="AC25" s="3">
        <v>0.51</v>
      </c>
      <c r="AD25" s="3">
        <v>0.77</v>
      </c>
      <c r="AE25" s="3">
        <v>0.28999999999999998</v>
      </c>
      <c r="AF25" s="3">
        <v>0.86</v>
      </c>
      <c r="AG25" s="3">
        <v>0.7</v>
      </c>
      <c r="AH25" s="3">
        <v>0.56000000000000005</v>
      </c>
      <c r="AI25" s="3">
        <v>0.37</v>
      </c>
      <c r="AJ25" s="3">
        <v>0.87</v>
      </c>
      <c r="AK25" s="3">
        <v>0.67</v>
      </c>
      <c r="AL25" s="4">
        <v>1.32E-2</v>
      </c>
      <c r="AM25" s="4">
        <v>8.9999999999999998E-4</v>
      </c>
      <c r="AN25" s="4">
        <v>3.8999999999999998E-3</v>
      </c>
      <c r="AO25" s="4">
        <v>1.34E-2</v>
      </c>
    </row>
    <row r="26" spans="6:41" ht="18">
      <c r="F26" s="3" t="s">
        <v>63</v>
      </c>
      <c r="G26" s="3" t="s">
        <v>38</v>
      </c>
      <c r="H26" s="3">
        <v>-7.0000000000000007E-2</v>
      </c>
      <c r="I26" s="3">
        <v>-0.06</v>
      </c>
      <c r="J26" s="3">
        <v>7.0000000000000007E-2</v>
      </c>
      <c r="K26" s="3">
        <v>-0.08</v>
      </c>
      <c r="L26" s="3">
        <v>-0.23</v>
      </c>
      <c r="M26" s="3">
        <v>-0.04</v>
      </c>
      <c r="N26" s="3">
        <v>-0.1</v>
      </c>
      <c r="O26" s="3">
        <v>-0.05</v>
      </c>
      <c r="P26" s="3">
        <v>-0.06</v>
      </c>
      <c r="Q26" s="3">
        <v>0.28000000000000003</v>
      </c>
      <c r="R26" s="3">
        <v>0.31</v>
      </c>
      <c r="S26" s="3">
        <v>0.9</v>
      </c>
      <c r="T26" s="3">
        <v>0.9</v>
      </c>
      <c r="U26" s="3">
        <v>0.9</v>
      </c>
      <c r="V26" s="3">
        <v>0.78</v>
      </c>
      <c r="W26" s="3">
        <v>0.79</v>
      </c>
      <c r="X26" s="3" t="s">
        <v>19</v>
      </c>
      <c r="Y26" s="3">
        <v>0.8</v>
      </c>
      <c r="Z26" s="3">
        <v>0.14000000000000001</v>
      </c>
      <c r="AA26" s="3">
        <v>0.68</v>
      </c>
      <c r="AB26" s="3">
        <v>0.18</v>
      </c>
      <c r="AC26" s="3">
        <v>0.56999999999999995</v>
      </c>
      <c r="AD26" s="3">
        <v>0.81</v>
      </c>
      <c r="AE26" s="3">
        <v>0.45</v>
      </c>
      <c r="AF26" s="3">
        <v>0.87</v>
      </c>
      <c r="AG26" s="3">
        <v>0.79</v>
      </c>
      <c r="AH26" s="3">
        <v>0.62</v>
      </c>
      <c r="AI26" s="3">
        <v>0.36</v>
      </c>
      <c r="AJ26" s="3">
        <v>0.91</v>
      </c>
      <c r="AK26" s="3">
        <v>0.63</v>
      </c>
      <c r="AL26" s="4">
        <v>3.61E-2</v>
      </c>
      <c r="AM26" s="4">
        <v>2.5000000000000001E-3</v>
      </c>
      <c r="AN26" s="4">
        <v>1.17E-2</v>
      </c>
      <c r="AO26" s="4">
        <v>4.07E-2</v>
      </c>
    </row>
    <row r="27" spans="6:41" ht="18">
      <c r="F27" s="3" t="s">
        <v>40</v>
      </c>
      <c r="G27" s="3" t="s">
        <v>39</v>
      </c>
      <c r="H27" s="3">
        <v>-0.14000000000000001</v>
      </c>
      <c r="I27" s="3">
        <v>-0.13</v>
      </c>
      <c r="J27" s="3">
        <v>-0.02</v>
      </c>
      <c r="K27" s="3">
        <v>-0.04</v>
      </c>
      <c r="L27" s="3">
        <v>-0.27</v>
      </c>
      <c r="M27" s="3">
        <v>-0.11</v>
      </c>
      <c r="N27" s="3">
        <v>-0.16</v>
      </c>
      <c r="O27" s="3">
        <v>-0.12</v>
      </c>
      <c r="P27" s="3">
        <v>-0.1</v>
      </c>
      <c r="Q27" s="3">
        <v>0.2</v>
      </c>
      <c r="R27" s="3">
        <v>0.26</v>
      </c>
      <c r="S27" s="3">
        <v>0.84</v>
      </c>
      <c r="T27" s="3">
        <v>0.84</v>
      </c>
      <c r="U27" s="3">
        <v>0.8</v>
      </c>
      <c r="V27" s="3">
        <v>0.67</v>
      </c>
      <c r="W27" s="3">
        <v>0.73</v>
      </c>
      <c r="X27" s="3">
        <v>0.8</v>
      </c>
      <c r="Y27" s="3" t="s">
        <v>19</v>
      </c>
      <c r="Z27" s="3">
        <v>0.15</v>
      </c>
      <c r="AA27" s="3">
        <v>0.65</v>
      </c>
      <c r="AB27" s="3">
        <v>0.1</v>
      </c>
      <c r="AC27" s="3">
        <v>0.51</v>
      </c>
      <c r="AD27" s="3">
        <v>0.79</v>
      </c>
      <c r="AE27" s="3">
        <v>0.37</v>
      </c>
      <c r="AF27" s="3">
        <v>0.85</v>
      </c>
      <c r="AG27" s="3">
        <v>0.79</v>
      </c>
      <c r="AH27" s="3">
        <v>0.59</v>
      </c>
      <c r="AI27" s="3">
        <v>0.31</v>
      </c>
      <c r="AJ27" s="3">
        <v>0.84</v>
      </c>
      <c r="AK27" s="3">
        <v>0.56000000000000005</v>
      </c>
      <c r="AL27" s="4">
        <v>9.1000000000000004E-3</v>
      </c>
      <c r="AM27" s="4">
        <v>2.8999999999999998E-3</v>
      </c>
      <c r="AN27" s="4">
        <v>1.1900000000000001E-2</v>
      </c>
      <c r="AO27" s="4">
        <v>4.1300000000000003E-2</v>
      </c>
    </row>
    <row r="28" spans="6:41" ht="18">
      <c r="F28" s="3" t="s">
        <v>42</v>
      </c>
      <c r="G28" s="3" t="s">
        <v>41</v>
      </c>
      <c r="H28" s="3">
        <v>-0.1</v>
      </c>
      <c r="I28" s="3">
        <v>-0.1</v>
      </c>
      <c r="J28" s="3">
        <v>-0.02</v>
      </c>
      <c r="K28" s="3">
        <v>-0.04</v>
      </c>
      <c r="L28" s="3">
        <v>-0.17</v>
      </c>
      <c r="M28" s="3">
        <v>-0.09</v>
      </c>
      <c r="N28" s="3">
        <v>-0.1</v>
      </c>
      <c r="O28" s="3">
        <v>-0.09</v>
      </c>
      <c r="P28" s="3">
        <v>-0.08</v>
      </c>
      <c r="Q28" s="3">
        <v>0</v>
      </c>
      <c r="R28" s="3">
        <v>0.1</v>
      </c>
      <c r="S28" s="3">
        <v>0.16</v>
      </c>
      <c r="T28" s="3">
        <v>0.17</v>
      </c>
      <c r="U28" s="3">
        <v>0.14000000000000001</v>
      </c>
      <c r="V28" s="3">
        <v>0.16</v>
      </c>
      <c r="W28" s="3">
        <v>0.22</v>
      </c>
      <c r="X28" s="3">
        <v>0.14000000000000001</v>
      </c>
      <c r="Y28" s="3">
        <v>0.15</v>
      </c>
      <c r="Z28" s="3" t="s">
        <v>19</v>
      </c>
      <c r="AA28" s="3">
        <v>0.22</v>
      </c>
      <c r="AB28" s="3">
        <v>-0.03</v>
      </c>
      <c r="AC28" s="3">
        <v>0.06</v>
      </c>
      <c r="AD28" s="3">
        <v>0.18</v>
      </c>
      <c r="AE28" s="3">
        <v>0.05</v>
      </c>
      <c r="AF28" s="3">
        <v>0.19</v>
      </c>
      <c r="AG28" s="3">
        <v>0.17</v>
      </c>
      <c r="AH28" s="3">
        <v>0.13</v>
      </c>
      <c r="AI28" s="3">
        <v>0.09</v>
      </c>
      <c r="AJ28" s="3">
        <v>0.18</v>
      </c>
      <c r="AK28" s="3">
        <v>0.19</v>
      </c>
      <c r="AL28" s="4">
        <v>6.1000000000000004E-3</v>
      </c>
      <c r="AM28" s="4">
        <v>1E-4</v>
      </c>
      <c r="AN28" s="4">
        <v>6.9999999999999999E-4</v>
      </c>
      <c r="AO28" s="4">
        <v>2.3999999999999998E-3</v>
      </c>
    </row>
    <row r="29" spans="6:41" ht="18">
      <c r="F29" s="3" t="s">
        <v>44</v>
      </c>
      <c r="G29" s="3" t="s">
        <v>43</v>
      </c>
      <c r="H29" s="3">
        <v>-0.27</v>
      </c>
      <c r="I29" s="3">
        <v>-0.27</v>
      </c>
      <c r="J29" s="3">
        <v>-0.1</v>
      </c>
      <c r="K29" s="3">
        <v>-0.2</v>
      </c>
      <c r="L29" s="3">
        <v>-0.42</v>
      </c>
      <c r="M29" s="3">
        <v>-0.22</v>
      </c>
      <c r="N29" s="3">
        <v>-0.3</v>
      </c>
      <c r="O29" s="3">
        <v>-0.26</v>
      </c>
      <c r="P29" s="3">
        <v>-0.24</v>
      </c>
      <c r="Q29" s="3">
        <v>0.09</v>
      </c>
      <c r="R29" s="3">
        <v>0.21</v>
      </c>
      <c r="S29" s="3">
        <v>0.72</v>
      </c>
      <c r="T29" s="3">
        <v>0.73</v>
      </c>
      <c r="U29" s="3">
        <v>0.6</v>
      </c>
      <c r="V29" s="3">
        <v>0.69</v>
      </c>
      <c r="W29" s="3">
        <v>0.84</v>
      </c>
      <c r="X29" s="3">
        <v>0.68</v>
      </c>
      <c r="Y29" s="3">
        <v>0.65</v>
      </c>
      <c r="Z29" s="3">
        <v>0.22</v>
      </c>
      <c r="AA29" s="3" t="s">
        <v>19</v>
      </c>
      <c r="AB29" s="3">
        <v>-0.1</v>
      </c>
      <c r="AC29" s="3">
        <v>0.41</v>
      </c>
      <c r="AD29" s="3">
        <v>0.68</v>
      </c>
      <c r="AE29" s="3">
        <v>0.18</v>
      </c>
      <c r="AF29" s="3">
        <v>0.77</v>
      </c>
      <c r="AG29" s="3">
        <v>0.61</v>
      </c>
      <c r="AH29" s="3">
        <v>0.45</v>
      </c>
      <c r="AI29" s="3">
        <v>0.36</v>
      </c>
      <c r="AJ29" s="3">
        <v>0.76</v>
      </c>
      <c r="AK29" s="3">
        <v>0.64</v>
      </c>
      <c r="AL29" s="4">
        <v>7.6E-3</v>
      </c>
      <c r="AM29" s="4">
        <v>5.0000000000000001E-4</v>
      </c>
      <c r="AN29" s="4">
        <v>2.3999999999999998E-3</v>
      </c>
      <c r="AO29" s="4">
        <v>8.3000000000000001E-3</v>
      </c>
    </row>
    <row r="30" spans="6:41" ht="18">
      <c r="F30" s="3" t="s">
        <v>64</v>
      </c>
      <c r="G30" s="3" t="s">
        <v>45</v>
      </c>
      <c r="H30" s="3">
        <v>0.61</v>
      </c>
      <c r="I30" s="3">
        <v>0.61</v>
      </c>
      <c r="J30" s="3">
        <v>0.5</v>
      </c>
      <c r="K30" s="3">
        <v>0.61</v>
      </c>
      <c r="L30" s="3">
        <v>0.56000000000000005</v>
      </c>
      <c r="M30" s="3">
        <v>0.54</v>
      </c>
      <c r="N30" s="3">
        <v>0.61</v>
      </c>
      <c r="O30" s="3">
        <v>0.61</v>
      </c>
      <c r="P30" s="3">
        <v>0.65</v>
      </c>
      <c r="Q30" s="3">
        <v>0.47</v>
      </c>
      <c r="R30" s="3">
        <v>0.32</v>
      </c>
      <c r="S30" s="3">
        <v>0.09</v>
      </c>
      <c r="T30" s="3">
        <v>0.06</v>
      </c>
      <c r="U30" s="3">
        <v>0.22</v>
      </c>
      <c r="V30" s="3">
        <v>0.2</v>
      </c>
      <c r="W30" s="3">
        <v>-0.03</v>
      </c>
      <c r="X30" s="3">
        <v>0.18</v>
      </c>
      <c r="Y30" s="3">
        <v>0.1</v>
      </c>
      <c r="Z30" s="3">
        <v>-0.03</v>
      </c>
      <c r="AA30" s="3">
        <v>-0.1</v>
      </c>
      <c r="AB30" s="3" t="s">
        <v>19</v>
      </c>
      <c r="AC30" s="3">
        <v>0.03</v>
      </c>
      <c r="AD30" s="3">
        <v>0.06</v>
      </c>
      <c r="AE30" s="3">
        <v>0.59</v>
      </c>
      <c r="AF30" s="3">
        <v>-0.08</v>
      </c>
      <c r="AG30" s="3">
        <v>-0.12</v>
      </c>
      <c r="AH30" s="3">
        <v>7.0000000000000007E-2</v>
      </c>
      <c r="AI30" s="3">
        <v>0.02</v>
      </c>
      <c r="AJ30" s="3">
        <v>0.04</v>
      </c>
      <c r="AK30" s="3">
        <v>0.18</v>
      </c>
      <c r="AL30" s="4">
        <v>4.3499999999999997E-2</v>
      </c>
      <c r="AM30" s="4">
        <v>3.8E-3</v>
      </c>
      <c r="AN30" s="4">
        <v>1.5299999999999999E-2</v>
      </c>
      <c r="AO30" s="4">
        <v>5.3100000000000001E-2</v>
      </c>
    </row>
    <row r="31" spans="6:41" ht="18">
      <c r="F31" s="3" t="s">
        <v>47</v>
      </c>
      <c r="G31" s="3" t="s">
        <v>46</v>
      </c>
      <c r="H31" s="3">
        <v>-0.09</v>
      </c>
      <c r="I31" s="3">
        <v>-0.09</v>
      </c>
      <c r="J31" s="3">
        <v>0.01</v>
      </c>
      <c r="K31" s="3">
        <v>-0.12</v>
      </c>
      <c r="L31" s="3">
        <v>-0.23</v>
      </c>
      <c r="M31" s="3">
        <v>-0.08</v>
      </c>
      <c r="N31" s="3">
        <v>-0.14000000000000001</v>
      </c>
      <c r="O31" s="3">
        <v>-7.0000000000000007E-2</v>
      </c>
      <c r="P31" s="3">
        <v>-0.12</v>
      </c>
      <c r="Q31" s="3">
        <v>0.19</v>
      </c>
      <c r="R31" s="3">
        <v>0.21</v>
      </c>
      <c r="S31" s="3">
        <v>0.59</v>
      </c>
      <c r="T31" s="3">
        <v>0.6</v>
      </c>
      <c r="U31" s="3">
        <v>0.56999999999999995</v>
      </c>
      <c r="V31" s="3">
        <v>0.46</v>
      </c>
      <c r="W31" s="3">
        <v>0.51</v>
      </c>
      <c r="X31" s="3">
        <v>0.56999999999999995</v>
      </c>
      <c r="Y31" s="3">
        <v>0.51</v>
      </c>
      <c r="Z31" s="3">
        <v>0.06</v>
      </c>
      <c r="AA31" s="3">
        <v>0.41</v>
      </c>
      <c r="AB31" s="3">
        <v>0.03</v>
      </c>
      <c r="AC31" s="3" t="s">
        <v>19</v>
      </c>
      <c r="AD31" s="3">
        <v>0.52</v>
      </c>
      <c r="AE31" s="3">
        <v>0.26</v>
      </c>
      <c r="AF31" s="3">
        <v>0.59</v>
      </c>
      <c r="AG31" s="3">
        <v>0.59</v>
      </c>
      <c r="AH31" s="3">
        <v>0.41</v>
      </c>
      <c r="AI31" s="3">
        <v>0.18</v>
      </c>
      <c r="AJ31" s="3">
        <v>0.6</v>
      </c>
      <c r="AK31" s="3">
        <v>0.32</v>
      </c>
      <c r="AL31" s="4">
        <v>3.5999999999999997E-2</v>
      </c>
      <c r="AM31" s="4">
        <v>1.8E-3</v>
      </c>
      <c r="AN31" s="4">
        <v>7.3000000000000001E-3</v>
      </c>
      <c r="AO31" s="4">
        <v>2.53E-2</v>
      </c>
    </row>
    <row r="32" spans="6:41" ht="18">
      <c r="F32" s="3" t="s">
        <v>65</v>
      </c>
      <c r="G32" s="3" t="s">
        <v>48</v>
      </c>
      <c r="H32" s="3">
        <v>-0.16</v>
      </c>
      <c r="I32" s="3">
        <v>-0.16</v>
      </c>
      <c r="J32" s="3">
        <v>-0.01</v>
      </c>
      <c r="K32" s="3">
        <v>-0.14000000000000001</v>
      </c>
      <c r="L32" s="3">
        <v>-0.32</v>
      </c>
      <c r="M32" s="3">
        <v>-0.13</v>
      </c>
      <c r="N32" s="3">
        <v>-0.2</v>
      </c>
      <c r="O32" s="3">
        <v>-0.13</v>
      </c>
      <c r="P32" s="3">
        <v>-0.14000000000000001</v>
      </c>
      <c r="Q32" s="3">
        <v>0.21</v>
      </c>
      <c r="R32" s="3">
        <v>0.28000000000000003</v>
      </c>
      <c r="S32" s="3">
        <v>0.87</v>
      </c>
      <c r="T32" s="3">
        <v>0.86</v>
      </c>
      <c r="U32" s="3">
        <v>0.79</v>
      </c>
      <c r="V32" s="3">
        <v>0.69</v>
      </c>
      <c r="W32" s="3">
        <v>0.77</v>
      </c>
      <c r="X32" s="3">
        <v>0.81</v>
      </c>
      <c r="Y32" s="3">
        <v>0.79</v>
      </c>
      <c r="Z32" s="3">
        <v>0.18</v>
      </c>
      <c r="AA32" s="3">
        <v>0.68</v>
      </c>
      <c r="AB32" s="3">
        <v>0.06</v>
      </c>
      <c r="AC32" s="3">
        <v>0.52</v>
      </c>
      <c r="AD32" s="3" t="s">
        <v>19</v>
      </c>
      <c r="AE32" s="3">
        <v>0.36</v>
      </c>
      <c r="AF32" s="3">
        <v>0.87</v>
      </c>
      <c r="AG32" s="3">
        <v>0.78</v>
      </c>
      <c r="AH32" s="3">
        <v>0.61</v>
      </c>
      <c r="AI32" s="3">
        <v>0.34</v>
      </c>
      <c r="AJ32" s="3">
        <v>0.87</v>
      </c>
      <c r="AK32" s="3">
        <v>0.57999999999999996</v>
      </c>
      <c r="AL32" s="4">
        <v>2.1999999999999999E-2</v>
      </c>
      <c r="AM32" s="4">
        <v>1.6999999999999999E-3</v>
      </c>
      <c r="AN32" s="4">
        <v>7.1000000000000004E-3</v>
      </c>
      <c r="AO32" s="4">
        <v>2.4400000000000002E-2</v>
      </c>
    </row>
    <row r="33" spans="6:41" ht="18">
      <c r="F33" s="3" t="s">
        <v>66</v>
      </c>
      <c r="G33" s="3" t="s">
        <v>49</v>
      </c>
      <c r="H33" s="3">
        <v>0.34</v>
      </c>
      <c r="I33" s="3">
        <v>0.34</v>
      </c>
      <c r="J33" s="3">
        <v>0.38</v>
      </c>
      <c r="K33" s="3">
        <v>0.34</v>
      </c>
      <c r="L33" s="3">
        <v>0.23</v>
      </c>
      <c r="M33" s="3">
        <v>0.3</v>
      </c>
      <c r="N33" s="3">
        <v>0.32</v>
      </c>
      <c r="O33" s="3">
        <v>0.35</v>
      </c>
      <c r="P33" s="3">
        <v>0.36</v>
      </c>
      <c r="Q33" s="3">
        <v>0.42</v>
      </c>
      <c r="R33" s="3">
        <v>0.34</v>
      </c>
      <c r="S33" s="3">
        <v>0.38</v>
      </c>
      <c r="T33" s="3">
        <v>0.38</v>
      </c>
      <c r="U33" s="3">
        <v>0.45</v>
      </c>
      <c r="V33" s="3">
        <v>0.43</v>
      </c>
      <c r="W33" s="3">
        <v>0.28999999999999998</v>
      </c>
      <c r="X33" s="3">
        <v>0.45</v>
      </c>
      <c r="Y33" s="3">
        <v>0.37</v>
      </c>
      <c r="Z33" s="3">
        <v>0.05</v>
      </c>
      <c r="AA33" s="3">
        <v>0.18</v>
      </c>
      <c r="AB33" s="3">
        <v>0.59</v>
      </c>
      <c r="AC33" s="3">
        <v>0.26</v>
      </c>
      <c r="AD33" s="3">
        <v>0.36</v>
      </c>
      <c r="AE33" s="3" t="s">
        <v>19</v>
      </c>
      <c r="AF33" s="3">
        <v>0.26</v>
      </c>
      <c r="AG33" s="3">
        <v>0.2</v>
      </c>
      <c r="AH33" s="3">
        <v>0.35</v>
      </c>
      <c r="AI33" s="3">
        <v>0.09</v>
      </c>
      <c r="AJ33" s="3">
        <v>0.37</v>
      </c>
      <c r="AK33" s="3">
        <v>0.34</v>
      </c>
      <c r="AL33" s="4">
        <v>4.0399999999999998E-2</v>
      </c>
      <c r="AM33" s="4">
        <v>4.3E-3</v>
      </c>
      <c r="AN33" s="4">
        <v>1.89E-2</v>
      </c>
      <c r="AO33" s="4">
        <v>6.5299999999999997E-2</v>
      </c>
    </row>
    <row r="34" spans="6:41" ht="18">
      <c r="F34" s="3" t="s">
        <v>51</v>
      </c>
      <c r="G34" s="3" t="s">
        <v>50</v>
      </c>
      <c r="H34" s="3">
        <v>-0.3</v>
      </c>
      <c r="I34" s="3">
        <v>-0.3</v>
      </c>
      <c r="J34" s="3">
        <v>-0.1</v>
      </c>
      <c r="K34" s="3">
        <v>-0.27</v>
      </c>
      <c r="L34" s="3">
        <v>-0.46</v>
      </c>
      <c r="M34" s="3">
        <v>-0.24</v>
      </c>
      <c r="N34" s="3">
        <v>-0.34</v>
      </c>
      <c r="O34" s="3">
        <v>-0.27</v>
      </c>
      <c r="P34" s="3">
        <v>-0.28999999999999998</v>
      </c>
      <c r="Q34" s="3">
        <v>0.14000000000000001</v>
      </c>
      <c r="R34" s="3">
        <v>0.25</v>
      </c>
      <c r="S34" s="3">
        <v>0.93</v>
      </c>
      <c r="T34" s="3">
        <v>0.94</v>
      </c>
      <c r="U34" s="3">
        <v>0.84</v>
      </c>
      <c r="V34" s="3">
        <v>0.72</v>
      </c>
      <c r="W34" s="3">
        <v>0.86</v>
      </c>
      <c r="X34" s="3">
        <v>0.87</v>
      </c>
      <c r="Y34" s="3">
        <v>0.85</v>
      </c>
      <c r="Z34" s="3">
        <v>0.19</v>
      </c>
      <c r="AA34" s="3">
        <v>0.77</v>
      </c>
      <c r="AB34" s="3">
        <v>-0.08</v>
      </c>
      <c r="AC34" s="3">
        <v>0.59</v>
      </c>
      <c r="AD34" s="3">
        <v>0.87</v>
      </c>
      <c r="AE34" s="3">
        <v>0.26</v>
      </c>
      <c r="AF34" s="3" t="s">
        <v>19</v>
      </c>
      <c r="AG34" s="3">
        <v>0.92</v>
      </c>
      <c r="AH34" s="3">
        <v>0.64</v>
      </c>
      <c r="AI34" s="3">
        <v>0.36</v>
      </c>
      <c r="AJ34" s="3">
        <v>0.95</v>
      </c>
      <c r="AK34" s="3">
        <v>0.57999999999999996</v>
      </c>
      <c r="AL34" s="4">
        <v>1.9400000000000001E-2</v>
      </c>
      <c r="AM34" s="4">
        <v>3.3E-3</v>
      </c>
      <c r="AN34" s="4">
        <v>1.49E-2</v>
      </c>
      <c r="AO34" s="4">
        <v>5.16E-2</v>
      </c>
    </row>
    <row r="35" spans="6:41" ht="18">
      <c r="F35" s="3" t="s">
        <v>53</v>
      </c>
      <c r="G35" s="3" t="s">
        <v>52</v>
      </c>
      <c r="H35" s="3">
        <v>-0.28000000000000003</v>
      </c>
      <c r="I35" s="3">
        <v>-0.28000000000000003</v>
      </c>
      <c r="J35" s="3">
        <v>-0.1</v>
      </c>
      <c r="K35" s="3">
        <v>-0.28000000000000003</v>
      </c>
      <c r="L35" s="3">
        <v>-0.45</v>
      </c>
      <c r="M35" s="3">
        <v>-0.23</v>
      </c>
      <c r="N35" s="3">
        <v>-0.33</v>
      </c>
      <c r="O35" s="3">
        <v>-0.26</v>
      </c>
      <c r="P35" s="3">
        <v>-0.3</v>
      </c>
      <c r="Q35" s="3">
        <v>0.11</v>
      </c>
      <c r="R35" s="3">
        <v>0.22</v>
      </c>
      <c r="S35" s="3">
        <v>0.88</v>
      </c>
      <c r="T35" s="3">
        <v>0.89</v>
      </c>
      <c r="U35" s="3">
        <v>0.83</v>
      </c>
      <c r="V35" s="3">
        <v>0.57999999999999996</v>
      </c>
      <c r="W35" s="3">
        <v>0.7</v>
      </c>
      <c r="X35" s="3">
        <v>0.79</v>
      </c>
      <c r="Y35" s="3">
        <v>0.79</v>
      </c>
      <c r="Z35" s="3">
        <v>0.17</v>
      </c>
      <c r="AA35" s="3">
        <v>0.61</v>
      </c>
      <c r="AB35" s="3">
        <v>-0.12</v>
      </c>
      <c r="AC35" s="3">
        <v>0.59</v>
      </c>
      <c r="AD35" s="3">
        <v>0.78</v>
      </c>
      <c r="AE35" s="3">
        <v>0.2</v>
      </c>
      <c r="AF35" s="3">
        <v>0.92</v>
      </c>
      <c r="AG35" s="3" t="s">
        <v>19</v>
      </c>
      <c r="AH35" s="3">
        <v>0.59</v>
      </c>
      <c r="AI35" s="3">
        <v>0.27</v>
      </c>
      <c r="AJ35" s="3">
        <v>0.86</v>
      </c>
      <c r="AK35" s="3">
        <v>0.45</v>
      </c>
      <c r="AL35" s="4">
        <v>3.7999999999999999E-2</v>
      </c>
      <c r="AM35" s="4">
        <v>7.4999999999999997E-3</v>
      </c>
      <c r="AN35" s="4">
        <v>3.1099999999999999E-2</v>
      </c>
      <c r="AO35" s="4">
        <v>0.1076</v>
      </c>
    </row>
    <row r="36" spans="6:41" ht="18">
      <c r="F36" s="3" t="s">
        <v>71</v>
      </c>
      <c r="G36" s="3" t="s">
        <v>54</v>
      </c>
      <c r="H36" s="3">
        <v>-0.1</v>
      </c>
      <c r="I36" s="3">
        <v>-0.1</v>
      </c>
      <c r="J36" s="3">
        <v>0.03</v>
      </c>
      <c r="K36" s="3">
        <v>-0.12</v>
      </c>
      <c r="L36" s="3">
        <v>-0.23</v>
      </c>
      <c r="M36" s="3">
        <v>-0.08</v>
      </c>
      <c r="N36" s="3">
        <v>-0.14000000000000001</v>
      </c>
      <c r="O36" s="3">
        <v>-0.08</v>
      </c>
      <c r="P36" s="3">
        <v>-0.12</v>
      </c>
      <c r="Q36" s="3">
        <v>0.18</v>
      </c>
      <c r="R36" s="3">
        <v>0.21</v>
      </c>
      <c r="S36" s="3">
        <v>0.64</v>
      </c>
      <c r="T36" s="3">
        <v>0.64</v>
      </c>
      <c r="U36" s="3">
        <v>0.6</v>
      </c>
      <c r="V36" s="3">
        <v>0.56000000000000005</v>
      </c>
      <c r="W36" s="3">
        <v>0.56000000000000005</v>
      </c>
      <c r="X36" s="3">
        <v>0.62</v>
      </c>
      <c r="Y36" s="3">
        <v>0.59</v>
      </c>
      <c r="Z36" s="3">
        <v>0.13</v>
      </c>
      <c r="AA36" s="3">
        <v>0.45</v>
      </c>
      <c r="AB36" s="3">
        <v>7.0000000000000007E-2</v>
      </c>
      <c r="AC36" s="3">
        <v>0.41</v>
      </c>
      <c r="AD36" s="3">
        <v>0.61</v>
      </c>
      <c r="AE36" s="3">
        <v>0.35</v>
      </c>
      <c r="AF36" s="3">
        <v>0.64</v>
      </c>
      <c r="AG36" s="3">
        <v>0.59</v>
      </c>
      <c r="AH36" s="3" t="s">
        <v>19</v>
      </c>
      <c r="AI36" s="3">
        <v>0.22</v>
      </c>
      <c r="AJ36" s="3">
        <v>0.65</v>
      </c>
      <c r="AK36" s="3">
        <v>0.43</v>
      </c>
      <c r="AL36" s="4">
        <v>0.03</v>
      </c>
      <c r="AM36" s="4">
        <v>2.2000000000000001E-3</v>
      </c>
      <c r="AN36" s="4">
        <v>1.0699999999999999E-2</v>
      </c>
      <c r="AO36" s="4">
        <v>3.6999999999999998E-2</v>
      </c>
    </row>
    <row r="37" spans="6:41" ht="18">
      <c r="F37" s="3" t="s">
        <v>72</v>
      </c>
      <c r="G37" s="3" t="s">
        <v>55</v>
      </c>
      <c r="H37" s="3">
        <v>-0.1</v>
      </c>
      <c r="I37" s="3">
        <v>-0.09</v>
      </c>
      <c r="J37" s="3">
        <v>-0.04</v>
      </c>
      <c r="K37" s="3">
        <v>-0.08</v>
      </c>
      <c r="L37" s="3">
        <v>-0.12</v>
      </c>
      <c r="M37" s="3">
        <v>-0.1</v>
      </c>
      <c r="N37" s="3">
        <v>-0.11</v>
      </c>
      <c r="O37" s="3">
        <v>-0.09</v>
      </c>
      <c r="P37" s="3">
        <v>-7.0000000000000007E-2</v>
      </c>
      <c r="Q37" s="3">
        <v>0.06</v>
      </c>
      <c r="R37" s="3">
        <v>0.09</v>
      </c>
      <c r="S37" s="3">
        <v>0.34</v>
      </c>
      <c r="T37" s="3">
        <v>0.32</v>
      </c>
      <c r="U37" s="3">
        <v>0.33</v>
      </c>
      <c r="V37" s="3">
        <v>0.34</v>
      </c>
      <c r="W37" s="3">
        <v>0.37</v>
      </c>
      <c r="X37" s="3">
        <v>0.36</v>
      </c>
      <c r="Y37" s="3">
        <v>0.31</v>
      </c>
      <c r="Z37" s="3">
        <v>0.09</v>
      </c>
      <c r="AA37" s="3">
        <v>0.36</v>
      </c>
      <c r="AB37" s="3">
        <v>0.02</v>
      </c>
      <c r="AC37" s="3">
        <v>0.18</v>
      </c>
      <c r="AD37" s="3">
        <v>0.34</v>
      </c>
      <c r="AE37" s="3">
        <v>0.09</v>
      </c>
      <c r="AF37" s="3">
        <v>0.36</v>
      </c>
      <c r="AG37" s="3">
        <v>0.27</v>
      </c>
      <c r="AH37" s="3">
        <v>0.22</v>
      </c>
      <c r="AI37" s="3" t="s">
        <v>19</v>
      </c>
      <c r="AJ37" s="3">
        <v>0.37</v>
      </c>
      <c r="AK37" s="3">
        <v>0.32</v>
      </c>
      <c r="AL37" s="4">
        <v>1.41E-2</v>
      </c>
      <c r="AM37" s="4">
        <v>2.9999999999999997E-4</v>
      </c>
      <c r="AN37" s="4">
        <v>1.1999999999999999E-3</v>
      </c>
      <c r="AO37" s="4">
        <v>4.0000000000000001E-3</v>
      </c>
    </row>
    <row r="38" spans="6:41" ht="18">
      <c r="F38" s="3" t="s">
        <v>73</v>
      </c>
      <c r="G38" s="3" t="s">
        <v>56</v>
      </c>
      <c r="H38" s="3">
        <v>-0.2</v>
      </c>
      <c r="I38" s="3">
        <v>-0.2</v>
      </c>
      <c r="J38" s="3">
        <v>-0.02</v>
      </c>
      <c r="K38" s="3">
        <v>-0.18</v>
      </c>
      <c r="L38" s="3">
        <v>-0.37</v>
      </c>
      <c r="M38" s="3">
        <v>-0.16</v>
      </c>
      <c r="N38" s="3">
        <v>-0.24</v>
      </c>
      <c r="O38" s="3">
        <v>-0.18</v>
      </c>
      <c r="P38" s="3">
        <v>-0.19</v>
      </c>
      <c r="Q38" s="3">
        <v>0.21</v>
      </c>
      <c r="R38" s="3">
        <v>0.3</v>
      </c>
      <c r="S38" s="3">
        <v>0.94</v>
      </c>
      <c r="T38" s="3">
        <v>0.94</v>
      </c>
      <c r="U38" s="3">
        <v>0.88</v>
      </c>
      <c r="V38" s="3">
        <v>0.78</v>
      </c>
      <c r="W38" s="3">
        <v>0.87</v>
      </c>
      <c r="X38" s="3">
        <v>0.91</v>
      </c>
      <c r="Y38" s="3">
        <v>0.84</v>
      </c>
      <c r="Z38" s="3">
        <v>0.18</v>
      </c>
      <c r="AA38" s="3">
        <v>0.76</v>
      </c>
      <c r="AB38" s="3">
        <v>0.04</v>
      </c>
      <c r="AC38" s="3">
        <v>0.6</v>
      </c>
      <c r="AD38" s="3">
        <v>0.87</v>
      </c>
      <c r="AE38" s="3">
        <v>0.37</v>
      </c>
      <c r="AF38" s="3">
        <v>0.95</v>
      </c>
      <c r="AG38" s="3">
        <v>0.86</v>
      </c>
      <c r="AH38" s="3">
        <v>0.65</v>
      </c>
      <c r="AI38" s="3">
        <v>0.37</v>
      </c>
      <c r="AJ38" s="3" t="s">
        <v>19</v>
      </c>
      <c r="AK38" s="3">
        <v>0.64</v>
      </c>
      <c r="AL38" s="4">
        <v>2.5999999999999999E-2</v>
      </c>
      <c r="AM38" s="4">
        <v>2.5000000000000001E-3</v>
      </c>
      <c r="AN38" s="4">
        <v>1.15E-2</v>
      </c>
      <c r="AO38" s="4">
        <v>3.9699999999999999E-2</v>
      </c>
    </row>
    <row r="39" spans="6:41" ht="18">
      <c r="F39" s="3" t="s">
        <v>58</v>
      </c>
      <c r="G39" s="3" t="s">
        <v>57</v>
      </c>
      <c r="H39" s="3">
        <v>-0.01</v>
      </c>
      <c r="I39" s="3">
        <v>-0.01</v>
      </c>
      <c r="J39" s="3">
        <v>0.09</v>
      </c>
      <c r="K39" s="3">
        <v>-0.01</v>
      </c>
      <c r="L39" s="3">
        <v>-0.16</v>
      </c>
      <c r="M39" s="3">
        <v>-0.01</v>
      </c>
      <c r="N39" s="3">
        <v>-0.04</v>
      </c>
      <c r="O39" s="3">
        <v>-0.01</v>
      </c>
      <c r="P39" s="3">
        <v>-0.01</v>
      </c>
      <c r="Q39" s="3">
        <v>0.23</v>
      </c>
      <c r="R39" s="3">
        <v>0.28999999999999998</v>
      </c>
      <c r="S39" s="3">
        <v>0.63</v>
      </c>
      <c r="T39" s="3">
        <v>0.62</v>
      </c>
      <c r="U39" s="3">
        <v>0.59</v>
      </c>
      <c r="V39" s="3">
        <v>0.66</v>
      </c>
      <c r="W39" s="3">
        <v>0.67</v>
      </c>
      <c r="X39" s="3">
        <v>0.63</v>
      </c>
      <c r="Y39" s="3">
        <v>0.56000000000000005</v>
      </c>
      <c r="Z39" s="3">
        <v>0.19</v>
      </c>
      <c r="AA39" s="3">
        <v>0.64</v>
      </c>
      <c r="AB39" s="3">
        <v>0.18</v>
      </c>
      <c r="AC39" s="3">
        <v>0.32</v>
      </c>
      <c r="AD39" s="3">
        <v>0.57999999999999996</v>
      </c>
      <c r="AE39" s="3">
        <v>0.34</v>
      </c>
      <c r="AF39" s="3">
        <v>0.57999999999999996</v>
      </c>
      <c r="AG39" s="3">
        <v>0.45</v>
      </c>
      <c r="AH39" s="3">
        <v>0.43</v>
      </c>
      <c r="AI39" s="3">
        <v>0.32</v>
      </c>
      <c r="AJ39" s="3">
        <v>0.64</v>
      </c>
      <c r="AK39" s="3" t="s">
        <v>19</v>
      </c>
      <c r="AL39" s="4">
        <v>1.26E-2</v>
      </c>
      <c r="AM39" s="4">
        <v>6.9999999999999999E-4</v>
      </c>
      <c r="AN39" s="4">
        <v>3.0000000000000001E-3</v>
      </c>
      <c r="AO39" s="4">
        <v>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Report 6</vt:lpstr>
      <vt:lpstr>Optimization Model</vt:lpstr>
      <vt:lpstr>Results</vt:lpstr>
      <vt:lpstr>Last Price</vt:lpstr>
      <vt:lpstr>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Lalor</dc:creator>
  <cp:lastModifiedBy>Tristan Lalor</cp:lastModifiedBy>
  <dcterms:created xsi:type="dcterms:W3CDTF">2019-04-24T00:29:53Z</dcterms:created>
  <dcterms:modified xsi:type="dcterms:W3CDTF">2019-04-29T21:14:42Z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