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5125" windowHeight="12330"/>
  </bookViews>
  <sheets>
    <sheet name="Planification" sheetId="11" r:id="rId1"/>
  </sheets>
  <definedNames>
    <definedName name="avancement_tâche" localSheetId="0">Planification!#REF!</definedName>
    <definedName name="ce_jour" localSheetId="0">TODAY()</definedName>
    <definedName name="Début_Projet">Planification!$C$3</definedName>
    <definedName name="début_tâche" localSheetId="0">Planification!$C1</definedName>
    <definedName name="fin_tâche" localSheetId="0">Planification!$D1</definedName>
    <definedName name="_xlnm.Print_Titles" localSheetId="0">Planification!$4:$6</definedName>
    <definedName name="Semaine_Affichage">Planification!$C$4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1" l="1"/>
  <c r="C9" i="11" l="1"/>
  <c r="D9" i="11" s="1"/>
  <c r="C10" i="11" s="1"/>
  <c r="D10" i="11" s="1"/>
  <c r="C11" i="11" s="1"/>
  <c r="D11" i="11" l="1"/>
  <c r="G5" i="11"/>
  <c r="G6" i="11" s="1"/>
  <c r="F20" i="11"/>
  <c r="F15" i="11"/>
  <c r="F8" i="11"/>
  <c r="F9" i="11" l="1"/>
  <c r="C12" i="11"/>
  <c r="D12" i="11" s="1"/>
  <c r="F11" i="11" l="1"/>
  <c r="C13" i="11"/>
  <c r="D13" i="11" s="1"/>
  <c r="H5" i="11"/>
  <c r="C14" i="11" l="1"/>
  <c r="D14" i="11" s="1"/>
  <c r="C16" i="11" s="1"/>
  <c r="D16" i="11" s="1"/>
  <c r="C17" i="11" s="1"/>
  <c r="D17" i="11" s="1"/>
  <c r="I5" i="11"/>
  <c r="F16" i="11" l="1"/>
  <c r="J5" i="11"/>
  <c r="K5" i="11" l="1"/>
  <c r="L5" i="11" l="1"/>
  <c r="M5" i="11" l="1"/>
  <c r="N5" i="11" l="1"/>
  <c r="N6" i="11" s="1"/>
  <c r="M6" i="11"/>
  <c r="L6" i="11"/>
  <c r="K6" i="11"/>
  <c r="J6" i="11"/>
  <c r="I6" i="11"/>
  <c r="H6" i="11"/>
  <c r="G4" i="11"/>
  <c r="F17" i="11" l="1"/>
  <c r="C18" i="11"/>
  <c r="D18" i="11" s="1"/>
  <c r="F12" i="11"/>
  <c r="F13" i="11"/>
  <c r="N4" i="11"/>
  <c r="O5" i="11"/>
  <c r="C19" i="11" l="1"/>
  <c r="D19" i="11" s="1"/>
  <c r="P5" i="11"/>
  <c r="Q5" i="11" l="1"/>
  <c r="R5" i="11" l="1"/>
  <c r="S5" i="11" l="1"/>
  <c r="T5" i="11" l="1"/>
  <c r="U5" i="11" l="1"/>
  <c r="U6" i="11" s="1"/>
  <c r="T6" i="11"/>
  <c r="S6" i="11"/>
  <c r="R6" i="11"/>
  <c r="Q6" i="11"/>
  <c r="P6" i="11"/>
  <c r="O6" i="11"/>
  <c r="F18" i="11"/>
  <c r="V5" i="11" l="1"/>
  <c r="W5" i="11" s="1"/>
  <c r="U4" i="11"/>
  <c r="X5" i="11" l="1"/>
  <c r="Y5" i="11" l="1"/>
  <c r="Z5" i="11" l="1"/>
  <c r="AA5" i="11" l="1"/>
  <c r="AB5" i="11" l="1"/>
  <c r="AB6" i="11" s="1"/>
  <c r="AA6" i="11"/>
  <c r="Z6" i="11"/>
  <c r="Y6" i="11"/>
  <c r="X6" i="11"/>
  <c r="W6" i="11"/>
  <c r="V6" i="11"/>
  <c r="AC5" i="11" l="1"/>
  <c r="AD5" i="11" s="1"/>
  <c r="AE5" i="11" l="1"/>
  <c r="AF5" i="11" l="1"/>
  <c r="AG5" i="11" l="1"/>
  <c r="AH5" i="11" l="1"/>
  <c r="AH6" i="11" s="1"/>
  <c r="AG6" i="11"/>
  <c r="AF6" i="11"/>
  <c r="AE6" i="11"/>
  <c r="AD6" i="11"/>
  <c r="AC6" i="11"/>
  <c r="AB4" i="11"/>
  <c r="AI5" i="11" l="1"/>
  <c r="AJ5" i="11" l="1"/>
  <c r="AK5" i="11" l="1"/>
  <c r="AL5" i="11" l="1"/>
  <c r="AM5" i="11" l="1"/>
  <c r="AN5" i="11" l="1"/>
  <c r="AO5" i="11" l="1"/>
  <c r="AO6" i="11" s="1"/>
  <c r="AN6" i="11"/>
  <c r="AM6" i="11"/>
  <c r="AL6" i="11"/>
  <c r="AK6" i="11"/>
  <c r="AJ6" i="11"/>
  <c r="AI6" i="11"/>
  <c r="AI4" i="11" l="1"/>
  <c r="C21" i="11" l="1"/>
  <c r="D21" i="11" s="1"/>
  <c r="C22" i="11" s="1"/>
  <c r="D22" i="11" s="1"/>
  <c r="F21" i="11" l="1"/>
  <c r="F19" i="11"/>
</calcChain>
</file>

<file path=xl/sharedStrings.xml><?xml version="1.0" encoding="utf-8"?>
<sst xmlns="http://schemas.openxmlformats.org/spreadsheetml/2006/main" count="34" uniqueCount="34">
  <si>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</si>
  <si>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</si>
  <si>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</si>
  <si>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</si>
  <si>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</si>
  <si>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</si>
  <si>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</si>
  <si>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</si>
  <si>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</si>
  <si>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</si>
  <si>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</si>
  <si>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</si>
  <si>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</si>
  <si>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</si>
  <si>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</si>
  <si>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DÉBUT</t>
  </si>
  <si>
    <t>FIN</t>
  </si>
  <si>
    <t>JOURS</t>
  </si>
  <si>
    <t>Eurêka!</t>
  </si>
  <si>
    <t>Planification - Analyse</t>
  </si>
  <si>
    <t>Réalisation</t>
  </si>
  <si>
    <t>Planification Initatiale</t>
  </si>
  <si>
    <t>Conception des uses cases et scénario</t>
  </si>
  <si>
    <t>Conception des diagrammes de flux</t>
  </si>
  <si>
    <t>Conception de l'interface graphique</t>
  </si>
  <si>
    <t>Réalisation du système de portes aléatoires</t>
  </si>
  <si>
    <t>Réalisation du système de portes manuelle</t>
  </si>
  <si>
    <t>Réalisation du système de capture du puzzle</t>
  </si>
  <si>
    <t>Réalisiation de l'interface graphique avec la théorie des portes</t>
  </si>
  <si>
    <t xml:space="preserve">Mise à jour du rapport de projet </t>
  </si>
  <si>
    <t>Création de l'environment de travail</t>
  </si>
  <si>
    <t>Création des sprints, tâches, tests sur IceScrum</t>
  </si>
  <si>
    <t>Documentation et Tests</t>
  </si>
  <si>
    <t>Création des test unitaire, validation des tests d'acceptation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</si>
</sst>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s>
  <fonts count="32" x14ac:knownFonts="1">
    <font>
      <sz val="11"/>
      <color theme="1"/>
      <name val="Arial"/>
      <family val="2"/>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9"/>
      <color theme="0"/>
      <name val="Arial"/>
      <family val="2"/>
    </font>
    <font>
      <sz val="8"/>
      <color theme="0"/>
      <name val="Arial"/>
      <family val="2"/>
    </font>
    <font>
      <sz val="11"/>
      <color theme="0"/>
      <name val="Arial"/>
      <family val="2"/>
    </font>
    <font>
      <sz val="11"/>
      <color theme="1"/>
      <name val="Arial"/>
      <family val="2"/>
    </font>
    <font>
      <b/>
      <sz val="11"/>
      <name val="Arial"/>
      <family val="2"/>
    </font>
    <font>
      <sz val="14"/>
      <color theme="1"/>
      <name val="Arial"/>
      <family val="2"/>
    </font>
    <font>
      <sz val="9"/>
      <name val="Arial"/>
      <family val="2"/>
    </font>
    <font>
      <b/>
      <sz val="11"/>
      <color theme="1"/>
      <name val="Arial"/>
      <family val="2"/>
    </font>
    <font>
      <sz val="11"/>
      <name val="Arial"/>
      <family val="2"/>
    </font>
    <font>
      <i/>
      <sz val="9"/>
      <color theme="1"/>
      <name val="Arial"/>
      <family val="2"/>
    </font>
    <font>
      <sz val="10"/>
      <color theme="1" tint="0.499984740745262"/>
      <name val="Arial"/>
      <family val="2"/>
    </font>
    <font>
      <sz val="22"/>
      <color theme="1"/>
      <name val="Arial"/>
      <family val="2"/>
    </font>
  </fonts>
  <fills count="4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rgb="FFC00000"/>
        <bgColor indexed="64"/>
      </patternFill>
    </fill>
    <fill>
      <patternFill patternType="solid">
        <fgColor theme="3" tint="0.79998168889431442"/>
        <bgColor indexed="64"/>
      </patternFill>
    </fill>
    <fill>
      <patternFill patternType="solid">
        <fgColor theme="3" tint="0.39997558519241921"/>
        <bgColor theme="4"/>
      </patternFill>
    </fill>
    <fill>
      <patternFill patternType="solid">
        <fgColor theme="3" tint="0.39997558519241921"/>
        <bgColor indexed="64"/>
      </patternFill>
    </fill>
    <fill>
      <patternFill patternType="solid">
        <fgColor theme="1"/>
        <bgColor auto="1"/>
      </patternFill>
    </fill>
    <fill>
      <patternFill patternType="solid">
        <fgColor theme="1" tint="4.9989318521683403E-2"/>
        <bgColor theme="7" tint="0.79995117038483843"/>
      </patternFill>
    </fill>
    <fill>
      <patternFill patternType="solid">
        <fgColor theme="1"/>
        <bgColor theme="7" tint="0.79995117038483843"/>
      </patternFill>
    </fill>
    <fill>
      <patternFill patternType="solid">
        <fgColor theme="1" tint="4.9989318521683403E-2"/>
        <bgColor auto="1"/>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applyNumberFormat="0"/>
    <xf numFmtId="0" fontId="1" fillId="0" borderId="0" applyNumberFormat="0" applyFill="0" applyBorder="0" applyAlignment="0" applyProtection="0">
      <alignment vertical="top"/>
      <protection locked="0"/>
    </xf>
    <xf numFmtId="9" fontId="3" fillId="0" borderId="0" applyFont="0" applyFill="0" applyBorder="0" applyAlignment="0" applyProtection="0"/>
    <xf numFmtId="0" fontId="6" fillId="0" borderId="0"/>
    <xf numFmtId="167" fontId="3" fillId="0" borderId="3"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8" fontId="3" fillId="0" borderId="3">
      <alignment horizontal="center" vertical="center"/>
    </xf>
    <xf numFmtId="169" fontId="3" fillId="0" borderId="2" applyFill="0">
      <alignment horizontal="center" vertical="center"/>
    </xf>
    <xf numFmtId="0" fontId="3" fillId="0" borderId="2" applyFill="0">
      <alignment horizontal="center" vertical="center"/>
    </xf>
    <xf numFmtId="0" fontId="3" fillId="0" borderId="2" applyFill="0">
      <alignment horizontal="left" vertical="center" indent="2"/>
    </xf>
    <xf numFmtId="0" fontId="8" fillId="0" borderId="0" applyNumberForma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0" applyNumberFormat="0" applyBorder="0" applyAlignment="0" applyProtection="0"/>
    <xf numFmtId="0" fontId="13" fillId="11" borderId="11" applyNumberFormat="0" applyAlignment="0" applyProtection="0"/>
    <xf numFmtId="0" fontId="14" fillId="12" borderId="12" applyNumberFormat="0" applyAlignment="0" applyProtection="0"/>
    <xf numFmtId="0" fontId="15" fillId="12" borderId="11" applyNumberFormat="0" applyAlignment="0" applyProtection="0"/>
    <xf numFmtId="0" fontId="16" fillId="0" borderId="13" applyNumberFormat="0" applyFill="0" applyAlignment="0" applyProtection="0"/>
    <xf numFmtId="0" fontId="17" fillId="13" borderId="14" applyNumberFormat="0" applyAlignment="0" applyProtection="0"/>
    <xf numFmtId="0" fontId="18" fillId="0" borderId="0" applyNumberFormat="0" applyFill="0" applyBorder="0" applyAlignment="0" applyProtection="0"/>
    <xf numFmtId="0" fontId="3" fillId="14" borderId="15" applyNumberFormat="0" applyFont="0" applyAlignment="0" applyProtection="0"/>
    <xf numFmtId="0" fontId="19" fillId="0" borderId="0" applyNumberFormat="0" applyFill="0" applyBorder="0" applyAlignment="0" applyProtection="0"/>
    <xf numFmtId="0" fontId="2" fillId="0" borderId="16" applyNumberFormat="0" applyFill="0" applyAlignment="0" applyProtection="0"/>
    <xf numFmtId="0" fontId="6"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6"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6"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6"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6"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6"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cellStyleXfs>
  <cellXfs count="76">
    <xf numFmtId="0" fontId="0" fillId="0" borderId="0" xfId="0"/>
    <xf numFmtId="0" fontId="6" fillId="0" borderId="0" xfId="3"/>
    <xf numFmtId="0" fontId="7" fillId="0" borderId="0" xfId="1" applyFont="1" applyProtection="1">
      <alignment vertical="top"/>
    </xf>
    <xf numFmtId="0" fontId="22" fillId="0" borderId="0" xfId="3" applyFont="1" applyAlignment="1">
      <alignment wrapText="1"/>
    </xf>
    <xf numFmtId="0" fontId="7" fillId="0" borderId="0" xfId="0" applyFont="1" applyAlignment="1">
      <alignment horizontal="center"/>
    </xf>
    <xf numFmtId="0" fontId="7" fillId="0" borderId="0" xfId="0" applyFont="1" applyAlignment="1">
      <alignment horizontal="center" vertical="center"/>
    </xf>
    <xf numFmtId="0" fontId="23" fillId="0" borderId="0" xfId="0" applyFont="1"/>
    <xf numFmtId="0" fontId="7" fillId="0" borderId="0" xfId="0" applyFont="1"/>
    <xf numFmtId="0" fontId="24" fillId="0" borderId="0" xfId="0" applyFont="1"/>
    <xf numFmtId="0" fontId="22" fillId="0" borderId="0" xfId="3" applyFont="1"/>
    <xf numFmtId="0" fontId="25" fillId="0" borderId="0" xfId="6" applyFont="1"/>
    <xf numFmtId="0" fontId="23" fillId="0" borderId="0" xfId="0" applyFont="1" applyAlignment="1">
      <alignment horizontal="center"/>
    </xf>
    <xf numFmtId="0" fontId="23" fillId="0" borderId="3" xfId="0" applyFont="1" applyBorder="1" applyAlignment="1">
      <alignment horizontal="center" vertical="center"/>
    </xf>
    <xf numFmtId="0" fontId="23" fillId="0" borderId="10" xfId="0" applyFont="1" applyBorder="1"/>
    <xf numFmtId="0" fontId="23" fillId="0" borderId="9" xfId="0" applyFont="1" applyBorder="1" applyAlignment="1">
      <alignment vertical="center"/>
    </xf>
    <xf numFmtId="0" fontId="27" fillId="5" borderId="2" xfId="0" applyFont="1" applyFill="1" applyBorder="1" applyAlignment="1">
      <alignment horizontal="left" vertical="center" indent="1"/>
    </xf>
    <xf numFmtId="169" fontId="23" fillId="5" borderId="2" xfId="0" applyNumberFormat="1" applyFont="1" applyFill="1" applyBorder="1" applyAlignment="1">
      <alignment horizontal="center" vertical="center"/>
    </xf>
    <xf numFmtId="169" fontId="28" fillId="5" borderId="2" xfId="0" applyNumberFormat="1" applyFont="1" applyFill="1" applyBorder="1" applyAlignment="1">
      <alignment horizontal="center" vertical="center"/>
    </xf>
    <xf numFmtId="0" fontId="28" fillId="0" borderId="2" xfId="0" applyFont="1" applyBorder="1" applyAlignment="1">
      <alignment horizontal="center" vertical="center"/>
    </xf>
    <xf numFmtId="0" fontId="23" fillId="0" borderId="0" xfId="0" applyFont="1" applyAlignment="1">
      <alignment vertical="center"/>
    </xf>
    <xf numFmtId="0" fontId="23" fillId="2" borderId="2" xfId="12" applyFont="1" applyFill="1">
      <alignment horizontal="left" vertical="center" indent="2"/>
    </xf>
    <xf numFmtId="169" fontId="23" fillId="2" borderId="2" xfId="10" applyNumberFormat="1" applyFont="1" applyFill="1">
      <alignment horizontal="center" vertical="center"/>
    </xf>
    <xf numFmtId="0" fontId="23" fillId="39" borderId="2" xfId="12" applyFont="1" applyFill="1">
      <alignment horizontal="left" vertical="center" indent="2"/>
    </xf>
    <xf numFmtId="0" fontId="23" fillId="40" borderId="2" xfId="12" applyFont="1" applyFill="1">
      <alignment horizontal="left" vertical="center" indent="2"/>
    </xf>
    <xf numFmtId="0" fontId="23" fillId="2" borderId="2" xfId="12" applyFont="1" applyFill="1" applyAlignment="1">
      <alignment horizontal="left" vertical="center" wrapText="1" indent="2"/>
    </xf>
    <xf numFmtId="0" fontId="23" fillId="0" borderId="9" xfId="0" applyFont="1" applyBorder="1" applyAlignment="1">
      <alignment horizontal="right" vertical="center"/>
    </xf>
    <xf numFmtId="0" fontId="27" fillId="6" borderId="2" xfId="0" applyFont="1" applyFill="1" applyBorder="1" applyAlignment="1">
      <alignment horizontal="left" vertical="center" indent="1"/>
    </xf>
    <xf numFmtId="169" fontId="23" fillId="6" borderId="2" xfId="0" applyNumberFormat="1" applyFont="1" applyFill="1" applyBorder="1" applyAlignment="1">
      <alignment horizontal="center" vertical="center"/>
    </xf>
    <xf numFmtId="169" fontId="28" fillId="6" borderId="2" xfId="0" applyNumberFormat="1" applyFont="1" applyFill="1" applyBorder="1" applyAlignment="1">
      <alignment horizontal="center" vertical="center"/>
    </xf>
    <xf numFmtId="0" fontId="23" fillId="3" borderId="2" xfId="12" applyFont="1" applyFill="1">
      <alignment horizontal="left" vertical="center" indent="2"/>
    </xf>
    <xf numFmtId="169" fontId="23" fillId="3" borderId="2" xfId="10" applyNumberFormat="1" applyFont="1" applyFill="1">
      <alignment horizontal="center" vertical="center"/>
    </xf>
    <xf numFmtId="0" fontId="27" fillId="4" borderId="2" xfId="0" applyFont="1" applyFill="1" applyBorder="1" applyAlignment="1">
      <alignment horizontal="left" vertical="center" indent="1"/>
    </xf>
    <xf numFmtId="169" fontId="23" fillId="4" borderId="2" xfId="0" applyNumberFormat="1" applyFont="1" applyFill="1" applyBorder="1" applyAlignment="1">
      <alignment horizontal="center" vertical="center"/>
    </xf>
    <xf numFmtId="169" fontId="28" fillId="4" borderId="2" xfId="0" applyNumberFormat="1" applyFont="1" applyFill="1" applyBorder="1" applyAlignment="1">
      <alignment horizontal="center" vertical="center"/>
    </xf>
    <xf numFmtId="0" fontId="23" fillId="7" borderId="2" xfId="12" applyFont="1" applyFill="1">
      <alignment horizontal="left" vertical="center" indent="2"/>
    </xf>
    <xf numFmtId="169" fontId="23" fillId="7" borderId="2" xfId="10" applyNumberFormat="1" applyFont="1" applyFill="1">
      <alignment horizontal="center" vertical="center"/>
    </xf>
    <xf numFmtId="0" fontId="23" fillId="0" borderId="0" xfId="0" applyFont="1" applyAlignment="1">
      <alignment horizontal="right" vertical="center"/>
    </xf>
    <xf numFmtId="0" fontId="22" fillId="0" borderId="0" xfId="0" applyFont="1" applyAlignment="1">
      <alignment horizontal="center"/>
    </xf>
    <xf numFmtId="0" fontId="20" fillId="42" borderId="1" xfId="0" applyFont="1" applyFill="1" applyBorder="1" applyAlignment="1">
      <alignment horizontal="left" vertical="center" indent="1"/>
    </xf>
    <xf numFmtId="0" fontId="20" fillId="42" borderId="1" xfId="0" applyFont="1" applyFill="1" applyBorder="1" applyAlignment="1">
      <alignment horizontal="center" vertical="center" wrapText="1"/>
    </xf>
    <xf numFmtId="0" fontId="21" fillId="43" borderId="8" xfId="0" applyFont="1" applyFill="1" applyBorder="1" applyAlignment="1">
      <alignment horizontal="center" vertical="center" shrinkToFit="1"/>
    </xf>
    <xf numFmtId="171" fontId="26" fillId="41" borderId="6" xfId="0" applyNumberFormat="1" applyFont="1" applyFill="1" applyBorder="1" applyAlignment="1">
      <alignment horizontal="center" vertical="center"/>
    </xf>
    <xf numFmtId="171" fontId="26" fillId="41" borderId="0" xfId="0" applyNumberFormat="1" applyFont="1" applyFill="1" applyAlignment="1">
      <alignment horizontal="center" vertical="center"/>
    </xf>
    <xf numFmtId="171" fontId="26" fillId="41" borderId="7" xfId="0" applyNumberFormat="1" applyFont="1" applyFill="1" applyBorder="1" applyAlignment="1">
      <alignment horizontal="center" vertical="center"/>
    </xf>
    <xf numFmtId="0" fontId="3" fillId="31" borderId="2" xfId="12" applyFill="1">
      <alignment horizontal="left" vertical="center" indent="2"/>
    </xf>
    <xf numFmtId="0" fontId="23" fillId="7" borderId="17" xfId="12" applyFont="1" applyFill="1" applyBorder="1">
      <alignment horizontal="left" vertical="center" indent="2"/>
    </xf>
    <xf numFmtId="169" fontId="23" fillId="7" borderId="17" xfId="10" applyNumberFormat="1" applyFont="1" applyFill="1" applyBorder="1">
      <alignment horizontal="center" vertical="center"/>
    </xf>
    <xf numFmtId="0" fontId="28" fillId="0" borderId="17" xfId="0" applyFont="1" applyBorder="1" applyAlignment="1">
      <alignment horizontal="center" vertical="center"/>
    </xf>
    <xf numFmtId="0" fontId="23" fillId="0" borderId="18" xfId="0" applyFont="1" applyBorder="1" applyAlignment="1">
      <alignment vertical="center"/>
    </xf>
    <xf numFmtId="0" fontId="23" fillId="39" borderId="17" xfId="12" applyFont="1" applyFill="1" applyBorder="1">
      <alignment horizontal="left" vertical="center" indent="2"/>
    </xf>
    <xf numFmtId="0" fontId="23" fillId="0" borderId="0" xfId="12" applyFont="1" applyFill="1" applyBorder="1">
      <alignment horizontal="left" vertical="center" indent="2"/>
    </xf>
    <xf numFmtId="169" fontId="23" fillId="0" borderId="0" xfId="10" applyNumberFormat="1" applyFont="1" applyFill="1" applyBorder="1">
      <alignment horizontal="center" vertical="center"/>
    </xf>
    <xf numFmtId="0" fontId="28" fillId="0" borderId="0" xfId="0" applyFont="1" applyFill="1" applyBorder="1" applyAlignment="1">
      <alignment horizontal="center" vertical="center"/>
    </xf>
    <xf numFmtId="0" fontId="23" fillId="0" borderId="0" xfId="0" applyFont="1" applyFill="1" applyBorder="1" applyAlignment="1">
      <alignment vertical="center"/>
    </xf>
    <xf numFmtId="0" fontId="29" fillId="0" borderId="0" xfId="0" applyFont="1" applyFill="1" applyBorder="1" applyAlignment="1">
      <alignment horizontal="left" vertical="center" indent="1"/>
    </xf>
    <xf numFmtId="169" fontId="30" fillId="0" borderId="0" xfId="0" applyNumberFormat="1" applyFont="1" applyFill="1" applyBorder="1" applyAlignment="1">
      <alignment horizontal="left" vertical="center"/>
    </xf>
    <xf numFmtId="169" fontId="28" fillId="0" borderId="0" xfId="0" applyNumberFormat="1" applyFont="1" applyFill="1" applyBorder="1" applyAlignment="1">
      <alignment horizontal="center" vertical="center"/>
    </xf>
    <xf numFmtId="0" fontId="31" fillId="0" borderId="0" xfId="0" applyFont="1"/>
    <xf numFmtId="0" fontId="23" fillId="0" borderId="2" xfId="12" applyFont="1" applyFill="1">
      <alignment horizontal="left" vertical="center" indent="2"/>
    </xf>
    <xf numFmtId="0" fontId="23" fillId="44" borderId="9" xfId="0" applyFont="1" applyFill="1" applyBorder="1" applyAlignment="1">
      <alignment vertical="center"/>
    </xf>
    <xf numFmtId="0" fontId="23" fillId="44" borderId="2" xfId="12" applyFont="1" applyFill="1">
      <alignment horizontal="left" vertical="center" indent="2"/>
    </xf>
    <xf numFmtId="0" fontId="23" fillId="44" borderId="18" xfId="0" applyFont="1" applyFill="1" applyBorder="1" applyAlignment="1">
      <alignment vertical="center"/>
    </xf>
    <xf numFmtId="0" fontId="23" fillId="45" borderId="9" xfId="0" applyFont="1" applyFill="1" applyBorder="1" applyAlignment="1">
      <alignment vertical="center"/>
    </xf>
    <xf numFmtId="0" fontId="23" fillId="45" borderId="9" xfId="0" applyFont="1" applyFill="1" applyBorder="1" applyAlignment="1">
      <alignment horizontal="right" vertical="center"/>
    </xf>
    <xf numFmtId="0" fontId="23" fillId="45" borderId="2" xfId="12" applyFont="1" applyFill="1">
      <alignment horizontal="left" vertical="center" indent="2"/>
    </xf>
    <xf numFmtId="0" fontId="23" fillId="45" borderId="18" xfId="0" applyFont="1" applyFill="1" applyBorder="1" applyAlignment="1">
      <alignment vertical="center"/>
    </xf>
    <xf numFmtId="0" fontId="23" fillId="46" borderId="9" xfId="0" applyFont="1" applyFill="1" applyBorder="1" applyAlignment="1">
      <alignment vertical="center"/>
    </xf>
    <xf numFmtId="0" fontId="23" fillId="46" borderId="2" xfId="12" applyFont="1" applyFill="1">
      <alignment horizontal="left" vertical="center" indent="2"/>
    </xf>
    <xf numFmtId="0" fontId="23" fillId="46" borderId="18" xfId="0" applyFont="1" applyFill="1" applyBorder="1" applyAlignment="1">
      <alignment vertical="center"/>
    </xf>
    <xf numFmtId="0" fontId="23" fillId="47" borderId="9" xfId="0" applyFont="1" applyFill="1" applyBorder="1" applyAlignment="1">
      <alignment vertical="center"/>
    </xf>
    <xf numFmtId="0" fontId="23" fillId="47" borderId="18" xfId="0" applyFont="1" applyFill="1" applyBorder="1" applyAlignment="1">
      <alignment vertical="center"/>
    </xf>
    <xf numFmtId="170" fontId="23" fillId="41" borderId="4" xfId="0" applyNumberFormat="1" applyFont="1" applyFill="1" applyBorder="1" applyAlignment="1">
      <alignment horizontal="left" vertical="center" wrapText="1" indent="1"/>
    </xf>
    <xf numFmtId="170" fontId="23" fillId="41" borderId="1" xfId="0" applyNumberFormat="1" applyFont="1" applyFill="1" applyBorder="1" applyAlignment="1">
      <alignment horizontal="left" vertical="center" wrapText="1" indent="1"/>
    </xf>
    <xf numFmtId="170" fontId="23" fillId="41" borderId="5" xfId="0" applyNumberFormat="1" applyFont="1" applyFill="1" applyBorder="1" applyAlignment="1">
      <alignment horizontal="left" vertical="center" wrapText="1" indent="1"/>
    </xf>
    <xf numFmtId="168" fontId="23" fillId="0" borderId="3" xfId="9" applyFont="1" applyAlignment="1">
      <alignment horizontal="center" vertical="center" wrapText="1"/>
    </xf>
    <xf numFmtId="168" fontId="23" fillId="0" borderId="3" xfId="9" applyFo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cellStyle name="Début du projet" xfId="9"/>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cellStyles>
  <dxfs count="16">
    <dxf>
      <fill>
        <patternFill>
          <bgColor theme="1"/>
        </patternFill>
      </fill>
      <border>
        <left/>
        <right/>
        <top/>
        <bottom/>
      </border>
    </dxf>
    <dxf>
      <fill>
        <patternFill>
          <bgColor theme="7"/>
        </patternFill>
      </fill>
      <border>
        <left/>
        <right/>
      </border>
    </dxf>
    <dxf>
      <fill>
        <patternFill>
          <bgColor theme="0" tint="-0.34998626667073579"/>
        </patternFill>
      </fill>
    </dxf>
    <dxf>
      <fill>
        <patternFill patternType="lightDown">
          <fgColor rgb="FFC00000"/>
        </patternFill>
      </fill>
      <border>
        <left/>
        <right/>
        <top/>
        <bottom/>
        <vertical/>
        <horizontal/>
      </border>
    </dxf>
    <dxf>
      <fill>
        <patternFill patternType="solid">
          <fgColor theme="8" tint="-0.24994659260841701"/>
          <bgColor theme="7"/>
        </patternFill>
      </fill>
      <border>
        <left/>
        <right/>
      </border>
    </dxf>
    <dxf>
      <fill>
        <patternFill>
          <bgColor theme="0" tint="-0.34998626667073579"/>
        </patternFill>
      </fill>
    </dxf>
    <dxf>
      <fill>
        <patternFill patternType="solid">
          <fgColor rgb="FFC00000"/>
        </patternFill>
      </fill>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00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Bleu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V26"/>
  <sheetViews>
    <sheetView showGridLines="0" tabSelected="1" showRuler="0" zoomScale="85" zoomScaleNormal="85" zoomScalePageLayoutView="70" workbookViewId="0">
      <pane ySplit="6" topLeftCell="A7" activePane="bottomLeft" state="frozen"/>
      <selection pane="bottomLeft" activeCell="AM8" sqref="AM8"/>
    </sheetView>
  </sheetViews>
  <sheetFormatPr baseColWidth="10" defaultColWidth="9" defaultRowHeight="30" customHeight="1" x14ac:dyDescent="0.2"/>
  <cols>
    <col min="1" max="1" width="2.625" style="9" customWidth="1"/>
    <col min="2" max="2" width="59.875" style="6" customWidth="1"/>
    <col min="3" max="3" width="10.375" style="11" customWidth="1"/>
    <col min="4" max="4" width="15" style="6" bestFit="1" customWidth="1"/>
    <col min="5" max="5" width="2.625" style="6" customWidth="1"/>
    <col min="6" max="6" width="0.25" style="6" customWidth="1"/>
    <col min="7" max="26" width="2.5" style="6" customWidth="1"/>
    <col min="27" max="36" width="3.25" style="6" customWidth="1"/>
    <col min="37" max="37" width="2.5" style="6" customWidth="1"/>
    <col min="38" max="38" width="2.25" style="6" customWidth="1"/>
    <col min="39" max="41" width="2.5" style="6" customWidth="1"/>
    <col min="42" max="16384" width="9" style="6"/>
  </cols>
  <sheetData>
    <row r="1" spans="1:48" ht="30" customHeight="1" x14ac:dyDescent="0.25">
      <c r="A1" s="3" t="s">
        <v>0</v>
      </c>
      <c r="C1" s="4"/>
      <c r="D1" s="5"/>
      <c r="F1" s="7"/>
      <c r="G1" s="8"/>
    </row>
    <row r="2" spans="1:48" ht="30" customHeight="1" x14ac:dyDescent="0.25">
      <c r="A2" s="9" t="s">
        <v>1</v>
      </c>
      <c r="B2" s="10"/>
      <c r="G2" s="2"/>
    </row>
    <row r="3" spans="1:48" ht="30" customHeight="1" x14ac:dyDescent="0.35">
      <c r="A3" s="9" t="s">
        <v>2</v>
      </c>
      <c r="B3" s="57" t="s">
        <v>18</v>
      </c>
      <c r="C3" s="74">
        <v>44683</v>
      </c>
      <c r="D3" s="75"/>
      <c r="AG3"/>
    </row>
    <row r="4" spans="1:48" ht="30" customHeight="1" x14ac:dyDescent="0.2">
      <c r="A4" s="3" t="s">
        <v>3</v>
      </c>
      <c r="C4" s="12">
        <v>1</v>
      </c>
      <c r="G4" s="71">
        <f>G5</f>
        <v>44683</v>
      </c>
      <c r="H4" s="72"/>
      <c r="I4" s="72"/>
      <c r="J4" s="72"/>
      <c r="K4" s="72"/>
      <c r="L4" s="72"/>
      <c r="M4" s="73"/>
      <c r="N4" s="71">
        <f>N5</f>
        <v>44690</v>
      </c>
      <c r="O4" s="72"/>
      <c r="P4" s="72"/>
      <c r="Q4" s="72"/>
      <c r="R4" s="72"/>
      <c r="S4" s="72"/>
      <c r="T4" s="73"/>
      <c r="U4" s="71">
        <f>U5</f>
        <v>44697</v>
      </c>
      <c r="V4" s="72"/>
      <c r="W4" s="72"/>
      <c r="X4" s="72"/>
      <c r="Y4" s="72"/>
      <c r="Z4" s="72"/>
      <c r="AA4" s="73"/>
      <c r="AB4" s="71">
        <f>AB5</f>
        <v>44704</v>
      </c>
      <c r="AC4" s="72"/>
      <c r="AD4" s="72"/>
      <c r="AE4" s="72"/>
      <c r="AF4" s="72"/>
      <c r="AG4" s="72"/>
      <c r="AH4" s="73"/>
      <c r="AI4" s="71">
        <f>AI5</f>
        <v>44711</v>
      </c>
      <c r="AJ4" s="72"/>
      <c r="AK4" s="72"/>
      <c r="AL4" s="72"/>
      <c r="AM4" s="72"/>
      <c r="AN4" s="72"/>
      <c r="AO4" s="73"/>
    </row>
    <row r="5" spans="1:48" ht="21" customHeight="1" x14ac:dyDescent="0.2">
      <c r="A5" s="3" t="s">
        <v>4</v>
      </c>
      <c r="B5" s="13"/>
      <c r="C5" s="13"/>
      <c r="D5" s="13"/>
      <c r="E5" s="13"/>
      <c r="G5" s="41">
        <f>Début_Projet-WEEKDAY(Début_Projet,1)+2+7*(Semaine_Affichage-1)</f>
        <v>44683</v>
      </c>
      <c r="H5" s="42">
        <f>G5+1</f>
        <v>44684</v>
      </c>
      <c r="I5" s="42">
        <f t="shared" ref="I5:AO5" si="0">H5+1</f>
        <v>44685</v>
      </c>
      <c r="J5" s="42">
        <f t="shared" si="0"/>
        <v>44686</v>
      </c>
      <c r="K5" s="42">
        <f t="shared" si="0"/>
        <v>44687</v>
      </c>
      <c r="L5" s="42">
        <f t="shared" si="0"/>
        <v>44688</v>
      </c>
      <c r="M5" s="43">
        <f t="shared" si="0"/>
        <v>44689</v>
      </c>
      <c r="N5" s="41">
        <f>M5+1</f>
        <v>44690</v>
      </c>
      <c r="O5" s="42">
        <f>N5+1</f>
        <v>44691</v>
      </c>
      <c r="P5" s="42">
        <f t="shared" si="0"/>
        <v>44692</v>
      </c>
      <c r="Q5" s="42">
        <f t="shared" si="0"/>
        <v>44693</v>
      </c>
      <c r="R5" s="42">
        <f t="shared" si="0"/>
        <v>44694</v>
      </c>
      <c r="S5" s="42">
        <f t="shared" si="0"/>
        <v>44695</v>
      </c>
      <c r="T5" s="43">
        <f t="shared" si="0"/>
        <v>44696</v>
      </c>
      <c r="U5" s="41">
        <f>T5+1</f>
        <v>44697</v>
      </c>
      <c r="V5" s="42">
        <f>U5+1</f>
        <v>44698</v>
      </c>
      <c r="W5" s="42">
        <f t="shared" si="0"/>
        <v>44699</v>
      </c>
      <c r="X5" s="42">
        <f t="shared" si="0"/>
        <v>44700</v>
      </c>
      <c r="Y5" s="42">
        <f t="shared" si="0"/>
        <v>44701</v>
      </c>
      <c r="Z5" s="42">
        <f t="shared" si="0"/>
        <v>44702</v>
      </c>
      <c r="AA5" s="43">
        <f t="shared" si="0"/>
        <v>44703</v>
      </c>
      <c r="AB5" s="41">
        <f>AA5+1</f>
        <v>44704</v>
      </c>
      <c r="AC5" s="42">
        <f>AB5+1</f>
        <v>44705</v>
      </c>
      <c r="AD5" s="42">
        <f t="shared" si="0"/>
        <v>44706</v>
      </c>
      <c r="AE5" s="42">
        <f t="shared" si="0"/>
        <v>44707</v>
      </c>
      <c r="AF5" s="42">
        <f t="shared" si="0"/>
        <v>44708</v>
      </c>
      <c r="AG5" s="42">
        <f t="shared" si="0"/>
        <v>44709</v>
      </c>
      <c r="AH5" s="43">
        <f t="shared" si="0"/>
        <v>44710</v>
      </c>
      <c r="AI5" s="41">
        <f>AH5+1</f>
        <v>44711</v>
      </c>
      <c r="AJ5" s="42">
        <f>AI5+1</f>
        <v>44712</v>
      </c>
      <c r="AK5" s="42">
        <f t="shared" si="0"/>
        <v>44713</v>
      </c>
      <c r="AL5" s="42">
        <f t="shared" si="0"/>
        <v>44714</v>
      </c>
      <c r="AM5" s="42">
        <f t="shared" si="0"/>
        <v>44715</v>
      </c>
      <c r="AN5" s="42">
        <f t="shared" si="0"/>
        <v>44716</v>
      </c>
      <c r="AO5" s="43">
        <f t="shared" si="0"/>
        <v>44717</v>
      </c>
    </row>
    <row r="6" spans="1:48" ht="30.75" customHeight="1" thickBot="1" x14ac:dyDescent="0.25">
      <c r="A6" s="3" t="s">
        <v>5</v>
      </c>
      <c r="B6" s="38" t="s">
        <v>14</v>
      </c>
      <c r="C6" s="39" t="s">
        <v>15</v>
      </c>
      <c r="D6" s="39" t="s">
        <v>16</v>
      </c>
      <c r="E6" s="39"/>
      <c r="F6" s="39" t="s">
        <v>17</v>
      </c>
      <c r="G6" s="40" t="str">
        <f t="shared" ref="G6:AL6" si="1">LEFT(TEXT(G5,"jjj"),1)</f>
        <v>l</v>
      </c>
      <c r="H6" s="40" t="str">
        <f t="shared" si="1"/>
        <v>m</v>
      </c>
      <c r="I6" s="40" t="str">
        <f t="shared" si="1"/>
        <v>m</v>
      </c>
      <c r="J6" s="40" t="str">
        <f t="shared" si="1"/>
        <v>j</v>
      </c>
      <c r="K6" s="40" t="str">
        <f t="shared" si="1"/>
        <v>v</v>
      </c>
      <c r="L6" s="40" t="str">
        <f t="shared" si="1"/>
        <v>s</v>
      </c>
      <c r="M6" s="40" t="str">
        <f t="shared" si="1"/>
        <v>d</v>
      </c>
      <c r="N6" s="40" t="str">
        <f t="shared" si="1"/>
        <v>l</v>
      </c>
      <c r="O6" s="40" t="str">
        <f t="shared" si="1"/>
        <v>m</v>
      </c>
      <c r="P6" s="40" t="str">
        <f t="shared" si="1"/>
        <v>m</v>
      </c>
      <c r="Q6" s="40" t="str">
        <f t="shared" si="1"/>
        <v>j</v>
      </c>
      <c r="R6" s="40" t="str">
        <f t="shared" si="1"/>
        <v>v</v>
      </c>
      <c r="S6" s="40" t="str">
        <f t="shared" si="1"/>
        <v>s</v>
      </c>
      <c r="T6" s="40" t="str">
        <f t="shared" si="1"/>
        <v>d</v>
      </c>
      <c r="U6" s="40" t="str">
        <f t="shared" si="1"/>
        <v>l</v>
      </c>
      <c r="V6" s="40" t="str">
        <f t="shared" si="1"/>
        <v>m</v>
      </c>
      <c r="W6" s="40" t="str">
        <f t="shared" si="1"/>
        <v>m</v>
      </c>
      <c r="X6" s="40" t="str">
        <f t="shared" si="1"/>
        <v>j</v>
      </c>
      <c r="Y6" s="40" t="str">
        <f t="shared" si="1"/>
        <v>v</v>
      </c>
      <c r="Z6" s="40" t="str">
        <f t="shared" si="1"/>
        <v>s</v>
      </c>
      <c r="AA6" s="40" t="str">
        <f t="shared" si="1"/>
        <v>d</v>
      </c>
      <c r="AB6" s="40" t="str">
        <f t="shared" si="1"/>
        <v>l</v>
      </c>
      <c r="AC6" s="40" t="str">
        <f t="shared" si="1"/>
        <v>m</v>
      </c>
      <c r="AD6" s="40" t="str">
        <f t="shared" si="1"/>
        <v>m</v>
      </c>
      <c r="AE6" s="40" t="str">
        <f t="shared" si="1"/>
        <v>j</v>
      </c>
      <c r="AF6" s="40" t="str">
        <f t="shared" si="1"/>
        <v>v</v>
      </c>
      <c r="AG6" s="40" t="str">
        <f t="shared" si="1"/>
        <v>s</v>
      </c>
      <c r="AH6" s="40" t="str">
        <f t="shared" si="1"/>
        <v>d</v>
      </c>
      <c r="AI6" s="40" t="str">
        <f t="shared" si="1"/>
        <v>l</v>
      </c>
      <c r="AJ6" s="40" t="str">
        <f t="shared" si="1"/>
        <v>m</v>
      </c>
      <c r="AK6" s="40" t="str">
        <f t="shared" si="1"/>
        <v>m</v>
      </c>
      <c r="AL6" s="40" t="str">
        <f t="shared" si="1"/>
        <v>j</v>
      </c>
      <c r="AM6" s="40" t="str">
        <f t="shared" ref="AM6:AO6" si="2">LEFT(TEXT(AM5,"jjj"),1)</f>
        <v>v</v>
      </c>
      <c r="AN6" s="40" t="str">
        <f t="shared" si="2"/>
        <v>s</v>
      </c>
      <c r="AO6" s="40" t="str">
        <f t="shared" si="2"/>
        <v>d</v>
      </c>
    </row>
    <row r="7" spans="1:48" ht="15" hidden="1" thickBot="1" x14ac:dyDescent="0.25">
      <c r="A7" s="9" t="s">
        <v>6</v>
      </c>
      <c r="C7" s="6"/>
      <c r="F7" s="6" t="str">
        <f>IF(OR(ISBLANK(début_tâche),ISBLANK(fin_tâche)),"",fin_tâche-début_tâche+1)</f>
        <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row>
    <row r="8" spans="1:48" s="19" customFormat="1" ht="30" customHeight="1" thickBot="1" x14ac:dyDescent="0.25">
      <c r="A8" s="3" t="s">
        <v>7</v>
      </c>
      <c r="B8" s="15" t="s">
        <v>19</v>
      </c>
      <c r="C8" s="16"/>
      <c r="D8" s="17"/>
      <c r="E8" s="18"/>
      <c r="F8" s="18" t="str">
        <f t="shared" ref="F8:F21" si="3">IF(OR(ISBLANK(début_tâche),ISBLANK(fin_tâche)),"",fin_tâche-début_tâche+1)</f>
        <v/>
      </c>
      <c r="G8" s="14"/>
      <c r="H8" s="14"/>
      <c r="I8" s="14"/>
      <c r="J8" s="14"/>
      <c r="K8" s="14"/>
      <c r="L8" s="59"/>
      <c r="M8" s="59"/>
      <c r="N8" s="14"/>
      <c r="O8" s="14"/>
      <c r="P8" s="14"/>
      <c r="Q8" s="14"/>
      <c r="R8" s="14"/>
      <c r="S8" s="62"/>
      <c r="T8" s="62"/>
      <c r="U8" s="14"/>
      <c r="V8" s="14"/>
      <c r="W8" s="14"/>
      <c r="X8" s="14"/>
      <c r="Y8" s="14"/>
      <c r="Z8" s="66"/>
      <c r="AA8" s="66"/>
      <c r="AB8" s="14"/>
      <c r="AC8" s="14"/>
      <c r="AD8" s="14"/>
      <c r="AE8" s="62"/>
      <c r="AF8" s="62"/>
      <c r="AG8" s="62"/>
      <c r="AH8" s="62"/>
      <c r="AI8" s="14"/>
      <c r="AJ8" s="14"/>
      <c r="AK8" s="14"/>
      <c r="AL8" s="14"/>
      <c r="AM8" s="14"/>
      <c r="AN8" s="69"/>
      <c r="AO8" s="69"/>
    </row>
    <row r="9" spans="1:48" s="19" customFormat="1" ht="30" customHeight="1" thickBot="1" x14ac:dyDescent="0.3">
      <c r="A9" s="3" t="s">
        <v>8</v>
      </c>
      <c r="B9" s="20" t="s">
        <v>21</v>
      </c>
      <c r="C9" s="21">
        <f>Début_Projet</f>
        <v>44683</v>
      </c>
      <c r="D9" s="21">
        <f>C9+0</f>
        <v>44683</v>
      </c>
      <c r="E9" s="18"/>
      <c r="F9" s="18">
        <f t="shared" si="3"/>
        <v>1</v>
      </c>
      <c r="G9" s="44"/>
      <c r="H9" s="14"/>
      <c r="I9" s="14"/>
      <c r="J9" s="14"/>
      <c r="K9" s="14"/>
      <c r="L9" s="59"/>
      <c r="M9" s="59"/>
      <c r="N9" s="14"/>
      <c r="O9" s="14"/>
      <c r="P9" s="14"/>
      <c r="Q9" s="14"/>
      <c r="R9" s="14"/>
      <c r="S9" s="62"/>
      <c r="T9" s="62"/>
      <c r="U9" s="14"/>
      <c r="V9" s="14"/>
      <c r="W9" s="14"/>
      <c r="X9" s="14"/>
      <c r="Y9" s="14"/>
      <c r="Z9" s="66"/>
      <c r="AA9" s="66"/>
      <c r="AB9" s="14"/>
      <c r="AC9" s="14"/>
      <c r="AD9" s="14"/>
      <c r="AE9" s="62"/>
      <c r="AF9" s="62"/>
      <c r="AG9" s="62"/>
      <c r="AH9" s="62"/>
      <c r="AI9" s="14"/>
      <c r="AJ9" s="14"/>
      <c r="AK9" s="14"/>
      <c r="AL9" s="14"/>
      <c r="AM9" s="14"/>
      <c r="AN9" s="69"/>
      <c r="AO9" s="69"/>
      <c r="AV9" s="1"/>
    </row>
    <row r="10" spans="1:48" s="19" customFormat="1" ht="30" customHeight="1" thickBot="1" x14ac:dyDescent="0.25">
      <c r="A10" s="3"/>
      <c r="B10" s="20" t="s">
        <v>30</v>
      </c>
      <c r="C10" s="21">
        <f>D9</f>
        <v>44683</v>
      </c>
      <c r="D10" s="21">
        <f>C10+1</f>
        <v>44684</v>
      </c>
      <c r="E10" s="18"/>
      <c r="F10" s="18"/>
      <c r="G10" s="23"/>
      <c r="H10" s="22"/>
      <c r="I10" s="14"/>
      <c r="J10" s="14"/>
      <c r="K10" s="14"/>
      <c r="L10" s="59"/>
      <c r="M10" s="59"/>
      <c r="N10" s="14"/>
      <c r="O10" s="14"/>
      <c r="P10" s="14"/>
      <c r="Q10" s="14"/>
      <c r="R10" s="14"/>
      <c r="S10" s="62"/>
      <c r="T10" s="62"/>
      <c r="U10" s="14"/>
      <c r="V10" s="14"/>
      <c r="W10" s="14"/>
      <c r="X10" s="14"/>
      <c r="Y10" s="14"/>
      <c r="Z10" s="66"/>
      <c r="AA10" s="66"/>
      <c r="AB10" s="14"/>
      <c r="AC10" s="14"/>
      <c r="AD10" s="14"/>
      <c r="AE10" s="62"/>
      <c r="AF10" s="62"/>
      <c r="AG10" s="62"/>
      <c r="AH10" s="62"/>
      <c r="AI10" s="14"/>
      <c r="AJ10" s="14"/>
      <c r="AK10" s="14"/>
      <c r="AL10" s="14"/>
      <c r="AM10" s="14"/>
      <c r="AN10" s="69"/>
      <c r="AO10" s="69"/>
    </row>
    <row r="11" spans="1:48" s="19" customFormat="1" ht="30" customHeight="1" thickBot="1" x14ac:dyDescent="0.25">
      <c r="A11" s="3" t="s">
        <v>9</v>
      </c>
      <c r="B11" s="24" t="s">
        <v>22</v>
      </c>
      <c r="C11" s="21">
        <f>D10</f>
        <v>44684</v>
      </c>
      <c r="D11" s="21">
        <f>C11+2</f>
        <v>44686</v>
      </c>
      <c r="E11" s="18"/>
      <c r="F11" s="18">
        <f t="shared" si="3"/>
        <v>3</v>
      </c>
      <c r="G11" s="14"/>
      <c r="H11" s="22"/>
      <c r="I11" s="22"/>
      <c r="J11" s="22"/>
      <c r="K11" s="14"/>
      <c r="L11" s="59"/>
      <c r="M11" s="59"/>
      <c r="N11" s="14"/>
      <c r="O11" s="14"/>
      <c r="P11" s="14"/>
      <c r="Q11" s="14"/>
      <c r="R11" s="14"/>
      <c r="S11" s="63"/>
      <c r="T11" s="63"/>
      <c r="U11" s="14"/>
      <c r="V11" s="14"/>
      <c r="W11" s="14"/>
      <c r="X11" s="14"/>
      <c r="Y11" s="14"/>
      <c r="Z11" s="66"/>
      <c r="AA11" s="66"/>
      <c r="AB11" s="14"/>
      <c r="AC11" s="14"/>
      <c r="AD11" s="14"/>
      <c r="AE11" s="62"/>
      <c r="AF11" s="62"/>
      <c r="AG11" s="62"/>
      <c r="AH11" s="62"/>
      <c r="AI11" s="14"/>
      <c r="AJ11" s="14"/>
      <c r="AK11" s="14"/>
      <c r="AL11" s="14"/>
      <c r="AM11" s="14"/>
      <c r="AN11" s="69"/>
      <c r="AO11" s="69"/>
    </row>
    <row r="12" spans="1:48" s="19" customFormat="1" ht="30" customHeight="1" thickBot="1" x14ac:dyDescent="0.25">
      <c r="A12" s="9"/>
      <c r="B12" s="20" t="s">
        <v>23</v>
      </c>
      <c r="C12" s="21">
        <f>D11</f>
        <v>44686</v>
      </c>
      <c r="D12" s="21">
        <f>C12+3</f>
        <v>44689</v>
      </c>
      <c r="E12" s="18"/>
      <c r="F12" s="18">
        <f t="shared" si="3"/>
        <v>4</v>
      </c>
      <c r="G12" s="14"/>
      <c r="H12" s="14"/>
      <c r="I12" s="14"/>
      <c r="J12" s="22"/>
      <c r="K12" s="22"/>
      <c r="L12" s="60"/>
      <c r="M12" s="60"/>
      <c r="N12" s="14"/>
      <c r="O12" s="14"/>
      <c r="P12" s="14"/>
      <c r="Q12" s="14"/>
      <c r="R12" s="14"/>
      <c r="S12" s="62"/>
      <c r="T12" s="62"/>
      <c r="U12" s="14"/>
      <c r="V12" s="14"/>
      <c r="W12" s="14"/>
      <c r="X12" s="14"/>
      <c r="Y12" s="14"/>
      <c r="Z12" s="66"/>
      <c r="AA12" s="66"/>
      <c r="AB12" s="14"/>
      <c r="AC12" s="14"/>
      <c r="AD12" s="14"/>
      <c r="AE12" s="62"/>
      <c r="AF12" s="62"/>
      <c r="AG12" s="62"/>
      <c r="AH12" s="62"/>
      <c r="AI12" s="14"/>
      <c r="AJ12" s="14"/>
      <c r="AK12" s="14"/>
      <c r="AL12" s="14"/>
      <c r="AM12" s="14"/>
      <c r="AN12" s="69"/>
      <c r="AO12" s="69"/>
    </row>
    <row r="13" spans="1:48" s="19" customFormat="1" ht="30" customHeight="1" thickBot="1" x14ac:dyDescent="0.25">
      <c r="A13" s="9"/>
      <c r="B13" s="20" t="s">
        <v>24</v>
      </c>
      <c r="C13" s="21">
        <f>D12</f>
        <v>44689</v>
      </c>
      <c r="D13" s="21">
        <f>C13+1</f>
        <v>44690</v>
      </c>
      <c r="E13" s="18"/>
      <c r="F13" s="18">
        <f t="shared" si="3"/>
        <v>2</v>
      </c>
      <c r="G13" s="14"/>
      <c r="H13" s="14"/>
      <c r="I13" s="14"/>
      <c r="J13" s="14"/>
      <c r="K13" s="14"/>
      <c r="L13" s="59"/>
      <c r="M13" s="60"/>
      <c r="N13" s="22"/>
      <c r="O13" s="14"/>
      <c r="P13" s="14"/>
      <c r="Q13" s="14"/>
      <c r="R13" s="14"/>
      <c r="S13" s="62"/>
      <c r="T13" s="62"/>
      <c r="U13" s="14"/>
      <c r="V13" s="14"/>
      <c r="W13" s="25"/>
      <c r="X13" s="14"/>
      <c r="Y13" s="14"/>
      <c r="Z13" s="66"/>
      <c r="AA13" s="66"/>
      <c r="AB13" s="14"/>
      <c r="AC13" s="14"/>
      <c r="AD13" s="14"/>
      <c r="AE13" s="62"/>
      <c r="AF13" s="62"/>
      <c r="AG13" s="62"/>
      <c r="AH13" s="62"/>
      <c r="AI13" s="14"/>
      <c r="AJ13" s="14"/>
      <c r="AK13" s="14"/>
      <c r="AL13" s="14"/>
      <c r="AM13" s="14"/>
      <c r="AN13" s="69"/>
      <c r="AO13" s="69"/>
    </row>
    <row r="14" spans="1:48" s="19" customFormat="1" ht="30" customHeight="1" thickBot="1" x14ac:dyDescent="0.25">
      <c r="A14" s="9"/>
      <c r="B14" s="20" t="s">
        <v>31</v>
      </c>
      <c r="C14" s="21">
        <f>D13</f>
        <v>44690</v>
      </c>
      <c r="D14" s="21">
        <f>C14+1</f>
        <v>44691</v>
      </c>
      <c r="E14" s="18"/>
      <c r="F14" s="18"/>
      <c r="G14" s="14"/>
      <c r="H14" s="14"/>
      <c r="I14" s="14"/>
      <c r="J14" s="14"/>
      <c r="K14" s="14"/>
      <c r="L14" s="59"/>
      <c r="M14" s="59"/>
      <c r="N14" s="22"/>
      <c r="O14" s="22"/>
      <c r="P14" s="14"/>
      <c r="Q14" s="14"/>
      <c r="R14" s="14"/>
      <c r="S14" s="62"/>
      <c r="T14" s="62"/>
      <c r="U14" s="14"/>
      <c r="V14" s="14"/>
      <c r="W14" s="25"/>
      <c r="X14" s="14"/>
      <c r="Y14" s="14"/>
      <c r="Z14" s="66"/>
      <c r="AA14" s="66"/>
      <c r="AB14" s="14"/>
      <c r="AC14" s="14"/>
      <c r="AD14" s="14"/>
      <c r="AE14" s="62"/>
      <c r="AF14" s="62"/>
      <c r="AG14" s="62"/>
      <c r="AH14" s="62"/>
      <c r="AI14" s="14"/>
      <c r="AJ14" s="14"/>
      <c r="AK14" s="14"/>
      <c r="AL14" s="14"/>
      <c r="AM14" s="14"/>
      <c r="AN14" s="69"/>
      <c r="AO14" s="69"/>
    </row>
    <row r="15" spans="1:48" s="19" customFormat="1" ht="30" customHeight="1" thickBot="1" x14ac:dyDescent="0.25">
      <c r="A15" s="3" t="s">
        <v>10</v>
      </c>
      <c r="B15" s="26" t="s">
        <v>20</v>
      </c>
      <c r="C15" s="27"/>
      <c r="D15" s="28"/>
      <c r="E15" s="18"/>
      <c r="F15" s="18" t="str">
        <f t="shared" si="3"/>
        <v/>
      </c>
      <c r="G15" s="14"/>
      <c r="H15" s="14"/>
      <c r="I15" s="14"/>
      <c r="J15" s="14"/>
      <c r="K15" s="14"/>
      <c r="L15" s="59"/>
      <c r="M15" s="59"/>
      <c r="N15" s="14"/>
      <c r="O15" s="14"/>
      <c r="P15" s="14"/>
      <c r="Q15" s="14"/>
      <c r="R15" s="14"/>
      <c r="S15" s="62"/>
      <c r="T15" s="62"/>
      <c r="U15" s="14"/>
      <c r="V15" s="14"/>
      <c r="W15" s="14"/>
      <c r="X15" s="14"/>
      <c r="Y15" s="14"/>
      <c r="Z15" s="66"/>
      <c r="AA15" s="66"/>
      <c r="AB15" s="14"/>
      <c r="AC15" s="14"/>
      <c r="AD15" s="14"/>
      <c r="AE15" s="62"/>
      <c r="AF15" s="62"/>
      <c r="AG15" s="62"/>
      <c r="AH15" s="62"/>
      <c r="AI15" s="14"/>
      <c r="AJ15" s="14"/>
      <c r="AK15" s="14"/>
      <c r="AL15" s="14"/>
      <c r="AM15" s="14"/>
      <c r="AN15" s="69"/>
      <c r="AO15" s="69"/>
    </row>
    <row r="16" spans="1:48" s="19" customFormat="1" ht="30" customHeight="1" thickBot="1" x14ac:dyDescent="0.25">
      <c r="A16" s="3"/>
      <c r="B16" s="29" t="s">
        <v>28</v>
      </c>
      <c r="C16" s="30">
        <f>D14+0</f>
        <v>44691</v>
      </c>
      <c r="D16" s="30">
        <f>C16+2</f>
        <v>44693</v>
      </c>
      <c r="E16" s="18"/>
      <c r="F16" s="18">
        <f t="shared" si="3"/>
        <v>3</v>
      </c>
      <c r="G16" s="14"/>
      <c r="H16" s="14"/>
      <c r="I16" s="14"/>
      <c r="J16" s="14"/>
      <c r="K16" s="14"/>
      <c r="L16" s="59"/>
      <c r="M16" s="59"/>
      <c r="N16" s="14"/>
      <c r="O16" s="22"/>
      <c r="P16" s="22"/>
      <c r="Q16" s="22"/>
      <c r="R16" s="14"/>
      <c r="S16" s="62"/>
      <c r="T16" s="62"/>
      <c r="U16" s="14"/>
      <c r="V16" s="14"/>
      <c r="W16" s="14"/>
      <c r="X16" s="14"/>
      <c r="Y16" s="14"/>
      <c r="Z16" s="66"/>
      <c r="AA16" s="66"/>
      <c r="AB16" s="14"/>
      <c r="AC16" s="14"/>
      <c r="AD16" s="14"/>
      <c r="AE16" s="62"/>
      <c r="AF16" s="62"/>
      <c r="AG16" s="62"/>
      <c r="AH16" s="62"/>
      <c r="AI16" s="14"/>
      <c r="AJ16" s="14"/>
      <c r="AK16" s="14"/>
      <c r="AL16" s="14"/>
      <c r="AM16" s="14"/>
      <c r="AN16" s="69"/>
      <c r="AO16" s="69"/>
    </row>
    <row r="17" spans="1:41" s="19" customFormat="1" ht="30" customHeight="1" thickBot="1" x14ac:dyDescent="0.25">
      <c r="A17" s="9"/>
      <c r="B17" s="29" t="s">
        <v>25</v>
      </c>
      <c r="C17" s="30">
        <f>D16</f>
        <v>44693</v>
      </c>
      <c r="D17" s="30">
        <f>C17+5</f>
        <v>44698</v>
      </c>
      <c r="E17" s="18"/>
      <c r="F17" s="18">
        <f t="shared" si="3"/>
        <v>6</v>
      </c>
      <c r="G17" s="14"/>
      <c r="H17" s="14"/>
      <c r="I17" s="14"/>
      <c r="J17" s="14"/>
      <c r="K17" s="14"/>
      <c r="L17" s="59"/>
      <c r="M17" s="59"/>
      <c r="N17" s="14"/>
      <c r="O17" s="14"/>
      <c r="P17" s="14"/>
      <c r="Q17" s="22"/>
      <c r="R17" s="22"/>
      <c r="S17" s="64"/>
      <c r="T17" s="64"/>
      <c r="U17" s="22"/>
      <c r="V17" s="22"/>
      <c r="W17" s="14"/>
      <c r="X17" s="14"/>
      <c r="Y17" s="14"/>
      <c r="Z17" s="66"/>
      <c r="AA17" s="66"/>
      <c r="AB17" s="14"/>
      <c r="AC17" s="14"/>
      <c r="AD17" s="14"/>
      <c r="AE17" s="62"/>
      <c r="AF17" s="62"/>
      <c r="AG17" s="62"/>
      <c r="AH17" s="62"/>
      <c r="AI17" s="14"/>
      <c r="AJ17" s="14"/>
      <c r="AK17" s="14"/>
      <c r="AL17" s="14"/>
      <c r="AM17" s="14"/>
      <c r="AN17" s="69"/>
      <c r="AO17" s="69"/>
    </row>
    <row r="18" spans="1:41" s="19" customFormat="1" ht="30" customHeight="1" thickBot="1" x14ac:dyDescent="0.25">
      <c r="A18" s="9"/>
      <c r="B18" s="29" t="s">
        <v>26</v>
      </c>
      <c r="C18" s="30">
        <f>D17</f>
        <v>44698</v>
      </c>
      <c r="D18" s="30">
        <f>C18+5</f>
        <v>44703</v>
      </c>
      <c r="E18" s="18"/>
      <c r="F18" s="18">
        <f t="shared" si="3"/>
        <v>6</v>
      </c>
      <c r="G18" s="14"/>
      <c r="H18" s="14"/>
      <c r="I18" s="14"/>
      <c r="J18" s="14"/>
      <c r="K18" s="14"/>
      <c r="L18" s="59"/>
      <c r="M18" s="59"/>
      <c r="N18" s="14"/>
      <c r="O18" s="14"/>
      <c r="P18" s="14"/>
      <c r="Q18" s="14"/>
      <c r="R18" s="14"/>
      <c r="S18" s="62"/>
      <c r="T18" s="62"/>
      <c r="U18" s="14"/>
      <c r="V18" s="22"/>
      <c r="W18" s="22"/>
      <c r="X18" s="22"/>
      <c r="Y18" s="22"/>
      <c r="Z18" s="67"/>
      <c r="AA18" s="67"/>
      <c r="AB18" s="14"/>
      <c r="AC18" s="14"/>
      <c r="AD18" s="14"/>
      <c r="AE18" s="62"/>
      <c r="AF18" s="62"/>
      <c r="AG18" s="62"/>
      <c r="AH18" s="62"/>
      <c r="AI18" s="14"/>
      <c r="AJ18" s="14"/>
      <c r="AK18" s="14"/>
      <c r="AL18" s="14"/>
      <c r="AM18" s="14"/>
      <c r="AN18" s="69"/>
      <c r="AO18" s="69"/>
    </row>
    <row r="19" spans="1:41" s="19" customFormat="1" ht="30" customHeight="1" thickBot="1" x14ac:dyDescent="0.25">
      <c r="A19" s="9"/>
      <c r="B19" s="29" t="s">
        <v>27</v>
      </c>
      <c r="C19" s="30">
        <f>D18</f>
        <v>44703</v>
      </c>
      <c r="D19" s="30">
        <f>C19+2</f>
        <v>44705</v>
      </c>
      <c r="E19" s="18"/>
      <c r="F19" s="18">
        <f t="shared" si="3"/>
        <v>3</v>
      </c>
      <c r="G19" s="14"/>
      <c r="H19" s="14"/>
      <c r="I19" s="14"/>
      <c r="J19" s="14"/>
      <c r="K19" s="14"/>
      <c r="L19" s="59"/>
      <c r="M19" s="59"/>
      <c r="N19" s="14"/>
      <c r="O19" s="14"/>
      <c r="P19" s="14"/>
      <c r="Q19" s="14"/>
      <c r="R19" s="14"/>
      <c r="S19" s="62"/>
      <c r="T19" s="62"/>
      <c r="U19" s="14"/>
      <c r="V19" s="14"/>
      <c r="W19" s="25"/>
      <c r="X19" s="14"/>
      <c r="Y19" s="14"/>
      <c r="Z19" s="66"/>
      <c r="AA19" s="66"/>
      <c r="AB19" s="22"/>
      <c r="AC19" s="22"/>
      <c r="AD19" s="14"/>
      <c r="AE19" s="62"/>
      <c r="AF19" s="62"/>
      <c r="AG19" s="62"/>
      <c r="AH19" s="62"/>
      <c r="AI19" s="14"/>
      <c r="AJ19" s="14"/>
      <c r="AK19" s="14"/>
      <c r="AL19" s="14"/>
      <c r="AM19" s="14"/>
      <c r="AN19" s="69"/>
      <c r="AO19" s="69"/>
    </row>
    <row r="20" spans="1:41" s="19" customFormat="1" ht="30" customHeight="1" thickBot="1" x14ac:dyDescent="0.25">
      <c r="A20" s="9" t="s">
        <v>11</v>
      </c>
      <c r="B20" s="31" t="s">
        <v>32</v>
      </c>
      <c r="C20" s="32"/>
      <c r="D20" s="33"/>
      <c r="E20" s="18"/>
      <c r="F20" s="18" t="str">
        <f t="shared" si="3"/>
        <v/>
      </c>
      <c r="G20" s="14"/>
      <c r="H20" s="14"/>
      <c r="I20" s="14"/>
      <c r="J20" s="14"/>
      <c r="K20" s="14"/>
      <c r="L20" s="59"/>
      <c r="M20" s="59"/>
      <c r="N20" s="14"/>
      <c r="O20" s="14"/>
      <c r="P20" s="14"/>
      <c r="Q20" s="14"/>
      <c r="R20" s="14"/>
      <c r="S20" s="62"/>
      <c r="T20" s="62"/>
      <c r="U20" s="14"/>
      <c r="V20" s="14"/>
      <c r="W20" s="14"/>
      <c r="X20" s="14"/>
      <c r="Y20" s="14"/>
      <c r="Z20" s="66"/>
      <c r="AA20" s="66"/>
      <c r="AB20" s="14"/>
      <c r="AC20" s="14"/>
      <c r="AD20" s="14"/>
      <c r="AE20" s="62"/>
      <c r="AF20" s="62"/>
      <c r="AG20" s="62"/>
      <c r="AH20" s="62"/>
      <c r="AI20" s="14"/>
      <c r="AJ20" s="14"/>
      <c r="AK20" s="14"/>
      <c r="AL20" s="14"/>
      <c r="AM20" s="14"/>
      <c r="AN20" s="69"/>
      <c r="AO20" s="69"/>
    </row>
    <row r="21" spans="1:41" s="19" customFormat="1" ht="30" customHeight="1" thickBot="1" x14ac:dyDescent="0.25">
      <c r="A21" s="9"/>
      <c r="B21" s="34" t="s">
        <v>29</v>
      </c>
      <c r="C21" s="35">
        <f>D19</f>
        <v>44705</v>
      </c>
      <c r="D21" s="35">
        <f>C21+6</f>
        <v>44711</v>
      </c>
      <c r="E21" s="18"/>
      <c r="F21" s="18">
        <f t="shared" si="3"/>
        <v>7</v>
      </c>
      <c r="G21" s="14"/>
      <c r="H21" s="14"/>
      <c r="I21" s="14"/>
      <c r="J21" s="14"/>
      <c r="K21" s="14"/>
      <c r="L21" s="59"/>
      <c r="M21" s="59"/>
      <c r="N21" s="14"/>
      <c r="O21" s="14"/>
      <c r="P21" s="14"/>
      <c r="Q21" s="14"/>
      <c r="R21" s="14"/>
      <c r="S21" s="62"/>
      <c r="T21" s="62"/>
      <c r="U21" s="14"/>
      <c r="V21" s="14"/>
      <c r="W21" s="14"/>
      <c r="X21" s="14"/>
      <c r="Y21" s="14"/>
      <c r="Z21" s="66"/>
      <c r="AA21" s="66"/>
      <c r="AB21" s="14"/>
      <c r="AC21" s="22"/>
      <c r="AD21" s="22"/>
      <c r="AE21" s="58"/>
      <c r="AF21" s="58"/>
      <c r="AG21" s="58"/>
      <c r="AH21" s="58"/>
      <c r="AI21" s="22"/>
      <c r="AJ21" s="14"/>
      <c r="AK21" s="14"/>
      <c r="AL21" s="14"/>
      <c r="AM21" s="14"/>
      <c r="AN21" s="69"/>
      <c r="AO21" s="69"/>
    </row>
    <row r="22" spans="1:41" s="19" customFormat="1" ht="30" customHeight="1" x14ac:dyDescent="0.2">
      <c r="A22" s="9"/>
      <c r="B22" s="45" t="s">
        <v>33</v>
      </c>
      <c r="C22" s="46">
        <f>D21</f>
        <v>44711</v>
      </c>
      <c r="D22" s="46">
        <f>C22+1</f>
        <v>44712</v>
      </c>
      <c r="E22" s="47"/>
      <c r="F22" s="47"/>
      <c r="G22" s="48"/>
      <c r="H22" s="48"/>
      <c r="I22" s="48"/>
      <c r="J22" s="48"/>
      <c r="K22" s="48"/>
      <c r="L22" s="61"/>
      <c r="M22" s="61"/>
      <c r="N22" s="48"/>
      <c r="O22" s="48"/>
      <c r="P22" s="48"/>
      <c r="Q22" s="48"/>
      <c r="R22" s="48"/>
      <c r="S22" s="65"/>
      <c r="T22" s="65"/>
      <c r="U22" s="48"/>
      <c r="V22" s="48"/>
      <c r="W22" s="48"/>
      <c r="X22" s="48"/>
      <c r="Y22" s="48"/>
      <c r="Z22" s="68"/>
      <c r="AA22" s="68"/>
      <c r="AB22" s="48"/>
      <c r="AC22" s="48"/>
      <c r="AD22" s="48"/>
      <c r="AE22" s="65"/>
      <c r="AF22" s="65"/>
      <c r="AG22" s="65"/>
      <c r="AH22" s="65"/>
      <c r="AI22" s="49"/>
      <c r="AJ22" s="49"/>
      <c r="AK22" s="48"/>
      <c r="AL22" s="48"/>
      <c r="AM22" s="48"/>
      <c r="AN22" s="70"/>
      <c r="AO22" s="70"/>
    </row>
    <row r="23" spans="1:41" s="19" customFormat="1" ht="30" customHeight="1" x14ac:dyDescent="0.2">
      <c r="A23" s="9" t="s">
        <v>12</v>
      </c>
      <c r="B23" s="50"/>
      <c r="C23" s="51"/>
      <c r="D23" s="51"/>
      <c r="E23" s="52"/>
      <c r="F23" s="52"/>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row>
    <row r="24" spans="1:41" s="19" customFormat="1" ht="30" customHeight="1" x14ac:dyDescent="0.2">
      <c r="A24" s="3" t="s">
        <v>13</v>
      </c>
      <c r="B24" s="54"/>
      <c r="C24" s="55"/>
      <c r="D24" s="56"/>
      <c r="E24" s="52"/>
      <c r="F24" s="52"/>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row>
    <row r="25" spans="1:41" ht="30" customHeight="1" x14ac:dyDescent="0.2">
      <c r="E25" s="36"/>
    </row>
    <row r="26" spans="1:41" ht="30" customHeight="1" x14ac:dyDescent="0.2">
      <c r="D26" s="37"/>
    </row>
  </sheetData>
  <mergeCells count="6">
    <mergeCell ref="AI4:AO4"/>
    <mergeCell ref="C3:D3"/>
    <mergeCell ref="G4:M4"/>
    <mergeCell ref="N4:T4"/>
    <mergeCell ref="U4:AA4"/>
    <mergeCell ref="AB4:AH4"/>
  </mergeCells>
  <conditionalFormatting sqref="G5:AO6">
    <cfRule type="expression" dxfId="6" priority="42">
      <formula>AND(TODAY()&gt;=G$5,TODAY()&lt;H$5)</formula>
    </cfRule>
  </conditionalFormatting>
  <conditionalFormatting sqref="G7:AN24">
    <cfRule type="expression" dxfId="5" priority="40">
      <formula>AND(début_tâche&lt;=G$5,ROUNDDOWN((fin_tâche-début_tâche+1)*avancement_tâche,0)+début_tâche-1&gt;=G$5)</formula>
    </cfRule>
    <cfRule type="expression" dxfId="4" priority="35" stopIfTrue="1">
      <formula>AND(fin_tâche&gt;=G$5,début_tâche&lt;H$5)</formula>
    </cfRule>
  </conditionalFormatting>
  <conditionalFormatting sqref="G8:AO22">
    <cfRule type="expression" dxfId="3" priority="45">
      <formula>AND(TODAY()&gt;=G$5,TODAY()&lt;H$5)</formula>
    </cfRule>
  </conditionalFormatting>
  <conditionalFormatting sqref="AO7:AO22">
    <cfRule type="expression" dxfId="2" priority="46">
      <formula>AND(début_tâche&lt;=AO$5,ROUNDDOWN((fin_tâche-début_tâche+1)*avancement_tâche,0)+début_tâche-1&gt;=AO$5)</formula>
    </cfRule>
    <cfRule type="expression" dxfId="1" priority="47" stopIfTrue="1">
      <formula>AND(fin_tâche&gt;=AO$5,début_tâche&lt;#REF!)</formula>
    </cfRule>
  </conditionalFormatting>
  <conditionalFormatting sqref="I8 I8:I22 L8:M22 P8:P22 S8:T22 W8:W22 Z6 AA8 Z6 Z8:AA22 AD8:AH22 AK8:AO22">
    <cfRule type="containsBlanks" dxfId="0" priority="34">
      <formula>LEN(TRIM(I6))=0</formula>
    </cfRule>
  </conditionalFormatting>
  <dataValidations count="1">
    <dataValidation type="whole" operator="greaterThanOrEqual" allowBlank="1" showInputMessage="1" promptTitle="Semaine d’affichage" prompt="La modification de ce nombre entraînera la défilement du diagramme de Gantt." sqref="C4">
      <formula1>1</formula1>
    </dataValidation>
  </dataValidations>
  <printOptions horizontalCentered="1"/>
  <pageMargins left="0.35" right="0.35" top="0.35" bottom="0.5" header="0.3" footer="0.3"/>
  <pageSetup paperSize="9" scale="69" fitToHeight="0" orientation="landscape" r:id="rId1"/>
  <headerFooter differentFirst="1" scaleWithDoc="0">
    <oddFooter>Page &amp;P of &amp;N</oddFooter>
  </headerFooter>
  <rowBreaks count="1" manualBreakCount="1">
    <brk id="2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http://schemas.microsoft.com/office/2006/metadata/properties"/>
    <ds:schemaRef ds:uri="http://schemas.microsoft.com/sharepoint/v3"/>
    <ds:schemaRef ds:uri="http://schemas.microsoft.com/office/2006/documentManagement/types"/>
    <ds:schemaRef ds:uri="http://purl.org/dc/terms/"/>
    <ds:schemaRef ds:uri="http://schemas.openxmlformats.org/package/2006/metadata/core-properties"/>
    <ds:schemaRef ds:uri="16c05727-aa75-4e4a-9b5f-8a80a1165891"/>
    <ds:schemaRef ds:uri="http://purl.org/dc/dcmitype/"/>
    <ds:schemaRef ds:uri="230e9df3-be65-4c73-a93b-d1236ebd677e"/>
    <ds:schemaRef ds:uri="71af3243-3dd4-4a8d-8c0d-dd76da1f02a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5</vt:i4>
      </vt:variant>
    </vt:vector>
  </HeadingPairs>
  <TitlesOfParts>
    <vt:vector size="6" baseType="lpstr">
      <vt:lpstr>Planification</vt:lpstr>
      <vt:lpstr>Début_Projet</vt:lpstr>
      <vt:lpstr>Planification!début_tâche</vt:lpstr>
      <vt:lpstr>Planification!fin_tâche</vt:lpstr>
      <vt:lpstr>Planification!Impression_des_titres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2022-05-31T06:21:34Z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