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932F251D-0E76-D647-B102-19E3F87D020E}" xr6:coauthVersionLast="47" xr6:coauthVersionMax="47" xr10:uidLastSave="{00000000-0000-0000-0000-000000000000}"/>
  <bookViews>
    <workbookView xWindow="0" yWindow="500" windowWidth="23260" windowHeight="12580" firstSheet="20" activeTab="24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3" sheetId="6" r:id="rId7"/>
    <sheet name="Section 4" sheetId="7" r:id="rId8"/>
    <sheet name="Calibration après ceci" sheetId="9" r:id="rId9"/>
    <sheet name="CPM-B-M" sheetId="19" r:id="rId10"/>
    <sheet name="CPM-B-F" sheetId="20" r:id="rId11"/>
    <sheet name="MI-2017-M" sheetId="21" r:id="rId12"/>
    <sheet name="MI-2017-F" sheetId="22" r:id="rId13"/>
    <sheet name="ICA-Mixte-CPM-B-M" sheetId="23" r:id="rId14"/>
    <sheet name="ICA-Mixte-CPM-B-F" sheetId="25" r:id="rId15"/>
    <sheet name="ICA-Privée-CPM-B-M" sheetId="24" r:id="rId16"/>
    <sheet name="ICA-Privée-CPM-B-F" sheetId="26" r:id="rId17"/>
    <sheet name="ICA-Privée-MI-M" sheetId="27" r:id="rId18"/>
    <sheet name="ICA-Privée-MI-F" sheetId="28" r:id="rId19"/>
    <sheet name="CPM-2014-Privée-mod-MI-M" sheetId="12" r:id="rId20"/>
    <sheet name="CPM-2014-Privée-mod-MI-F" sheetId="18" r:id="rId21"/>
    <sheet name="Probabilités de décès" sheetId="15" r:id="rId22"/>
    <sheet name="Probabilités de décès (2)" sheetId="33" r:id="rId23"/>
    <sheet name="Autres hypothèses" sheetId="29" r:id="rId24"/>
    <sheet name="VA" sheetId="30" r:id="rId25"/>
  </sheets>
  <externalReferences>
    <externalReference r:id="rId26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30" l="1"/>
  <c r="AC9" i="30"/>
  <c r="AC10" i="30"/>
  <c r="AC11" i="30"/>
  <c r="AC12" i="30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8" i="30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O11" i="33" l="1"/>
  <c r="O15" i="33"/>
  <c r="C15" i="33"/>
  <c r="C11" i="33"/>
  <c r="D13" i="33"/>
  <c r="D14" i="33"/>
  <c r="P13" i="33"/>
  <c r="F14" i="33" l="1"/>
  <c r="E14" i="33"/>
  <c r="E13" i="33"/>
  <c r="F13" i="33"/>
  <c r="R13" i="33"/>
  <c r="Q13" i="33"/>
  <c r="C16" i="33"/>
  <c r="O16" i="33"/>
  <c r="P14" i="33"/>
  <c r="D15" i="33"/>
  <c r="Q14" i="33" l="1"/>
  <c r="R14" i="33"/>
  <c r="P15" i="33"/>
  <c r="Q15" i="33" l="1"/>
  <c r="R15" i="33"/>
  <c r="F15" i="33"/>
  <c r="E15" i="33"/>
  <c r="O17" i="33"/>
  <c r="C17" i="33"/>
  <c r="P16" i="33"/>
  <c r="R16" i="33" l="1"/>
  <c r="Q16" i="33"/>
  <c r="C18" i="33"/>
  <c r="O18" i="33"/>
  <c r="D16" i="33"/>
  <c r="D17" i="33"/>
  <c r="F16" i="33" l="1"/>
  <c r="E16" i="33"/>
  <c r="F17" i="33"/>
  <c r="E17" i="33"/>
  <c r="O19" i="33"/>
  <c r="C19" i="33"/>
  <c r="P17" i="33"/>
  <c r="D18" i="33"/>
  <c r="Q17" i="33" l="1"/>
  <c r="R17" i="33"/>
  <c r="P18" i="33"/>
  <c r="F18" i="33" l="1"/>
  <c r="E18" i="33"/>
  <c r="Q18" i="33"/>
  <c r="R18" i="33"/>
  <c r="C20" i="33"/>
  <c r="O20" i="33"/>
  <c r="P19" i="33"/>
  <c r="Q19" i="33" l="1"/>
  <c r="R19" i="33"/>
  <c r="O21" i="33"/>
  <c r="C21" i="33"/>
  <c r="D19" i="33"/>
  <c r="D20" i="33"/>
  <c r="F19" i="33" l="1"/>
  <c r="E19" i="33"/>
  <c r="F20" i="33"/>
  <c r="E20" i="33"/>
  <c r="C22" i="33"/>
  <c r="O22" i="33"/>
  <c r="P20" i="33"/>
  <c r="P21" i="33"/>
  <c r="R20" i="33" l="1"/>
  <c r="Q20" i="33"/>
  <c r="Q21" i="33"/>
  <c r="R21" i="33"/>
  <c r="O23" i="33"/>
  <c r="C23" i="33"/>
  <c r="D21" i="33"/>
  <c r="F21" i="33" l="1"/>
  <c r="E21" i="33"/>
  <c r="P22" i="33"/>
  <c r="D22" i="33"/>
  <c r="F22" i="33" l="1"/>
  <c r="E22" i="33"/>
  <c r="R22" i="33"/>
  <c r="Q22" i="33"/>
  <c r="C24" i="33"/>
  <c r="O24" i="33"/>
  <c r="D23" i="33"/>
  <c r="F23" i="33" l="1"/>
  <c r="E23" i="33"/>
  <c r="O25" i="33"/>
  <c r="C25" i="33"/>
  <c r="D24" i="33"/>
  <c r="P23" i="33"/>
  <c r="Q23" i="33" l="1"/>
  <c r="R23" i="33"/>
  <c r="P24" i="33"/>
  <c r="F24" i="33" l="1"/>
  <c r="E24" i="33"/>
  <c r="R24" i="33"/>
  <c r="Q24" i="33"/>
  <c r="C26" i="33"/>
  <c r="O26" i="33"/>
  <c r="D25" i="33"/>
  <c r="F25" i="33" l="1"/>
  <c r="E25" i="33"/>
  <c r="O27" i="33"/>
  <c r="C27" i="33"/>
  <c r="P25" i="33"/>
  <c r="D26" i="33"/>
  <c r="Q25" i="33" l="1"/>
  <c r="R25" i="33"/>
  <c r="P26" i="33"/>
  <c r="F26" i="33" l="1"/>
  <c r="E26" i="33"/>
  <c r="R26" i="33"/>
  <c r="Q26" i="33"/>
  <c r="C28" i="33"/>
  <c r="O28" i="33"/>
  <c r="D27" i="33"/>
  <c r="F27" i="33" l="1"/>
  <c r="E27" i="33"/>
  <c r="O29" i="33"/>
  <c r="C29" i="33"/>
  <c r="D28" i="33"/>
  <c r="P27" i="33"/>
  <c r="Q27" i="33" l="1"/>
  <c r="R27" i="33"/>
  <c r="P28" i="33"/>
  <c r="R28" i="33" l="1"/>
  <c r="Q28" i="33"/>
  <c r="F28" i="33"/>
  <c r="E28" i="33"/>
  <c r="C30" i="33"/>
  <c r="O30" i="33"/>
  <c r="P29" i="33"/>
  <c r="Q29" i="33" l="1"/>
  <c r="R29" i="33"/>
  <c r="O31" i="33"/>
  <c r="C31" i="33"/>
  <c r="D29" i="33"/>
  <c r="F29" i="33" l="1"/>
  <c r="E29" i="33"/>
  <c r="P30" i="33"/>
  <c r="D30" i="33"/>
  <c r="F30" i="33" l="1"/>
  <c r="E30" i="33"/>
  <c r="R30" i="33"/>
  <c r="Q30" i="33"/>
  <c r="C32" i="33"/>
  <c r="O32" i="33"/>
  <c r="D31" i="33"/>
  <c r="F31" i="33" l="1"/>
  <c r="E31" i="33"/>
  <c r="C33" i="33"/>
  <c r="O33" i="33"/>
  <c r="P32" i="33"/>
  <c r="P31" i="33"/>
  <c r="Q31" i="33" l="1"/>
  <c r="R31" i="33"/>
  <c r="R32" i="33"/>
  <c r="Q32" i="33"/>
  <c r="O34" i="33"/>
  <c r="C34" i="33"/>
  <c r="D32" i="33"/>
  <c r="D33" i="33"/>
  <c r="F32" i="33" l="1"/>
  <c r="E32" i="33"/>
  <c r="F33" i="33"/>
  <c r="E33" i="33"/>
  <c r="C35" i="33"/>
  <c r="O35" i="33"/>
  <c r="D34" i="33"/>
  <c r="P33" i="33"/>
  <c r="R33" i="33" l="1"/>
  <c r="Q33" i="33"/>
  <c r="P34" i="33"/>
  <c r="R34" i="33" l="1"/>
  <c r="Q34" i="33"/>
  <c r="F34" i="33"/>
  <c r="E34" i="33"/>
  <c r="O36" i="33"/>
  <c r="C36" i="33"/>
  <c r="P35" i="33"/>
  <c r="Q35" i="33" l="1"/>
  <c r="R35" i="33"/>
  <c r="C37" i="33"/>
  <c r="O37" i="33"/>
  <c r="D35" i="33"/>
  <c r="E35" i="33" l="1"/>
  <c r="F35" i="33"/>
  <c r="D36" i="33"/>
  <c r="P36" i="33"/>
  <c r="R36" i="33" l="1"/>
  <c r="Q36" i="33"/>
  <c r="F36" i="33"/>
  <c r="E36" i="33"/>
  <c r="O38" i="33"/>
  <c r="C38" i="33"/>
  <c r="D37" i="33"/>
  <c r="F37" i="33" l="1"/>
  <c r="E37" i="33"/>
  <c r="C39" i="33"/>
  <c r="O39" i="33"/>
  <c r="P38" i="33"/>
  <c r="P37" i="33"/>
  <c r="Q37" i="33" l="1"/>
  <c r="R37" i="33"/>
  <c r="R38" i="33"/>
  <c r="Q38" i="33"/>
  <c r="O40" i="33"/>
  <c r="C40" i="33"/>
  <c r="D38" i="33"/>
  <c r="F38" i="33" l="1"/>
  <c r="E38" i="33"/>
  <c r="P39" i="33"/>
  <c r="D39" i="33"/>
  <c r="F39" i="33" l="1"/>
  <c r="E39" i="33"/>
  <c r="Q39" i="33"/>
  <c r="R39" i="33"/>
  <c r="C41" i="33"/>
  <c r="O41" i="33"/>
  <c r="P40" i="33"/>
  <c r="R40" i="33" l="1"/>
  <c r="Q40" i="33"/>
  <c r="O42" i="33"/>
  <c r="C42" i="33"/>
  <c r="D40" i="33"/>
  <c r="F40" i="33" l="1"/>
  <c r="E40" i="33"/>
  <c r="P41" i="33"/>
  <c r="D41" i="33"/>
  <c r="F41" i="33" l="1"/>
  <c r="E41" i="33"/>
  <c r="Q41" i="33"/>
  <c r="R41" i="33"/>
  <c r="C43" i="33"/>
  <c r="O43" i="33"/>
  <c r="D42" i="33"/>
  <c r="F42" i="33" l="1"/>
  <c r="E42" i="33"/>
  <c r="O44" i="33"/>
  <c r="C44" i="33"/>
  <c r="D43" i="33"/>
  <c r="P42" i="33"/>
  <c r="R42" i="33" l="1"/>
  <c r="Q42" i="33"/>
  <c r="P43" i="33"/>
  <c r="F43" i="33" l="1"/>
  <c r="E43" i="33"/>
  <c r="Q43" i="33"/>
  <c r="R43" i="33"/>
  <c r="C45" i="33"/>
  <c r="O45" i="33"/>
  <c r="P44" i="33"/>
  <c r="R44" i="33" l="1"/>
  <c r="Q44" i="33"/>
  <c r="O46" i="33"/>
  <c r="C46" i="33"/>
  <c r="D45" i="33"/>
  <c r="D44" i="33"/>
  <c r="F44" i="33" l="1"/>
  <c r="E44" i="33"/>
  <c r="F45" i="33"/>
  <c r="E45" i="33"/>
  <c r="C47" i="33"/>
  <c r="O47" i="33"/>
  <c r="P45" i="33"/>
  <c r="P46" i="33"/>
  <c r="R45" i="33" l="1"/>
  <c r="Q45" i="33"/>
  <c r="R46" i="33"/>
  <c r="Q46" i="33"/>
  <c r="O48" i="33"/>
  <c r="C48" i="33"/>
  <c r="D46" i="33"/>
  <c r="D47" i="33"/>
  <c r="F46" i="33" l="1"/>
  <c r="E46" i="33"/>
  <c r="E47" i="33"/>
  <c r="F47" i="33"/>
  <c r="C49" i="33"/>
  <c r="O49" i="33"/>
  <c r="P47" i="33"/>
  <c r="P48" i="33"/>
  <c r="Q47" i="33" l="1"/>
  <c r="R47" i="33"/>
  <c r="R48" i="33"/>
  <c r="Q48" i="33"/>
  <c r="O50" i="33"/>
  <c r="C50" i="33"/>
  <c r="D48" i="33"/>
  <c r="F48" i="33" l="1"/>
  <c r="E48" i="33"/>
  <c r="P49" i="33"/>
  <c r="D49" i="33"/>
  <c r="E49" i="33" l="1"/>
  <c r="F49" i="33"/>
  <c r="R49" i="33"/>
  <c r="Q49" i="33"/>
  <c r="C51" i="33"/>
  <c r="O51" i="33"/>
  <c r="P50" i="33"/>
  <c r="R50" i="33" l="1"/>
  <c r="Q50" i="33"/>
  <c r="O52" i="33"/>
  <c r="C52" i="33"/>
  <c r="D50" i="33"/>
  <c r="F50" i="33" l="1"/>
  <c r="E50" i="33"/>
  <c r="P51" i="33"/>
  <c r="D51" i="33"/>
  <c r="E51" i="33" l="1"/>
  <c r="F51" i="33"/>
  <c r="R51" i="33"/>
  <c r="Q51" i="33"/>
  <c r="C53" i="33"/>
  <c r="O53" i="33"/>
  <c r="D52" i="33"/>
  <c r="F52" i="33" l="1"/>
  <c r="E52" i="33"/>
  <c r="O54" i="33"/>
  <c r="C54" i="33"/>
  <c r="P52" i="33"/>
  <c r="P53" i="33"/>
  <c r="R52" i="33" l="1"/>
  <c r="Q52" i="33"/>
  <c r="R53" i="33"/>
  <c r="Q53" i="33"/>
  <c r="C55" i="33"/>
  <c r="O55" i="33"/>
  <c r="D53" i="33"/>
  <c r="D54" i="33"/>
  <c r="E53" i="33" l="1"/>
  <c r="F53" i="33"/>
  <c r="F54" i="33"/>
  <c r="E54" i="33"/>
  <c r="O56" i="33"/>
  <c r="C56" i="33"/>
  <c r="D55" i="33"/>
  <c r="P54" i="33"/>
  <c r="R54" i="33" l="1"/>
  <c r="Q54" i="33"/>
  <c r="P55" i="33"/>
  <c r="R55" i="33" l="1"/>
  <c r="Q55" i="33"/>
  <c r="E55" i="33"/>
  <c r="F55" i="33"/>
  <c r="C57" i="33"/>
  <c r="O57" i="33"/>
  <c r="D56" i="33"/>
  <c r="F56" i="33" l="1"/>
  <c r="E56" i="33"/>
  <c r="C58" i="33"/>
  <c r="O58" i="33"/>
  <c r="P56" i="33"/>
  <c r="D57" i="33"/>
  <c r="R56" i="33" l="1"/>
  <c r="Q56" i="33"/>
  <c r="P57" i="33"/>
  <c r="R57" i="33" l="1"/>
  <c r="Q57" i="33"/>
  <c r="E57" i="33"/>
  <c r="F57" i="33"/>
  <c r="O59" i="33"/>
  <c r="C59" i="33"/>
  <c r="P58" i="33"/>
  <c r="R58" i="33" l="1"/>
  <c r="Q58" i="33"/>
  <c r="C60" i="33"/>
  <c r="O60" i="33"/>
  <c r="D58" i="33"/>
  <c r="F58" i="33" l="1"/>
  <c r="E58" i="33"/>
  <c r="P59" i="33"/>
  <c r="D59" i="33"/>
  <c r="E59" i="33" l="1"/>
  <c r="F59" i="33"/>
  <c r="R59" i="33"/>
  <c r="Q59" i="33"/>
  <c r="O61" i="33"/>
  <c r="C61" i="33"/>
  <c r="D60" i="33"/>
  <c r="F60" i="33" l="1"/>
  <c r="E60" i="33"/>
  <c r="O62" i="33"/>
  <c r="C62" i="33"/>
  <c r="P60" i="33"/>
  <c r="D61" i="33"/>
  <c r="R60" i="33" l="1"/>
  <c r="Q60" i="33"/>
  <c r="P61" i="33"/>
  <c r="E61" i="33" l="1"/>
  <c r="F61" i="33"/>
  <c r="R61" i="33"/>
  <c r="Q61" i="33"/>
  <c r="C63" i="33"/>
  <c r="O63" i="33"/>
  <c r="D62" i="33"/>
  <c r="F62" i="33" l="1"/>
  <c r="E62" i="33"/>
  <c r="O64" i="33"/>
  <c r="C64" i="33"/>
  <c r="P62" i="33"/>
  <c r="D63" i="33"/>
  <c r="R62" i="33" l="1"/>
  <c r="Q62" i="33"/>
  <c r="P63" i="33"/>
  <c r="R63" i="33" l="1"/>
  <c r="Q63" i="33"/>
  <c r="E63" i="33"/>
  <c r="G63" i="33"/>
  <c r="G62" i="33" s="1"/>
  <c r="F63" i="33"/>
  <c r="C65" i="33"/>
  <c r="O65" i="33"/>
  <c r="D64" i="33"/>
  <c r="H63" i="33" l="1"/>
  <c r="G64" i="33"/>
  <c r="F64" i="33"/>
  <c r="E64" i="33"/>
  <c r="H64" i="33"/>
  <c r="G61" i="33"/>
  <c r="H62" i="33"/>
  <c r="O66" i="33"/>
  <c r="C66" i="33"/>
  <c r="P64" i="33"/>
  <c r="D65" i="33"/>
  <c r="R64" i="33" l="1"/>
  <c r="Q64" i="33"/>
  <c r="P65" i="33"/>
  <c r="E65" i="33" l="1"/>
  <c r="H65" i="33"/>
  <c r="G65" i="33"/>
  <c r="F65" i="33"/>
  <c r="R65" i="33"/>
  <c r="Q65" i="33"/>
  <c r="O67" i="33"/>
  <c r="C67" i="33"/>
  <c r="G60" i="33"/>
  <c r="H61" i="33"/>
  <c r="D66" i="33"/>
  <c r="G66" i="33" l="1"/>
  <c r="F66" i="33"/>
  <c r="H66" i="33"/>
  <c r="E66" i="33"/>
  <c r="C68" i="33"/>
  <c r="O68" i="33"/>
  <c r="G59" i="33"/>
  <c r="H60" i="33"/>
  <c r="P66" i="33"/>
  <c r="D68" i="33"/>
  <c r="D67" i="33"/>
  <c r="S66" i="33" l="1"/>
  <c r="S65" i="33" s="1"/>
  <c r="R66" i="33"/>
  <c r="Q66" i="33"/>
  <c r="P68" i="33"/>
  <c r="P67" i="33"/>
  <c r="T66" i="33" l="1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G57" i="33" l="1"/>
  <c r="H58" i="33"/>
  <c r="S63" i="33"/>
  <c r="T64" i="33"/>
  <c r="S62" i="33" l="1"/>
  <c r="T63" i="33"/>
  <c r="G56" i="33"/>
  <c r="H57" i="33"/>
  <c r="G55" i="33" l="1"/>
  <c r="H56" i="33"/>
  <c r="S61" i="33"/>
  <c r="T62" i="33"/>
  <c r="S60" i="33" l="1"/>
  <c r="T61" i="33"/>
  <c r="G54" i="33"/>
  <c r="H55" i="33"/>
  <c r="G53" i="33" l="1"/>
  <c r="H54" i="33"/>
  <c r="S59" i="33"/>
  <c r="T60" i="33"/>
  <c r="S58" i="33" l="1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D19" i="32" l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E19" i="32" l="1"/>
  <c r="AE19" i="32" s="1"/>
  <c r="G19" i="32"/>
  <c r="P19" i="32" s="1"/>
  <c r="X19" i="32"/>
  <c r="F19" i="32"/>
  <c r="D20" i="32"/>
  <c r="A21" i="32"/>
  <c r="A20" i="31"/>
  <c r="D19" i="31"/>
  <c r="T7" i="30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Z19" i="32" l="1"/>
  <c r="Q19" i="32"/>
  <c r="R19" i="32" s="1"/>
  <c r="Y19" i="32"/>
  <c r="V19" i="32"/>
  <c r="AD19" i="32"/>
  <c r="T19" i="32"/>
  <c r="K19" i="32"/>
  <c r="H19" i="32"/>
  <c r="D21" i="32"/>
  <c r="A22" i="32"/>
  <c r="E20" i="32"/>
  <c r="AE20" i="32" s="1"/>
  <c r="AD20" i="32"/>
  <c r="G20" i="32"/>
  <c r="T20" i="32"/>
  <c r="F20" i="32"/>
  <c r="V20" i="32" s="1"/>
  <c r="U19" i="32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20" i="32" l="1"/>
  <c r="I20" i="32" s="1"/>
  <c r="K20" i="32"/>
  <c r="L20" i="32" s="1"/>
  <c r="U20" i="32"/>
  <c r="W20" i="32" s="1"/>
  <c r="I19" i="32"/>
  <c r="J19" i="32"/>
  <c r="J20" i="32" s="1"/>
  <c r="D22" i="32"/>
  <c r="A23" i="32"/>
  <c r="P20" i="32"/>
  <c r="Y20" i="32" s="1"/>
  <c r="M19" i="32"/>
  <c r="L19" i="32"/>
  <c r="E21" i="32"/>
  <c r="AE21" i="32" s="1"/>
  <c r="Y21" i="32"/>
  <c r="U21" i="32"/>
  <c r="P21" i="32"/>
  <c r="G21" i="32"/>
  <c r="F21" i="32"/>
  <c r="AA19" i="32"/>
  <c r="AB19" i="32" s="1"/>
  <c r="W19" i="32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8" i="15"/>
  <c r="D67" i="15"/>
  <c r="H69" i="15"/>
  <c r="D65" i="15"/>
  <c r="D69" i="15"/>
  <c r="H68" i="15"/>
  <c r="D66" i="15"/>
  <c r="AC19" i="32" l="1"/>
  <c r="X20" i="32"/>
  <c r="Z20" i="32" s="1"/>
  <c r="E22" i="32"/>
  <c r="AE22" i="32" s="1"/>
  <c r="U22" i="32"/>
  <c r="G22" i="32"/>
  <c r="F22" i="32"/>
  <c r="Q20" i="32"/>
  <c r="R20" i="32" s="1"/>
  <c r="AA20" i="32"/>
  <c r="M20" i="32"/>
  <c r="N19" i="32"/>
  <c r="V21" i="32"/>
  <c r="T21" i="32"/>
  <c r="H21" i="32"/>
  <c r="I21" i="32" s="1"/>
  <c r="J21" i="32" s="1"/>
  <c r="K21" i="32"/>
  <c r="L21" i="32" s="1"/>
  <c r="AD21" i="32"/>
  <c r="D23" i="32"/>
  <c r="A24" i="32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V22" i="32" l="1"/>
  <c r="E23" i="32"/>
  <c r="AE23" i="32" s="1"/>
  <c r="P23" i="32"/>
  <c r="Y23" i="32" s="1"/>
  <c r="G23" i="32"/>
  <c r="F23" i="32"/>
  <c r="W21" i="32"/>
  <c r="Q21" i="32"/>
  <c r="R21" i="32" s="1"/>
  <c r="T22" i="32"/>
  <c r="H22" i="32"/>
  <c r="I22" i="32" s="1"/>
  <c r="J22" i="32" s="1"/>
  <c r="K22" i="32"/>
  <c r="L22" i="32" s="1"/>
  <c r="AD22" i="32"/>
  <c r="AB20" i="32"/>
  <c r="Q22" i="32"/>
  <c r="R22" i="32" s="1"/>
  <c r="D24" i="32"/>
  <c r="A25" i="32"/>
  <c r="M21" i="32"/>
  <c r="N20" i="32"/>
  <c r="P22" i="32"/>
  <c r="Y22" i="32" s="1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1" i="12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M22" i="32" l="1"/>
  <c r="N21" i="32"/>
  <c r="AC20" i="32"/>
  <c r="X21" i="32"/>
  <c r="Z21" i="32" s="1"/>
  <c r="V23" i="32"/>
  <c r="E24" i="32"/>
  <c r="AE24" i="32" s="1"/>
  <c r="AD24" i="32"/>
  <c r="G24" i="32"/>
  <c r="T24" i="32"/>
  <c r="F24" i="32"/>
  <c r="D25" i="32"/>
  <c r="A26" i="32"/>
  <c r="T23" i="32"/>
  <c r="H23" i="32"/>
  <c r="I23" i="32" s="1"/>
  <c r="J23" i="32" s="1"/>
  <c r="K23" i="32"/>
  <c r="L23" i="32" s="1"/>
  <c r="AD23" i="32"/>
  <c r="W22" i="32"/>
  <c r="U23" i="32"/>
  <c r="Q23" i="32"/>
  <c r="R23" i="32" s="1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N10" i="30"/>
  <c r="O9" i="30"/>
  <c r="X10" i="30"/>
  <c r="Y9" i="30"/>
  <c r="D19" i="8"/>
  <c r="A21" i="8"/>
  <c r="A22" i="8" s="1"/>
  <c r="D20" i="8"/>
  <c r="H24" i="32" l="1"/>
  <c r="I24" i="32" s="1"/>
  <c r="J24" i="32" s="1"/>
  <c r="K24" i="32"/>
  <c r="L24" i="32" s="1"/>
  <c r="D26" i="32"/>
  <c r="A27" i="32"/>
  <c r="P24" i="32"/>
  <c r="Y24" i="32" s="1"/>
  <c r="E25" i="32"/>
  <c r="AE25" i="32" s="1"/>
  <c r="P25" i="32"/>
  <c r="Y25" i="32" s="1"/>
  <c r="G25" i="32"/>
  <c r="T25" i="32"/>
  <c r="F25" i="32"/>
  <c r="W23" i="32"/>
  <c r="M23" i="32"/>
  <c r="N22" i="32"/>
  <c r="U24" i="32"/>
  <c r="V24" i="32"/>
  <c r="AA21" i="32"/>
  <c r="AB21" i="32" s="1"/>
  <c r="R21" i="3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N11" i="30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C21" i="32" l="1"/>
  <c r="X22" i="32"/>
  <c r="Z22" i="32" s="1"/>
  <c r="M24" i="32"/>
  <c r="N23" i="32"/>
  <c r="V25" i="32"/>
  <c r="W24" i="32"/>
  <c r="H25" i="32"/>
  <c r="I25" i="32" s="1"/>
  <c r="J25" i="32" s="1"/>
  <c r="K25" i="32"/>
  <c r="L25" i="32" s="1"/>
  <c r="AD25" i="32"/>
  <c r="D27" i="32"/>
  <c r="A28" i="32"/>
  <c r="Q24" i="32"/>
  <c r="U25" i="32"/>
  <c r="E26" i="32"/>
  <c r="AE26" i="32" s="1"/>
  <c r="G26" i="32"/>
  <c r="F26" i="32"/>
  <c r="V26" i="32" s="1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E27" i="32" l="1"/>
  <c r="AE27" i="32" s="1"/>
  <c r="AD27" i="32"/>
  <c r="G27" i="32"/>
  <c r="T27" i="32"/>
  <c r="F27" i="32"/>
  <c r="V27" i="32" s="1"/>
  <c r="H26" i="32"/>
  <c r="I26" i="32" s="1"/>
  <c r="J26" i="32" s="1"/>
  <c r="K26" i="32"/>
  <c r="L26" i="32" s="1"/>
  <c r="W25" i="32"/>
  <c r="AA22" i="32"/>
  <c r="AB22" i="32" s="1"/>
  <c r="T26" i="32"/>
  <c r="AD26" i="32"/>
  <c r="P26" i="32"/>
  <c r="Y26" i="32" s="1"/>
  <c r="R24" i="32"/>
  <c r="Q25" i="32"/>
  <c r="U26" i="32"/>
  <c r="W26" i="32" s="1"/>
  <c r="A29" i="32"/>
  <c r="D28" i="32"/>
  <c r="M25" i="32"/>
  <c r="N24" i="32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AC22" i="32" l="1"/>
  <c r="X23" i="32"/>
  <c r="Z23" i="32" s="1"/>
  <c r="AE28" i="32"/>
  <c r="E28" i="32"/>
  <c r="G28" i="32"/>
  <c r="F28" i="32"/>
  <c r="V28" i="32" s="1"/>
  <c r="A30" i="32"/>
  <c r="D29" i="32"/>
  <c r="H27" i="32"/>
  <c r="I27" i="32" s="1"/>
  <c r="J27" i="32" s="1"/>
  <c r="K27" i="32"/>
  <c r="L27" i="32" s="1"/>
  <c r="W27" i="32"/>
  <c r="P27" i="32"/>
  <c r="Y27" i="32" s="1"/>
  <c r="M26" i="32"/>
  <c r="N25" i="32"/>
  <c r="R25" i="32"/>
  <c r="Q26" i="32"/>
  <c r="U27" i="32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H28" i="32" l="1"/>
  <c r="I28" i="32" s="1"/>
  <c r="J28" i="32" s="1"/>
  <c r="K28" i="32"/>
  <c r="L28" i="32" s="1"/>
  <c r="M27" i="32"/>
  <c r="N26" i="32"/>
  <c r="T28" i="32"/>
  <c r="W28" i="32" s="1"/>
  <c r="U28" i="32"/>
  <c r="D30" i="32"/>
  <c r="A31" i="32"/>
  <c r="P28" i="32"/>
  <c r="Y28" i="32" s="1"/>
  <c r="R26" i="32"/>
  <c r="Q27" i="32"/>
  <c r="U29" i="32"/>
  <c r="P29" i="32"/>
  <c r="Y29" i="32" s="1"/>
  <c r="G29" i="32"/>
  <c r="AE29" i="32"/>
  <c r="F29" i="32"/>
  <c r="V29" i="32" s="1"/>
  <c r="E29" i="32"/>
  <c r="AD28" i="32"/>
  <c r="AA23" i="32"/>
  <c r="AB23" i="32" s="1"/>
  <c r="AB22" i="3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AC23" i="32" l="1"/>
  <c r="X24" i="32"/>
  <c r="Z24" i="32" s="1"/>
  <c r="J29" i="32"/>
  <c r="A32" i="32"/>
  <c r="D31" i="32"/>
  <c r="R27" i="32"/>
  <c r="Q28" i="32"/>
  <c r="U30" i="32"/>
  <c r="G30" i="32"/>
  <c r="E30" i="32"/>
  <c r="AE30" i="32" s="1"/>
  <c r="T30" i="32"/>
  <c r="F30" i="32"/>
  <c r="V30" i="32" s="1"/>
  <c r="AD29" i="32"/>
  <c r="M28" i="32"/>
  <c r="N27" i="32"/>
  <c r="T29" i="32"/>
  <c r="W29" i="32" s="1"/>
  <c r="K29" i="32"/>
  <c r="L29" i="32" s="1"/>
  <c r="H29" i="32"/>
  <c r="I29" i="32" s="1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9" i="32" l="1"/>
  <c r="N28" i="32"/>
  <c r="W30" i="32"/>
  <c r="K30" i="32"/>
  <c r="L30" i="32" s="1"/>
  <c r="H30" i="32"/>
  <c r="I30" i="32" s="1"/>
  <c r="J30" i="32" s="1"/>
  <c r="U31" i="32"/>
  <c r="G31" i="32"/>
  <c r="E31" i="32"/>
  <c r="AE31" i="32" s="1"/>
  <c r="F31" i="32"/>
  <c r="V31" i="32" s="1"/>
  <c r="AA24" i="32"/>
  <c r="AB24" i="32" s="1"/>
  <c r="R28" i="32"/>
  <c r="Q29" i="32"/>
  <c r="R29" i="32" s="1"/>
  <c r="AD30" i="32"/>
  <c r="P30" i="32"/>
  <c r="Y30" i="32" s="1"/>
  <c r="A33" i="32"/>
  <c r="D32" i="32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AC24" i="32" l="1"/>
  <c r="X25" i="32"/>
  <c r="Z25" i="32" s="1"/>
  <c r="M30" i="32"/>
  <c r="N29" i="32"/>
  <c r="U32" i="32"/>
  <c r="W32" i="32" s="1"/>
  <c r="P32" i="32"/>
  <c r="Y32" i="32" s="1"/>
  <c r="G32" i="32"/>
  <c r="T32" i="32"/>
  <c r="F32" i="32"/>
  <c r="V32" i="32" s="1"/>
  <c r="AE32" i="32"/>
  <c r="E32" i="32"/>
  <c r="AD32" i="32"/>
  <c r="AD31" i="32"/>
  <c r="T31" i="32"/>
  <c r="W31" i="32" s="1"/>
  <c r="K31" i="32"/>
  <c r="L31" i="32" s="1"/>
  <c r="H31" i="32"/>
  <c r="I31" i="32" s="1"/>
  <c r="J31" i="32" s="1"/>
  <c r="A34" i="32"/>
  <c r="D33" i="32"/>
  <c r="P31" i="32"/>
  <c r="Y31" i="32" s="1"/>
  <c r="Q30" i="32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Q32" i="32" l="1"/>
  <c r="R32" i="32" s="1"/>
  <c r="U33" i="32"/>
  <c r="G33" i="32"/>
  <c r="F33" i="32"/>
  <c r="V33" i="32" s="1"/>
  <c r="E33" i="32"/>
  <c r="AE33" i="32" s="1"/>
  <c r="AD33" i="32"/>
  <c r="M31" i="32"/>
  <c r="N30" i="32"/>
  <c r="AB25" i="32"/>
  <c r="AA25" i="32"/>
  <c r="A35" i="32"/>
  <c r="D34" i="32"/>
  <c r="R30" i="32"/>
  <c r="Q31" i="32"/>
  <c r="R31" i="32" s="1"/>
  <c r="K32" i="32"/>
  <c r="L32" i="32" s="1"/>
  <c r="H32" i="32"/>
  <c r="I32" i="32" s="1"/>
  <c r="J32" i="32" s="1"/>
  <c r="L31" i="3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A36" i="32" l="1"/>
  <c r="D35" i="32"/>
  <c r="N31" i="32"/>
  <c r="M32" i="32"/>
  <c r="T33" i="32"/>
  <c r="W33" i="32" s="1"/>
  <c r="K33" i="32"/>
  <c r="L33" i="32" s="1"/>
  <c r="H33" i="32"/>
  <c r="I33" i="32" s="1"/>
  <c r="J33" i="32" s="1"/>
  <c r="AC25" i="32"/>
  <c r="X26" i="32"/>
  <c r="Z26" i="32" s="1"/>
  <c r="U34" i="32"/>
  <c r="G34" i="32"/>
  <c r="F34" i="32"/>
  <c r="V34" i="32" s="1"/>
  <c r="E34" i="32"/>
  <c r="AE34" i="32" s="1"/>
  <c r="AD34" i="32"/>
  <c r="P33" i="32"/>
  <c r="Y33" i="32" s="1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G35" i="32" l="1"/>
  <c r="P35" i="32" s="1"/>
  <c r="Y35" i="32" s="1"/>
  <c r="F35" i="32"/>
  <c r="V35" i="32" s="1"/>
  <c r="E35" i="32"/>
  <c r="AE35" i="32" s="1"/>
  <c r="AD35" i="32"/>
  <c r="K34" i="32"/>
  <c r="L34" i="32" s="1"/>
  <c r="H34" i="32"/>
  <c r="I34" i="32" s="1"/>
  <c r="J34" i="32" s="1"/>
  <c r="AA26" i="32"/>
  <c r="AB26" i="32" s="1"/>
  <c r="A37" i="32"/>
  <c r="D36" i="32"/>
  <c r="Q33" i="32"/>
  <c r="T34" i="32"/>
  <c r="W34" i="32" s="1"/>
  <c r="N32" i="32"/>
  <c r="M33" i="32"/>
  <c r="P34" i="32"/>
  <c r="Y34" i="32" s="1"/>
  <c r="N31" i="3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N21" i="30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AC26" i="32" l="1"/>
  <c r="X27" i="32"/>
  <c r="Z27" i="32" s="1"/>
  <c r="A38" i="32"/>
  <c r="D37" i="32"/>
  <c r="R33" i="32"/>
  <c r="Q34" i="32"/>
  <c r="R34" i="32" s="1"/>
  <c r="N33" i="32"/>
  <c r="M34" i="32"/>
  <c r="U36" i="32"/>
  <c r="G36" i="32"/>
  <c r="F36" i="32"/>
  <c r="V36" i="32" s="1"/>
  <c r="E36" i="32"/>
  <c r="AE36" i="32" s="1"/>
  <c r="AD36" i="32"/>
  <c r="U35" i="32"/>
  <c r="T35" i="32"/>
  <c r="W35" i="32" s="1"/>
  <c r="K35" i="32"/>
  <c r="L35" i="32" s="1"/>
  <c r="H35" i="32"/>
  <c r="I35" i="32" s="1"/>
  <c r="J35" i="32" s="1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W36" i="32" l="1"/>
  <c r="T36" i="32"/>
  <c r="K36" i="32"/>
  <c r="L36" i="32" s="1"/>
  <c r="H36" i="32"/>
  <c r="I36" i="32" s="1"/>
  <c r="J36" i="32" s="1"/>
  <c r="Q35" i="32"/>
  <c r="N34" i="32"/>
  <c r="M35" i="32"/>
  <c r="G37" i="32"/>
  <c r="U37" i="32" s="1"/>
  <c r="T37" i="32"/>
  <c r="W37" i="32" s="1"/>
  <c r="F37" i="32"/>
  <c r="V37" i="32" s="1"/>
  <c r="E37" i="32"/>
  <c r="AE37" i="32" s="1"/>
  <c r="AD37" i="32"/>
  <c r="AB27" i="32"/>
  <c r="AA27" i="32"/>
  <c r="A39" i="32"/>
  <c r="D38" i="32"/>
  <c r="P36" i="32"/>
  <c r="Y36" i="32" s="1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X23" i="30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AC27" i="32" l="1"/>
  <c r="X28" i="32"/>
  <c r="Z28" i="32" s="1"/>
  <c r="P37" i="32"/>
  <c r="Y37" i="32" s="1"/>
  <c r="A40" i="32"/>
  <c r="D39" i="32"/>
  <c r="N35" i="32"/>
  <c r="M36" i="32"/>
  <c r="K37" i="32"/>
  <c r="L37" i="32" s="1"/>
  <c r="H37" i="32"/>
  <c r="I37" i="32" s="1"/>
  <c r="J37" i="32" s="1"/>
  <c r="R35" i="32"/>
  <c r="Q36" i="32"/>
  <c r="R36" i="32" s="1"/>
  <c r="U38" i="32"/>
  <c r="G38" i="32"/>
  <c r="P38" i="32" s="1"/>
  <c r="Y38" i="32" s="1"/>
  <c r="F38" i="32"/>
  <c r="V38" i="32" s="1"/>
  <c r="E38" i="32"/>
  <c r="AE38" i="32" s="1"/>
  <c r="AD38" i="32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X24" i="30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W38" i="32" l="1"/>
  <c r="A41" i="32"/>
  <c r="D40" i="32"/>
  <c r="N36" i="32"/>
  <c r="M37" i="32"/>
  <c r="Q37" i="32"/>
  <c r="T38" i="32"/>
  <c r="K38" i="32"/>
  <c r="L38" i="32" s="1"/>
  <c r="H38" i="32"/>
  <c r="I38" i="32" s="1"/>
  <c r="J38" i="32" s="1"/>
  <c r="T39" i="32"/>
  <c r="G39" i="32"/>
  <c r="F39" i="32"/>
  <c r="V39" i="32" s="1"/>
  <c r="P39" i="32"/>
  <c r="Y39" i="32" s="1"/>
  <c r="E39" i="32"/>
  <c r="AE39" i="32" s="1"/>
  <c r="AA28" i="32"/>
  <c r="AB28" i="32" s="1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AC28" i="32" l="1"/>
  <c r="X29" i="32"/>
  <c r="Z29" i="32" s="1"/>
  <c r="U39" i="32"/>
  <c r="K39" i="32"/>
  <c r="L39" i="32" s="1"/>
  <c r="H39" i="32"/>
  <c r="I39" i="32" s="1"/>
  <c r="J39" i="32" s="1"/>
  <c r="R37" i="32"/>
  <c r="Q38" i="32"/>
  <c r="R38" i="32" s="1"/>
  <c r="A42" i="32"/>
  <c r="D41" i="32"/>
  <c r="W39" i="32"/>
  <c r="N37" i="32"/>
  <c r="M38" i="32"/>
  <c r="AD39" i="32"/>
  <c r="E40" i="32"/>
  <c r="AE40" i="32" s="1"/>
  <c r="T40" i="32"/>
  <c r="F40" i="32"/>
  <c r="V40" i="32" s="1"/>
  <c r="W40" i="32" s="1"/>
  <c r="G40" i="32"/>
  <c r="P40" i="32" s="1"/>
  <c r="Y40" i="32" s="1"/>
  <c r="AD40" i="32"/>
  <c r="U40" i="32"/>
  <c r="J38" i="3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X26" i="30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M39" i="32" l="1"/>
  <c r="N38" i="32"/>
  <c r="D42" i="32"/>
  <c r="A43" i="32"/>
  <c r="H40" i="32"/>
  <c r="I40" i="32" s="1"/>
  <c r="J40" i="32" s="1"/>
  <c r="K40" i="32"/>
  <c r="L40" i="32" s="1"/>
  <c r="Q39" i="32"/>
  <c r="AA29" i="32"/>
  <c r="AB29" i="32" s="1"/>
  <c r="E41" i="32"/>
  <c r="AE41" i="32" s="1"/>
  <c r="AD41" i="32"/>
  <c r="F41" i="32"/>
  <c r="V41" i="32" s="1"/>
  <c r="P41" i="32"/>
  <c r="Y41" i="32" s="1"/>
  <c r="G41" i="32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X27" i="30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AC29" i="32" l="1"/>
  <c r="X30" i="32"/>
  <c r="Z30" i="32" s="1"/>
  <c r="J41" i="32"/>
  <c r="M40" i="32"/>
  <c r="N39" i="32"/>
  <c r="D43" i="32"/>
  <c r="A44" i="32"/>
  <c r="R39" i="32"/>
  <c r="Q40" i="32"/>
  <c r="E42" i="32"/>
  <c r="AE42" i="32" s="1"/>
  <c r="G42" i="32"/>
  <c r="F42" i="32"/>
  <c r="V42" i="32" s="1"/>
  <c r="H41" i="32"/>
  <c r="I41" i="32" s="1"/>
  <c r="K41" i="32"/>
  <c r="L41" i="32" s="1"/>
  <c r="T41" i="32"/>
  <c r="W41" i="32" s="1"/>
  <c r="U41" i="32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X28" i="30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2" i="32" l="1"/>
  <c r="I42" i="32" s="1"/>
  <c r="J42" i="32" s="1"/>
  <c r="K42" i="32"/>
  <c r="L42" i="32" s="1"/>
  <c r="AD42" i="32"/>
  <c r="R40" i="32"/>
  <c r="Q41" i="32"/>
  <c r="AA30" i="32"/>
  <c r="AB30" i="32" s="1"/>
  <c r="P42" i="32"/>
  <c r="Y42" i="32" s="1"/>
  <c r="M41" i="32"/>
  <c r="N40" i="32"/>
  <c r="E43" i="32"/>
  <c r="AD43" i="32"/>
  <c r="U43" i="32"/>
  <c r="G43" i="32"/>
  <c r="T43" i="32"/>
  <c r="F43" i="32"/>
  <c r="V43" i="32" s="1"/>
  <c r="T42" i="32"/>
  <c r="W42" i="32" s="1"/>
  <c r="U42" i="32"/>
  <c r="D44" i="32"/>
  <c r="A45" i="32"/>
  <c r="T41" i="3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X29" i="30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AC30" i="32" l="1"/>
  <c r="X31" i="32"/>
  <c r="Z31" i="32" s="1"/>
  <c r="AE43" i="32"/>
  <c r="R41" i="32"/>
  <c r="Q42" i="32"/>
  <c r="R42" i="32" s="1"/>
  <c r="D45" i="32"/>
  <c r="A46" i="32"/>
  <c r="E44" i="32"/>
  <c r="AE44" i="32" s="1"/>
  <c r="G44" i="32"/>
  <c r="P44" i="32" s="1"/>
  <c r="Y44" i="32" s="1"/>
  <c r="F44" i="32"/>
  <c r="V44" i="32" s="1"/>
  <c r="H43" i="32"/>
  <c r="I43" i="32" s="1"/>
  <c r="J43" i="32" s="1"/>
  <c r="K43" i="32"/>
  <c r="L43" i="32" s="1"/>
  <c r="W43" i="32"/>
  <c r="P43" i="32"/>
  <c r="Y43" i="32" s="1"/>
  <c r="M42" i="32"/>
  <c r="N41" i="32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X30" i="30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T44" i="32" l="1"/>
  <c r="W44" i="32" s="1"/>
  <c r="E45" i="32"/>
  <c r="AE45" i="32" s="1"/>
  <c r="G45" i="32"/>
  <c r="P45" i="32" s="1"/>
  <c r="Y45" i="32" s="1"/>
  <c r="T45" i="32"/>
  <c r="F45" i="32"/>
  <c r="V45" i="32" s="1"/>
  <c r="Q43" i="32"/>
  <c r="H44" i="32"/>
  <c r="I44" i="32" s="1"/>
  <c r="J44" i="32" s="1"/>
  <c r="K44" i="32"/>
  <c r="L44" i="32" s="1"/>
  <c r="AD44" i="32"/>
  <c r="D46" i="32"/>
  <c r="A47" i="32"/>
  <c r="M43" i="32"/>
  <c r="N42" i="32"/>
  <c r="U44" i="32"/>
  <c r="AA31" i="32"/>
  <c r="AB31" i="32" s="1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X31" i="30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AC31" i="32" l="1"/>
  <c r="X32" i="32"/>
  <c r="Z32" i="32" s="1"/>
  <c r="D47" i="32"/>
  <c r="A48" i="32"/>
  <c r="E46" i="32"/>
  <c r="AE46" i="32" s="1"/>
  <c r="P46" i="32"/>
  <c r="Y46" i="32" s="1"/>
  <c r="G46" i="32"/>
  <c r="F46" i="32"/>
  <c r="V46" i="32" s="1"/>
  <c r="R43" i="32"/>
  <c r="Q44" i="32"/>
  <c r="U45" i="32"/>
  <c r="W45" i="32" s="1"/>
  <c r="M44" i="32"/>
  <c r="N43" i="32"/>
  <c r="H45" i="32"/>
  <c r="I45" i="32" s="1"/>
  <c r="J45" i="32" s="1"/>
  <c r="K45" i="32"/>
  <c r="L45" i="32" s="1"/>
  <c r="AD45" i="32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J46" i="32" l="1"/>
  <c r="T46" i="32"/>
  <c r="H46" i="32"/>
  <c r="I46" i="32" s="1"/>
  <c r="K46" i="32"/>
  <c r="L46" i="32" s="1"/>
  <c r="AD46" i="32"/>
  <c r="W46" i="32"/>
  <c r="AA32" i="32"/>
  <c r="AB32" i="32" s="1"/>
  <c r="R44" i="32"/>
  <c r="Q45" i="32"/>
  <c r="D48" i="32"/>
  <c r="A49" i="32"/>
  <c r="U46" i="32"/>
  <c r="E47" i="32"/>
  <c r="AE47" i="32" s="1"/>
  <c r="P47" i="32"/>
  <c r="Y47" i="32" s="1"/>
  <c r="G47" i="32"/>
  <c r="F47" i="32"/>
  <c r="V47" i="32" s="1"/>
  <c r="M45" i="32"/>
  <c r="N44" i="32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AC32" i="32" l="1"/>
  <c r="X33" i="32"/>
  <c r="Z33" i="32" s="1"/>
  <c r="R45" i="32"/>
  <c r="Q46" i="32"/>
  <c r="T47" i="32"/>
  <c r="H47" i="32"/>
  <c r="I47" i="32" s="1"/>
  <c r="K47" i="32"/>
  <c r="L47" i="32" s="1"/>
  <c r="AD47" i="32"/>
  <c r="W47" i="32"/>
  <c r="J47" i="32"/>
  <c r="D49" i="32"/>
  <c r="A50" i="32"/>
  <c r="M46" i="32"/>
  <c r="N45" i="32"/>
  <c r="U47" i="32"/>
  <c r="E48" i="32"/>
  <c r="AE48" i="32" s="1"/>
  <c r="P48" i="32"/>
  <c r="Y48" i="32" s="1"/>
  <c r="G48" i="32"/>
  <c r="F48" i="32"/>
  <c r="V48" i="32" s="1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U48" i="32" l="1"/>
  <c r="M47" i="32"/>
  <c r="N46" i="32"/>
  <c r="AB33" i="32"/>
  <c r="AA33" i="32"/>
  <c r="A51" i="32"/>
  <c r="D50" i="32"/>
  <c r="R46" i="32"/>
  <c r="Q47" i="32"/>
  <c r="T48" i="32"/>
  <c r="W48" i="32" s="1"/>
  <c r="H48" i="32"/>
  <c r="I48" i="32" s="1"/>
  <c r="J48" i="32" s="1"/>
  <c r="K48" i="32"/>
  <c r="L48" i="32" s="1"/>
  <c r="AD48" i="32"/>
  <c r="E49" i="32"/>
  <c r="AE49" i="32" s="1"/>
  <c r="Y49" i="32"/>
  <c r="P49" i="32"/>
  <c r="G49" i="32"/>
  <c r="F49" i="32"/>
  <c r="V49" i="32" s="1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W49" i="32" l="1"/>
  <c r="AC33" i="32"/>
  <c r="X34" i="32"/>
  <c r="Z34" i="32" s="1"/>
  <c r="U49" i="32"/>
  <c r="E50" i="32"/>
  <c r="AE50" i="32" s="1"/>
  <c r="G50" i="32"/>
  <c r="F50" i="32"/>
  <c r="V50" i="32" s="1"/>
  <c r="A52" i="32"/>
  <c r="D51" i="32"/>
  <c r="M48" i="32"/>
  <c r="N47" i="32"/>
  <c r="T49" i="32"/>
  <c r="H49" i="32"/>
  <c r="I49" i="32" s="1"/>
  <c r="J49" i="32" s="1"/>
  <c r="K49" i="32"/>
  <c r="L49" i="32" s="1"/>
  <c r="AD49" i="32"/>
  <c r="R47" i="32"/>
  <c r="Q48" i="32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X36" i="30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50" i="32" l="1"/>
  <c r="M49" i="32"/>
  <c r="N48" i="32"/>
  <c r="R48" i="32"/>
  <c r="Q49" i="32"/>
  <c r="AD50" i="32"/>
  <c r="E51" i="32"/>
  <c r="AE51" i="32" s="1"/>
  <c r="G51" i="32"/>
  <c r="T51" i="32"/>
  <c r="F51" i="32"/>
  <c r="V51" i="32" s="1"/>
  <c r="AB34" i="32"/>
  <c r="AA34" i="32"/>
  <c r="D52" i="32"/>
  <c r="A53" i="32"/>
  <c r="H50" i="32"/>
  <c r="I50" i="32" s="1"/>
  <c r="J50" i="32" s="1"/>
  <c r="K50" i="32"/>
  <c r="L50" i="32" s="1"/>
  <c r="T50" i="32"/>
  <c r="W50" i="32" s="1"/>
  <c r="P50" i="32"/>
  <c r="Y50" i="32" s="1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X37" i="30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E52" i="32" l="1"/>
  <c r="AE52" i="32" s="1"/>
  <c r="AD52" i="32"/>
  <c r="G52" i="32"/>
  <c r="T52" i="32"/>
  <c r="F52" i="32"/>
  <c r="V52" i="32" s="1"/>
  <c r="AC34" i="32"/>
  <c r="X35" i="32"/>
  <c r="Z35" i="32" s="1"/>
  <c r="U51" i="32"/>
  <c r="W51" i="32" s="1"/>
  <c r="D53" i="32"/>
  <c r="A54" i="32"/>
  <c r="K51" i="32"/>
  <c r="L51" i="32" s="1"/>
  <c r="H51" i="32"/>
  <c r="I51" i="32" s="1"/>
  <c r="J51" i="32" s="1"/>
  <c r="AD51" i="32"/>
  <c r="P51" i="32"/>
  <c r="Y51" i="32" s="1"/>
  <c r="R49" i="32"/>
  <c r="Q50" i="32"/>
  <c r="M50" i="32"/>
  <c r="N49" i="32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X38" i="30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R50" i="32" l="1"/>
  <c r="Q51" i="32"/>
  <c r="E53" i="32"/>
  <c r="AE53" i="32" s="1"/>
  <c r="P53" i="32"/>
  <c r="Y53" i="32" s="1"/>
  <c r="G53" i="32"/>
  <c r="F53" i="32"/>
  <c r="V53" i="32" s="1"/>
  <c r="H52" i="32"/>
  <c r="I52" i="32" s="1"/>
  <c r="J52" i="32" s="1"/>
  <c r="K52" i="32"/>
  <c r="L52" i="32" s="1"/>
  <c r="AA35" i="32"/>
  <c r="AB35" i="32" s="1"/>
  <c r="P52" i="32"/>
  <c r="Y52" i="32" s="1"/>
  <c r="M51" i="32"/>
  <c r="N50" i="32"/>
  <c r="D54" i="32"/>
  <c r="A55" i="32"/>
  <c r="U52" i="32"/>
  <c r="W52" i="32" s="1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AC35" i="32" l="1"/>
  <c r="X36" i="32"/>
  <c r="Z36" i="32" s="1"/>
  <c r="D55" i="32"/>
  <c r="A56" i="32"/>
  <c r="E54" i="32"/>
  <c r="AE54" i="32" s="1"/>
  <c r="AD54" i="32"/>
  <c r="U54" i="32"/>
  <c r="G54" i="32"/>
  <c r="T54" i="32"/>
  <c r="W54" i="32" s="1"/>
  <c r="F54" i="32"/>
  <c r="V54" i="32" s="1"/>
  <c r="U53" i="32"/>
  <c r="W53" i="32" s="1"/>
  <c r="M52" i="32"/>
  <c r="N51" i="32"/>
  <c r="T53" i="32"/>
  <c r="H53" i="32"/>
  <c r="I53" i="32" s="1"/>
  <c r="J53" i="32" s="1"/>
  <c r="K53" i="32"/>
  <c r="L53" i="32" s="1"/>
  <c r="AD53" i="32"/>
  <c r="R51" i="32"/>
  <c r="Q52" i="32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X40" i="30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R52" i="32" l="1"/>
  <c r="Q53" i="32"/>
  <c r="H54" i="32"/>
  <c r="I54" i="32" s="1"/>
  <c r="J54" i="32" s="1"/>
  <c r="K54" i="32"/>
  <c r="L54" i="32" s="1"/>
  <c r="M53" i="32"/>
  <c r="N52" i="32"/>
  <c r="P54" i="32"/>
  <c r="Y54" i="32" s="1"/>
  <c r="D56" i="32"/>
  <c r="A57" i="32"/>
  <c r="E55" i="32"/>
  <c r="AE55" i="32" s="1"/>
  <c r="AD55" i="32"/>
  <c r="U55" i="32"/>
  <c r="G55" i="32"/>
  <c r="T55" i="32"/>
  <c r="F55" i="32"/>
  <c r="V55" i="32" s="1"/>
  <c r="AB36" i="32"/>
  <c r="AA36" i="32"/>
  <c r="D55" i="3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J55" i="32" l="1"/>
  <c r="AC36" i="32"/>
  <c r="X37" i="32"/>
  <c r="Z37" i="32" s="1"/>
  <c r="H55" i="32"/>
  <c r="I55" i="32" s="1"/>
  <c r="K55" i="32"/>
  <c r="L55" i="32" s="1"/>
  <c r="W55" i="32"/>
  <c r="D57" i="32"/>
  <c r="A58" i="32"/>
  <c r="M54" i="32"/>
  <c r="N53" i="32"/>
  <c r="P55" i="32"/>
  <c r="Y55" i="32" s="1"/>
  <c r="E56" i="32"/>
  <c r="AE56" i="32" s="1"/>
  <c r="AD56" i="32"/>
  <c r="G56" i="32"/>
  <c r="T56" i="32"/>
  <c r="F56" i="32"/>
  <c r="V56" i="32" s="1"/>
  <c r="R53" i="32"/>
  <c r="Q54" i="32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X42" i="30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6" i="32" l="1"/>
  <c r="I56" i="32" s="1"/>
  <c r="K56" i="32"/>
  <c r="L56" i="32" s="1"/>
  <c r="E57" i="32"/>
  <c r="AE57" i="32" s="1"/>
  <c r="Y57" i="32"/>
  <c r="P57" i="32"/>
  <c r="G57" i="32"/>
  <c r="T57" i="32"/>
  <c r="F57" i="32"/>
  <c r="V57" i="32" s="1"/>
  <c r="AA37" i="32"/>
  <c r="AB37" i="32" s="1"/>
  <c r="R54" i="32"/>
  <c r="Q55" i="32"/>
  <c r="P56" i="32"/>
  <c r="Y56" i="32" s="1"/>
  <c r="U56" i="32"/>
  <c r="W56" i="32" s="1"/>
  <c r="M55" i="32"/>
  <c r="N54" i="32"/>
  <c r="J56" i="32"/>
  <c r="D58" i="32"/>
  <c r="A59" i="32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X43" i="30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AC37" i="32" l="1"/>
  <c r="X38" i="32"/>
  <c r="Z38" i="32" s="1"/>
  <c r="E58" i="32"/>
  <c r="AE58" i="32" s="1"/>
  <c r="AD58" i="32"/>
  <c r="G58" i="32"/>
  <c r="T58" i="32"/>
  <c r="F58" i="32"/>
  <c r="V58" i="32" s="1"/>
  <c r="M56" i="32"/>
  <c r="N55" i="32"/>
  <c r="U57" i="32"/>
  <c r="W57" i="32" s="1"/>
  <c r="D59" i="32"/>
  <c r="A60" i="32"/>
  <c r="D60" i="32" s="1"/>
  <c r="R55" i="32"/>
  <c r="Q56" i="32"/>
  <c r="H57" i="32"/>
  <c r="I57" i="32" s="1"/>
  <c r="J57" i="32" s="1"/>
  <c r="K57" i="32"/>
  <c r="L57" i="32" s="1"/>
  <c r="AD57" i="32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X44" i="30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AK60" i="32" l="1"/>
  <c r="AE60" i="32"/>
  <c r="AA60" i="32"/>
  <c r="W60" i="32"/>
  <c r="R60" i="32"/>
  <c r="E60" i="32"/>
  <c r="AJ60" i="32"/>
  <c r="AD60" i="32"/>
  <c r="Z60" i="32"/>
  <c r="Q60" i="32"/>
  <c r="AH60" i="32"/>
  <c r="AC60" i="32"/>
  <c r="Y60" i="32"/>
  <c r="U60" i="32"/>
  <c r="P60" i="32"/>
  <c r="G60" i="32"/>
  <c r="AG60" i="32"/>
  <c r="AB60" i="32"/>
  <c r="X60" i="32"/>
  <c r="T60" i="32"/>
  <c r="F60" i="32"/>
  <c r="V60" i="32" s="1"/>
  <c r="H58" i="32"/>
  <c r="I58" i="32" s="1"/>
  <c r="J58" i="32" s="1"/>
  <c r="K58" i="32"/>
  <c r="L58" i="32" s="1"/>
  <c r="AB38" i="32"/>
  <c r="AA38" i="32"/>
  <c r="AK59" i="32"/>
  <c r="AE59" i="32"/>
  <c r="AA59" i="32"/>
  <c r="W59" i="32"/>
  <c r="R59" i="32"/>
  <c r="E59" i="32"/>
  <c r="AJ59" i="32"/>
  <c r="AD59" i="32"/>
  <c r="Z59" i="32"/>
  <c r="Q59" i="32"/>
  <c r="AH59" i="32"/>
  <c r="AC59" i="32"/>
  <c r="Y59" i="32"/>
  <c r="U59" i="32"/>
  <c r="P59" i="32"/>
  <c r="G59" i="32"/>
  <c r="AG59" i="32"/>
  <c r="AB59" i="32"/>
  <c r="X59" i="32"/>
  <c r="T59" i="32"/>
  <c r="F59" i="32"/>
  <c r="V59" i="32" s="1"/>
  <c r="M57" i="32"/>
  <c r="N56" i="32"/>
  <c r="P58" i="32"/>
  <c r="Y58" i="32" s="1"/>
  <c r="R56" i="32"/>
  <c r="Q57" i="32"/>
  <c r="U58" i="32"/>
  <c r="W58" i="32" s="1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X45" i="30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AC38" i="32" l="1"/>
  <c r="X39" i="32"/>
  <c r="Z39" i="32" s="1"/>
  <c r="R57" i="32"/>
  <c r="Q58" i="32"/>
  <c r="R58" i="32" s="1"/>
  <c r="M58" i="32"/>
  <c r="N57" i="32"/>
  <c r="H60" i="32"/>
  <c r="I60" i="32" s="1"/>
  <c r="K60" i="32"/>
  <c r="L60" i="32" s="1"/>
  <c r="H59" i="32"/>
  <c r="I59" i="32" s="1"/>
  <c r="J59" i="32" s="1"/>
  <c r="J60" i="32" s="1"/>
  <c r="K59" i="32"/>
  <c r="L59" i="32" s="1"/>
  <c r="U9" i="32"/>
  <c r="V9" i="32"/>
  <c r="U8" i="32"/>
  <c r="V8" i="32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AA39" i="32" l="1"/>
  <c r="AB39" i="32" s="1"/>
  <c r="AG19" i="32"/>
  <c r="AH19" i="32" s="1"/>
  <c r="AG20" i="32"/>
  <c r="AH20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M59" i="32"/>
  <c r="N58" i="32"/>
  <c r="AJ19" i="32"/>
  <c r="AK19" i="32" s="1"/>
  <c r="AJ20" i="32"/>
  <c r="AK20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K55" i="32" s="1"/>
  <c r="AJ56" i="32"/>
  <c r="AK56" i="32" s="1"/>
  <c r="AJ57" i="32"/>
  <c r="AK57" i="32" s="1"/>
  <c r="AJ58" i="32"/>
  <c r="AK58" i="32" s="1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AC39" i="32" l="1"/>
  <c r="X40" i="32"/>
  <c r="Z40" i="32" s="1"/>
  <c r="M60" i="32"/>
  <c r="N60" i="32" s="1"/>
  <c r="N59" i="32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X48" i="30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AA40" i="32" l="1"/>
  <c r="AB40" i="32" s="1"/>
  <c r="N59" i="31"/>
  <c r="M60" i="31"/>
  <c r="N60" i="31" s="1"/>
  <c r="AA39" i="31"/>
  <c r="AB39" i="31" s="1"/>
  <c r="T58" i="8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AC40" i="32" l="1"/>
  <c r="X41" i="32"/>
  <c r="Z41" i="32" s="1"/>
  <c r="AC39" i="31"/>
  <c r="X40" i="31"/>
  <c r="Z40" i="31" s="1"/>
  <c r="X50" i="30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A41" i="32" l="1"/>
  <c r="AB41" i="32" s="1"/>
  <c r="AA40" i="31"/>
  <c r="AB40" i="31" s="1"/>
  <c r="X51" i="30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C41" i="32" l="1"/>
  <c r="X42" i="32"/>
  <c r="Z42" i="32" s="1"/>
  <c r="AC40" i="31"/>
  <c r="X41" i="31"/>
  <c r="Z41" i="31" s="1"/>
  <c r="X52" i="30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A42" i="32" l="1"/>
  <c r="AB42" i="32" s="1"/>
  <c r="AA41" i="31"/>
  <c r="AB41" i="31" s="1"/>
  <c r="AG19" i="8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C42" i="32" l="1"/>
  <c r="X43" i="32"/>
  <c r="Z43" i="32" s="1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A43" i="32" l="1"/>
  <c r="AB43" i="32" s="1"/>
  <c r="AA42" i="31"/>
  <c r="AB42" i="31" s="1"/>
  <c r="AI80" i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C43" i="32" l="1"/>
  <c r="X44" i="32"/>
  <c r="Z44" i="32" s="1"/>
  <c r="AC42" i="31"/>
  <c r="X43" i="31"/>
  <c r="Z43" i="31" s="1"/>
  <c r="AH69" i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4" i="32" l="1"/>
  <c r="AB44" i="32" s="1"/>
  <c r="AA43" i="31"/>
  <c r="AB43" i="31" s="1"/>
  <c r="AK91" i="2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AC44" i="32" l="1"/>
  <c r="X45" i="32"/>
  <c r="Z45" i="32" s="1"/>
  <c r="AC43" i="31"/>
  <c r="X44" i="31"/>
  <c r="Z44" i="31" s="1"/>
  <c r="E73" i="2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A45" i="32" l="1"/>
  <c r="AB45" i="32" s="1"/>
  <c r="AA44" i="31"/>
  <c r="AB44" i="31" s="1"/>
  <c r="AJ70" i="2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C45" i="32" l="1"/>
  <c r="X46" i="32"/>
  <c r="Z46" i="32" s="1"/>
  <c r="AC44" i="31"/>
  <c r="X45" i="31"/>
  <c r="Z45" i="31" s="1"/>
  <c r="AN93" i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A46" i="32" l="1"/>
  <c r="AB46" i="32" s="1"/>
  <c r="AA45" i="31"/>
  <c r="AB45" i="31" s="1"/>
  <c r="AL70" i="2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C46" i="32" l="1"/>
  <c r="X47" i="32"/>
  <c r="Z47" i="32" s="1"/>
  <c r="AC45" i="31"/>
  <c r="X46" i="31"/>
  <c r="Z46" i="31" s="1"/>
  <c r="AI54" i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A47" i="32" l="1"/>
  <c r="AB47" i="32" s="1"/>
  <c r="AA46" i="31"/>
  <c r="AB46" i="31" s="1"/>
  <c r="AQ101" i="2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C47" i="32" l="1"/>
  <c r="X48" i="32"/>
  <c r="Z48" i="32" s="1"/>
  <c r="AC46" i="31"/>
  <c r="X47" i="31"/>
  <c r="Z47" i="31" s="1"/>
  <c r="AJ55" i="2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AA48" i="32" l="1"/>
  <c r="AB48" i="32" s="1"/>
  <c r="AA47" i="31"/>
  <c r="AB47" i="31" s="1"/>
  <c r="J7" i="30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8" i="32" l="1"/>
  <c r="X49" i="32"/>
  <c r="Z49" i="32" s="1"/>
  <c r="AC47" i="31"/>
  <c r="X48" i="31"/>
  <c r="Z48" i="31" s="1"/>
  <c r="AT47" i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AA49" i="32" l="1"/>
  <c r="AB49" i="32" s="1"/>
  <c r="AB48" i="31"/>
  <c r="AA48" i="31"/>
  <c r="J8" i="30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9" i="15"/>
  <c r="D14" i="15"/>
  <c r="AC49" i="32" l="1"/>
  <c r="X50" i="32"/>
  <c r="Z50" i="32" s="1"/>
  <c r="AC48" i="31"/>
  <c r="X49" i="31"/>
  <c r="Z49" i="31" s="1"/>
  <c r="E7" i="30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D21" i="15"/>
  <c r="H16" i="15"/>
  <c r="AA50" i="32" l="1"/>
  <c r="AB50" i="32" s="1"/>
  <c r="AA49" i="31"/>
  <c r="AB49" i="31" s="1"/>
  <c r="J9" i="30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AC50" i="32" l="1"/>
  <c r="X51" i="32"/>
  <c r="Z51" i="32" s="1"/>
  <c r="AC49" i="31"/>
  <c r="X50" i="31"/>
  <c r="Z50" i="31" s="1"/>
  <c r="E8" i="30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22" i="15"/>
  <c r="H17" i="15"/>
  <c r="D22" i="15"/>
  <c r="AA51" i="32" l="1"/>
  <c r="AB51" i="32" s="1"/>
  <c r="AA50" i="31"/>
  <c r="AB50" i="31" s="1"/>
  <c r="AB8" i="30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23" i="15"/>
  <c r="D16" i="15"/>
  <c r="H23" i="15"/>
  <c r="AC51" i="32" l="1"/>
  <c r="X52" i="32"/>
  <c r="Z52" i="32" s="1"/>
  <c r="AC50" i="31"/>
  <c r="X51" i="31"/>
  <c r="Z51" i="31" s="1"/>
  <c r="E9" i="30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D24" i="15"/>
  <c r="H18" i="15"/>
  <c r="H24" i="15"/>
  <c r="AA52" i="32" l="1"/>
  <c r="AB52" i="32" s="1"/>
  <c r="AA51" i="31"/>
  <c r="AB51" i="31" s="1"/>
  <c r="AB9" i="30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26" i="15"/>
  <c r="D25" i="15"/>
  <c r="D17" i="15"/>
  <c r="H25" i="15"/>
  <c r="AC52" i="32" l="1"/>
  <c r="X53" i="32"/>
  <c r="Z53" i="32" s="1"/>
  <c r="AC51" i="31"/>
  <c r="X52" i="31"/>
  <c r="Z52" i="31" s="1"/>
  <c r="E10" i="30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19" i="15"/>
  <c r="D18" i="15"/>
  <c r="H26" i="15"/>
  <c r="AA53" i="32" l="1"/>
  <c r="AB53" i="32" s="1"/>
  <c r="AA52" i="31"/>
  <c r="AB52" i="31" s="1"/>
  <c r="AB10" i="30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7" i="15"/>
  <c r="H27" i="15"/>
  <c r="D28" i="15"/>
  <c r="AC53" i="32" l="1"/>
  <c r="X54" i="32"/>
  <c r="Z54" i="32" s="1"/>
  <c r="AC52" i="31"/>
  <c r="X53" i="31"/>
  <c r="Z53" i="31" s="1"/>
  <c r="AX53" i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8" i="15"/>
  <c r="H20" i="15"/>
  <c r="AA54" i="32" l="1"/>
  <c r="AB54" i="32" s="1"/>
  <c r="AA53" i="31"/>
  <c r="AB53" i="31" s="1"/>
  <c r="AB11" i="30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D29" i="15"/>
  <c r="H21" i="15"/>
  <c r="H29" i="15"/>
  <c r="AC54" i="32" l="1"/>
  <c r="X55" i="32"/>
  <c r="Z55" i="32" s="1"/>
  <c r="AC53" i="31"/>
  <c r="X54" i="31"/>
  <c r="Z54" i="31" s="1"/>
  <c r="AB12" i="30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A55" i="32" l="1"/>
  <c r="AB55" i="32" s="1"/>
  <c r="AA54" i="31"/>
  <c r="AB54" i="31" s="1"/>
  <c r="AB13" i="30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D30" i="15"/>
  <c r="H31" i="15"/>
  <c r="AC55" i="32" l="1"/>
  <c r="X56" i="32"/>
  <c r="Z56" i="32" s="1"/>
  <c r="AC54" i="31"/>
  <c r="X55" i="31"/>
  <c r="Z55" i="31" s="1"/>
  <c r="T15" i="30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D51" i="15"/>
  <c r="H32" i="15"/>
  <c r="AA56" i="32" l="1"/>
  <c r="AB56" i="32" s="1"/>
  <c r="AA55" i="31"/>
  <c r="AB55" i="31" s="1"/>
  <c r="AB15" i="30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D57" i="15"/>
  <c r="H43" i="15"/>
  <c r="H57" i="15"/>
  <c r="D44" i="15"/>
  <c r="D41" i="15"/>
  <c r="D53" i="15"/>
  <c r="D52" i="15"/>
  <c r="H44" i="15"/>
  <c r="H45" i="15"/>
  <c r="H51" i="15"/>
  <c r="H48" i="15"/>
  <c r="H53" i="15"/>
  <c r="D43" i="15"/>
  <c r="D64" i="15"/>
  <c r="D61" i="15"/>
  <c r="H66" i="15"/>
  <c r="D47" i="15"/>
  <c r="H58" i="15"/>
  <c r="D31" i="15"/>
  <c r="D46" i="15"/>
  <c r="H42" i="15"/>
  <c r="H56" i="15"/>
  <c r="H47" i="15"/>
  <c r="H62" i="15"/>
  <c r="D63" i="15"/>
  <c r="D62" i="15"/>
  <c r="D55" i="15"/>
  <c r="H46" i="15"/>
  <c r="H50" i="15"/>
  <c r="D50" i="15"/>
  <c r="D40" i="15"/>
  <c r="D42" i="15"/>
  <c r="H63" i="15"/>
  <c r="H60" i="15"/>
  <c r="H65" i="15"/>
  <c r="D39" i="15"/>
  <c r="D59" i="15"/>
  <c r="D54" i="15"/>
  <c r="H49" i="15"/>
  <c r="D56" i="15"/>
  <c r="H52" i="15"/>
  <c r="H59" i="15"/>
  <c r="H64" i="15"/>
  <c r="D58" i="15"/>
  <c r="H67" i="15"/>
  <c r="H61" i="15"/>
  <c r="H55" i="15"/>
  <c r="D49" i="15"/>
  <c r="D60" i="15"/>
  <c r="H54" i="15"/>
  <c r="D48" i="15"/>
  <c r="AC56" i="32" l="1"/>
  <c r="X57" i="32"/>
  <c r="Z57" i="32" s="1"/>
  <c r="AC55" i="31"/>
  <c r="X56" i="31"/>
  <c r="Z56" i="31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A57" i="32" l="1"/>
  <c r="AB57" i="32" s="1"/>
  <c r="AA56" i="31"/>
  <c r="AB56" i="31" s="1"/>
  <c r="AB17" i="30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D32" i="15"/>
  <c r="H34" i="15"/>
  <c r="AC57" i="32" l="1"/>
  <c r="X58" i="32"/>
  <c r="Z58" i="32" s="1"/>
  <c r="AC56" i="31"/>
  <c r="X57" i="31"/>
  <c r="Z57" i="31" s="1"/>
  <c r="AB18" i="30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AA58" i="32" l="1"/>
  <c r="AB58" i="32" s="1"/>
  <c r="AC58" i="32" s="1"/>
  <c r="AA57" i="31"/>
  <c r="AB57" i="31" s="1"/>
  <c r="BG73" i="2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D33" i="15"/>
  <c r="H36" i="15"/>
  <c r="AC57" i="31" l="1"/>
  <c r="X58" i="31"/>
  <c r="Z58" i="31" s="1"/>
  <c r="AB20" i="30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H37" i="15"/>
  <c r="D34" i="15"/>
  <c r="AA58" i="31" l="1"/>
  <c r="AB58" i="31" s="1"/>
  <c r="AC58" i="31" s="1"/>
  <c r="T22" i="30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D35" i="15"/>
  <c r="H38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H41" i="15"/>
  <c r="D38" i="15"/>
  <c r="D37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<sst xmlns="http://schemas.openxmlformats.org/spreadsheetml/2006/main" count="669" uniqueCount="247">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</sst>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32" t="s">
        <v>9</v>
      </c>
      <c r="B1" s="132"/>
      <c r="D1" s="132" t="s">
        <v>9</v>
      </c>
      <c r="E1" s="132"/>
      <c r="F1" s="132"/>
      <c r="H1" s="131" t="s">
        <v>4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G1" s="131" t="s">
        <v>7</v>
      </c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</row>
    <row r="2" spans="1:61" x14ac:dyDescent="0.2">
      <c r="A2" s="132" t="s">
        <v>2</v>
      </c>
      <c r="B2" s="132"/>
      <c r="D2" s="132" t="s">
        <v>3</v>
      </c>
      <c r="E2" s="132"/>
      <c r="F2" s="13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32" t="s">
        <v>8</v>
      </c>
      <c r="B1" s="132"/>
      <c r="D1" s="132" t="s">
        <v>8</v>
      </c>
      <c r="E1" s="132"/>
      <c r="F1" s="132"/>
      <c r="H1" s="131" t="s">
        <v>4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G1" s="131" t="s">
        <v>7</v>
      </c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</row>
    <row r="2" spans="1:61" x14ac:dyDescent="0.2">
      <c r="A2" s="132" t="s">
        <v>2</v>
      </c>
      <c r="B2" s="132"/>
      <c r="D2" s="132" t="s">
        <v>3</v>
      </c>
      <c r="E2" s="132"/>
      <c r="F2" s="13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"/>
  <cols>
    <col min="2" max="2" width="20" customWidth="1"/>
    <col min="3" max="3" width="19.83203125" customWidth="1"/>
    <col min="5" max="5" width="18" customWidth="1"/>
    <col min="6" max="6" width="15.1640625" customWidth="1"/>
    <col min="8" max="8" width="22.1640625" customWidth="1"/>
    <col min="15" max="15" width="13.83203125" bestFit="1" customWidth="1"/>
    <col min="17" max="17" width="12.5" bestFit="1" customWidth="1"/>
    <col min="18" max="18" width="15.5" bestFit="1" customWidth="1"/>
    <col min="20" max="20" width="15.33203125" bestFit="1" customWidth="1"/>
  </cols>
  <sheetData>
    <row r="1" spans="1:23" x14ac:dyDescent="0.2">
      <c r="A1" t="s">
        <v>230</v>
      </c>
    </row>
    <row r="3" spans="1:23" x14ac:dyDescent="0.2">
      <c r="B3" t="s">
        <v>30</v>
      </c>
      <c r="C3" s="79" t="str">
        <f>C5</f>
        <v>ICA-Privée</v>
      </c>
      <c r="E3" t="s">
        <v>136</v>
      </c>
      <c r="F3" s="79" t="str">
        <f>F5</f>
        <v>MI</v>
      </c>
      <c r="H3" t="s">
        <v>231</v>
      </c>
      <c r="I3" t="s">
        <v>232</v>
      </c>
      <c r="J3" s="120">
        <v>5.0999999999999997E-2</v>
      </c>
    </row>
    <row r="4" spans="1:23" x14ac:dyDescent="0.2">
      <c r="B4" t="s">
        <v>133</v>
      </c>
      <c r="C4" t="s">
        <v>134</v>
      </c>
      <c r="E4" t="s">
        <v>133</v>
      </c>
      <c r="F4" t="s">
        <v>33</v>
      </c>
      <c r="I4" t="s">
        <v>233</v>
      </c>
      <c r="J4" s="120">
        <v>5.0999999999999997E-2</v>
      </c>
    </row>
    <row r="5" spans="1:23" x14ac:dyDescent="0.2">
      <c r="C5" t="s">
        <v>135</v>
      </c>
      <c r="F5" t="s">
        <v>138</v>
      </c>
      <c r="I5" t="s">
        <v>234</v>
      </c>
      <c r="J5" s="120">
        <v>5.0999999999999997E-2</v>
      </c>
    </row>
    <row r="6" spans="1:23" x14ac:dyDescent="0.2">
      <c r="C6" t="s">
        <v>137</v>
      </c>
    </row>
    <row r="7" spans="1:23" x14ac:dyDescent="0.2">
      <c r="H7" t="s">
        <v>235</v>
      </c>
      <c r="I7" t="s">
        <v>232</v>
      </c>
      <c r="J7" s="120">
        <v>0.02</v>
      </c>
    </row>
    <row r="8" spans="1:23" x14ac:dyDescent="0.2">
      <c r="B8" t="s">
        <v>236</v>
      </c>
      <c r="C8" s="79">
        <v>65</v>
      </c>
      <c r="E8" t="s">
        <v>237</v>
      </c>
      <c r="F8" s="79">
        <v>62</v>
      </c>
      <c r="I8" t="s">
        <v>233</v>
      </c>
      <c r="J8" s="120">
        <v>0.02</v>
      </c>
    </row>
    <row r="9" spans="1:23" x14ac:dyDescent="0.2">
      <c r="B9" t="s">
        <v>142</v>
      </c>
      <c r="C9" s="79">
        <v>2022</v>
      </c>
      <c r="E9" t="s">
        <v>238</v>
      </c>
      <c r="F9" s="79">
        <v>1</v>
      </c>
      <c r="I9" t="s">
        <v>234</v>
      </c>
      <c r="J9" s="120">
        <v>0.02</v>
      </c>
    </row>
    <row r="10" spans="1:23" ht="16" thickBot="1" x14ac:dyDescent="0.25"/>
    <row r="11" spans="1:23" ht="16" thickBot="1" x14ac:dyDescent="0.25">
      <c r="B11" s="121" t="s">
        <v>143</v>
      </c>
      <c r="C11" s="122" t="str">
        <f>CONCATENATE(C3,"-",F3,"-M")</f>
        <v>ICA-Privée-MI-M</v>
      </c>
      <c r="D11" s="136" t="s">
        <v>239</v>
      </c>
      <c r="E11" s="137"/>
      <c r="F11" s="137"/>
      <c r="G11" s="137"/>
      <c r="H11" s="137"/>
      <c r="I11" s="137"/>
      <c r="J11" s="137"/>
      <c r="K11" s="138"/>
      <c r="N11" t="s">
        <v>143</v>
      </c>
      <c r="O11" t="str">
        <f>CONCATENATE(C3,"-",F3,"-F")</f>
        <v>ICA-Privée-MI-F</v>
      </c>
      <c r="P11" s="136" t="s">
        <v>240</v>
      </c>
      <c r="Q11" s="137"/>
      <c r="R11" s="137"/>
      <c r="S11" s="137"/>
      <c r="T11" s="137"/>
      <c r="U11" s="137"/>
      <c r="V11" s="137"/>
      <c r="W11" s="138"/>
    </row>
    <row r="12" spans="1:23" x14ac:dyDescent="0.2">
      <c r="B12" t="s">
        <v>0</v>
      </c>
      <c r="C12" t="s">
        <v>139</v>
      </c>
      <c r="D12" s="123" t="s">
        <v>241</v>
      </c>
      <c r="E12" t="s">
        <v>242</v>
      </c>
      <c r="F12" t="s">
        <v>243</v>
      </c>
      <c r="G12" s="124" t="s">
        <v>244</v>
      </c>
      <c r="H12" s="125" t="s">
        <v>245</v>
      </c>
      <c r="I12" t="s">
        <v>246</v>
      </c>
      <c r="N12" t="s">
        <v>0</v>
      </c>
      <c r="O12" t="s">
        <v>139</v>
      </c>
      <c r="P12" s="123" t="s">
        <v>241</v>
      </c>
      <c r="Q12" t="s">
        <v>242</v>
      </c>
      <c r="R12" t="s">
        <v>243</v>
      </c>
      <c r="S12" s="124" t="s">
        <v>244</v>
      </c>
      <c r="T12" s="125" t="s">
        <v>245</v>
      </c>
    </row>
    <row r="13" spans="1:23" x14ac:dyDescent="0.2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26">
        <f t="shared" ref="E13:E44" ca="1" si="1">IF(D13=0,"",IF($B13-$B$13&lt;=4,$J$3,IF($B13-$B$13&lt;=14,$J$4,$J$5)))</f>
        <v>5.0999999999999997E-2</v>
      </c>
      <c r="F13" s="126">
        <f t="shared" ref="F13:F44" ca="1" si="2">IF(D13=0,"",IF($B13-$B$13&lt;=4,$J$7,IF($B13-$B$13&lt;=14,$J$8,$J$9)))</f>
        <v>0.02</v>
      </c>
      <c r="G13" s="127">
        <f t="shared" ref="G13:G44" ca="1" si="3">IF(D13=0,"",IF(D13=1,1,1+G14*(1-D13)/(1+E13)*(1+F13)))</f>
        <v>16.039683136666767</v>
      </c>
      <c r="H13" s="128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26">
        <f t="shared" ref="Q13:Q44" ca="1" si="6">IF(P13=0,"",IF($N13-$N$13&lt;=4,$J$3,IF($N13-$N$13&lt;=14,$J$4,$J$5)))</f>
        <v>5.0999999999999997E-2</v>
      </c>
      <c r="R13" s="126">
        <f t="shared" ref="R13:R44" ca="1" si="7">IF(P13=0,"",IF($N13-$N$13&lt;=4,$J$7,IF($N13-$N$13&lt;=14,$J$8,$J$9)))</f>
        <v>0.02</v>
      </c>
      <c r="S13" s="127">
        <f ca="1">IF(P13=0,"",IF(P13=1,1,1+S14*(1-P13)/(1+Q13)*(1+R13)))</f>
        <v>18.613735060645613</v>
      </c>
      <c r="T13" s="128">
        <f ca="1">IF(P13=0,"",S13-11/24)</f>
        <v>18.155401727312281</v>
      </c>
    </row>
    <row r="14" spans="1:23" x14ac:dyDescent="0.2">
      <c r="B14">
        <f>B13+1</f>
        <v>2023</v>
      </c>
      <c r="C14" s="16">
        <f>C13+1</f>
        <v>66</v>
      </c>
      <c r="D14">
        <f t="shared" ca="1" si="0"/>
        <v>9.4241237626962269E-3</v>
      </c>
      <c r="E14" s="126">
        <f t="shared" ca="1" si="1"/>
        <v>5.0999999999999997E-2</v>
      </c>
      <c r="F14" s="126">
        <f t="shared" ca="1" si="2"/>
        <v>0.02</v>
      </c>
      <c r="G14" s="127">
        <f t="shared" ca="1" si="3"/>
        <v>15.636822145750038</v>
      </c>
      <c r="H14" s="128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26">
        <f t="shared" ca="1" si="6"/>
        <v>5.0999999999999997E-2</v>
      </c>
      <c r="R14" s="126">
        <f t="shared" ca="1" si="7"/>
        <v>0.02</v>
      </c>
      <c r="S14" s="127">
        <f t="shared" ref="S14:S67" ca="1" si="8">IF(P14=0,"",IF(P14=1,1,1+S15*(1-P14)/(1+Q14)*(1+R14)))</f>
        <v>18.223592825875457</v>
      </c>
      <c r="T14" s="128">
        <f t="shared" ref="T14:T68" ca="1" si="9">IF(P14=0,"",S14-11/24)</f>
        <v>17.765259492542125</v>
      </c>
    </row>
    <row r="15" spans="1:23" x14ac:dyDescent="0.2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26">
        <f t="shared" ca="1" si="1"/>
        <v>5.0999999999999997E-2</v>
      </c>
      <c r="F15" s="126">
        <f t="shared" ca="1" si="2"/>
        <v>0.02</v>
      </c>
      <c r="G15" s="127">
        <f t="shared" ca="1" si="3"/>
        <v>15.225150442451101</v>
      </c>
      <c r="H15" s="128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26">
        <f t="shared" ca="1" si="6"/>
        <v>5.0999999999999997E-2</v>
      </c>
      <c r="R15" s="126">
        <f t="shared" ca="1" si="7"/>
        <v>0.02</v>
      </c>
      <c r="S15" s="127">
        <f t="shared" ca="1" si="8"/>
        <v>17.826212793104443</v>
      </c>
      <c r="T15" s="128">
        <f t="shared" ca="1" si="9"/>
        <v>17.36787945977111</v>
      </c>
    </row>
    <row r="16" spans="1:23" x14ac:dyDescent="0.2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26">
        <f t="shared" ca="1" si="1"/>
        <v>5.0999999999999997E-2</v>
      </c>
      <c r="F16" s="126">
        <f t="shared" ca="1" si="2"/>
        <v>0.02</v>
      </c>
      <c r="G16" s="127">
        <f t="shared" ca="1" si="3"/>
        <v>14.804350684617631</v>
      </c>
      <c r="H16" s="128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26">
        <f t="shared" ca="1" si="6"/>
        <v>5.0999999999999997E-2</v>
      </c>
      <c r="R16" s="126">
        <f t="shared" ca="1" si="7"/>
        <v>0.02</v>
      </c>
      <c r="S16" s="127">
        <f t="shared" ca="1" si="8"/>
        <v>17.421545707193143</v>
      </c>
      <c r="T16" s="128">
        <f t="shared" ca="1" si="9"/>
        <v>16.963212373859811</v>
      </c>
    </row>
    <row r="17" spans="2:20" x14ac:dyDescent="0.2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26">
        <f t="shared" ca="1" si="1"/>
        <v>5.0999999999999997E-2</v>
      </c>
      <c r="F17" s="126">
        <f t="shared" ca="1" si="2"/>
        <v>0.02</v>
      </c>
      <c r="G17" s="127">
        <f t="shared" ca="1" si="3"/>
        <v>14.3749711614958</v>
      </c>
      <c r="H17" s="128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26">
        <f t="shared" ca="1" si="6"/>
        <v>5.0999999999999997E-2</v>
      </c>
      <c r="R17" s="126">
        <f t="shared" ca="1" si="7"/>
        <v>0.02</v>
      </c>
      <c r="S17" s="127">
        <f t="shared" ca="1" si="8"/>
        <v>17.009904287157664</v>
      </c>
      <c r="T17" s="128">
        <f t="shared" ca="1" si="9"/>
        <v>16.551570953824331</v>
      </c>
    </row>
    <row r="18" spans="2:20" x14ac:dyDescent="0.2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26">
        <f t="shared" ca="1" si="1"/>
        <v>5.0999999999999997E-2</v>
      </c>
      <c r="F18" s="126">
        <f t="shared" ca="1" si="2"/>
        <v>0.02</v>
      </c>
      <c r="G18" s="127">
        <f t="shared" ca="1" si="3"/>
        <v>13.938270171449718</v>
      </c>
      <c r="H18" s="128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26">
        <f t="shared" ca="1" si="6"/>
        <v>5.0999999999999997E-2</v>
      </c>
      <c r="R18" s="126">
        <f t="shared" ca="1" si="7"/>
        <v>0.02</v>
      </c>
      <c r="S18" s="127">
        <f t="shared" ca="1" si="8"/>
        <v>16.591178674037451</v>
      </c>
      <c r="T18" s="128">
        <f t="shared" ca="1" si="9"/>
        <v>16.132845340704119</v>
      </c>
    </row>
    <row r="19" spans="2:20" x14ac:dyDescent="0.2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26">
        <f t="shared" ca="1" si="1"/>
        <v>5.0999999999999997E-2</v>
      </c>
      <c r="F19" s="126">
        <f t="shared" ca="1" si="2"/>
        <v>0.02</v>
      </c>
      <c r="G19" s="127">
        <f t="shared" ca="1" si="3"/>
        <v>13.495726779360874</v>
      </c>
      <c r="H19" s="128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26">
        <f t="shared" ca="1" si="6"/>
        <v>5.0999999999999997E-2</v>
      </c>
      <c r="R19" s="126">
        <f t="shared" ca="1" si="7"/>
        <v>0.02</v>
      </c>
      <c r="S19" s="127">
        <f t="shared" ca="1" si="8"/>
        <v>16.165005017891211</v>
      </c>
      <c r="T19" s="128">
        <f t="shared" ca="1" si="9"/>
        <v>15.706671684557877</v>
      </c>
    </row>
    <row r="20" spans="2:20" x14ac:dyDescent="0.2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26">
        <f t="shared" ca="1" si="1"/>
        <v>5.0999999999999997E-2</v>
      </c>
      <c r="F20" s="126">
        <f t="shared" ca="1" si="2"/>
        <v>0.02</v>
      </c>
      <c r="G20" s="127">
        <f t="shared" ca="1" si="3"/>
        <v>13.048586962513721</v>
      </c>
      <c r="H20" s="128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26">
        <f t="shared" ca="1" si="6"/>
        <v>5.0999999999999997E-2</v>
      </c>
      <c r="R20" s="126">
        <f t="shared" ca="1" si="7"/>
        <v>0.02</v>
      </c>
      <c r="S20" s="127">
        <f t="shared" ca="1" si="8"/>
        <v>15.731461904568144</v>
      </c>
      <c r="T20" s="128">
        <f t="shared" ca="1" si="9"/>
        <v>15.27312857123481</v>
      </c>
    </row>
    <row r="21" spans="2:20" x14ac:dyDescent="0.2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26">
        <f t="shared" ca="1" si="1"/>
        <v>5.0999999999999997E-2</v>
      </c>
      <c r="F21" s="126">
        <f t="shared" ca="1" si="2"/>
        <v>0.02</v>
      </c>
      <c r="G21" s="127">
        <f t="shared" ca="1" si="3"/>
        <v>12.597559675192418</v>
      </c>
      <c r="H21" s="128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26">
        <f t="shared" ca="1" si="6"/>
        <v>5.0999999999999997E-2</v>
      </c>
      <c r="R21" s="126">
        <f t="shared" ca="1" si="7"/>
        <v>0.02</v>
      </c>
      <c r="S21" s="127">
        <f t="shared" ca="1" si="8"/>
        <v>15.290901458911931</v>
      </c>
      <c r="T21" s="128">
        <f t="shared" ca="1" si="9"/>
        <v>14.832568125578597</v>
      </c>
    </row>
    <row r="22" spans="2:20" x14ac:dyDescent="0.2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26">
        <f t="shared" ca="1" si="1"/>
        <v>5.0999999999999997E-2</v>
      </c>
      <c r="F22" s="126">
        <f t="shared" ca="1" si="2"/>
        <v>0.02</v>
      </c>
      <c r="G22" s="127">
        <f t="shared" ca="1" si="3"/>
        <v>12.143417447645467</v>
      </c>
      <c r="H22" s="128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26">
        <f t="shared" ca="1" si="6"/>
        <v>5.0999999999999997E-2</v>
      </c>
      <c r="R22" s="126">
        <f t="shared" ca="1" si="7"/>
        <v>0.02</v>
      </c>
      <c r="S22" s="127">
        <f t="shared" ca="1" si="8"/>
        <v>14.843823843371732</v>
      </c>
      <c r="T22" s="128">
        <f t="shared" ca="1" si="9"/>
        <v>14.385490510038398</v>
      </c>
    </row>
    <row r="23" spans="2:20" x14ac:dyDescent="0.2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26">
        <f t="shared" ca="1" si="1"/>
        <v>5.0999999999999997E-2</v>
      </c>
      <c r="F23" s="126">
        <f t="shared" ca="1" si="2"/>
        <v>0.02</v>
      </c>
      <c r="G23" s="127">
        <f t="shared" ca="1" si="3"/>
        <v>11.686800862499569</v>
      </c>
      <c r="H23" s="128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26">
        <f t="shared" ca="1" si="6"/>
        <v>5.0999999999999997E-2</v>
      </c>
      <c r="R23" s="126">
        <f t="shared" ca="1" si="7"/>
        <v>0.02</v>
      </c>
      <c r="S23" s="127">
        <f t="shared" ca="1" si="8"/>
        <v>14.390440614832553</v>
      </c>
      <c r="T23" s="128">
        <f t="shared" ca="1" si="9"/>
        <v>13.932107281499219</v>
      </c>
    </row>
    <row r="24" spans="2:20" x14ac:dyDescent="0.2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26">
        <f t="shared" ca="1" si="1"/>
        <v>5.0999999999999997E-2</v>
      </c>
      <c r="F24" s="126">
        <f t="shared" ca="1" si="2"/>
        <v>0.02</v>
      </c>
      <c r="G24" s="127">
        <f t="shared" ca="1" si="3"/>
        <v>11.229361883145755</v>
      </c>
      <c r="H24" s="128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26">
        <f t="shared" ca="1" si="6"/>
        <v>5.0999999999999997E-2</v>
      </c>
      <c r="R24" s="126">
        <f t="shared" ca="1" si="7"/>
        <v>0.02</v>
      </c>
      <c r="S24" s="127">
        <f t="shared" ca="1" si="8"/>
        <v>13.931016023911326</v>
      </c>
      <c r="T24" s="128">
        <f t="shared" ca="1" si="9"/>
        <v>13.472682690577992</v>
      </c>
    </row>
    <row r="25" spans="2:20" x14ac:dyDescent="0.2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26">
        <f t="shared" ca="1" si="1"/>
        <v>5.0999999999999997E-2</v>
      </c>
      <c r="F25" s="126">
        <f t="shared" ca="1" si="2"/>
        <v>0.02</v>
      </c>
      <c r="G25" s="127">
        <f t="shared" ca="1" si="3"/>
        <v>10.770760778899428</v>
      </c>
      <c r="H25" s="128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26">
        <f t="shared" ca="1" si="6"/>
        <v>5.0999999999999997E-2</v>
      </c>
      <c r="R25" s="126">
        <f t="shared" ca="1" si="7"/>
        <v>0.02</v>
      </c>
      <c r="S25" s="127">
        <f t="shared" ca="1" si="8"/>
        <v>13.465019724510855</v>
      </c>
      <c r="T25" s="128">
        <f t="shared" ca="1" si="9"/>
        <v>13.006686391177521</v>
      </c>
    </row>
    <row r="26" spans="2:20" x14ac:dyDescent="0.2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26">
        <f t="shared" ca="1" si="1"/>
        <v>5.0999999999999997E-2</v>
      </c>
      <c r="F26" s="126">
        <f t="shared" ca="1" si="2"/>
        <v>0.02</v>
      </c>
      <c r="G26" s="127">
        <f t="shared" ca="1" si="3"/>
        <v>10.312114025434115</v>
      </c>
      <c r="H26" s="128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26">
        <f t="shared" ca="1" si="6"/>
        <v>5.0999999999999997E-2</v>
      </c>
      <c r="R26" s="126">
        <f t="shared" ca="1" si="7"/>
        <v>0.02</v>
      </c>
      <c r="S26" s="127">
        <f t="shared" ca="1" si="8"/>
        <v>12.993264784453563</v>
      </c>
      <c r="T26" s="128">
        <f t="shared" ca="1" si="9"/>
        <v>12.534931451120229</v>
      </c>
    </row>
    <row r="27" spans="2:20" x14ac:dyDescent="0.2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26">
        <f t="shared" ca="1" si="1"/>
        <v>5.0999999999999997E-2</v>
      </c>
      <c r="F27" s="126">
        <f t="shared" ca="1" si="2"/>
        <v>0.02</v>
      </c>
      <c r="G27" s="127">
        <f t="shared" ca="1" si="3"/>
        <v>9.8549405624896469</v>
      </c>
      <c r="H27" s="128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26">
        <f t="shared" ca="1" si="6"/>
        <v>5.0999999999999997E-2</v>
      </c>
      <c r="R27" s="126">
        <f t="shared" ca="1" si="7"/>
        <v>0.02</v>
      </c>
      <c r="S27" s="127">
        <f t="shared" ca="1" si="8"/>
        <v>12.516601656340496</v>
      </c>
      <c r="T27" s="128">
        <f t="shared" ca="1" si="9"/>
        <v>12.058268323007162</v>
      </c>
    </row>
    <row r="28" spans="2:20" x14ac:dyDescent="0.2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26">
        <f t="shared" ca="1" si="1"/>
        <v>5.0999999999999997E-2</v>
      </c>
      <c r="F28" s="126">
        <f t="shared" ca="1" si="2"/>
        <v>0.02</v>
      </c>
      <c r="G28" s="127">
        <f t="shared" ca="1" si="3"/>
        <v>9.4003053793571034</v>
      </c>
      <c r="H28" s="128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26">
        <f t="shared" ca="1" si="6"/>
        <v>5.0999999999999997E-2</v>
      </c>
      <c r="R28" s="126">
        <f t="shared" ca="1" si="7"/>
        <v>0.02</v>
      </c>
      <c r="S28" s="127">
        <f t="shared" ca="1" si="8"/>
        <v>12.03589106813839</v>
      </c>
      <c r="T28" s="128">
        <f t="shared" ca="1" si="9"/>
        <v>11.577557734805056</v>
      </c>
    </row>
    <row r="29" spans="2:20" x14ac:dyDescent="0.2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26">
        <f t="shared" ca="1" si="1"/>
        <v>5.0999999999999997E-2</v>
      </c>
      <c r="F29" s="126">
        <f t="shared" ca="1" si="2"/>
        <v>0.02</v>
      </c>
      <c r="G29" s="127">
        <f t="shared" ca="1" si="3"/>
        <v>8.9494915579288588</v>
      </c>
      <c r="H29" s="128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26">
        <f t="shared" ca="1" si="6"/>
        <v>5.0999999999999997E-2</v>
      </c>
      <c r="R29" s="126">
        <f t="shared" ca="1" si="7"/>
        <v>0.02</v>
      </c>
      <c r="S29" s="127">
        <f t="shared" ca="1" si="8"/>
        <v>11.552279850862881</v>
      </c>
      <c r="T29" s="128">
        <f t="shared" ca="1" si="9"/>
        <v>11.093946517529547</v>
      </c>
    </row>
    <row r="30" spans="2:20" x14ac:dyDescent="0.2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26">
        <f t="shared" ca="1" si="1"/>
        <v>5.0999999999999997E-2</v>
      </c>
      <c r="F30" s="126">
        <f t="shared" ca="1" si="2"/>
        <v>0.02</v>
      </c>
      <c r="G30" s="127">
        <f t="shared" ca="1" si="3"/>
        <v>8.5034516093827612</v>
      </c>
      <c r="H30" s="128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26">
        <f t="shared" ca="1" si="6"/>
        <v>5.0999999999999997E-2</v>
      </c>
      <c r="R30" s="126">
        <f t="shared" ca="1" si="7"/>
        <v>0.02</v>
      </c>
      <c r="S30" s="127">
        <f t="shared" ca="1" si="8"/>
        <v>11.066958426984055</v>
      </c>
      <c r="T30" s="128">
        <f t="shared" ca="1" si="9"/>
        <v>10.608625093650721</v>
      </c>
    </row>
    <row r="31" spans="2:20" x14ac:dyDescent="0.2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26">
        <f t="shared" ca="1" si="1"/>
        <v>5.0999999999999997E-2</v>
      </c>
      <c r="F31" s="126">
        <f t="shared" ca="1" si="2"/>
        <v>0.02</v>
      </c>
      <c r="G31" s="127">
        <f t="shared" ca="1" si="3"/>
        <v>8.0640009891294859</v>
      </c>
      <c r="H31" s="128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26">
        <f t="shared" ca="1" si="6"/>
        <v>5.0999999999999997E-2</v>
      </c>
      <c r="R31" s="126">
        <f t="shared" ca="1" si="7"/>
        <v>0.02</v>
      </c>
      <c r="S31" s="127">
        <f t="shared" ca="1" si="8"/>
        <v>10.581394555066762</v>
      </c>
      <c r="T31" s="128">
        <f t="shared" ca="1" si="9"/>
        <v>10.123061221733428</v>
      </c>
    </row>
    <row r="32" spans="2:20" x14ac:dyDescent="0.2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26">
        <f t="shared" ca="1" si="1"/>
        <v>5.0999999999999997E-2</v>
      </c>
      <c r="F32" s="126">
        <f t="shared" ca="1" si="2"/>
        <v>0.02</v>
      </c>
      <c r="G32" s="127">
        <f t="shared" ca="1" si="3"/>
        <v>7.6326167796063968</v>
      </c>
      <c r="H32" s="128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26">
        <f t="shared" ca="1" si="6"/>
        <v>5.0999999999999997E-2</v>
      </c>
      <c r="R32" s="126">
        <f t="shared" ca="1" si="7"/>
        <v>0.02</v>
      </c>
      <c r="S32" s="127">
        <f t="shared" ca="1" si="8"/>
        <v>10.098051906961798</v>
      </c>
      <c r="T32" s="128">
        <f t="shared" ca="1" si="9"/>
        <v>9.6397185736284641</v>
      </c>
    </row>
    <row r="33" spans="2:20" x14ac:dyDescent="0.2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26">
        <f t="shared" ca="1" si="1"/>
        <v>5.0999999999999997E-2</v>
      </c>
      <c r="F33" s="126">
        <f t="shared" ca="1" si="2"/>
        <v>0.02</v>
      </c>
      <c r="G33" s="127">
        <f t="shared" ca="1" si="3"/>
        <v>7.2113687705475495</v>
      </c>
      <c r="H33" s="128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26">
        <f t="shared" ca="1" si="6"/>
        <v>5.0999999999999997E-2</v>
      </c>
      <c r="R33" s="126">
        <f t="shared" ca="1" si="7"/>
        <v>0.02</v>
      </c>
      <c r="S33" s="127">
        <f t="shared" ca="1" si="8"/>
        <v>9.6193960979276945</v>
      </c>
      <c r="T33" s="128">
        <f t="shared" ca="1" si="9"/>
        <v>9.1610627645943605</v>
      </c>
    </row>
    <row r="34" spans="2:20" x14ac:dyDescent="0.2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26">
        <f t="shared" ca="1" si="1"/>
        <v>5.0999999999999997E-2</v>
      </c>
      <c r="F34" s="126">
        <f t="shared" ca="1" si="2"/>
        <v>0.02</v>
      </c>
      <c r="G34" s="127">
        <f t="shared" ca="1" si="3"/>
        <v>6.8006608272764684</v>
      </c>
      <c r="H34" s="128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26">
        <f t="shared" ca="1" si="6"/>
        <v>5.0999999999999997E-2</v>
      </c>
      <c r="R34" s="126">
        <f t="shared" ca="1" si="7"/>
        <v>0.02</v>
      </c>
      <c r="S34" s="127">
        <f t="shared" ca="1" si="8"/>
        <v>9.14709445097367</v>
      </c>
      <c r="T34" s="128">
        <f t="shared" ca="1" si="9"/>
        <v>8.6887611176403361</v>
      </c>
    </row>
    <row r="35" spans="2:20" x14ac:dyDescent="0.2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26">
        <f t="shared" ca="1" si="1"/>
        <v>5.0999999999999997E-2</v>
      </c>
      <c r="F35" s="126">
        <f t="shared" ca="1" si="2"/>
        <v>0.02</v>
      </c>
      <c r="G35" s="127">
        <f t="shared" ca="1" si="3"/>
        <v>6.4006926059607832</v>
      </c>
      <c r="H35" s="128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26">
        <f t="shared" ca="1" si="6"/>
        <v>5.0999999999999997E-2</v>
      </c>
      <c r="R35" s="126">
        <f t="shared" ca="1" si="7"/>
        <v>0.02</v>
      </c>
      <c r="S35" s="127">
        <f t="shared" ca="1" si="8"/>
        <v>8.6827397807945594</v>
      </c>
      <c r="T35" s="128">
        <f t="shared" ca="1" si="9"/>
        <v>8.2244064474612255</v>
      </c>
    </row>
    <row r="36" spans="2:20" x14ac:dyDescent="0.2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26">
        <f t="shared" ca="1" si="1"/>
        <v>5.0999999999999997E-2</v>
      </c>
      <c r="F36" s="126">
        <f t="shared" ca="1" si="2"/>
        <v>0.02</v>
      </c>
      <c r="G36" s="127">
        <f t="shared" ca="1" si="3"/>
        <v>6.0123173918736814</v>
      </c>
      <c r="H36" s="128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26">
        <f t="shared" ca="1" si="6"/>
        <v>5.0999999999999997E-2</v>
      </c>
      <c r="R36" s="126">
        <f t="shared" ca="1" si="7"/>
        <v>0.02</v>
      </c>
      <c r="S36" s="127">
        <f t="shared" ca="1" si="8"/>
        <v>8.2279910839912187</v>
      </c>
      <c r="T36" s="128">
        <f t="shared" ca="1" si="9"/>
        <v>7.7696577506578857</v>
      </c>
    </row>
    <row r="37" spans="2:20" x14ac:dyDescent="0.2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26">
        <f t="shared" ca="1" si="1"/>
        <v>5.0999999999999997E-2</v>
      </c>
      <c r="F37" s="126">
        <f t="shared" ca="1" si="2"/>
        <v>0.02</v>
      </c>
      <c r="G37" s="127">
        <f t="shared" ca="1" si="3"/>
        <v>5.6339894390097101</v>
      </c>
      <c r="H37" s="128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26">
        <f t="shared" ca="1" si="6"/>
        <v>5.0999999999999997E-2</v>
      </c>
      <c r="R37" s="126">
        <f t="shared" ca="1" si="7"/>
        <v>0.02</v>
      </c>
      <c r="S37" s="127">
        <f t="shared" ca="1" si="8"/>
        <v>7.7830355158745759</v>
      </c>
      <c r="T37" s="128">
        <f t="shared" ca="1" si="9"/>
        <v>7.3247021825412428</v>
      </c>
    </row>
    <row r="38" spans="2:20" x14ac:dyDescent="0.2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26">
        <f t="shared" ca="1" si="1"/>
        <v>5.0999999999999997E-2</v>
      </c>
      <c r="F38" s="126">
        <f t="shared" ca="1" si="2"/>
        <v>0.02</v>
      </c>
      <c r="G38" s="127">
        <f t="shared" ca="1" si="3"/>
        <v>5.2648419565393274</v>
      </c>
      <c r="H38" s="128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26">
        <f t="shared" ca="1" si="6"/>
        <v>5.0999999999999997E-2</v>
      </c>
      <c r="R38" s="126">
        <f t="shared" ca="1" si="7"/>
        <v>0.02</v>
      </c>
      <c r="S38" s="127">
        <f t="shared" ca="1" si="8"/>
        <v>7.3427576159019754</v>
      </c>
      <c r="T38" s="128">
        <f t="shared" ca="1" si="9"/>
        <v>6.8844242825686424</v>
      </c>
    </row>
    <row r="39" spans="2:20" x14ac:dyDescent="0.2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26">
        <f t="shared" ca="1" si="1"/>
        <v>5.0999999999999997E-2</v>
      </c>
      <c r="F39" s="126">
        <f t="shared" ca="1" si="2"/>
        <v>0.02</v>
      </c>
      <c r="G39" s="127">
        <f t="shared" ca="1" si="3"/>
        <v>4.9042390543224448</v>
      </c>
      <c r="H39" s="128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26">
        <f t="shared" ca="1" si="6"/>
        <v>5.0999999999999997E-2</v>
      </c>
      <c r="R39" s="126">
        <f t="shared" ca="1" si="7"/>
        <v>0.02</v>
      </c>
      <c r="S39" s="127">
        <f t="shared" ca="1" si="8"/>
        <v>6.9095995392923122</v>
      </c>
      <c r="T39" s="128">
        <f t="shared" ca="1" si="9"/>
        <v>6.4512662059589791</v>
      </c>
    </row>
    <row r="40" spans="2:20" x14ac:dyDescent="0.2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26">
        <f t="shared" ca="1" si="1"/>
        <v>5.0999999999999997E-2</v>
      </c>
      <c r="F40" s="126">
        <f t="shared" ca="1" si="2"/>
        <v>0.02</v>
      </c>
      <c r="G40" s="127">
        <f t="shared" ca="1" si="3"/>
        <v>4.5609461443919326</v>
      </c>
      <c r="H40" s="128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26">
        <f t="shared" ca="1" si="6"/>
        <v>5.0999999999999997E-2</v>
      </c>
      <c r="R40" s="126">
        <f t="shared" ca="1" si="7"/>
        <v>0.02</v>
      </c>
      <c r="S40" s="127">
        <f t="shared" ca="1" si="8"/>
        <v>6.4838858262989065</v>
      </c>
      <c r="T40" s="128">
        <f t="shared" ca="1" si="9"/>
        <v>6.0255524929655735</v>
      </c>
    </row>
    <row r="41" spans="2:20" x14ac:dyDescent="0.2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26">
        <f t="shared" ca="1" si="1"/>
        <v>5.0999999999999997E-2</v>
      </c>
      <c r="F41" s="126">
        <f t="shared" ca="1" si="2"/>
        <v>0.02</v>
      </c>
      <c r="G41" s="127">
        <f t="shared" ca="1" si="3"/>
        <v>4.2323673222600959</v>
      </c>
      <c r="H41" s="128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26">
        <f t="shared" ca="1" si="6"/>
        <v>5.0999999999999997E-2</v>
      </c>
      <c r="R41" s="126">
        <f t="shared" ca="1" si="7"/>
        <v>0.02</v>
      </c>
      <c r="S41" s="127">
        <f t="shared" ca="1" si="8"/>
        <v>6.0651695170175834</v>
      </c>
      <c r="T41" s="128">
        <f t="shared" ca="1" si="9"/>
        <v>5.6068361836842504</v>
      </c>
    </row>
    <row r="42" spans="2:20" x14ac:dyDescent="0.2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26">
        <f t="shared" ca="1" si="1"/>
        <v>5.0999999999999997E-2</v>
      </c>
      <c r="F42" s="126">
        <f t="shared" ca="1" si="2"/>
        <v>0.02</v>
      </c>
      <c r="G42" s="127">
        <f t="shared" ca="1" si="3"/>
        <v>3.9247166582964401</v>
      </c>
      <c r="H42" s="128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26">
        <f t="shared" ca="1" si="6"/>
        <v>5.0999999999999997E-2</v>
      </c>
      <c r="R42" s="126">
        <f t="shared" ca="1" si="7"/>
        <v>0.02</v>
      </c>
      <c r="S42" s="127">
        <f t="shared" ca="1" si="8"/>
        <v>5.6518988227980369</v>
      </c>
      <c r="T42" s="128">
        <f t="shared" ca="1" si="9"/>
        <v>5.1935654894647039</v>
      </c>
    </row>
    <row r="43" spans="2:20" x14ac:dyDescent="0.2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26">
        <f t="shared" ca="1" si="1"/>
        <v>5.0999999999999997E-2</v>
      </c>
      <c r="F43" s="126">
        <f t="shared" ca="1" si="2"/>
        <v>0.02</v>
      </c>
      <c r="G43" s="127">
        <f t="shared" ca="1" si="3"/>
        <v>3.6402447805790521</v>
      </c>
      <c r="H43" s="128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26">
        <f t="shared" ca="1" si="6"/>
        <v>5.0999999999999997E-2</v>
      </c>
      <c r="R43" s="126">
        <f t="shared" ca="1" si="7"/>
        <v>0.02</v>
      </c>
      <c r="S43" s="127">
        <f t="shared" ca="1" si="8"/>
        <v>5.2545598648812408</v>
      </c>
      <c r="T43" s="128">
        <f t="shared" ca="1" si="9"/>
        <v>4.7962265315479078</v>
      </c>
    </row>
    <row r="44" spans="2:20" x14ac:dyDescent="0.2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26">
        <f t="shared" ca="1" si="1"/>
        <v>5.0999999999999997E-2</v>
      </c>
      <c r="F44" s="126">
        <f t="shared" ca="1" si="2"/>
        <v>0.02</v>
      </c>
      <c r="G44" s="127">
        <f t="shared" ca="1" si="3"/>
        <v>3.3806833883552661</v>
      </c>
      <c r="H44" s="128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26">
        <f t="shared" ca="1" si="6"/>
        <v>5.0999999999999997E-2</v>
      </c>
      <c r="R44" s="126">
        <f t="shared" ca="1" si="7"/>
        <v>0.02</v>
      </c>
      <c r="S44" s="127">
        <f t="shared" ca="1" si="8"/>
        <v>4.8716526954352419</v>
      </c>
      <c r="T44" s="128">
        <f t="shared" ca="1" si="9"/>
        <v>4.4133193621019089</v>
      </c>
    </row>
    <row r="45" spans="2:20" x14ac:dyDescent="0.2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26">
        <f t="shared" ref="E45:E68" ca="1" si="15">IF(D45=0,"",IF($B45-$B$13&lt;=4,$J$3,IF($B45-$B$13&lt;=14,$J$4,$J$5)))</f>
        <v>5.0999999999999997E-2</v>
      </c>
      <c r="F45" s="126">
        <f t="shared" ref="F45:F68" ca="1" si="16">IF(D45=0,"",IF($B45-$B$13&lt;=4,$J$7,IF($B45-$B$13&lt;=14,$J$8,$J$9)))</f>
        <v>0.02</v>
      </c>
      <c r="G45" s="127">
        <f t="shared" ref="G45:G68" ca="1" si="17">IF(D45=0,"",IF(D45=1,1,1+G46*(1-D45)/(1+E45)*(1+F45)))</f>
        <v>3.1451708228602673</v>
      </c>
      <c r="H45" s="128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26">
        <f t="shared" ref="Q45:Q68" ca="1" si="20">IF(P45=0,"",IF($N45-$N$13&lt;=4,$J$3,IF($N45-$N$13&lt;=14,$J$4,$J$5)))</f>
        <v>5.0999999999999997E-2</v>
      </c>
      <c r="R45" s="126">
        <f t="shared" ref="R45:R68" ca="1" si="21">IF(P45=0,"",IF($N45-$N$13&lt;=4,$J$7,IF($N45-$N$13&lt;=14,$J$8,$J$9)))</f>
        <v>0.02</v>
      </c>
      <c r="S45" s="127">
        <f t="shared" ca="1" si="8"/>
        <v>4.511530486259856</v>
      </c>
      <c r="T45" s="128">
        <f t="shared" ca="1" si="9"/>
        <v>4.0531971529265229</v>
      </c>
    </row>
    <row r="46" spans="2:20" x14ac:dyDescent="0.2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26">
        <f t="shared" ca="1" si="15"/>
        <v>5.0999999999999997E-2</v>
      </c>
      <c r="F46" s="126">
        <f t="shared" ca="1" si="16"/>
        <v>0.02</v>
      </c>
      <c r="G46" s="127">
        <f t="shared" ca="1" si="17"/>
        <v>2.9324152394592975</v>
      </c>
      <c r="H46" s="128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26">
        <f t="shared" ca="1" si="20"/>
        <v>5.0999999999999997E-2</v>
      </c>
      <c r="R46" s="126">
        <f t="shared" ca="1" si="21"/>
        <v>0.02</v>
      </c>
      <c r="S46" s="127">
        <f t="shared" ca="1" si="8"/>
        <v>4.1716647395516144</v>
      </c>
      <c r="T46" s="128">
        <f t="shared" ca="1" si="9"/>
        <v>3.713331406218281</v>
      </c>
    </row>
    <row r="47" spans="2:20" x14ac:dyDescent="0.2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26">
        <f t="shared" ca="1" si="15"/>
        <v>5.0999999999999997E-2</v>
      </c>
      <c r="F47" s="126">
        <f t="shared" ca="1" si="16"/>
        <v>0.02</v>
      </c>
      <c r="G47" s="127">
        <f t="shared" ca="1" si="17"/>
        <v>2.741138397566758</v>
      </c>
      <c r="H47" s="128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26">
        <f t="shared" ca="1" si="20"/>
        <v>5.0999999999999997E-2</v>
      </c>
      <c r="R47" s="126">
        <f t="shared" ca="1" si="21"/>
        <v>0.02</v>
      </c>
      <c r="S47" s="127">
        <f t="shared" ca="1" si="8"/>
        <v>3.8529655658092139</v>
      </c>
      <c r="T47" s="128">
        <f t="shared" ca="1" si="9"/>
        <v>3.3946322324758804</v>
      </c>
    </row>
    <row r="48" spans="2:20" x14ac:dyDescent="0.2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26">
        <f t="shared" ca="1" si="15"/>
        <v>5.0999999999999997E-2</v>
      </c>
      <c r="F48" s="126">
        <f t="shared" ca="1" si="16"/>
        <v>0.02</v>
      </c>
      <c r="G48" s="127">
        <f t="shared" ca="1" si="17"/>
        <v>2.5707964517666007</v>
      </c>
      <c r="H48" s="128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26">
        <f t="shared" ca="1" si="20"/>
        <v>5.0999999999999997E-2</v>
      </c>
      <c r="R48" s="126">
        <f t="shared" ca="1" si="21"/>
        <v>0.02</v>
      </c>
      <c r="S48" s="127">
        <f t="shared" ca="1" si="8"/>
        <v>3.5600728097981129</v>
      </c>
      <c r="T48" s="128">
        <f t="shared" ca="1" si="9"/>
        <v>3.1017394764647794</v>
      </c>
    </row>
    <row r="49" spans="2:20" x14ac:dyDescent="0.2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26">
        <f t="shared" ca="1" si="15"/>
        <v>5.0999999999999997E-2</v>
      </c>
      <c r="F49" s="126">
        <f t="shared" ca="1" si="16"/>
        <v>0.02</v>
      </c>
      <c r="G49" s="127">
        <f t="shared" ca="1" si="17"/>
        <v>2.4230967686444469</v>
      </c>
      <c r="H49" s="128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26">
        <f t="shared" ca="1" si="20"/>
        <v>5.0999999999999997E-2</v>
      </c>
      <c r="R49" s="126">
        <f t="shared" ca="1" si="21"/>
        <v>0.02</v>
      </c>
      <c r="S49" s="127">
        <f t="shared" ca="1" si="8"/>
        <v>3.2978501437762158</v>
      </c>
      <c r="T49" s="128">
        <f t="shared" ca="1" si="9"/>
        <v>2.8395168104428823</v>
      </c>
    </row>
    <row r="50" spans="2:20" x14ac:dyDescent="0.2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26">
        <f t="shared" ca="1" si="15"/>
        <v>5.0999999999999997E-2</v>
      </c>
      <c r="F50" s="126">
        <f t="shared" ca="1" si="16"/>
        <v>0.02</v>
      </c>
      <c r="G50" s="127">
        <f t="shared" ca="1" si="17"/>
        <v>2.2859798772573172</v>
      </c>
      <c r="H50" s="128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26">
        <f t="shared" ca="1" si="20"/>
        <v>5.0999999999999997E-2</v>
      </c>
      <c r="R50" s="126">
        <f t="shared" ca="1" si="21"/>
        <v>0.02</v>
      </c>
      <c r="S50" s="127">
        <f t="shared" ca="1" si="8"/>
        <v>3.0674342399949825</v>
      </c>
      <c r="T50" s="128">
        <f t="shared" ca="1" si="9"/>
        <v>2.6091009066616491</v>
      </c>
    </row>
    <row r="51" spans="2:20" x14ac:dyDescent="0.2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26">
        <f t="shared" ca="1" si="15"/>
        <v>5.0999999999999997E-2</v>
      </c>
      <c r="F51" s="126">
        <f t="shared" ca="1" si="16"/>
        <v>0.02</v>
      </c>
      <c r="G51" s="127">
        <f t="shared" ca="1" si="17"/>
        <v>2.1590596010710748</v>
      </c>
      <c r="H51" s="128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26">
        <f t="shared" ca="1" si="20"/>
        <v>5.0999999999999997E-2</v>
      </c>
      <c r="R51" s="126">
        <f t="shared" ca="1" si="21"/>
        <v>0.02</v>
      </c>
      <c r="S51" s="127">
        <f t="shared" ca="1" si="8"/>
        <v>2.8678161546893723</v>
      </c>
      <c r="T51" s="128">
        <f t="shared" ca="1" si="9"/>
        <v>2.4094828213560389</v>
      </c>
    </row>
    <row r="52" spans="2:20" x14ac:dyDescent="0.2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26">
        <f t="shared" ca="1" si="15"/>
        <v>5.0999999999999997E-2</v>
      </c>
      <c r="F52" s="126">
        <f t="shared" ca="1" si="16"/>
        <v>0.02</v>
      </c>
      <c r="G52" s="127">
        <f t="shared" ca="1" si="17"/>
        <v>2.0449818868041207</v>
      </c>
      <c r="H52" s="128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26">
        <f t="shared" ca="1" si="20"/>
        <v>5.0999999999999997E-2</v>
      </c>
      <c r="R52" s="126">
        <f t="shared" ca="1" si="21"/>
        <v>0.02</v>
      </c>
      <c r="S52" s="127">
        <f t="shared" ca="1" si="8"/>
        <v>2.6980690000743563</v>
      </c>
      <c r="T52" s="128">
        <f t="shared" ca="1" si="9"/>
        <v>2.2397356667410229</v>
      </c>
    </row>
    <row r="53" spans="2:20" x14ac:dyDescent="0.2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26">
        <f t="shared" ca="1" si="15"/>
        <v>5.0999999999999997E-2</v>
      </c>
      <c r="F53" s="126">
        <f t="shared" ca="1" si="16"/>
        <v>0.02</v>
      </c>
      <c r="G53" s="127">
        <f t="shared" ca="1" si="17"/>
        <v>1.9531463497376067</v>
      </c>
      <c r="H53" s="128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26">
        <f t="shared" ca="1" si="20"/>
        <v>5.0999999999999997E-2</v>
      </c>
      <c r="R53" s="126">
        <f t="shared" ca="1" si="21"/>
        <v>0.02</v>
      </c>
      <c r="S53" s="127">
        <f t="shared" ca="1" si="8"/>
        <v>2.5478788842760665</v>
      </c>
      <c r="T53" s="128">
        <f t="shared" ca="1" si="9"/>
        <v>2.089545550942733</v>
      </c>
    </row>
    <row r="54" spans="2:20" x14ac:dyDescent="0.2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26">
        <f t="shared" ca="1" si="15"/>
        <v>5.0999999999999997E-2</v>
      </c>
      <c r="F54" s="126">
        <f t="shared" ca="1" si="16"/>
        <v>0.02</v>
      </c>
      <c r="G54" s="127">
        <f t="shared" ca="1" si="17"/>
        <v>1.8852014033937055</v>
      </c>
      <c r="H54" s="128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26">
        <f t="shared" ca="1" si="20"/>
        <v>5.0999999999999997E-2</v>
      </c>
      <c r="R54" s="126">
        <f t="shared" ca="1" si="21"/>
        <v>0.02</v>
      </c>
      <c r="S54" s="127">
        <f t="shared" ca="1" si="8"/>
        <v>2.4131670306959965</v>
      </c>
      <c r="T54" s="128">
        <f t="shared" ca="1" si="9"/>
        <v>1.9548336973626632</v>
      </c>
    </row>
    <row r="55" spans="2:20" x14ac:dyDescent="0.2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26">
        <f t="shared" ca="1" si="15"/>
        <v>5.0999999999999997E-2</v>
      </c>
      <c r="F55" s="126">
        <f t="shared" ca="1" si="16"/>
        <v>0.02</v>
      </c>
      <c r="G55" s="127">
        <f t="shared" ca="1" si="17"/>
        <v>1.821586082642533</v>
      </c>
      <c r="H55" s="128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26">
        <f t="shared" ca="1" si="20"/>
        <v>5.0999999999999997E-2</v>
      </c>
      <c r="R55" s="126">
        <f t="shared" ca="1" si="21"/>
        <v>0.02</v>
      </c>
      <c r="S55" s="127">
        <f t="shared" ca="1" si="8"/>
        <v>2.2910522802985427</v>
      </c>
      <c r="T55" s="128">
        <f t="shared" ca="1" si="9"/>
        <v>1.8327189469652094</v>
      </c>
    </row>
    <row r="56" spans="2:20" x14ac:dyDescent="0.2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26">
        <f t="shared" ca="1" si="15"/>
        <v>5.0999999999999997E-2</v>
      </c>
      <c r="F56" s="126">
        <f t="shared" ca="1" si="16"/>
        <v>0.02</v>
      </c>
      <c r="G56" s="127">
        <f t="shared" ca="1" si="17"/>
        <v>1.761822800712701</v>
      </c>
      <c r="H56" s="128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26">
        <f t="shared" ca="1" si="20"/>
        <v>5.0999999999999997E-2</v>
      </c>
      <c r="R56" s="126">
        <f t="shared" ca="1" si="21"/>
        <v>0.02</v>
      </c>
      <c r="S56" s="127">
        <f t="shared" ca="1" si="8"/>
        <v>2.1814440612902537</v>
      </c>
      <c r="T56" s="128">
        <f t="shared" ca="1" si="9"/>
        <v>1.7231107279569204</v>
      </c>
    </row>
    <row r="57" spans="2:20" x14ac:dyDescent="0.2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26">
        <f t="shared" ca="1" si="15"/>
        <v>5.0999999999999997E-2</v>
      </c>
      <c r="F57" s="126">
        <f t="shared" ca="1" si="16"/>
        <v>0.02</v>
      </c>
      <c r="G57" s="127">
        <f t="shared" ca="1" si="17"/>
        <v>1.7053578943592811</v>
      </c>
      <c r="H57" s="128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26">
        <f t="shared" ca="1" si="20"/>
        <v>5.0999999999999997E-2</v>
      </c>
      <c r="R57" s="126">
        <f t="shared" ca="1" si="21"/>
        <v>0.02</v>
      </c>
      <c r="S57" s="127">
        <f t="shared" ca="1" si="8"/>
        <v>2.0958451458672709</v>
      </c>
      <c r="T57" s="128">
        <f t="shared" ca="1" si="9"/>
        <v>1.6375118125339376</v>
      </c>
    </row>
    <row r="58" spans="2:20" x14ac:dyDescent="0.2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26">
        <f t="shared" ca="1" si="15"/>
        <v>5.0999999999999997E-2</v>
      </c>
      <c r="F58" s="126">
        <f t="shared" ca="1" si="16"/>
        <v>0.02</v>
      </c>
      <c r="G58" s="127">
        <f t="shared" ca="1" si="17"/>
        <v>1.6513194786290954</v>
      </c>
      <c r="H58" s="128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26">
        <f t="shared" ca="1" si="20"/>
        <v>5.0999999999999997E-2</v>
      </c>
      <c r="R58" s="126">
        <f t="shared" ca="1" si="21"/>
        <v>0.02</v>
      </c>
      <c r="S58" s="127">
        <f t="shared" ca="1" si="8"/>
        <v>2.0140738873013335</v>
      </c>
      <c r="T58" s="128">
        <f t="shared" ca="1" si="9"/>
        <v>1.5557405539680003</v>
      </c>
    </row>
    <row r="59" spans="2:20" x14ac:dyDescent="0.2">
      <c r="B59">
        <f t="shared" si="22"/>
        <v>2068</v>
      </c>
      <c r="C59" s="16">
        <f t="shared" si="22"/>
        <v>111</v>
      </c>
      <c r="D59">
        <f t="shared" ca="1" si="14"/>
        <v>0.6</v>
      </c>
      <c r="E59" s="126">
        <f t="shared" ca="1" si="15"/>
        <v>5.0999999999999997E-2</v>
      </c>
      <c r="F59" s="126">
        <f t="shared" ca="1" si="16"/>
        <v>0.02</v>
      </c>
      <c r="G59" s="127">
        <f t="shared" ca="1" si="17"/>
        <v>1.5978916247413151</v>
      </c>
      <c r="H59" s="128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26">
        <f t="shared" ca="1" si="20"/>
        <v>5.0999999999999997E-2</v>
      </c>
      <c r="R59" s="126">
        <f t="shared" ca="1" si="21"/>
        <v>0.02</v>
      </c>
      <c r="S59" s="127">
        <f t="shared" ca="1" si="8"/>
        <v>1.9334131077540697</v>
      </c>
      <c r="T59" s="128">
        <f t="shared" ca="1" si="9"/>
        <v>1.4750797744207365</v>
      </c>
    </row>
    <row r="60" spans="2:20" x14ac:dyDescent="0.2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26">
        <f t="shared" ca="1" si="15"/>
        <v>5.0999999999999997E-2</v>
      </c>
      <c r="F60" s="126">
        <f t="shared" ca="1" si="16"/>
        <v>0.02</v>
      </c>
      <c r="G60" s="127">
        <f t="shared" ca="1" si="17"/>
        <v>1.5401571019684364</v>
      </c>
      <c r="H60" s="128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26">
        <f t="shared" ca="1" si="20"/>
        <v>5.0999999999999997E-2</v>
      </c>
      <c r="R60" s="126">
        <f t="shared" ca="1" si="21"/>
        <v>0.02</v>
      </c>
      <c r="S60" s="127">
        <f t="shared" ca="1" si="8"/>
        <v>1.8486200344872348</v>
      </c>
      <c r="T60" s="128">
        <f t="shared" ca="1" si="9"/>
        <v>1.3902867011539015</v>
      </c>
    </row>
    <row r="61" spans="2:20" x14ac:dyDescent="0.2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26">
        <f t="shared" ca="1" si="15"/>
        <v>5.0999999999999997E-2</v>
      </c>
      <c r="F61" s="126">
        <f t="shared" ca="1" si="16"/>
        <v>0.02</v>
      </c>
      <c r="G61" s="127">
        <f t="shared" ca="1" si="17"/>
        <v>1.4646674772157549</v>
      </c>
      <c r="H61" s="128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26">
        <f t="shared" ca="1" si="20"/>
        <v>5.0999999999999997E-2</v>
      </c>
      <c r="R61" s="126">
        <f t="shared" ca="1" si="21"/>
        <v>0.02</v>
      </c>
      <c r="S61" s="127">
        <f t="shared" ca="1" si="8"/>
        <v>1.7840762011185811</v>
      </c>
      <c r="T61" s="128">
        <f t="shared" ca="1" si="9"/>
        <v>1.3257428677852479</v>
      </c>
    </row>
    <row r="62" spans="2:20" x14ac:dyDescent="0.2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26">
        <f t="shared" ca="1" si="15"/>
        <v>5.0999999999999997E-2</v>
      </c>
      <c r="F62" s="126">
        <f t="shared" ca="1" si="16"/>
        <v>0.02</v>
      </c>
      <c r="G62" s="127">
        <f t="shared" ca="1" si="17"/>
        <v>1.3299714557564224</v>
      </c>
      <c r="H62" s="128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26">
        <f t="shared" ca="1" si="20"/>
        <v>5.0999999999999997E-2</v>
      </c>
      <c r="R62" s="126">
        <f t="shared" ca="1" si="21"/>
        <v>0.02</v>
      </c>
      <c r="S62" s="127">
        <f t="shared" ca="1" si="8"/>
        <v>1.7189488681177068</v>
      </c>
      <c r="T62" s="128">
        <f t="shared" ca="1" si="9"/>
        <v>1.2606155347843735</v>
      </c>
    </row>
    <row r="63" spans="2:20" x14ac:dyDescent="0.2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26">
        <f t="shared" ca="1" si="15"/>
        <v>5.0999999999999997E-2</v>
      </c>
      <c r="F63" s="126">
        <f t="shared" ca="1" si="16"/>
        <v>0.02</v>
      </c>
      <c r="G63" s="127">
        <f t="shared" ca="1" si="17"/>
        <v>1</v>
      </c>
      <c r="H63" s="128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26">
        <f t="shared" ca="1" si="20"/>
        <v>5.0999999999999997E-2</v>
      </c>
      <c r="R63" s="126">
        <f t="shared" ca="1" si="21"/>
        <v>0.02</v>
      </c>
      <c r="S63" s="127">
        <f t="shared" ca="1" si="8"/>
        <v>1.6462206108751847</v>
      </c>
      <c r="T63" s="128">
        <f t="shared" ca="1" si="9"/>
        <v>1.1878872775418514</v>
      </c>
    </row>
    <row r="64" spans="2:20" x14ac:dyDescent="0.2">
      <c r="B64">
        <f t="shared" si="24"/>
        <v>2073</v>
      </c>
      <c r="C64" s="16">
        <f t="shared" si="24"/>
        <v>116</v>
      </c>
      <c r="D64">
        <f t="shared" ca="1" si="14"/>
        <v>0</v>
      </c>
      <c r="E64" s="126" t="str">
        <f t="shared" ca="1" si="15"/>
        <v/>
      </c>
      <c r="F64" s="126" t="str">
        <f t="shared" ca="1" si="16"/>
        <v/>
      </c>
      <c r="G64" s="127" t="str">
        <f t="shared" ca="1" si="17"/>
        <v/>
      </c>
      <c r="H64" s="128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26">
        <f t="shared" ca="1" si="20"/>
        <v>5.0999999999999997E-2</v>
      </c>
      <c r="R64" s="126">
        <f t="shared" ca="1" si="21"/>
        <v>0.02</v>
      </c>
      <c r="S64" s="127">
        <f t="shared" ca="1" si="8"/>
        <v>1.5485131373228889</v>
      </c>
      <c r="T64" s="128">
        <f t="shared" ca="1" si="9"/>
        <v>1.0901798039895556</v>
      </c>
    </row>
    <row r="65" spans="2:20" x14ac:dyDescent="0.2">
      <c r="B65">
        <f t="shared" si="24"/>
        <v>2074</v>
      </c>
      <c r="C65" s="16">
        <f t="shared" si="24"/>
        <v>117</v>
      </c>
      <c r="D65">
        <f t="shared" ca="1" si="14"/>
        <v>0</v>
      </c>
      <c r="E65" s="126" t="str">
        <f t="shared" ca="1" si="15"/>
        <v/>
      </c>
      <c r="F65" s="126" t="str">
        <f t="shared" ca="1" si="16"/>
        <v/>
      </c>
      <c r="G65" s="127" t="str">
        <f t="shared" ca="1" si="17"/>
        <v/>
      </c>
      <c r="H65" s="128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26">
        <f t="shared" ca="1" si="20"/>
        <v>5.0999999999999997E-2</v>
      </c>
      <c r="R65" s="126">
        <f t="shared" ca="1" si="21"/>
        <v>0.02</v>
      </c>
      <c r="S65" s="127">
        <f t="shared" ca="1" si="8"/>
        <v>1.3784966698382495</v>
      </c>
      <c r="T65" s="128">
        <f t="shared" ca="1" si="9"/>
        <v>0.92016333650491622</v>
      </c>
    </row>
    <row r="66" spans="2:20" x14ac:dyDescent="0.2">
      <c r="B66">
        <f t="shared" si="24"/>
        <v>2075</v>
      </c>
      <c r="C66" s="16">
        <f t="shared" si="24"/>
        <v>118</v>
      </c>
      <c r="D66">
        <f t="shared" ca="1" si="14"/>
        <v>0</v>
      </c>
      <c r="E66" s="126" t="str">
        <f t="shared" ca="1" si="15"/>
        <v/>
      </c>
      <c r="F66" s="126" t="str">
        <f t="shared" ca="1" si="16"/>
        <v/>
      </c>
      <c r="G66" s="127" t="str">
        <f t="shared" ca="1" si="17"/>
        <v/>
      </c>
      <c r="H66" s="128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26">
        <f t="shared" ca="1" si="20"/>
        <v>5.0999999999999997E-2</v>
      </c>
      <c r="R66" s="126">
        <f t="shared" ca="1" si="21"/>
        <v>0.02</v>
      </c>
      <c r="S66" s="127">
        <f t="shared" ca="1" si="8"/>
        <v>1</v>
      </c>
      <c r="T66" s="128">
        <f t="shared" ca="1" si="9"/>
        <v>0.54166666666666674</v>
      </c>
    </row>
    <row r="67" spans="2:20" x14ac:dyDescent="0.2">
      <c r="B67">
        <f t="shared" si="24"/>
        <v>2076</v>
      </c>
      <c r="C67" s="16">
        <f t="shared" si="24"/>
        <v>119</v>
      </c>
      <c r="D67">
        <f t="shared" ca="1" si="14"/>
        <v>0</v>
      </c>
      <c r="E67" s="126" t="str">
        <f t="shared" ca="1" si="15"/>
        <v/>
      </c>
      <c r="F67" s="126" t="str">
        <f t="shared" ca="1" si="16"/>
        <v/>
      </c>
      <c r="G67" s="127" t="str">
        <f t="shared" ca="1" si="17"/>
        <v/>
      </c>
      <c r="H67" s="128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26" t="str">
        <f t="shared" ca="1" si="20"/>
        <v/>
      </c>
      <c r="R67" s="126" t="str">
        <f t="shared" ca="1" si="21"/>
        <v/>
      </c>
      <c r="S67" s="127" t="str">
        <f t="shared" ca="1" si="8"/>
        <v/>
      </c>
      <c r="T67" s="128" t="str">
        <f t="shared" ca="1" si="9"/>
        <v/>
      </c>
    </row>
    <row r="68" spans="2:20" x14ac:dyDescent="0.2">
      <c r="B68">
        <f t="shared" si="24"/>
        <v>2077</v>
      </c>
      <c r="C68" s="16">
        <f t="shared" si="24"/>
        <v>120</v>
      </c>
      <c r="D68">
        <f t="shared" ca="1" si="14"/>
        <v>0</v>
      </c>
      <c r="E68" s="126" t="str">
        <f t="shared" ca="1" si="15"/>
        <v/>
      </c>
      <c r="F68" s="126" t="str">
        <f t="shared" ca="1" si="16"/>
        <v/>
      </c>
      <c r="G68" s="129" t="str">
        <f t="shared" ca="1" si="17"/>
        <v/>
      </c>
      <c r="H68" s="130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26" t="str">
        <f t="shared" ca="1" si="20"/>
        <v/>
      </c>
      <c r="R68" s="126" t="str">
        <f t="shared" ca="1" si="21"/>
        <v/>
      </c>
      <c r="S68" s="129" t="str">
        <f ca="1">IF(P68=0,"",IF(P68=1,1,1+S69*(1-P68)/(1+Q68)*(1+R68)))</f>
        <v/>
      </c>
      <c r="T68" s="130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3" sqref="E23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E62"/>
  <sheetViews>
    <sheetView tabSelected="1" topLeftCell="S1" workbookViewId="0">
      <selection activeCell="AC5" sqref="AC5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1" x14ac:dyDescent="0.2">
      <c r="A1" t="s">
        <v>169</v>
      </c>
    </row>
    <row r="3" spans="1:31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1" x14ac:dyDescent="0.2">
      <c r="T4" s="90" t="s">
        <v>189</v>
      </c>
    </row>
    <row r="5" spans="1:31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s="79" t="s">
        <v>184</v>
      </c>
      <c r="AD5" s="85">
        <f ca="1">SUM(AD7:AD62)</f>
        <v>19.616520492557775</v>
      </c>
    </row>
    <row r="6" spans="1:31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s="79" t="s">
        <v>185</v>
      </c>
      <c r="AD6" t="s">
        <v>186</v>
      </c>
    </row>
    <row r="7" spans="1:31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1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AC7/(1+VLOOKUP(C8-1,'Autres hypothèses'!$B$18:$E$73,IF('Autres hypothèses'!$C$4="Taux constant",3,4),FALSE))</f>
        <v>0.95147478591817325</v>
      </c>
      <c r="AD8" s="85">
        <f ca="1">AB8*AC8</f>
        <v>0.97050428163653657</v>
      </c>
      <c r="AE8" s="80"/>
    </row>
    <row r="9" spans="1:31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AC8/(1+VLOOKUP(C9-1,'Autres hypothèses'!$B$18:$E$73,IF('Autres hypothèses'!$C$4="Taux constant",3,4),FALSE))</f>
        <v>0.90530426823803356</v>
      </c>
      <c r="AD9" s="85">
        <f t="shared" ref="AD9:AD62" ca="1" si="16">AB9*AC9</f>
        <v>0.9418785606748501</v>
      </c>
      <c r="AE9" s="80"/>
    </row>
    <row r="10" spans="1:31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AC9/(1+VLOOKUP(C10-1,'Autres hypothèses'!$B$18:$E$73,IF('Autres hypothèses'!$C$4="Taux constant",3,4),FALSE))</f>
        <v>0.86137418481259143</v>
      </c>
      <c r="AD10" s="85">
        <f t="shared" ca="1" si="16"/>
        <v>0.91409717591660022</v>
      </c>
      <c r="AE10" s="80"/>
    </row>
    <row r="11" spans="1:31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AC10/(1+VLOOKUP(C11-1,'Autres hypothèses'!$B$18:$E$73,IF('Autres hypothèses'!$C$4="Taux constant",3,4),FALSE))</f>
        <v>0.81957581809000146</v>
      </c>
      <c r="AD11" s="85">
        <f t="shared" ca="1" si="16"/>
        <v>0.88713522305892756</v>
      </c>
      <c r="AE11" s="80"/>
    </row>
    <row r="12" spans="1:31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AC11/(1+VLOOKUP(C12-1,'Autres hypothèses'!$B$18:$E$73,IF('Autres hypothèses'!$C$4="Taux constant",3,4),FALSE))</f>
        <v>0.77980572606089582</v>
      </c>
      <c r="AD12" s="85">
        <f t="shared" ca="1" si="16"/>
        <v>0.84194103003734255</v>
      </c>
      <c r="AE12" s="80"/>
    </row>
    <row r="13" spans="1:31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AC12/(1+VLOOKUP(C13-1,'Autres hypothèses'!$B$18:$E$73,IF('Autres hypothèses'!$C$4="Taux constant",3,4),FALSE))</f>
        <v>0.7455121664062101</v>
      </c>
      <c r="AD13" s="85">
        <f t="shared" ca="1" si="16"/>
        <v>0.81676612887334266</v>
      </c>
      <c r="AE13" s="80"/>
    </row>
    <row r="14" spans="1:31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AC13/(1+VLOOKUP(C14-1,'Autres hypothèses'!$B$18:$E$73,IF('Autres hypothèses'!$C$4="Taux constant",3,4),FALSE))</f>
        <v>0.71272673652601348</v>
      </c>
      <c r="AD14" s="85">
        <f t="shared" ca="1" si="16"/>
        <v>0.79201016084935849</v>
      </c>
      <c r="AE14" s="80"/>
    </row>
    <row r="15" spans="1:31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AC14/(1+VLOOKUP(C15-1,'Autres hypothèses'!$B$18:$E$73,IF('Autres hypothèses'!$C$4="Taux constant",3,4),FALSE))</f>
        <v>0.68138311331358836</v>
      </c>
      <c r="AD15" s="85">
        <f t="shared" ca="1" si="16"/>
        <v>0.76764190775982066</v>
      </c>
      <c r="AE15" s="80"/>
    </row>
    <row r="16" spans="1:31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AC15/(1+VLOOKUP(C16-1,'Autres hypothèses'!$B$18:$E$73,IF('Autres hypothèses'!$C$4="Taux constant",3,4),FALSE))</f>
        <v>0.65141789035715902</v>
      </c>
      <c r="AD16" s="85">
        <f t="shared" ca="1" si="16"/>
        <v>0.74363052526261553</v>
      </c>
      <c r="AE16" s="80"/>
    </row>
    <row r="17" spans="2:31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AC16/(1+VLOOKUP(C17-1,'Autres hypothèses'!$B$18:$E$73,IF('Autres hypothèses'!$C$4="Taux constant",3,4),FALSE))</f>
        <v>0.62277044967223616</v>
      </c>
      <c r="AD17" s="85">
        <f t="shared" ca="1" si="16"/>
        <v>0.71995068756920644</v>
      </c>
      <c r="AE17" s="80"/>
    </row>
    <row r="18" spans="2:31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AC17/(1+VLOOKUP(C18-1,'Autres hypothèses'!$B$18:$E$73,IF('Autres hypothèses'!$C$4="Taux constant",3,4),FALSE))</f>
        <v>0.5953828390747955</v>
      </c>
      <c r="AD18" s="85">
        <f t="shared" ca="1" si="16"/>
        <v>0.69655400948155444</v>
      </c>
      <c r="AE18" s="80"/>
    </row>
    <row r="19" spans="2:31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AC18/(1+VLOOKUP(C19-1,'Autres hypothèses'!$B$18:$E$73,IF('Autres hypothèses'!$C$4="Taux constant",3,4),FALSE))</f>
        <v>0.56919965494722324</v>
      </c>
      <c r="AD19" s="85">
        <f t="shared" ca="1" si="16"/>
        <v>0.67344630156686991</v>
      </c>
      <c r="AE19" s="80"/>
    </row>
    <row r="20" spans="2:31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AC19/(1+VLOOKUP(C20-1,'Autres hypothèses'!$B$18:$E$73,IF('Autres hypothèses'!$C$4="Taux constant",3,4),FALSE))</f>
        <v>0.5441679301598692</v>
      </c>
      <c r="AD20" s="85">
        <f t="shared" ca="1" si="16"/>
        <v>0.6505973507816708</v>
      </c>
      <c r="AE20" s="80"/>
    </row>
    <row r="21" spans="2:31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AC20/(1+VLOOKUP(C21-1,'Autres hypothèses'!$B$18:$E$73,IF('Autres hypothèses'!$C$4="Taux constant",3,4),FALSE))</f>
        <v>0.52023702692148099</v>
      </c>
      <c r="AD21" s="85">
        <f t="shared" ca="1" si="16"/>
        <v>0.62797147385390339</v>
      </c>
      <c r="AE21" s="80"/>
    </row>
    <row r="22" spans="2:31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AC21/(1+VLOOKUP(C22-1,'Autres hypothèses'!$B$18:$E$73,IF('Autres hypothèses'!$C$4="Taux constant",3,4),FALSE))</f>
        <v>0.49735853434176003</v>
      </c>
      <c r="AD22" s="85">
        <f t="shared" ca="1" si="16"/>
        <v>0.59354301688967726</v>
      </c>
      <c r="AE22" s="80"/>
    </row>
    <row r="23" spans="2:31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AC22/(1+VLOOKUP(C23-1,'Autres hypothèses'!$B$18:$E$73,IF('Autres hypothèses'!$C$4="Taux constant",3,4),FALSE))</f>
        <v>0.4800758053491892</v>
      </c>
      <c r="AD23" s="85">
        <f t="shared" ca="1" si="16"/>
        <v>0.57417507740141416</v>
      </c>
      <c r="AE23" s="80"/>
    </row>
    <row r="24" spans="2:31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AC23/(1+VLOOKUP(C24-1,'Autres hypothèses'!$B$18:$E$73,IF('Autres hypothèses'!$C$4="Taux constant",3,4),FALSE))</f>
        <v>0.46339363450693938</v>
      </c>
      <c r="AD24" s="85">
        <f t="shared" ca="1" si="16"/>
        <v>0.55416614778885276</v>
      </c>
      <c r="AE24" s="80"/>
    </row>
    <row r="25" spans="2:31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AC24/(1+VLOOKUP(C25-1,'Autres hypothèses'!$B$18:$E$73,IF('Autres hypothèses'!$C$4="Taux constant",3,4),FALSE))</f>
        <v>0.4472911529989762</v>
      </c>
      <c r="AD25" s="85">
        <f t="shared" ca="1" si="16"/>
        <v>0.53341166308065102</v>
      </c>
      <c r="AE25" s="80"/>
    </row>
    <row r="26" spans="2:31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AC25/(1+VLOOKUP(C26-1,'Autres hypothèses'!$B$18:$E$73,IF('Autres hypothèses'!$C$4="Taux constant",3,4),FALSE))</f>
        <v>0.43174821718047895</v>
      </c>
      <c r="AD26" s="85">
        <f t="shared" ca="1" si="16"/>
        <v>0.51180590848328422</v>
      </c>
      <c r="AE26" s="80"/>
    </row>
    <row r="27" spans="2:31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AC26/(1+VLOOKUP(C27-1,'Autres hypothèses'!$B$18:$E$73,IF('Autres hypothèses'!$C$4="Taux constant",3,4),FALSE))</f>
        <v>0.41674538337884065</v>
      </c>
      <c r="AD27" s="85">
        <f t="shared" ca="1" si="16"/>
        <v>0.4892555735814067</v>
      </c>
      <c r="AE27" s="80"/>
    </row>
    <row r="28" spans="2:31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AC27/(1+VLOOKUP(C28-1,'Autres hypothèses'!$B$18:$E$73,IF('Autres hypothèses'!$C$4="Taux constant",3,4),FALSE))</f>
        <v>0.40226388357030951</v>
      </c>
      <c r="AD28" s="85">
        <f t="shared" ca="1" si="16"/>
        <v>0.46571815356264001</v>
      </c>
      <c r="AE28" s="80"/>
    </row>
    <row r="29" spans="2:31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AC28/(1+VLOOKUP(C29-1,'Autres hypothèses'!$B$18:$E$73,IF('Autres hypothèses'!$C$4="Taux constant",3,4),FALSE))</f>
        <v>0.38828560190184314</v>
      </c>
      <c r="AD29" s="85">
        <f t="shared" ca="1" si="16"/>
        <v>0.44117087444784536</v>
      </c>
      <c r="AE29" s="80"/>
    </row>
    <row r="30" spans="2:31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AC29/(1+VLOOKUP(C30-1,'Autres hypothèses'!$B$18:$E$73,IF('Autres hypothèses'!$C$4="Taux constant",3,4),FALSE))</f>
        <v>0.37479305202880608</v>
      </c>
      <c r="AD30" s="85">
        <f t="shared" ca="1" si="16"/>
        <v>0.41558941204330702</v>
      </c>
      <c r="AE30" s="80"/>
    </row>
    <row r="31" spans="2:31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AC30/(1+VLOOKUP(C31-1,'Autres hypothèses'!$B$18:$E$73,IF('Autres hypothèses'!$C$4="Taux constant",3,4),FALSE))</f>
        <v>0.3617693552401603</v>
      </c>
      <c r="AD31" s="85">
        <f t="shared" ca="1" si="16"/>
        <v>0.38907295077500093</v>
      </c>
      <c r="AE31" s="80"/>
    </row>
    <row r="32" spans="2:31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AC31/(1+VLOOKUP(C32-1,'Autres hypothèses'!$B$18:$E$73,IF('Autres hypothèses'!$C$4="Taux constant",3,4),FALSE))</f>
        <v>0.34919821934378403</v>
      </c>
      <c r="AD32" s="85">
        <f t="shared" ca="1" si="16"/>
        <v>0.36182350568033872</v>
      </c>
      <c r="AE32" s="80"/>
    </row>
    <row r="33" spans="2:31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AC32/(1+VLOOKUP(C33-1,'Autres hypothèses'!$B$18:$E$73,IF('Autres hypothèses'!$C$4="Taux constant",3,4),FALSE))</f>
        <v>0.3370639182855058</v>
      </c>
      <c r="AD33" s="85">
        <f t="shared" ca="1" si="16"/>
        <v>0.33392568421229496</v>
      </c>
      <c r="AE33" s="80"/>
    </row>
    <row r="34" spans="2:31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AC33/(1+VLOOKUP(C34-1,'Autres hypothèses'!$B$18:$E$73,IF('Autres hypothèses'!$C$4="Taux constant",3,4),FALSE))</f>
        <v>0.32535127247635692</v>
      </c>
      <c r="AD34" s="85">
        <f t="shared" ca="1" si="16"/>
        <v>0.30513609172237227</v>
      </c>
      <c r="AE34" s="80"/>
    </row>
    <row r="35" spans="2:31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AC34/(1+VLOOKUP(C35-1,'Autres hypothèses'!$B$18:$E$73,IF('Autres hypothèses'!$C$4="Taux constant",3,4),FALSE))</f>
        <v>0.31404562980343331</v>
      </c>
      <c r="AD35" s="85">
        <f t="shared" ca="1" si="16"/>
        <v>0.27581161597991399</v>
      </c>
      <c r="AE35" s="80"/>
    </row>
    <row r="36" spans="2:31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AC35/(1+VLOOKUP(C36-1,'Autres hypothèses'!$B$18:$E$73,IF('Autres hypothèses'!$C$4="Taux constant",3,4),FALSE))</f>
        <v>0.3031328473006113</v>
      </c>
      <c r="AD36" s="85">
        <f t="shared" ca="1" si="16"/>
        <v>0.24616367336295161</v>
      </c>
      <c r="AE36" s="80"/>
    </row>
    <row r="37" spans="2:31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AC36/(1+VLOOKUP(C37-1,'Autres hypothèses'!$B$18:$E$73,IF('Autres hypothèses'!$C$4="Taux constant",3,4),FALSE))</f>
        <v>0.29259927345618852</v>
      </c>
      <c r="AD37" s="85">
        <f t="shared" ca="1" si="16"/>
        <v>0.21626174393649522</v>
      </c>
      <c r="AE37" s="80"/>
    </row>
    <row r="38" spans="2:31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AC37/(1+VLOOKUP(C38-1,'Autres hypothèses'!$B$18:$E$73,IF('Autres hypothèses'!$C$4="Taux constant",3,4),FALSE))</f>
        <v>0.28243173113531711</v>
      </c>
      <c r="AD38" s="85">
        <f t="shared" ca="1" si="16"/>
        <v>0.18667045065267757</v>
      </c>
      <c r="AE38" s="80"/>
    </row>
    <row r="39" spans="2:31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AC38/(1+VLOOKUP(C39-1,'Autres hypothèses'!$B$18:$E$73,IF('Autres hypothèses'!$C$4="Taux constant",3,4),FALSE))</f>
        <v>0.27261750109586591</v>
      </c>
      <c r="AD39" s="85">
        <f t="shared" ca="1" si="16"/>
        <v>0.15785683071968873</v>
      </c>
      <c r="AE39" s="80"/>
    </row>
    <row r="40" spans="2:31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AC39/(1+VLOOKUP(C40-1,'Autres hypothèses'!$B$18:$E$73,IF('Autres hypothèses'!$C$4="Taux constant",3,4),FALSE))</f>
        <v>0.26314430607709066</v>
      </c>
      <c r="AD40" s="85">
        <f t="shared" ca="1" si="16"/>
        <v>0.13056833854895836</v>
      </c>
      <c r="AE40" s="80"/>
    </row>
    <row r="41" spans="2:31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AC40/(1+VLOOKUP(C41-1,'Autres hypothèses'!$B$18:$E$73,IF('Autres hypothèses'!$C$4="Taux constant",3,4),FALSE))</f>
        <v>0.25400029544120717</v>
      </c>
      <c r="AD41" s="85">
        <f t="shared" ca="1" si="16"/>
        <v>0.10539959903719977</v>
      </c>
      <c r="AE41" s="80"/>
    </row>
    <row r="42" spans="2:31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AC41/(1+VLOOKUP(C42-1,'Autres hypothèses'!$B$18:$E$73,IF('Autres hypothèses'!$C$4="Taux constant",3,4),FALSE))</f>
        <v>0.24517403034865556</v>
      </c>
      <c r="AD42" s="85">
        <f t="shared" ca="1" si="16"/>
        <v>8.2764869986017051E-2</v>
      </c>
      <c r="AE42" s="80"/>
    </row>
    <row r="43" spans="2:31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AC42/(1+VLOOKUP(C43-1,'Autres hypothèses'!$B$18:$E$73,IF('Autres hypothèses'!$C$4="Taux constant",3,4),FALSE))</f>
        <v>0.23665446944850924</v>
      </c>
      <c r="AD43" s="85">
        <f t="shared" ca="1" si="16"/>
        <v>6.29745155482625E-2</v>
      </c>
      <c r="AE43" s="80"/>
    </row>
    <row r="44" spans="2:31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AC43/(1+VLOOKUP(C44-1,'Autres hypothèses'!$B$18:$E$73,IF('Autres hypothèses'!$C$4="Taux constant",3,4),FALSE))</f>
        <v>0.22843095506612859</v>
      </c>
      <c r="AD44" s="85">
        <f t="shared" ca="1" si="16"/>
        <v>4.634608773080693E-2</v>
      </c>
      <c r="AE44" s="80"/>
    </row>
    <row r="45" spans="2:31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AC44/(1+VLOOKUP(C45-1,'Autres hypothèses'!$B$18:$E$73,IF('Autres hypothèses'!$C$4="Taux constant",3,4),FALSE))</f>
        <v>0.22049319987078048</v>
      </c>
      <c r="AD45" s="85">
        <f t="shared" ca="1" si="16"/>
        <v>3.28996874741238E-2</v>
      </c>
      <c r="AE45" s="80"/>
    </row>
    <row r="46" spans="2:31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AC45/(1+VLOOKUP(C46-1,'Autres hypothèses'!$B$18:$E$73,IF('Autres hypothèses'!$C$4="Taux constant",3,4),FALSE))</f>
        <v>0.21283127400654486</v>
      </c>
      <c r="AD46" s="85">
        <f t="shared" ca="1" si="16"/>
        <v>2.2473121629724157E-2</v>
      </c>
      <c r="AE46" s="80"/>
    </row>
    <row r="47" spans="2:31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AC46/(1+VLOOKUP(C47-1,'Autres hypothèses'!$B$18:$E$73,IF('Autres hypothèses'!$C$4="Taux constant",3,4),FALSE))</f>
        <v>0.20543559267041009</v>
      </c>
      <c r="AD47" s="85">
        <f t="shared" ca="1" si="16"/>
        <v>1.4796160431135078E-2</v>
      </c>
      <c r="AE47" s="80"/>
    </row>
    <row r="48" spans="2:31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AC47/(1+VLOOKUP(C48-1,'Autres hypothèses'!$B$18:$E$73,IF('Autres hypothèses'!$C$4="Taux constant",3,4),FALSE))</f>
        <v>0.19829690412201745</v>
      </c>
      <c r="AD48" s="85">
        <f t="shared" ca="1" si="16"/>
        <v>9.3972793854717029E-3</v>
      </c>
      <c r="AE48" s="80"/>
    </row>
    <row r="49" spans="2:31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AC48/(1+VLOOKUP(C49-1,'Autres hypothèses'!$B$18:$E$73,IF('Autres hypothèses'!$C$4="Taux constant",3,4),FALSE))</f>
        <v>0.19140627811005545</v>
      </c>
      <c r="AD49" s="85">
        <f t="shared" ca="1" si="16"/>
        <v>5.7638010199254491E-3</v>
      </c>
      <c r="AE49" s="80"/>
    </row>
    <row r="50" spans="2:31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AC49/(1+VLOOKUP(C50-1,'Autres hypothèses'!$B$18:$E$73,IF('Autres hypothèses'!$C$4="Taux constant",3,4),FALSE))</f>
        <v>0.18475509470082571</v>
      </c>
      <c r="AD50" s="85">
        <f t="shared" ca="1" si="16"/>
        <v>3.4046231006147347E-3</v>
      </c>
      <c r="AE50" s="80"/>
    </row>
    <row r="51" spans="2:31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AC50/(1+VLOOKUP(C51-1,'Autres hypothèses'!$B$18:$E$73,IF('Autres hypothèses'!$C$4="Taux constant",3,4),FALSE))</f>
        <v>0.17833503349500551</v>
      </c>
      <c r="AD51" s="85">
        <f t="shared" ca="1" si="16"/>
        <v>1.9220500224602067E-3</v>
      </c>
      <c r="AE51" s="80"/>
    </row>
    <row r="52" spans="2:31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AC51/(1+VLOOKUP(C52-1,'Autres hypothèses'!$B$18:$E$73,IF('Autres hypothèses'!$C$4="Taux constant",3,4),FALSE))</f>
        <v>0.17213806321911729</v>
      </c>
      <c r="AD52" s="85">
        <f t="shared" ca="1" si="16"/>
        <v>1.0495212491373979E-3</v>
      </c>
      <c r="AE52" s="80"/>
    </row>
    <row r="53" spans="2:31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AC52/(1+VLOOKUP(C53-1,'Autres hypothèses'!$B$18:$E$73,IF('Autres hypothèses'!$C$4="Taux constant",3,4),FALSE))</f>
        <v>0.16615643167868463</v>
      </c>
      <c r="AD53" s="85">
        <f t="shared" ca="1" si="16"/>
        <v>5.5348315614415697E-4</v>
      </c>
      <c r="AE53" s="80"/>
    </row>
    <row r="54" spans="2:31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AC53/(1+VLOOKUP(C54-1,'Autres hypothèses'!$B$18:$E$73,IF('Autres hypothèses'!$C$4="Taux constant",3,4),FALSE))</f>
        <v>0.16038265606050639</v>
      </c>
      <c r="AD54" s="85">
        <f t="shared" ca="1" si="16"/>
        <v>2.8145925545187397E-4</v>
      </c>
      <c r="AE54" s="80"/>
    </row>
    <row r="55" spans="2:31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AC54/(1+VLOOKUP(C55-1,'Autres hypothèses'!$B$18:$E$73,IF('Autres hypothèses'!$C$4="Taux constant",3,4),FALSE))</f>
        <v>0.15480951357191736</v>
      </c>
      <c r="AD55" s="85">
        <f t="shared" ca="1" si="16"/>
        <v>1.3507650725948488E-4</v>
      </c>
      <c r="AE55" s="80"/>
    </row>
    <row r="56" spans="2:31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AC55/(1+VLOOKUP(C56-1,'Autres hypothèses'!$B$18:$E$73,IF('Autres hypothèses'!$C$4="Taux constant",3,4),FALSE))</f>
        <v>0.14943003240532562</v>
      </c>
      <c r="AD56" s="85">
        <f t="shared" ca="1" si="16"/>
        <v>6.2227978757008071E-5</v>
      </c>
      <c r="AE56" s="80"/>
    </row>
    <row r="57" spans="2:31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AC56/(1+VLOOKUP(C57-1,'Autres hypothèses'!$B$18:$E$73,IF('Autres hypothèses'!$C$4="Taux constant",3,4),FALSE))</f>
        <v>0.14423748301672357</v>
      </c>
      <c r="AD57" s="85">
        <f t="shared" ca="1" si="16"/>
        <v>2.7471712578587816E-5</v>
      </c>
      <c r="AE57" s="80"/>
    </row>
    <row r="58" spans="2:31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AC57/(1+VLOOKUP(C58-1,'Autres hypothèses'!$B$18:$E$73,IF('Autres hypothèses'!$C$4="Taux constant",3,4),FALSE))</f>
        <v>0.13922536970726213</v>
      </c>
      <c r="AD58" s="85">
        <f t="shared" ca="1" si="16"/>
        <v>1.150158387267801E-5</v>
      </c>
      <c r="AE58" s="80"/>
    </row>
    <row r="59" spans="2:31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AC58/(1+VLOOKUP(C59-1,'Autres hypothèses'!$B$18:$E$73,IF('Autres hypothèses'!$C$4="Taux constant",3,4),FALSE))</f>
        <v>0.13438742249735727</v>
      </c>
      <c r="AD59" s="85">
        <f t="shared" ca="1" si="16"/>
        <v>4.6428208258242701E-6</v>
      </c>
      <c r="AE59" s="80"/>
    </row>
    <row r="60" spans="2:31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AC59/(1+VLOOKUP(C60-1,'Autres hypothèses'!$B$18:$E$73,IF('Autres hypothèses'!$C$4="Taux constant",3,4),FALSE))</f>
        <v>0.12971758928316338</v>
      </c>
      <c r="AD60" s="85">
        <f t="shared" ca="1" si="16"/>
        <v>1.782735641421713E-6</v>
      </c>
      <c r="AE60" s="80"/>
    </row>
    <row r="61" spans="2:31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AC60/(1+VLOOKUP(C61-1,'Autres hypothèses'!$B$18:$E$73,IF('Autres hypothèses'!$C$4="Taux constant",3,4),FALSE))</f>
        <v>0.12521002826560171</v>
      </c>
      <c r="AD61" s="85">
        <f t="shared" ca="1" si="16"/>
        <v>0</v>
      </c>
      <c r="AE61" s="80"/>
    </row>
    <row r="62" spans="2:31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AC61/(1+VLOOKUP(C62-1,'Autres hypothèses'!$B$18:$E$73,IF('Autres hypothèses'!$C$4="Taux constant",3,4),FALSE))</f>
        <v>0.12085910064247268</v>
      </c>
      <c r="AD62" s="85">
        <f t="shared" ca="1" si="16"/>
        <v>0</v>
      </c>
      <c r="AE62" s="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opLeftCell="M1"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3">
        <v>1</v>
      </c>
      <c r="B3" s="111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5">
        <f>(T3-U3)/U3</f>
        <v>4.0953009404978019E-15</v>
      </c>
    </row>
    <row r="4" spans="1:22" x14ac:dyDescent="0.2">
      <c r="A4" s="113">
        <f>A3+1</f>
        <v>2</v>
      </c>
      <c r="B4" s="111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16">
        <f t="shared" ref="V4:V22" si="3">(T4-U4)/U4</f>
        <v>6.9440451797342665E-15</v>
      </c>
    </row>
    <row r="5" spans="1:22" x14ac:dyDescent="0.2">
      <c r="A5" s="113">
        <f t="shared" ref="A5:A22" si="4">A4+1</f>
        <v>3</v>
      </c>
      <c r="B5" s="111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16">
        <f t="shared" si="3"/>
        <v>1.1407025533068328E-14</v>
      </c>
    </row>
    <row r="6" spans="1:22" x14ac:dyDescent="0.2">
      <c r="A6" s="113">
        <f t="shared" si="4"/>
        <v>4</v>
      </c>
      <c r="B6" s="111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16">
        <f t="shared" si="3"/>
        <v>1.0195156955459995E-14</v>
      </c>
    </row>
    <row r="7" spans="1:22" x14ac:dyDescent="0.2">
      <c r="A7" s="113">
        <f t="shared" si="4"/>
        <v>5</v>
      </c>
      <c r="B7" s="111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16">
        <f t="shared" si="3"/>
        <v>4.8947978781132863E-15</v>
      </c>
    </row>
    <row r="8" spans="1:22" x14ac:dyDescent="0.2">
      <c r="A8" s="113">
        <f t="shared" si="4"/>
        <v>6</v>
      </c>
      <c r="B8" s="111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16">
        <f t="shared" si="3"/>
        <v>8.0945515501569023E-15</v>
      </c>
    </row>
    <row r="9" spans="1:22" x14ac:dyDescent="0.2">
      <c r="A9" s="113">
        <f t="shared" si="4"/>
        <v>7</v>
      </c>
      <c r="B9" s="111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16">
        <f t="shared" si="3"/>
        <v>6.6913135232262475E-15</v>
      </c>
    </row>
    <row r="10" spans="1:22" x14ac:dyDescent="0.2">
      <c r="A10" s="113">
        <f t="shared" si="4"/>
        <v>8</v>
      </c>
      <c r="B10" s="111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16">
        <f t="shared" si="3"/>
        <v>2.6886227450710275E-11</v>
      </c>
    </row>
    <row r="11" spans="1:22" x14ac:dyDescent="0.2">
      <c r="A11" s="113">
        <f t="shared" si="4"/>
        <v>9</v>
      </c>
      <c r="B11" s="111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16">
        <f t="shared" si="3"/>
        <v>2.6839036722635818E-11</v>
      </c>
    </row>
    <row r="12" spans="1:22" x14ac:dyDescent="0.2">
      <c r="A12" s="113">
        <f t="shared" si="4"/>
        <v>10</v>
      </c>
      <c r="B12" s="111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16">
        <f t="shared" si="3"/>
        <v>2.6848519869511698E-11</v>
      </c>
    </row>
    <row r="13" spans="1:22" x14ac:dyDescent="0.2">
      <c r="A13" s="113">
        <f t="shared" si="4"/>
        <v>11</v>
      </c>
      <c r="B13" s="111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16">
        <f t="shared" si="3"/>
        <v>4.3658462922707138E-11</v>
      </c>
    </row>
    <row r="14" spans="1:22" x14ac:dyDescent="0.2">
      <c r="A14" s="113">
        <f t="shared" si="4"/>
        <v>12</v>
      </c>
      <c r="B14" s="111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18">
        <v>14.518023188092601</v>
      </c>
      <c r="V14" s="119">
        <f t="shared" si="3"/>
        <v>-1.0160299845317616E-4</v>
      </c>
    </row>
    <row r="15" spans="1:22" x14ac:dyDescent="0.2">
      <c r="A15" s="113">
        <f t="shared" si="4"/>
        <v>13</v>
      </c>
      <c r="B15" s="111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18">
        <v>15.3193210844299</v>
      </c>
      <c r="V15" s="119">
        <f t="shared" si="3"/>
        <v>-1.5874576998613435E-4</v>
      </c>
    </row>
    <row r="16" spans="1:22" x14ac:dyDescent="0.2">
      <c r="A16" s="113">
        <f t="shared" si="4"/>
        <v>14</v>
      </c>
      <c r="B16" s="111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18">
        <v>25.744033593044801</v>
      </c>
      <c r="V16" s="119">
        <f t="shared" si="3"/>
        <v>-0.2237395319870262</v>
      </c>
    </row>
    <row r="17" spans="1:22" x14ac:dyDescent="0.2">
      <c r="A17" s="113">
        <f t="shared" si="4"/>
        <v>15</v>
      </c>
      <c r="B17" s="111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18">
        <v>24.889724649982501</v>
      </c>
      <c r="V17" s="119">
        <f t="shared" si="3"/>
        <v>-0.21550991396125904</v>
      </c>
    </row>
    <row r="18" spans="1:22" x14ac:dyDescent="0.2">
      <c r="A18" s="113">
        <f t="shared" si="4"/>
        <v>16</v>
      </c>
      <c r="B18" s="111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18">
        <v>15.153004837680401</v>
      </c>
      <c r="V18" s="119">
        <f t="shared" si="3"/>
        <v>-4.209498622003283E-3</v>
      </c>
    </row>
    <row r="19" spans="1:22" x14ac:dyDescent="0.2">
      <c r="A19" s="113">
        <f t="shared" si="4"/>
        <v>17</v>
      </c>
      <c r="B19" s="111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16" t="e">
        <f t="shared" si="3"/>
        <v>#DIV/0!</v>
      </c>
    </row>
    <row r="20" spans="1:22" x14ac:dyDescent="0.2">
      <c r="A20" s="113">
        <f t="shared" si="4"/>
        <v>18</v>
      </c>
      <c r="B20" s="111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16" t="e">
        <f t="shared" si="3"/>
        <v>#DIV/0!</v>
      </c>
    </row>
    <row r="21" spans="1:22" x14ac:dyDescent="0.2">
      <c r="A21" s="113">
        <f t="shared" si="4"/>
        <v>19</v>
      </c>
      <c r="B21" s="111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16" t="e">
        <f>(T21-U21)/U21</f>
        <v>#DIV/0!</v>
      </c>
    </row>
    <row r="22" spans="1:22" ht="16" thickBot="1" x14ac:dyDescent="0.25">
      <c r="A22" s="114">
        <f t="shared" si="4"/>
        <v>20</v>
      </c>
      <c r="B22" s="112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17" t="e">
        <f t="shared" si="3"/>
        <v>#DIV/0!</v>
      </c>
    </row>
  </sheetData>
  <phoneticPr fontId="21" type="noConversion"/>
  <conditionalFormatting sqref="J3">
    <cfRule type="expression" dxfId="46" priority="51">
      <formula>H3=0</formula>
    </cfRule>
  </conditionalFormatting>
  <conditionalFormatting sqref="J4:J9">
    <cfRule type="expression" dxfId="45" priority="50">
      <formula>H4=0</formula>
    </cfRule>
  </conditionalFormatting>
  <conditionalFormatting sqref="J10">
    <cfRule type="expression" dxfId="44" priority="49">
      <formula>H10=0</formula>
    </cfRule>
  </conditionalFormatting>
  <conditionalFormatting sqref="J11">
    <cfRule type="expression" dxfId="43" priority="48">
      <formula>H11=0</formula>
    </cfRule>
  </conditionalFormatting>
  <conditionalFormatting sqref="I3">
    <cfRule type="expression" dxfId="42" priority="47">
      <formula>H3=0</formula>
    </cfRule>
  </conditionalFormatting>
  <conditionalFormatting sqref="I4:I14">
    <cfRule type="expression" dxfId="41" priority="46">
      <formula>H4=0</formula>
    </cfRule>
  </conditionalFormatting>
  <conditionalFormatting sqref="J12">
    <cfRule type="expression" dxfId="40" priority="45">
      <formula>H12=0</formula>
    </cfRule>
  </conditionalFormatting>
  <conditionalFormatting sqref="J13">
    <cfRule type="expression" dxfId="39" priority="43">
      <formula>H13=0</formula>
    </cfRule>
  </conditionalFormatting>
  <conditionalFormatting sqref="J14">
    <cfRule type="expression" dxfId="38" priority="41">
      <formula>H14=0</formula>
    </cfRule>
  </conditionalFormatting>
  <conditionalFormatting sqref="I15">
    <cfRule type="expression" dxfId="37" priority="39">
      <formula>H15=0</formula>
    </cfRule>
  </conditionalFormatting>
  <conditionalFormatting sqref="J15">
    <cfRule type="expression" dxfId="36" priority="38">
      <formula>H15=0</formula>
    </cfRule>
  </conditionalFormatting>
  <conditionalFormatting sqref="I16">
    <cfRule type="expression" dxfId="35" priority="37">
      <formula>H16=0</formula>
    </cfRule>
  </conditionalFormatting>
  <conditionalFormatting sqref="J16">
    <cfRule type="expression" dxfId="34" priority="36">
      <formula>H16=0</formula>
    </cfRule>
  </conditionalFormatting>
  <conditionalFormatting sqref="I17">
    <cfRule type="expression" dxfId="33" priority="35">
      <formula>H17=0</formula>
    </cfRule>
  </conditionalFormatting>
  <conditionalFormatting sqref="J17">
    <cfRule type="expression" dxfId="32" priority="34">
      <formula>H17=0</formula>
    </cfRule>
  </conditionalFormatting>
  <conditionalFormatting sqref="C4:H17">
    <cfRule type="expression" dxfId="31" priority="33">
      <formula>C4&lt;&gt;C$3</formula>
    </cfRule>
  </conditionalFormatting>
  <conditionalFormatting sqref="K22:O22 S22">
    <cfRule type="expression" dxfId="30" priority="12">
      <formula>K22&lt;&gt;K$3</formula>
    </cfRule>
  </conditionalFormatting>
  <conditionalFormatting sqref="K4:S17">
    <cfRule type="expression" dxfId="29" priority="32">
      <formula>K4&lt;&gt;K$3</formula>
    </cfRule>
  </conditionalFormatting>
  <conditionalFormatting sqref="I18">
    <cfRule type="expression" dxfId="28" priority="27">
      <formula>H18=0</formula>
    </cfRule>
  </conditionalFormatting>
  <conditionalFormatting sqref="J18">
    <cfRule type="expression" dxfId="27" priority="26">
      <formula>H18=0</formula>
    </cfRule>
  </conditionalFormatting>
  <conditionalFormatting sqref="C18:H18">
    <cfRule type="expression" dxfId="26" priority="25">
      <formula>C18&lt;&gt;C$3</formula>
    </cfRule>
  </conditionalFormatting>
  <conditionalFormatting sqref="K18:O18 S18">
    <cfRule type="expression" dxfId="25" priority="24">
      <formula>K18&lt;&gt;K$3</formula>
    </cfRule>
  </conditionalFormatting>
  <conditionalFormatting sqref="I19">
    <cfRule type="expression" dxfId="24" priority="23">
      <formula>H19=0</formula>
    </cfRule>
  </conditionalFormatting>
  <conditionalFormatting sqref="J19">
    <cfRule type="expression" dxfId="23" priority="22">
      <formula>H19=0</formula>
    </cfRule>
  </conditionalFormatting>
  <conditionalFormatting sqref="C19:H19">
    <cfRule type="expression" dxfId="22" priority="21">
      <formula>C19&lt;&gt;C$3</formula>
    </cfRule>
  </conditionalFormatting>
  <conditionalFormatting sqref="K19:O19 S19">
    <cfRule type="expression" dxfId="21" priority="20">
      <formula>K19&lt;&gt;K$3</formula>
    </cfRule>
  </conditionalFormatting>
  <conditionalFormatting sqref="I20:I21">
    <cfRule type="expression" dxfId="20" priority="19">
      <formula>H20=0</formula>
    </cfRule>
  </conditionalFormatting>
  <conditionalFormatting sqref="J20:J21">
    <cfRule type="expression" dxfId="19" priority="18">
      <formula>H20=0</formula>
    </cfRule>
  </conditionalFormatting>
  <conditionalFormatting sqref="C20:H21">
    <cfRule type="expression" dxfId="18" priority="17">
      <formula>C20&lt;&gt;C$3</formula>
    </cfRule>
  </conditionalFormatting>
  <conditionalFormatting sqref="K20:O20 K21:L21 N21:O21 S20:S21">
    <cfRule type="expression" dxfId="17" priority="16">
      <formula>K20&lt;&gt;K$3</formula>
    </cfRule>
  </conditionalFormatting>
  <conditionalFormatting sqref="I22">
    <cfRule type="expression" dxfId="16" priority="15">
      <formula>H22=0</formula>
    </cfRule>
  </conditionalFormatting>
  <conditionalFormatting sqref="J22">
    <cfRule type="expression" dxfId="15" priority="14">
      <formula>H22=0</formula>
    </cfRule>
  </conditionalFormatting>
  <conditionalFormatting sqref="C22:H22">
    <cfRule type="expression" dxfId="14" priority="13">
      <formula>C22&lt;&gt;C$3</formula>
    </cfRule>
  </conditionalFormatting>
  <conditionalFormatting sqref="M21">
    <cfRule type="expression" dxfId="13" priority="11">
      <formula>M21&lt;&gt;M$3</formula>
    </cfRule>
  </conditionalFormatting>
  <conditionalFormatting sqref="P18:R18">
    <cfRule type="expression" dxfId="12" priority="10">
      <formula>P18&lt;&gt;P$3</formula>
    </cfRule>
  </conditionalFormatting>
  <conditionalFormatting sqref="P19:R19">
    <cfRule type="expression" dxfId="11" priority="9">
      <formula>P19&lt;&gt;P$3</formula>
    </cfRule>
  </conditionalFormatting>
  <conditionalFormatting sqref="P20:R20">
    <cfRule type="expression" dxfId="10" priority="8">
      <formula>P20&lt;&gt;P$3</formula>
    </cfRule>
  </conditionalFormatting>
  <conditionalFormatting sqref="P21:R21">
    <cfRule type="expression" dxfId="9" priority="7">
      <formula>P21&lt;&gt;P$3</formula>
    </cfRule>
  </conditionalFormatting>
  <conditionalFormatting sqref="P22:R22">
    <cfRule type="expression" dxfId="8" priority="6">
      <formula>P22&lt;&gt;P$3</formula>
    </cfRule>
  </conditionalFormatting>
  <conditionalFormatting sqref="B4:B17">
    <cfRule type="expression" dxfId="7" priority="5">
      <formula>B4&lt;&gt;B$3</formula>
    </cfRule>
  </conditionalFormatting>
  <conditionalFormatting sqref="B18">
    <cfRule type="expression" dxfId="6" priority="4">
      <formula>B18&lt;&gt;B$3</formula>
    </cfRule>
  </conditionalFormatting>
  <conditionalFormatting sqref="B19">
    <cfRule type="expression" dxfId="5" priority="3">
      <formula>B19&lt;&gt;B$3</formula>
    </cfRule>
  </conditionalFormatting>
  <conditionalFormatting sqref="B20:B21">
    <cfRule type="expression" dxfId="4" priority="2">
      <formula>B20&lt;&gt;B$3</formula>
    </cfRule>
  </conditionalFormatting>
  <conditionalFormatting sqref="B22">
    <cfRule type="expression" dxfId="3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109" zoomScaleNormal="80" workbookViewId="0">
      <selection activeCell="F26" sqref="F26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33" t="s">
        <v>64</v>
      </c>
      <c r="Q14" s="133"/>
      <c r="R14" s="133"/>
      <c r="S14" s="38"/>
      <c r="T14" s="134" t="s">
        <v>65</v>
      </c>
      <c r="U14" s="134"/>
      <c r="V14" s="134"/>
      <c r="W14" s="134"/>
      <c r="X14" s="39" t="s">
        <v>66</v>
      </c>
      <c r="Y14" s="63" t="s">
        <v>67</v>
      </c>
      <c r="Z14" s="135" t="s">
        <v>68</v>
      </c>
      <c r="AA14" s="135"/>
      <c r="AB14" s="135"/>
      <c r="AC14" s="135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N1" sqref="A1:XFD104857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33" t="s">
        <v>64</v>
      </c>
      <c r="Q14" s="133"/>
      <c r="R14" s="133"/>
      <c r="S14" s="38"/>
      <c r="T14" s="134" t="s">
        <v>65</v>
      </c>
      <c r="U14" s="134"/>
      <c r="V14" s="134"/>
      <c r="W14" s="134"/>
      <c r="X14" s="39" t="s">
        <v>66</v>
      </c>
      <c r="Y14" s="63" t="s">
        <v>67</v>
      </c>
      <c r="Z14" s="135" t="s">
        <v>68</v>
      </c>
      <c r="AA14" s="135"/>
      <c r="AB14" s="135"/>
      <c r="AC14" s="135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workbookViewId="0">
      <selection activeCell="D16" sqref="D1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33" t="s">
        <v>64</v>
      </c>
      <c r="Q14" s="133"/>
      <c r="R14" s="133"/>
      <c r="S14" s="38"/>
      <c r="T14" s="134" t="s">
        <v>65</v>
      </c>
      <c r="U14" s="134"/>
      <c r="V14" s="134"/>
      <c r="W14" s="134"/>
      <c r="X14" s="39" t="s">
        <v>66</v>
      </c>
      <c r="Y14" s="63" t="s">
        <v>67</v>
      </c>
      <c r="Z14" s="135" t="s">
        <v>68</v>
      </c>
      <c r="AA14" s="135"/>
      <c r="AB14" s="135"/>
      <c r="AC14" s="135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2021-11-09T14:11:55Z</dcterms:modified>
</cp:coreProperties>
</file>