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ent\Desktop\Université\Session-5-A-2021\ACT-4101-Régimes-de-retraite\TP\TP-RR\"/>
    </mc:Choice>
  </mc:AlternateContent>
  <xr:revisionPtr revIDLastSave="0" documentId="13_ncr:1_{ECEBB1F7-EE15-43D9-B47D-20DD734BA6D9}" xr6:coauthVersionLast="46" xr6:coauthVersionMax="47" xr10:uidLastSave="{00000000-0000-0000-0000-000000000000}"/>
  <bookViews>
    <workbookView xWindow="-108" yWindow="-108" windowWidth="23256" windowHeight="12576" tabRatio="734" xr2:uid="{27DEC0F5-7723-43A8-AA03-5409A6FDCC87}"/>
  </bookViews>
  <sheets>
    <sheet name="Section 1" sheetId="4" r:id="rId1"/>
    <sheet name="Section 2" sheetId="8" r:id="rId2"/>
    <sheet name="Section 2 v1 clean" sheetId="35" r:id="rId3"/>
    <sheet name="Section 2 v2 clean" sheetId="36" r:id="rId4"/>
    <sheet name="Section 2 v3 clean" sheetId="37" r:id="rId5"/>
    <sheet name="Section 2 version 1" sheetId="31" r:id="rId6"/>
    <sheet name="Section 2 version 2" sheetId="32" r:id="rId7"/>
    <sheet name="Section 2 version 3" sheetId="34" r:id="rId8"/>
    <sheet name="Section 3" sheetId="6" r:id="rId9"/>
    <sheet name="Section 4" sheetId="7" r:id="rId10"/>
    <sheet name="Calibration après ceci" sheetId="9" r:id="rId11"/>
    <sheet name="Table de mortalité H" sheetId="1" r:id="rId12"/>
    <sheet name="Table de mortalité F" sheetId="2" r:id="rId13"/>
    <sheet name="CPM-B-M" sheetId="19" r:id="rId14"/>
    <sheet name="CPM-B-F" sheetId="20" r:id="rId15"/>
    <sheet name="MI-2017-M" sheetId="21" r:id="rId16"/>
    <sheet name="MI-2017-F" sheetId="22" r:id="rId17"/>
    <sheet name="ICA-Mixte-CPM-B-M" sheetId="23" r:id="rId18"/>
    <sheet name="ICA-Mixte-CPM-B-F" sheetId="25" r:id="rId19"/>
    <sheet name="ICA-Privée-CPM-B-M" sheetId="24" r:id="rId20"/>
    <sheet name="ICA-Privée-CPM-B-F" sheetId="26" r:id="rId21"/>
    <sheet name="ICA-Privée-MI-M" sheetId="27" r:id="rId22"/>
    <sheet name="ICA-Privée-MI-F" sheetId="28" r:id="rId23"/>
    <sheet name="CPM-2014-Privée-mod-MI-M" sheetId="12" r:id="rId24"/>
    <sheet name="CPM-2014-Privée-mod-MI-F" sheetId="18" r:id="rId25"/>
    <sheet name="Probabilités de décès (2)" sheetId="33" state="hidden" r:id="rId26"/>
    <sheet name="Probabilités de décès" sheetId="15" r:id="rId27"/>
    <sheet name="Autres hypothèses" sheetId="29" r:id="rId28"/>
    <sheet name="VA" sheetId="30" r:id="rId29"/>
  </sheets>
  <externalReferences>
    <externalReference r:id="rId30"/>
    <externalReference r:id="rId31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7" i="30" l="1"/>
  <c r="Q7" i="30"/>
  <c r="S7" i="30" s="1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L18" i="36" l="1"/>
  <c r="H57" i="36"/>
  <c r="F23" i="36"/>
  <c r="F22" i="36"/>
  <c r="F21" i="36"/>
  <c r="F20" i="36"/>
  <c r="F19" i="36"/>
  <c r="E8" i="35"/>
  <c r="H17" i="35"/>
  <c r="G25" i="35"/>
  <c r="G18" i="35"/>
  <c r="C19" i="37"/>
  <c r="C20" i="37" s="1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D18" i="37"/>
  <c r="B18" i="37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A18" i="37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C19" i="36"/>
  <c r="C20" i="36" s="1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D18" i="36"/>
  <c r="D19" i="36" s="1"/>
  <c r="D20" i="36" s="1"/>
  <c r="B18" i="36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A18" i="36"/>
  <c r="O56" i="35"/>
  <c r="O44" i="35"/>
  <c r="O40" i="35"/>
  <c r="O28" i="35"/>
  <c r="O24" i="35"/>
  <c r="N56" i="35"/>
  <c r="N52" i="35"/>
  <c r="O52" i="35" s="1"/>
  <c r="N48" i="35"/>
  <c r="O48" i="35" s="1"/>
  <c r="N44" i="35"/>
  <c r="N43" i="35"/>
  <c r="O43" i="35" s="1"/>
  <c r="N40" i="35"/>
  <c r="N39" i="35"/>
  <c r="O39" i="35" s="1"/>
  <c r="N36" i="35"/>
  <c r="O36" i="35" s="1"/>
  <c r="N35" i="35"/>
  <c r="O35" i="35" s="1"/>
  <c r="N32" i="35"/>
  <c r="O32" i="35" s="1"/>
  <c r="N31" i="35"/>
  <c r="O31" i="35" s="1"/>
  <c r="N28" i="35"/>
  <c r="N27" i="35"/>
  <c r="O27" i="35" s="1"/>
  <c r="N24" i="35"/>
  <c r="N23" i="35"/>
  <c r="O23" i="35" s="1"/>
  <c r="N20" i="35"/>
  <c r="O20" i="35" s="1"/>
  <c r="N19" i="35"/>
  <c r="O19" i="35" s="1"/>
  <c r="D17" i="35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D45" i="35" s="1"/>
  <c r="D46" i="35" s="1"/>
  <c r="D47" i="35" s="1"/>
  <c r="D48" i="35" s="1"/>
  <c r="D49" i="35" s="1"/>
  <c r="D50" i="35" s="1"/>
  <c r="D51" i="35" s="1"/>
  <c r="D52" i="35" s="1"/>
  <c r="D53" i="35" s="1"/>
  <c r="D54" i="35" s="1"/>
  <c r="D55" i="35" s="1"/>
  <c r="D56" i="35" s="1"/>
  <c r="K56" i="35" s="1"/>
  <c r="L56" i="35" s="1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9" i="32"/>
  <c r="A20" i="32" s="1"/>
  <c r="A18" i="32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3" i="29"/>
  <c r="C2" i="29"/>
  <c r="N7" i="30" s="1"/>
  <c r="C5" i="29"/>
  <c r="Y8" i="30" s="1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N47" i="35" l="1"/>
  <c r="O47" i="35" s="1"/>
  <c r="N51" i="35"/>
  <c r="O51" i="35" s="1"/>
  <c r="N55" i="35"/>
  <c r="O55" i="35" s="1"/>
  <c r="N17" i="35"/>
  <c r="O17" i="35" s="1"/>
  <c r="P17" i="35" s="1"/>
  <c r="N21" i="35"/>
  <c r="O21" i="35" s="1"/>
  <c r="N25" i="35"/>
  <c r="O25" i="35" s="1"/>
  <c r="N29" i="35"/>
  <c r="O29" i="35" s="1"/>
  <c r="N33" i="35"/>
  <c r="O33" i="35" s="1"/>
  <c r="N37" i="35"/>
  <c r="O37" i="35" s="1"/>
  <c r="N41" i="35"/>
  <c r="O41" i="35" s="1"/>
  <c r="N45" i="35"/>
  <c r="O45" i="35" s="1"/>
  <c r="N49" i="35"/>
  <c r="O49" i="35" s="1"/>
  <c r="N53" i="35"/>
  <c r="O53" i="35" s="1"/>
  <c r="F18" i="37"/>
  <c r="D19" i="37"/>
  <c r="N18" i="35"/>
  <c r="O18" i="35" s="1"/>
  <c r="N22" i="35"/>
  <c r="O22" i="35" s="1"/>
  <c r="N26" i="35"/>
  <c r="O26" i="35" s="1"/>
  <c r="N30" i="35"/>
  <c r="O30" i="35" s="1"/>
  <c r="N34" i="35"/>
  <c r="O34" i="35" s="1"/>
  <c r="N38" i="35"/>
  <c r="O38" i="35" s="1"/>
  <c r="N42" i="35"/>
  <c r="O42" i="35" s="1"/>
  <c r="N46" i="35"/>
  <c r="O46" i="35" s="1"/>
  <c r="N50" i="35"/>
  <c r="O50" i="35" s="1"/>
  <c r="N54" i="35"/>
  <c r="O54" i="35" s="1"/>
  <c r="K18" i="37"/>
  <c r="L18" i="37" s="1"/>
  <c r="M18" i="37" s="1"/>
  <c r="K19" i="37"/>
  <c r="L19" i="37" s="1"/>
  <c r="N18" i="37"/>
  <c r="N20" i="36"/>
  <c r="O20" i="36" s="1"/>
  <c r="D21" i="36"/>
  <c r="K20" i="36"/>
  <c r="L20" i="36" s="1"/>
  <c r="N19" i="36"/>
  <c r="O19" i="36" s="1"/>
  <c r="N18" i="36"/>
  <c r="K19" i="36"/>
  <c r="L19" i="36" s="1"/>
  <c r="F18" i="36"/>
  <c r="K18" i="36"/>
  <c r="K45" i="35"/>
  <c r="L45" i="35" s="1"/>
  <c r="K29" i="35"/>
  <c r="L29" i="35" s="1"/>
  <c r="K17" i="35"/>
  <c r="K41" i="35"/>
  <c r="L41" i="35" s="1"/>
  <c r="K25" i="35"/>
  <c r="L25" i="35" s="1"/>
  <c r="K53" i="35"/>
  <c r="L53" i="35" s="1"/>
  <c r="K37" i="35"/>
  <c r="L37" i="35" s="1"/>
  <c r="K21" i="35"/>
  <c r="L21" i="35" s="1"/>
  <c r="K49" i="35"/>
  <c r="L49" i="35" s="1"/>
  <c r="K33" i="35"/>
  <c r="L33" i="35" s="1"/>
  <c r="K52" i="35"/>
  <c r="L52" i="35" s="1"/>
  <c r="K48" i="35"/>
  <c r="L48" i="35" s="1"/>
  <c r="K44" i="35"/>
  <c r="L44" i="35" s="1"/>
  <c r="K40" i="35"/>
  <c r="L40" i="35" s="1"/>
  <c r="K36" i="35"/>
  <c r="L36" i="35" s="1"/>
  <c r="K32" i="35"/>
  <c r="L32" i="35" s="1"/>
  <c r="K28" i="35"/>
  <c r="L28" i="35" s="1"/>
  <c r="K24" i="35"/>
  <c r="L24" i="35" s="1"/>
  <c r="K20" i="35"/>
  <c r="L20" i="35" s="1"/>
  <c r="K55" i="35"/>
  <c r="L55" i="35" s="1"/>
  <c r="K51" i="35"/>
  <c r="L51" i="35" s="1"/>
  <c r="K47" i="35"/>
  <c r="L47" i="35" s="1"/>
  <c r="K43" i="35"/>
  <c r="L43" i="35" s="1"/>
  <c r="K39" i="35"/>
  <c r="L39" i="35" s="1"/>
  <c r="K35" i="35"/>
  <c r="L35" i="35" s="1"/>
  <c r="K31" i="35"/>
  <c r="L31" i="35" s="1"/>
  <c r="K27" i="35"/>
  <c r="L27" i="35" s="1"/>
  <c r="K23" i="35"/>
  <c r="L23" i="35" s="1"/>
  <c r="K19" i="35"/>
  <c r="L19" i="35" s="1"/>
  <c r="K54" i="35"/>
  <c r="L54" i="35" s="1"/>
  <c r="K50" i="35"/>
  <c r="L50" i="35" s="1"/>
  <c r="K46" i="35"/>
  <c r="L46" i="35" s="1"/>
  <c r="K42" i="35"/>
  <c r="L42" i="35" s="1"/>
  <c r="K38" i="35"/>
  <c r="L38" i="35" s="1"/>
  <c r="K34" i="35"/>
  <c r="L34" i="35" s="1"/>
  <c r="K30" i="35"/>
  <c r="L30" i="35" s="1"/>
  <c r="K26" i="35"/>
  <c r="L26" i="35" s="1"/>
  <c r="K22" i="35"/>
  <c r="L22" i="35" s="1"/>
  <c r="K18" i="35"/>
  <c r="L18" i="35" s="1"/>
  <c r="F41" i="35"/>
  <c r="F24" i="35"/>
  <c r="F53" i="35"/>
  <c r="F37" i="35"/>
  <c r="F17" i="35"/>
  <c r="F49" i="35"/>
  <c r="F33" i="35"/>
  <c r="F19" i="35"/>
  <c r="F45" i="35"/>
  <c r="F29" i="35"/>
  <c r="F18" i="35"/>
  <c r="F20" i="35"/>
  <c r="F56" i="35"/>
  <c r="F52" i="35"/>
  <c r="F48" i="35"/>
  <c r="F44" i="35"/>
  <c r="F40" i="35"/>
  <c r="F36" i="35"/>
  <c r="F32" i="35"/>
  <c r="F28" i="35"/>
  <c r="F23" i="35"/>
  <c r="F25" i="35"/>
  <c r="F21" i="35"/>
  <c r="F55" i="35"/>
  <c r="F51" i="35"/>
  <c r="F47" i="35"/>
  <c r="F43" i="35"/>
  <c r="F39" i="35"/>
  <c r="F35" i="35"/>
  <c r="F31" i="35"/>
  <c r="F27" i="35"/>
  <c r="F22" i="35"/>
  <c r="F54" i="35"/>
  <c r="F50" i="35"/>
  <c r="F46" i="35"/>
  <c r="F42" i="35"/>
  <c r="F38" i="35"/>
  <c r="F34" i="35"/>
  <c r="F30" i="35"/>
  <c r="F26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D14" i="33"/>
  <c r="P13" i="33"/>
  <c r="D13" i="33"/>
  <c r="N19" i="37" l="1"/>
  <c r="O19" i="37" s="1"/>
  <c r="D20" i="37"/>
  <c r="F19" i="37"/>
  <c r="P18" i="35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O18" i="37"/>
  <c r="P18" i="37" s="1"/>
  <c r="M19" i="37"/>
  <c r="O18" i="36"/>
  <c r="P18" i="36" s="1"/>
  <c r="P19" i="36" s="1"/>
  <c r="P20" i="36" s="1"/>
  <c r="K21" i="36"/>
  <c r="L21" i="36" s="1"/>
  <c r="N21" i="36"/>
  <c r="O21" i="36" s="1"/>
  <c r="D22" i="36"/>
  <c r="M18" i="36"/>
  <c r="L17" i="35"/>
  <c r="M17" i="35" s="1"/>
  <c r="H53" i="35"/>
  <c r="I53" i="35" s="1"/>
  <c r="H49" i="35"/>
  <c r="I49" i="35" s="1"/>
  <c r="H45" i="35"/>
  <c r="I45" i="35" s="1"/>
  <c r="H41" i="35"/>
  <c r="I41" i="35" s="1"/>
  <c r="H37" i="35"/>
  <c r="I37" i="35" s="1"/>
  <c r="H33" i="35"/>
  <c r="I33" i="35" s="1"/>
  <c r="H29" i="35"/>
  <c r="I29" i="35" s="1"/>
  <c r="H25" i="35"/>
  <c r="I25" i="35" s="1"/>
  <c r="H21" i="35"/>
  <c r="I21" i="35" s="1"/>
  <c r="I17" i="35"/>
  <c r="H56" i="35"/>
  <c r="I56" i="35" s="1"/>
  <c r="H52" i="35"/>
  <c r="I52" i="35" s="1"/>
  <c r="H48" i="35"/>
  <c r="I48" i="35" s="1"/>
  <c r="H44" i="35"/>
  <c r="I44" i="35" s="1"/>
  <c r="H40" i="35"/>
  <c r="I40" i="35" s="1"/>
  <c r="H36" i="35"/>
  <c r="I36" i="35" s="1"/>
  <c r="H32" i="35"/>
  <c r="I32" i="35" s="1"/>
  <c r="H28" i="35"/>
  <c r="I28" i="35" s="1"/>
  <c r="H24" i="35"/>
  <c r="I24" i="35" s="1"/>
  <c r="H20" i="35"/>
  <c r="I20" i="35" s="1"/>
  <c r="H55" i="35"/>
  <c r="I55" i="35" s="1"/>
  <c r="H51" i="35"/>
  <c r="I51" i="35" s="1"/>
  <c r="H47" i="35"/>
  <c r="I47" i="35" s="1"/>
  <c r="H43" i="35"/>
  <c r="I43" i="35" s="1"/>
  <c r="H39" i="35"/>
  <c r="I39" i="35" s="1"/>
  <c r="H35" i="35"/>
  <c r="I35" i="35" s="1"/>
  <c r="H31" i="35"/>
  <c r="I31" i="35" s="1"/>
  <c r="H27" i="35"/>
  <c r="I27" i="35" s="1"/>
  <c r="H23" i="35"/>
  <c r="I23" i="35" s="1"/>
  <c r="H19" i="35"/>
  <c r="I19" i="35" s="1"/>
  <c r="H54" i="35"/>
  <c r="I54" i="35" s="1"/>
  <c r="H50" i="35"/>
  <c r="I50" i="35" s="1"/>
  <c r="H46" i="35"/>
  <c r="I46" i="35" s="1"/>
  <c r="H42" i="35"/>
  <c r="I42" i="35" s="1"/>
  <c r="H38" i="35"/>
  <c r="I38" i="35" s="1"/>
  <c r="H34" i="35"/>
  <c r="I34" i="35" s="1"/>
  <c r="H30" i="35"/>
  <c r="I30" i="35" s="1"/>
  <c r="H26" i="35"/>
  <c r="I26" i="35" s="1"/>
  <c r="H22" i="35"/>
  <c r="I22" i="35" s="1"/>
  <c r="H18" i="35"/>
  <c r="I18" i="35" s="1"/>
  <c r="G56" i="35"/>
  <c r="G52" i="35"/>
  <c r="G48" i="35"/>
  <c r="G44" i="35"/>
  <c r="G40" i="35"/>
  <c r="G36" i="35"/>
  <c r="G32" i="35"/>
  <c r="G28" i="35"/>
  <c r="G24" i="35"/>
  <c r="G20" i="35"/>
  <c r="G49" i="35"/>
  <c r="G55" i="35"/>
  <c r="G51" i="35"/>
  <c r="G47" i="35"/>
  <c r="G43" i="35"/>
  <c r="G39" i="35"/>
  <c r="G35" i="35"/>
  <c r="G31" i="35"/>
  <c r="G27" i="35"/>
  <c r="G23" i="35"/>
  <c r="G19" i="35"/>
  <c r="G45" i="35"/>
  <c r="G54" i="35"/>
  <c r="G50" i="35"/>
  <c r="G46" i="35"/>
  <c r="G42" i="35"/>
  <c r="G38" i="35"/>
  <c r="G34" i="35"/>
  <c r="G30" i="35"/>
  <c r="G26" i="35"/>
  <c r="G22" i="35"/>
  <c r="G53" i="35"/>
  <c r="G41" i="35"/>
  <c r="G37" i="35"/>
  <c r="G33" i="35"/>
  <c r="G29" i="35"/>
  <c r="G21" i="35"/>
  <c r="G17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P19" i="34"/>
  <c r="Y19" i="34" s="1"/>
  <c r="Z19" i="34" s="1"/>
  <c r="G19" i="34"/>
  <c r="H19" i="34" s="1"/>
  <c r="X19" i="34"/>
  <c r="F19" i="34"/>
  <c r="AD19" i="34" s="1"/>
  <c r="F20" i="32"/>
  <c r="V20" i="32" s="1"/>
  <c r="G20" i="32"/>
  <c r="H20" i="32" s="1"/>
  <c r="X19" i="32"/>
  <c r="T19" i="32"/>
  <c r="F19" i="32"/>
  <c r="E19" i="32"/>
  <c r="E20" i="32" s="1"/>
  <c r="AD19" i="32"/>
  <c r="G19" i="32"/>
  <c r="H19" i="32" s="1"/>
  <c r="A22" i="32"/>
  <c r="D21" i="32"/>
  <c r="F14" i="33"/>
  <c r="E14" i="33"/>
  <c r="E13" i="33"/>
  <c r="F13" i="33"/>
  <c r="R13" i="33"/>
  <c r="Q13" i="33"/>
  <c r="C16" i="33"/>
  <c r="O16" i="33"/>
  <c r="D15" i="33"/>
  <c r="P14" i="33"/>
  <c r="U20" i="32" l="1"/>
  <c r="T20" i="32"/>
  <c r="D21" i="37"/>
  <c r="K20" i="37"/>
  <c r="L20" i="37" s="1"/>
  <c r="N20" i="37"/>
  <c r="O20" i="37" s="1"/>
  <c r="M18" i="35"/>
  <c r="Q17" i="35"/>
  <c r="AD20" i="32"/>
  <c r="Q19" i="34"/>
  <c r="R19" i="34" s="1"/>
  <c r="P21" i="36"/>
  <c r="F20" i="37"/>
  <c r="P19" i="37"/>
  <c r="P20" i="37" s="1"/>
  <c r="Q18" i="37"/>
  <c r="M19" i="36"/>
  <c r="Q18" i="36"/>
  <c r="K22" i="36"/>
  <c r="L22" i="36" s="1"/>
  <c r="N22" i="36"/>
  <c r="O22" i="36" s="1"/>
  <c r="D23" i="36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T20" i="34"/>
  <c r="F20" i="34"/>
  <c r="V20" i="34" s="1"/>
  <c r="AE20" i="32"/>
  <c r="W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K21" i="37" l="1"/>
  <c r="L21" i="37" s="1"/>
  <c r="N21" i="37"/>
  <c r="O21" i="37" s="1"/>
  <c r="D22" i="37"/>
  <c r="F21" i="37"/>
  <c r="J20" i="32"/>
  <c r="M20" i="37"/>
  <c r="M21" i="37" s="1"/>
  <c r="M19" i="35"/>
  <c r="Q18" i="35"/>
  <c r="P21" i="37"/>
  <c r="P20" i="34"/>
  <c r="Y20" i="34" s="1"/>
  <c r="Q19" i="37"/>
  <c r="P22" i="36"/>
  <c r="D24" i="36"/>
  <c r="F24" i="36" s="1"/>
  <c r="K23" i="36"/>
  <c r="L23" i="36" s="1"/>
  <c r="N23" i="36"/>
  <c r="O23" i="36" s="1"/>
  <c r="Q19" i="36"/>
  <c r="M20" i="36"/>
  <c r="A22" i="35"/>
  <c r="I20" i="34"/>
  <c r="J20" i="34" s="1"/>
  <c r="W19" i="34"/>
  <c r="AA19" i="34" s="1"/>
  <c r="AB19" i="34" s="1"/>
  <c r="D22" i="34"/>
  <c r="A23" i="34"/>
  <c r="AD20" i="34"/>
  <c r="U20" i="34"/>
  <c r="W20" i="34" s="1"/>
  <c r="E21" i="34"/>
  <c r="AE21" i="34" s="1"/>
  <c r="G21" i="34"/>
  <c r="H21" i="34" s="1"/>
  <c r="F21" i="34"/>
  <c r="J21" i="32"/>
  <c r="I21" i="32"/>
  <c r="P21" i="32"/>
  <c r="Y21" i="32" s="1"/>
  <c r="T21" i="32"/>
  <c r="W21" i="32" s="1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Q20" i="37" l="1"/>
  <c r="P22" i="37"/>
  <c r="N22" i="37"/>
  <c r="O22" i="37" s="1"/>
  <c r="D23" i="37"/>
  <c r="K22" i="37"/>
  <c r="L22" i="37" s="1"/>
  <c r="Q20" i="34"/>
  <c r="R20" i="34" s="1"/>
  <c r="M20" i="35"/>
  <c r="Q19" i="35"/>
  <c r="F22" i="37"/>
  <c r="Q21" i="37"/>
  <c r="M22" i="37"/>
  <c r="N24" i="36"/>
  <c r="O24" i="36" s="1"/>
  <c r="D25" i="36"/>
  <c r="K24" i="36"/>
  <c r="L24" i="36" s="1"/>
  <c r="Q20" i="36"/>
  <c r="M21" i="36"/>
  <c r="P23" i="36"/>
  <c r="A23" i="35"/>
  <c r="V21" i="34"/>
  <c r="D23" i="34"/>
  <c r="A24" i="34"/>
  <c r="P21" i="34"/>
  <c r="AD21" i="34"/>
  <c r="T21" i="34"/>
  <c r="I21" i="34"/>
  <c r="J21" i="34" s="1"/>
  <c r="E22" i="34"/>
  <c r="AE22" i="34" s="1"/>
  <c r="P22" i="34"/>
  <c r="Y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W22" i="32" s="1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6" i="33"/>
  <c r="D17" i="33"/>
  <c r="M21" i="35" l="1"/>
  <c r="Q20" i="35"/>
  <c r="P23" i="37"/>
  <c r="N23" i="37"/>
  <c r="O23" i="37" s="1"/>
  <c r="K23" i="37"/>
  <c r="L23" i="37" s="1"/>
  <c r="D24" i="37"/>
  <c r="F23" i="37"/>
  <c r="AD22" i="34"/>
  <c r="M23" i="37"/>
  <c r="Q22" i="37"/>
  <c r="P24" i="36"/>
  <c r="Q21" i="36"/>
  <c r="M22" i="36"/>
  <c r="K25" i="36"/>
  <c r="L25" i="36" s="1"/>
  <c r="D26" i="36"/>
  <c r="F26" i="36" s="1"/>
  <c r="N25" i="36"/>
  <c r="O25" i="36" s="1"/>
  <c r="F25" i="36"/>
  <c r="A24" i="35"/>
  <c r="W21" i="34"/>
  <c r="T22" i="34"/>
  <c r="U22" i="34"/>
  <c r="Y21" i="34"/>
  <c r="Q21" i="34"/>
  <c r="R21" i="34" s="1"/>
  <c r="D24" i="34"/>
  <c r="A25" i="34"/>
  <c r="E23" i="34"/>
  <c r="AE23" i="34" s="1"/>
  <c r="AD23" i="34"/>
  <c r="P23" i="34"/>
  <c r="Y23" i="34" s="1"/>
  <c r="G23" i="34"/>
  <c r="H23" i="34" s="1"/>
  <c r="F23" i="34"/>
  <c r="U23" i="34" s="1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W23" i="32" s="1"/>
  <c r="AD23" i="32"/>
  <c r="R20" i="32"/>
  <c r="Q21" i="32"/>
  <c r="F16" i="33"/>
  <c r="E16" i="33"/>
  <c r="F17" i="33"/>
  <c r="E17" i="33"/>
  <c r="O19" i="33"/>
  <c r="C19" i="33"/>
  <c r="D18" i="33"/>
  <c r="P17" i="33"/>
  <c r="M22" i="35" l="1"/>
  <c r="Q21" i="35"/>
  <c r="N24" i="37"/>
  <c r="O24" i="37" s="1"/>
  <c r="K24" i="37"/>
  <c r="L24" i="37" s="1"/>
  <c r="D25" i="37"/>
  <c r="W22" i="34"/>
  <c r="F24" i="37"/>
  <c r="M24" i="37"/>
  <c r="Q23" i="37"/>
  <c r="M23" i="36"/>
  <c r="Q22" i="36"/>
  <c r="P25" i="36"/>
  <c r="N26" i="36"/>
  <c r="O26" i="36" s="1"/>
  <c r="K26" i="36"/>
  <c r="L26" i="36" s="1"/>
  <c r="D27" i="36"/>
  <c r="A25" i="35"/>
  <c r="AC20" i="34"/>
  <c r="X21" i="34"/>
  <c r="Z21" i="34" s="1"/>
  <c r="J23" i="34"/>
  <c r="Q22" i="34"/>
  <c r="R22" i="34" s="1"/>
  <c r="T23" i="34"/>
  <c r="Q23" i="34"/>
  <c r="R23" i="34" s="1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W24" i="32" s="1"/>
  <c r="I24" i="32"/>
  <c r="J24" i="32" s="1"/>
  <c r="A27" i="32"/>
  <c r="D26" i="32"/>
  <c r="U24" i="32"/>
  <c r="AD24" i="32"/>
  <c r="Q17" i="33"/>
  <c r="R17" i="33"/>
  <c r="P18" i="33"/>
  <c r="P25" i="32" l="1"/>
  <c r="Y25" i="32" s="1"/>
  <c r="T25" i="32"/>
  <c r="T24" i="34"/>
  <c r="D26" i="37"/>
  <c r="K25" i="37"/>
  <c r="L25" i="37" s="1"/>
  <c r="N25" i="37"/>
  <c r="O25" i="37" s="1"/>
  <c r="M23" i="35"/>
  <c r="Q22" i="35"/>
  <c r="U25" i="32"/>
  <c r="P24" i="37"/>
  <c r="P25" i="37" s="1"/>
  <c r="F25" i="37"/>
  <c r="M25" i="37"/>
  <c r="Q24" i="37"/>
  <c r="N27" i="36"/>
  <c r="O27" i="36" s="1"/>
  <c r="D28" i="36"/>
  <c r="K27" i="36"/>
  <c r="L27" i="36" s="1"/>
  <c r="F27" i="36"/>
  <c r="F28" i="36"/>
  <c r="P26" i="36"/>
  <c r="Q23" i="36"/>
  <c r="M24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AD26" i="32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M24" i="35" l="1"/>
  <c r="Q23" i="35"/>
  <c r="W25" i="32"/>
  <c r="K26" i="37"/>
  <c r="L26" i="37" s="1"/>
  <c r="D27" i="37"/>
  <c r="N26" i="37"/>
  <c r="O26" i="37" s="1"/>
  <c r="F27" i="37"/>
  <c r="F26" i="37"/>
  <c r="Q25" i="37"/>
  <c r="M26" i="37"/>
  <c r="P27" i="36"/>
  <c r="M25" i="36"/>
  <c r="Q24" i="36"/>
  <c r="K28" i="36"/>
  <c r="L28" i="36" s="1"/>
  <c r="N28" i="36"/>
  <c r="O28" i="36" s="1"/>
  <c r="D29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W26" i="32"/>
  <c r="T27" i="32"/>
  <c r="F27" i="32"/>
  <c r="V27" i="32" s="1"/>
  <c r="E27" i="32"/>
  <c r="AE27" i="32" s="1"/>
  <c r="AD27" i="32"/>
  <c r="U27" i="32"/>
  <c r="P27" i="32"/>
  <c r="Y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J26" i="32"/>
  <c r="U26" i="32"/>
  <c r="Q19" i="33"/>
  <c r="R19" i="33"/>
  <c r="O21" i="33"/>
  <c r="C21" i="33"/>
  <c r="D20" i="33"/>
  <c r="D19" i="33"/>
  <c r="D28" i="37" l="1"/>
  <c r="N27" i="37"/>
  <c r="O27" i="37" s="1"/>
  <c r="K27" i="37"/>
  <c r="L27" i="37" s="1"/>
  <c r="P26" i="37"/>
  <c r="P27" i="37" s="1"/>
  <c r="M25" i="35"/>
  <c r="Q24" i="35"/>
  <c r="W27" i="32"/>
  <c r="F28" i="37"/>
  <c r="M26" i="36"/>
  <c r="Q25" i="36"/>
  <c r="K29" i="36"/>
  <c r="L29" i="36" s="1"/>
  <c r="N29" i="36"/>
  <c r="O29" i="36" s="1"/>
  <c r="D30" i="36"/>
  <c r="F30" i="36" s="1"/>
  <c r="F29" i="36"/>
  <c r="P28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AD28" i="32"/>
  <c r="G28" i="32"/>
  <c r="H28" i="32" s="1"/>
  <c r="AA22" i="32"/>
  <c r="AB22" i="32" s="1"/>
  <c r="R24" i="32"/>
  <c r="Q25" i="32"/>
  <c r="J27" i="32"/>
  <c r="A30" i="32"/>
  <c r="D29" i="32"/>
  <c r="I27" i="32"/>
  <c r="F19" i="33"/>
  <c r="E19" i="33"/>
  <c r="F20" i="33"/>
  <c r="E20" i="33"/>
  <c r="C22" i="33"/>
  <c r="O22" i="33"/>
  <c r="P21" i="33"/>
  <c r="P20" i="33"/>
  <c r="Q26" i="37" l="1"/>
  <c r="M27" i="37"/>
  <c r="Q27" i="37" s="1"/>
  <c r="M26" i="35"/>
  <c r="Q25" i="35"/>
  <c r="N28" i="37"/>
  <c r="O28" i="37" s="1"/>
  <c r="K28" i="37"/>
  <c r="L28" i="37" s="1"/>
  <c r="D29" i="37"/>
  <c r="F29" i="37" s="1"/>
  <c r="P29" i="36"/>
  <c r="D31" i="36"/>
  <c r="K30" i="36"/>
  <c r="L30" i="36" s="1"/>
  <c r="N30" i="36"/>
  <c r="O30" i="36" s="1"/>
  <c r="M27" i="36"/>
  <c r="Q26" i="36"/>
  <c r="A29" i="35"/>
  <c r="E28" i="34"/>
  <c r="G28" i="34"/>
  <c r="H28" i="34" s="1"/>
  <c r="AE28" i="34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T29" i="32"/>
  <c r="F29" i="32"/>
  <c r="V29" i="32" s="1"/>
  <c r="E29" i="32"/>
  <c r="AE29" i="32" s="1"/>
  <c r="AD29" i="32"/>
  <c r="U29" i="32"/>
  <c r="W29" i="32" s="1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M27" i="35" l="1"/>
  <c r="Q26" i="35"/>
  <c r="P28" i="34"/>
  <c r="Y28" i="34" s="1"/>
  <c r="M28" i="37"/>
  <c r="M29" i="37" s="1"/>
  <c r="K29" i="37"/>
  <c r="L29" i="37" s="1"/>
  <c r="D30" i="37"/>
  <c r="N29" i="37"/>
  <c r="O29" i="37" s="1"/>
  <c r="F30" i="37"/>
  <c r="P28" i="37"/>
  <c r="Q28" i="37"/>
  <c r="Q27" i="36"/>
  <c r="M28" i="36"/>
  <c r="N31" i="36"/>
  <c r="O31" i="36" s="1"/>
  <c r="D32" i="36"/>
  <c r="K31" i="36"/>
  <c r="L31" i="36" s="1"/>
  <c r="F31" i="36"/>
  <c r="P30" i="36"/>
  <c r="A30" i="35"/>
  <c r="U28" i="34"/>
  <c r="T28" i="34"/>
  <c r="W28" i="34" s="1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D22" i="33"/>
  <c r="P22" i="33"/>
  <c r="U30" i="32" l="1"/>
  <c r="T30" i="32"/>
  <c r="T29" i="34"/>
  <c r="P29" i="37"/>
  <c r="P30" i="37" s="1"/>
  <c r="K30" i="37"/>
  <c r="L30" i="37" s="1"/>
  <c r="N30" i="37"/>
  <c r="O30" i="37" s="1"/>
  <c r="D31" i="37"/>
  <c r="P30" i="32"/>
  <c r="Y30" i="32" s="1"/>
  <c r="M28" i="35"/>
  <c r="Q27" i="35"/>
  <c r="M30" i="37"/>
  <c r="Q28" i="36"/>
  <c r="M29" i="36"/>
  <c r="K32" i="36"/>
  <c r="L32" i="36" s="1"/>
  <c r="N32" i="36"/>
  <c r="O32" i="36" s="1"/>
  <c r="D33" i="36"/>
  <c r="F32" i="36"/>
  <c r="P31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K31" i="37" l="1"/>
  <c r="L31" i="37" s="1"/>
  <c r="N31" i="37"/>
  <c r="O31" i="37" s="1"/>
  <c r="D32" i="37"/>
  <c r="F31" i="37"/>
  <c r="W29" i="34"/>
  <c r="T30" i="34"/>
  <c r="M29" i="35"/>
  <c r="Q28" i="35"/>
  <c r="Q29" i="37"/>
  <c r="W30" i="32"/>
  <c r="Q30" i="37"/>
  <c r="M31" i="37"/>
  <c r="P32" i="36"/>
  <c r="M30" i="36"/>
  <c r="Q29" i="36"/>
  <c r="K33" i="36"/>
  <c r="L33" i="36" s="1"/>
  <c r="N33" i="36"/>
  <c r="O33" i="36" s="1"/>
  <c r="D34" i="36"/>
  <c r="F34" i="36" s="1"/>
  <c r="F33" i="36"/>
  <c r="A32" i="35"/>
  <c r="I30" i="34"/>
  <c r="J30" i="34" s="1"/>
  <c r="P30" i="34"/>
  <c r="Y30" i="34" s="1"/>
  <c r="AA24" i="34"/>
  <c r="AB24" i="34" s="1"/>
  <c r="AD30" i="34"/>
  <c r="T31" i="34"/>
  <c r="F31" i="34"/>
  <c r="V31" i="34" s="1"/>
  <c r="E31" i="34"/>
  <c r="AE31" i="34" s="1"/>
  <c r="AD31" i="34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P23" i="33"/>
  <c r="D24" i="33"/>
  <c r="M30" i="35" l="1"/>
  <c r="Q29" i="35"/>
  <c r="K32" i="37"/>
  <c r="L32" i="37" s="1"/>
  <c r="N32" i="37"/>
  <c r="O32" i="37" s="1"/>
  <c r="D33" i="37"/>
  <c r="F32" i="37"/>
  <c r="F33" i="37"/>
  <c r="P33" i="36"/>
  <c r="P32" i="32"/>
  <c r="Y32" i="32" s="1"/>
  <c r="W31" i="32"/>
  <c r="U31" i="34"/>
  <c r="W31" i="34" s="1"/>
  <c r="P31" i="37"/>
  <c r="Q31" i="37"/>
  <c r="M32" i="37"/>
  <c r="D35" i="36"/>
  <c r="F35" i="36" s="1"/>
  <c r="N34" i="36"/>
  <c r="O34" i="36" s="1"/>
  <c r="K34" i="36"/>
  <c r="L34" i="36" s="1"/>
  <c r="Q30" i="36"/>
  <c r="M31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P33" i="32"/>
  <c r="Y33" i="32" s="1"/>
  <c r="G33" i="32"/>
  <c r="H33" i="32" s="1"/>
  <c r="F33" i="32"/>
  <c r="V33" i="32" s="1"/>
  <c r="R29" i="32"/>
  <c r="Q30" i="32"/>
  <c r="U32" i="32"/>
  <c r="I32" i="32"/>
  <c r="J32" i="32" s="1"/>
  <c r="T32" i="32"/>
  <c r="W32" i="32" s="1"/>
  <c r="AD32" i="32"/>
  <c r="D34" i="32"/>
  <c r="A35" i="32"/>
  <c r="Q23" i="33"/>
  <c r="R23" i="33"/>
  <c r="P24" i="33"/>
  <c r="U33" i="32" l="1"/>
  <c r="U32" i="34"/>
  <c r="T33" i="32"/>
  <c r="W33" i="32" s="1"/>
  <c r="AD33" i="32"/>
  <c r="AD32" i="34"/>
  <c r="P32" i="37"/>
  <c r="P33" i="37" s="1"/>
  <c r="D34" i="37"/>
  <c r="K33" i="37"/>
  <c r="L33" i="37" s="1"/>
  <c r="N33" i="37"/>
  <c r="O33" i="37" s="1"/>
  <c r="M31" i="35"/>
  <c r="Q30" i="35"/>
  <c r="M33" i="37"/>
  <c r="Q32" i="37"/>
  <c r="Q31" i="36"/>
  <c r="M32" i="36"/>
  <c r="K35" i="36"/>
  <c r="L35" i="36" s="1"/>
  <c r="N35" i="36"/>
  <c r="O35" i="36" s="1"/>
  <c r="D36" i="36"/>
  <c r="P34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P33" i="34"/>
  <c r="Y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P34" i="32"/>
  <c r="Y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D35" i="37" l="1"/>
  <c r="K34" i="37"/>
  <c r="L34" i="37" s="1"/>
  <c r="N34" i="37"/>
  <c r="O34" i="37" s="1"/>
  <c r="F34" i="37"/>
  <c r="F35" i="37"/>
  <c r="M32" i="35"/>
  <c r="Q31" i="35"/>
  <c r="U34" i="32"/>
  <c r="U33" i="34"/>
  <c r="T33" i="34"/>
  <c r="W33" i="34" s="1"/>
  <c r="AD33" i="34"/>
  <c r="Q33" i="37"/>
  <c r="M34" i="37"/>
  <c r="P35" i="36"/>
  <c r="K36" i="36"/>
  <c r="L36" i="36" s="1"/>
  <c r="D37" i="36"/>
  <c r="N36" i="36"/>
  <c r="O36" i="36" s="1"/>
  <c r="F36" i="36"/>
  <c r="M33" i="36"/>
  <c r="Q32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J34" i="32"/>
  <c r="D36" i="32"/>
  <c r="A37" i="32"/>
  <c r="R31" i="32"/>
  <c r="Q32" i="32"/>
  <c r="E35" i="32"/>
  <c r="P35" i="32"/>
  <c r="Y35" i="32" s="1"/>
  <c r="G35" i="32"/>
  <c r="H35" i="32" s="1"/>
  <c r="F35" i="32"/>
  <c r="V35" i="32" s="1"/>
  <c r="T34" i="32"/>
  <c r="W34" i="32" s="1"/>
  <c r="I34" i="32"/>
  <c r="AD34" i="32"/>
  <c r="F25" i="33"/>
  <c r="E25" i="33"/>
  <c r="O27" i="33"/>
  <c r="C27" i="33"/>
  <c r="P25" i="33"/>
  <c r="D26" i="33"/>
  <c r="U34" i="34" l="1"/>
  <c r="W34" i="34" s="1"/>
  <c r="T34" i="34"/>
  <c r="M33" i="35"/>
  <c r="Q32" i="35"/>
  <c r="U35" i="32"/>
  <c r="T35" i="32"/>
  <c r="W35" i="32" s="1"/>
  <c r="AD35" i="32"/>
  <c r="AD34" i="34"/>
  <c r="P34" i="37"/>
  <c r="P35" i="37" s="1"/>
  <c r="K35" i="37"/>
  <c r="L35" i="37" s="1"/>
  <c r="D36" i="37"/>
  <c r="N35" i="37"/>
  <c r="O35" i="37" s="1"/>
  <c r="Q34" i="37"/>
  <c r="M35" i="37"/>
  <c r="F37" i="36"/>
  <c r="D38" i="36"/>
  <c r="K37" i="36"/>
  <c r="L37" i="36" s="1"/>
  <c r="N37" i="36"/>
  <c r="O37" i="36" s="1"/>
  <c r="M34" i="36"/>
  <c r="Q33" i="36"/>
  <c r="P36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T36" i="32"/>
  <c r="F36" i="32"/>
  <c r="V36" i="32" s="1"/>
  <c r="Q25" i="33"/>
  <c r="R25" i="33"/>
  <c r="P26" i="33"/>
  <c r="D37" i="37" l="1"/>
  <c r="N36" i="37"/>
  <c r="O36" i="37" s="1"/>
  <c r="K36" i="37"/>
  <c r="L36" i="37" s="1"/>
  <c r="F36" i="37"/>
  <c r="F37" i="37"/>
  <c r="M34" i="35"/>
  <c r="Q33" i="35"/>
  <c r="P36" i="37"/>
  <c r="M36" i="37"/>
  <c r="Q35" i="37"/>
  <c r="P37" i="36"/>
  <c r="N38" i="36"/>
  <c r="O38" i="36" s="1"/>
  <c r="D39" i="36"/>
  <c r="K38" i="36"/>
  <c r="L38" i="36" s="1"/>
  <c r="F38" i="36"/>
  <c r="Q34" i="36"/>
  <c r="M35" i="36"/>
  <c r="A37" i="35"/>
  <c r="AC26" i="34"/>
  <c r="X27" i="34"/>
  <c r="Z27" i="34" s="1"/>
  <c r="D37" i="34"/>
  <c r="A38" i="34"/>
  <c r="Q34" i="34"/>
  <c r="P35" i="34"/>
  <c r="Y35" i="34" s="1"/>
  <c r="T35" i="34"/>
  <c r="W35" i="34" s="1"/>
  <c r="F36" i="34"/>
  <c r="V36" i="34" s="1"/>
  <c r="E36" i="34"/>
  <c r="AE36" i="34" s="1"/>
  <c r="AD36" i="34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T37" i="32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AD37" i="32" l="1"/>
  <c r="M35" i="35"/>
  <c r="Q34" i="35"/>
  <c r="K37" i="37"/>
  <c r="L37" i="37" s="1"/>
  <c r="N37" i="37"/>
  <c r="O37" i="37" s="1"/>
  <c r="D38" i="37"/>
  <c r="M37" i="37"/>
  <c r="Q36" i="37"/>
  <c r="P38" i="36"/>
  <c r="Q35" i="36"/>
  <c r="M36" i="36"/>
  <c r="K39" i="36"/>
  <c r="L39" i="36" s="1"/>
  <c r="N39" i="36"/>
  <c r="O39" i="36" s="1"/>
  <c r="D40" i="36"/>
  <c r="F39" i="36"/>
  <c r="A38" i="35"/>
  <c r="AB27" i="34"/>
  <c r="AA27" i="34"/>
  <c r="I36" i="34"/>
  <c r="J36" i="34" s="1"/>
  <c r="P36" i="34"/>
  <c r="Y36" i="34" s="1"/>
  <c r="T36" i="34"/>
  <c r="W36" i="34" s="1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G38" i="32"/>
  <c r="H38" i="32" s="1"/>
  <c r="AE38" i="32"/>
  <c r="F38" i="32"/>
  <c r="V38" i="32" s="1"/>
  <c r="F27" i="33"/>
  <c r="E27" i="33"/>
  <c r="O29" i="33"/>
  <c r="C29" i="33"/>
  <c r="P27" i="33"/>
  <c r="D28" i="33"/>
  <c r="T38" i="32" l="1"/>
  <c r="AD38" i="32"/>
  <c r="N38" i="37"/>
  <c r="O38" i="37" s="1"/>
  <c r="D39" i="37"/>
  <c r="K38" i="37"/>
  <c r="L38" i="37" s="1"/>
  <c r="F38" i="37"/>
  <c r="F39" i="37"/>
  <c r="M36" i="35"/>
  <c r="Q35" i="35"/>
  <c r="P39" i="36"/>
  <c r="T37" i="34"/>
  <c r="P37" i="37"/>
  <c r="P38" i="37" s="1"/>
  <c r="K40" i="36"/>
  <c r="L40" i="36" s="1"/>
  <c r="N40" i="36"/>
  <c r="O40" i="36" s="1"/>
  <c r="D41" i="36"/>
  <c r="F40" i="36"/>
  <c r="M37" i="36"/>
  <c r="Q36" i="36"/>
  <c r="P40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T38" i="34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M37" i="35" l="1"/>
  <c r="Q36" i="35"/>
  <c r="W38" i="32"/>
  <c r="M38" i="37"/>
  <c r="K39" i="37"/>
  <c r="L39" i="37" s="1"/>
  <c r="D40" i="37"/>
  <c r="N39" i="37"/>
  <c r="O39" i="37" s="1"/>
  <c r="Q37" i="37"/>
  <c r="M39" i="37"/>
  <c r="Q38" i="37"/>
  <c r="D42" i="36"/>
  <c r="N41" i="36"/>
  <c r="O41" i="36" s="1"/>
  <c r="K41" i="36"/>
  <c r="L41" i="36" s="1"/>
  <c r="Q37" i="36"/>
  <c r="M38" i="36"/>
  <c r="P41" i="36"/>
  <c r="F41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T40" i="32"/>
  <c r="F40" i="32"/>
  <c r="V40" i="32" s="1"/>
  <c r="E40" i="32"/>
  <c r="T39" i="32"/>
  <c r="U39" i="32"/>
  <c r="W39" i="32" s="1"/>
  <c r="R28" i="33"/>
  <c r="Q28" i="33"/>
  <c r="F28" i="33"/>
  <c r="E28" i="33"/>
  <c r="C30" i="33"/>
  <c r="O30" i="33"/>
  <c r="P29" i="33"/>
  <c r="K40" i="37" l="1"/>
  <c r="L40" i="37" s="1"/>
  <c r="D41" i="37"/>
  <c r="N40" i="37"/>
  <c r="O40" i="37" s="1"/>
  <c r="F41" i="37"/>
  <c r="P40" i="32"/>
  <c r="Y40" i="32" s="1"/>
  <c r="F40" i="37"/>
  <c r="M38" i="35"/>
  <c r="Q37" i="35"/>
  <c r="P39" i="34"/>
  <c r="Y39" i="34" s="1"/>
  <c r="U40" i="32"/>
  <c r="P39" i="37"/>
  <c r="P40" i="37" s="1"/>
  <c r="M40" i="37"/>
  <c r="Q39" i="37"/>
  <c r="Q38" i="36"/>
  <c r="M39" i="36"/>
  <c r="N42" i="36"/>
  <c r="O42" i="36" s="1"/>
  <c r="D43" i="36"/>
  <c r="K42" i="36"/>
  <c r="L42" i="36" s="1"/>
  <c r="F42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AE41" i="32"/>
  <c r="E41" i="32"/>
  <c r="W40" i="32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T40" i="34" l="1"/>
  <c r="M39" i="35"/>
  <c r="Q38" i="35"/>
  <c r="U40" i="34"/>
  <c r="W40" i="34"/>
  <c r="D42" i="37"/>
  <c r="K41" i="37"/>
  <c r="L41" i="37" s="1"/>
  <c r="N41" i="37"/>
  <c r="O41" i="37" s="1"/>
  <c r="F42" i="37"/>
  <c r="M41" i="37"/>
  <c r="Q40" i="37"/>
  <c r="M40" i="36"/>
  <c r="Q39" i="36"/>
  <c r="K43" i="36"/>
  <c r="L43" i="36" s="1"/>
  <c r="N43" i="36"/>
  <c r="O43" i="36" s="1"/>
  <c r="D44" i="36"/>
  <c r="F43" i="36"/>
  <c r="F44" i="36"/>
  <c r="P42" i="36"/>
  <c r="P43" i="36" s="1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P30" i="33"/>
  <c r="D30" i="33"/>
  <c r="W41" i="32" l="1"/>
  <c r="T41" i="34"/>
  <c r="W41" i="34" s="1"/>
  <c r="AD41" i="34"/>
  <c r="N42" i="37"/>
  <c r="O42" i="37" s="1"/>
  <c r="D43" i="37"/>
  <c r="K42" i="37"/>
  <c r="L42" i="37" s="1"/>
  <c r="F43" i="37"/>
  <c r="M40" i="35"/>
  <c r="Q39" i="35"/>
  <c r="U41" i="34"/>
  <c r="P41" i="37"/>
  <c r="P42" i="37" s="1"/>
  <c r="M42" i="37"/>
  <c r="K44" i="36"/>
  <c r="L44" i="36" s="1"/>
  <c r="N44" i="36"/>
  <c r="O44" i="36" s="1"/>
  <c r="D45" i="36"/>
  <c r="F45" i="36"/>
  <c r="M41" i="36"/>
  <c r="Q40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P43" i="32"/>
  <c r="Y43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W42" i="32" l="1"/>
  <c r="AD42" i="34"/>
  <c r="T42" i="34"/>
  <c r="K43" i="37"/>
  <c r="L43" i="37" s="1"/>
  <c r="N43" i="37"/>
  <c r="O43" i="37" s="1"/>
  <c r="D44" i="37"/>
  <c r="Q41" i="37"/>
  <c r="M41" i="35"/>
  <c r="Q40" i="35"/>
  <c r="M43" i="37"/>
  <c r="Q42" i="37"/>
  <c r="P44" i="36"/>
  <c r="Q41" i="36"/>
  <c r="M42" i="36"/>
  <c r="D46" i="36"/>
  <c r="K45" i="36"/>
  <c r="L45" i="36" s="1"/>
  <c r="N45" i="36"/>
  <c r="O45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AE43" i="34"/>
  <c r="E43" i="34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2" i="33"/>
  <c r="P31" i="33"/>
  <c r="M42" i="35" l="1"/>
  <c r="Q41" i="35"/>
  <c r="N44" i="37"/>
  <c r="O44" i="37" s="1"/>
  <c r="K44" i="37"/>
  <c r="L44" i="37" s="1"/>
  <c r="D45" i="37"/>
  <c r="P43" i="37"/>
  <c r="P44" i="37" s="1"/>
  <c r="P44" i="32"/>
  <c r="Y44" i="32" s="1"/>
  <c r="W42" i="34"/>
  <c r="F44" i="37"/>
  <c r="M44" i="37"/>
  <c r="Q43" i="37"/>
  <c r="N46" i="36"/>
  <c r="O46" i="36" s="1"/>
  <c r="D47" i="36"/>
  <c r="K46" i="36"/>
  <c r="L46" i="36" s="1"/>
  <c r="F46" i="36"/>
  <c r="Q42" i="36"/>
  <c r="M43" i="36"/>
  <c r="P45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W43" i="34" s="1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AD45" i="32"/>
  <c r="G45" i="32"/>
  <c r="H45" i="32" s="1"/>
  <c r="P45" i="32"/>
  <c r="Y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3" i="33"/>
  <c r="D32" i="33"/>
  <c r="W44" i="32" l="1"/>
  <c r="T45" i="32"/>
  <c r="K45" i="37"/>
  <c r="L45" i="37" s="1"/>
  <c r="N45" i="37"/>
  <c r="O45" i="37" s="1"/>
  <c r="D46" i="37"/>
  <c r="F45" i="37"/>
  <c r="M43" i="35"/>
  <c r="Q42" i="35"/>
  <c r="P46" i="36"/>
  <c r="M45" i="37"/>
  <c r="Q44" i="37"/>
  <c r="Q43" i="36"/>
  <c r="M44" i="36"/>
  <c r="K47" i="36"/>
  <c r="L47" i="36" s="1"/>
  <c r="N47" i="36"/>
  <c r="O47" i="36" s="1"/>
  <c r="D48" i="36"/>
  <c r="F47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W45" i="32" s="1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D34" i="33"/>
  <c r="P33" i="33"/>
  <c r="W44" i="34" l="1"/>
  <c r="U45" i="34"/>
  <c r="P47" i="36"/>
  <c r="M44" i="35"/>
  <c r="Q43" i="35"/>
  <c r="N46" i="37"/>
  <c r="O46" i="37" s="1"/>
  <c r="D47" i="37"/>
  <c r="K46" i="37"/>
  <c r="L46" i="37" s="1"/>
  <c r="P46" i="32"/>
  <c r="Y46" i="32" s="1"/>
  <c r="AD45" i="34"/>
  <c r="F46" i="37"/>
  <c r="P45" i="37"/>
  <c r="P46" i="37" s="1"/>
  <c r="Q45" i="37"/>
  <c r="M46" i="37"/>
  <c r="F48" i="36"/>
  <c r="M45" i="36"/>
  <c r="Q44" i="36"/>
  <c r="K48" i="36"/>
  <c r="L48" i="36" s="1"/>
  <c r="N48" i="36"/>
  <c r="O48" i="36" s="1"/>
  <c r="D49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W46" i="32" l="1"/>
  <c r="K47" i="37"/>
  <c r="L47" i="37" s="1"/>
  <c r="N47" i="37"/>
  <c r="O47" i="37" s="1"/>
  <c r="D48" i="37"/>
  <c r="U47" i="32"/>
  <c r="P47" i="37"/>
  <c r="M45" i="35"/>
  <c r="Q44" i="35"/>
  <c r="F47" i="37"/>
  <c r="M47" i="37"/>
  <c r="Q46" i="37"/>
  <c r="Q45" i="36"/>
  <c r="M46" i="36"/>
  <c r="P48" i="36"/>
  <c r="D50" i="36"/>
  <c r="N49" i="36"/>
  <c r="O49" i="36" s="1"/>
  <c r="K49" i="36"/>
  <c r="L49" i="36" s="1"/>
  <c r="F49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W47" i="32" s="1"/>
  <c r="R34" i="33"/>
  <c r="Q34" i="33"/>
  <c r="F34" i="33"/>
  <c r="E34" i="33"/>
  <c r="O36" i="33"/>
  <c r="C36" i="33"/>
  <c r="P35" i="33"/>
  <c r="W46" i="34" l="1"/>
  <c r="N48" i="37"/>
  <c r="O48" i="37" s="1"/>
  <c r="K48" i="37"/>
  <c r="L48" i="37" s="1"/>
  <c r="D49" i="37"/>
  <c r="T47" i="34"/>
  <c r="P48" i="32"/>
  <c r="Y48" i="32" s="1"/>
  <c r="M46" i="35"/>
  <c r="Q45" i="35"/>
  <c r="AD47" i="34"/>
  <c r="P48" i="37"/>
  <c r="F48" i="37"/>
  <c r="P49" i="36"/>
  <c r="M48" i="37"/>
  <c r="Q47" i="37"/>
  <c r="Q46" i="36"/>
  <c r="M47" i="36"/>
  <c r="N50" i="36"/>
  <c r="O50" i="36" s="1"/>
  <c r="D51" i="36"/>
  <c r="F51" i="36" s="1"/>
  <c r="K50" i="36"/>
  <c r="L50" i="36" s="1"/>
  <c r="F50" i="36"/>
  <c r="A49" i="35"/>
  <c r="W47" i="34"/>
  <c r="AC32" i="34"/>
  <c r="X33" i="34"/>
  <c r="Z33" i="34" s="1"/>
  <c r="I47" i="34"/>
  <c r="J47" i="34" s="1"/>
  <c r="P48" i="34"/>
  <c r="Y48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AC32" i="32"/>
  <c r="X33" i="32"/>
  <c r="Z33" i="32" s="1"/>
  <c r="T48" i="32"/>
  <c r="F49" i="32"/>
  <c r="V49" i="32" s="1"/>
  <c r="E49" i="32"/>
  <c r="AE49" i="32" s="1"/>
  <c r="G49" i="32"/>
  <c r="H49" i="32" s="1"/>
  <c r="P49" i="32"/>
  <c r="Y49" i="32" s="1"/>
  <c r="AD48" i="32"/>
  <c r="A51" i="32"/>
  <c r="D50" i="32"/>
  <c r="I48" i="32"/>
  <c r="J48" i="32" s="1"/>
  <c r="R45" i="32"/>
  <c r="Q46" i="32"/>
  <c r="U48" i="32"/>
  <c r="W48" i="32" s="1"/>
  <c r="Q35" i="33"/>
  <c r="R35" i="33"/>
  <c r="C37" i="33"/>
  <c r="O37" i="33"/>
  <c r="D35" i="33"/>
  <c r="U48" i="34" l="1"/>
  <c r="T48" i="34"/>
  <c r="D50" i="37"/>
  <c r="N49" i="37"/>
  <c r="O49" i="37" s="1"/>
  <c r="K49" i="37"/>
  <c r="L49" i="37" s="1"/>
  <c r="F49" i="37"/>
  <c r="M47" i="35"/>
  <c r="Q46" i="35"/>
  <c r="U49" i="32"/>
  <c r="AD48" i="34"/>
  <c r="M49" i="37"/>
  <c r="Q48" i="37"/>
  <c r="M48" i="36"/>
  <c r="Q47" i="36"/>
  <c r="K51" i="36"/>
  <c r="L51" i="36" s="1"/>
  <c r="N51" i="36"/>
  <c r="O51" i="36" s="1"/>
  <c r="D52" i="36"/>
  <c r="P50" i="36"/>
  <c r="A50" i="35"/>
  <c r="U49" i="34"/>
  <c r="P49" i="34"/>
  <c r="Y49" i="34" s="1"/>
  <c r="G49" i="34"/>
  <c r="H49" i="34" s="1"/>
  <c r="F49" i="34"/>
  <c r="V49" i="34" s="1"/>
  <c r="AD49" i="34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AD50" i="32"/>
  <c r="G50" i="32"/>
  <c r="H50" i="32" s="1"/>
  <c r="I49" i="32"/>
  <c r="J49" i="32" s="1"/>
  <c r="E35" i="33"/>
  <c r="F35" i="33"/>
  <c r="D36" i="33"/>
  <c r="P36" i="33"/>
  <c r="P50" i="32" l="1"/>
  <c r="Y50" i="32" s="1"/>
  <c r="D51" i="37"/>
  <c r="K50" i="37"/>
  <c r="L50" i="37" s="1"/>
  <c r="N50" i="37"/>
  <c r="O50" i="37" s="1"/>
  <c r="P49" i="37"/>
  <c r="Q49" i="37" s="1"/>
  <c r="M48" i="35"/>
  <c r="Q47" i="35"/>
  <c r="F50" i="37"/>
  <c r="M50" i="37"/>
  <c r="P51" i="36"/>
  <c r="K52" i="36"/>
  <c r="L52" i="36" s="1"/>
  <c r="D53" i="36"/>
  <c r="N52" i="36"/>
  <c r="O52" i="36" s="1"/>
  <c r="F52" i="36"/>
  <c r="M49" i="36"/>
  <c r="Q48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W49" i="34" s="1"/>
  <c r="I49" i="34"/>
  <c r="J49" i="34" s="1"/>
  <c r="AC33" i="32"/>
  <c r="X34" i="32"/>
  <c r="Z34" i="32" s="1"/>
  <c r="T50" i="32"/>
  <c r="I50" i="32"/>
  <c r="J50" i="32" s="1"/>
  <c r="U50" i="32"/>
  <c r="G51" i="32"/>
  <c r="H51" i="32" s="1"/>
  <c r="F51" i="32"/>
  <c r="V51" i="32" s="1"/>
  <c r="E51" i="32"/>
  <c r="AE51" i="32" s="1"/>
  <c r="W50" i="32"/>
  <c r="A53" i="32"/>
  <c r="D52" i="32"/>
  <c r="R47" i="32"/>
  <c r="Q48" i="32"/>
  <c r="R36" i="33"/>
  <c r="Q36" i="33"/>
  <c r="F36" i="33"/>
  <c r="E36" i="33"/>
  <c r="O38" i="33"/>
  <c r="C38" i="33"/>
  <c r="D37" i="33"/>
  <c r="AD51" i="32" l="1"/>
  <c r="M49" i="35"/>
  <c r="Q48" i="35"/>
  <c r="N51" i="37"/>
  <c r="O51" i="37" s="1"/>
  <c r="D52" i="37"/>
  <c r="K51" i="37"/>
  <c r="L51" i="37" s="1"/>
  <c r="F52" i="37"/>
  <c r="F51" i="37"/>
  <c r="T51" i="32"/>
  <c r="T50" i="34"/>
  <c r="P50" i="37"/>
  <c r="M51" i="37"/>
  <c r="D54" i="36"/>
  <c r="K53" i="36"/>
  <c r="L53" i="36" s="1"/>
  <c r="N53" i="36"/>
  <c r="O53" i="36" s="1"/>
  <c r="F53" i="36"/>
  <c r="F54" i="36"/>
  <c r="Q49" i="36"/>
  <c r="M50" i="36"/>
  <c r="P52" i="36"/>
  <c r="A52" i="35"/>
  <c r="I50" i="34"/>
  <c r="J50" i="34" s="1"/>
  <c r="D52" i="34"/>
  <c r="A53" i="34"/>
  <c r="AD50" i="34"/>
  <c r="Q49" i="34"/>
  <c r="U50" i="34"/>
  <c r="W50" i="34" s="1"/>
  <c r="E51" i="34"/>
  <c r="AE51" i="34" s="1"/>
  <c r="P51" i="34"/>
  <c r="Y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8" i="33"/>
  <c r="P37" i="33"/>
  <c r="P51" i="37" l="1"/>
  <c r="M50" i="35"/>
  <c r="Q49" i="35"/>
  <c r="Q50" i="37"/>
  <c r="K52" i="37"/>
  <c r="L52" i="37" s="1"/>
  <c r="N52" i="37"/>
  <c r="O52" i="37" s="1"/>
  <c r="D53" i="37"/>
  <c r="F53" i="37"/>
  <c r="M52" i="37"/>
  <c r="Q51" i="37"/>
  <c r="P53" i="36"/>
  <c r="Q50" i="36"/>
  <c r="M51" i="36"/>
  <c r="N54" i="36"/>
  <c r="O54" i="36" s="1"/>
  <c r="D55" i="36"/>
  <c r="K54" i="36"/>
  <c r="L54" i="36" s="1"/>
  <c r="A53" i="35"/>
  <c r="AC34" i="34"/>
  <c r="X35" i="34"/>
  <c r="Z35" i="34" s="1"/>
  <c r="R49" i="34"/>
  <c r="Q50" i="34"/>
  <c r="U51" i="34"/>
  <c r="T51" i="34"/>
  <c r="W51" i="34" s="1"/>
  <c r="D53" i="34"/>
  <c r="A54" i="34"/>
  <c r="I51" i="34"/>
  <c r="J51" i="34" s="1"/>
  <c r="AD51" i="34"/>
  <c r="E52" i="34"/>
  <c r="AE52" i="34" s="1"/>
  <c r="AD52" i="34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AD53" i="32" l="1"/>
  <c r="P53" i="32"/>
  <c r="Y53" i="32" s="1"/>
  <c r="T52" i="34"/>
  <c r="N53" i="37"/>
  <c r="O53" i="37" s="1"/>
  <c r="K53" i="37"/>
  <c r="L53" i="37" s="1"/>
  <c r="D54" i="37"/>
  <c r="U53" i="32"/>
  <c r="M51" i="35"/>
  <c r="Q50" i="35"/>
  <c r="W52" i="32"/>
  <c r="P52" i="37"/>
  <c r="M53" i="37"/>
  <c r="Q51" i="36"/>
  <c r="M52" i="36"/>
  <c r="K55" i="36"/>
  <c r="L55" i="36" s="1"/>
  <c r="N55" i="36"/>
  <c r="O55" i="36" s="1"/>
  <c r="D56" i="36"/>
  <c r="F56" i="36" s="1"/>
  <c r="F55" i="36"/>
  <c r="P54" i="36"/>
  <c r="A54" i="35"/>
  <c r="R50" i="34"/>
  <c r="Q51" i="34"/>
  <c r="P52" i="34"/>
  <c r="Y52" i="34" s="1"/>
  <c r="E53" i="34"/>
  <c r="AE53" i="34" s="1"/>
  <c r="AD53" i="34"/>
  <c r="G53" i="34"/>
  <c r="H53" i="34" s="1"/>
  <c r="F53" i="34"/>
  <c r="V53" i="34" s="1"/>
  <c r="T53" i="34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D39" i="33"/>
  <c r="P39" i="33"/>
  <c r="AD54" i="32" l="1"/>
  <c r="T54" i="32"/>
  <c r="W54" i="32" s="1"/>
  <c r="P53" i="37"/>
  <c r="P54" i="37" s="1"/>
  <c r="N54" i="37"/>
  <c r="O54" i="37" s="1"/>
  <c r="K54" i="37"/>
  <c r="L54" i="37" s="1"/>
  <c r="D55" i="37"/>
  <c r="F54" i="37"/>
  <c r="F55" i="37"/>
  <c r="U54" i="32"/>
  <c r="M52" i="35"/>
  <c r="Q51" i="35"/>
  <c r="P54" i="32"/>
  <c r="Y54" i="32" s="1"/>
  <c r="Q52" i="37"/>
  <c r="Q53" i="37"/>
  <c r="M54" i="37"/>
  <c r="M53" i="36"/>
  <c r="Q52" i="36"/>
  <c r="P55" i="36"/>
  <c r="K56" i="36"/>
  <c r="L56" i="36" s="1"/>
  <c r="N56" i="36"/>
  <c r="O56" i="36" s="1"/>
  <c r="D57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W53" i="34" s="1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M53" i="35" l="1"/>
  <c r="Q52" i="35"/>
  <c r="P55" i="37"/>
  <c r="P56" i="36"/>
  <c r="N55" i="37"/>
  <c r="O55" i="37" s="1"/>
  <c r="K55" i="37"/>
  <c r="L55" i="37" s="1"/>
  <c r="D56" i="37"/>
  <c r="AD55" i="32"/>
  <c r="T55" i="32"/>
  <c r="P54" i="34"/>
  <c r="Y54" i="34" s="1"/>
  <c r="M55" i="37"/>
  <c r="Q54" i="37"/>
  <c r="N57" i="36"/>
  <c r="O57" i="36" s="1"/>
  <c r="K57" i="36"/>
  <c r="L57" i="36" s="1"/>
  <c r="F57" i="36"/>
  <c r="E8" i="36" s="1"/>
  <c r="Q53" i="36"/>
  <c r="M54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W55" i="32" s="1"/>
  <c r="D57" i="32"/>
  <c r="A58" i="32"/>
  <c r="R52" i="32"/>
  <c r="Q53" i="32"/>
  <c r="U56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P56" i="32" l="1"/>
  <c r="Y56" i="32" s="1"/>
  <c r="K56" i="37"/>
  <c r="L56" i="37" s="1"/>
  <c r="N56" i="37"/>
  <c r="O56" i="37" s="1"/>
  <c r="D57" i="37"/>
  <c r="F56" i="37"/>
  <c r="W54" i="34"/>
  <c r="M54" i="35"/>
  <c r="Q53" i="35"/>
  <c r="M56" i="37"/>
  <c r="Q55" i="37"/>
  <c r="I57" i="36"/>
  <c r="G56" i="36"/>
  <c r="H53" i="36"/>
  <c r="I53" i="36" s="1"/>
  <c r="G52" i="36"/>
  <c r="H49" i="36"/>
  <c r="I49" i="36" s="1"/>
  <c r="G48" i="36"/>
  <c r="H45" i="36"/>
  <c r="I45" i="36" s="1"/>
  <c r="G44" i="36"/>
  <c r="H41" i="36"/>
  <c r="I41" i="36" s="1"/>
  <c r="G40" i="36"/>
  <c r="H37" i="36"/>
  <c r="I37" i="36" s="1"/>
  <c r="G36" i="36"/>
  <c r="G57" i="36"/>
  <c r="H54" i="36"/>
  <c r="I54" i="36" s="1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H51" i="36"/>
  <c r="I51" i="36" s="1"/>
  <c r="G50" i="36"/>
  <c r="H43" i="36"/>
  <c r="I43" i="36" s="1"/>
  <c r="G42" i="36"/>
  <c r="H34" i="36"/>
  <c r="I34" i="36" s="1"/>
  <c r="G33" i="36"/>
  <c r="H30" i="36"/>
  <c r="I30" i="36" s="1"/>
  <c r="G29" i="36"/>
  <c r="H52" i="36"/>
  <c r="I52" i="36" s="1"/>
  <c r="G51" i="36"/>
  <c r="H44" i="36"/>
  <c r="I44" i="36" s="1"/>
  <c r="G43" i="36"/>
  <c r="H36" i="36"/>
  <c r="I36" i="36" s="1"/>
  <c r="H35" i="36"/>
  <c r="I35" i="36" s="1"/>
  <c r="G34" i="36"/>
  <c r="H31" i="36"/>
  <c r="I31" i="36" s="1"/>
  <c r="G30" i="36"/>
  <c r="H27" i="36"/>
  <c r="I27" i="36" s="1"/>
  <c r="G26" i="36"/>
  <c r="H55" i="36"/>
  <c r="I55" i="36" s="1"/>
  <c r="G54" i="36"/>
  <c r="H39" i="36"/>
  <c r="I39" i="36" s="1"/>
  <c r="G38" i="36"/>
  <c r="G35" i="36"/>
  <c r="H28" i="36"/>
  <c r="I28" i="36" s="1"/>
  <c r="H26" i="36"/>
  <c r="I26" i="36" s="1"/>
  <c r="G25" i="36"/>
  <c r="H23" i="36"/>
  <c r="I23" i="36" s="1"/>
  <c r="G22" i="36"/>
  <c r="H19" i="36"/>
  <c r="I19" i="36" s="1"/>
  <c r="G18" i="36"/>
  <c r="H56" i="36"/>
  <c r="I56" i="36" s="1"/>
  <c r="G55" i="36"/>
  <c r="H40" i="36"/>
  <c r="I40" i="36" s="1"/>
  <c r="G39" i="36"/>
  <c r="H29" i="36"/>
  <c r="I29" i="36" s="1"/>
  <c r="G28" i="36"/>
  <c r="G27" i="36"/>
  <c r="G23" i="36"/>
  <c r="H20" i="36"/>
  <c r="I20" i="36" s="1"/>
  <c r="G19" i="36"/>
  <c r="H47" i="36"/>
  <c r="I47" i="36" s="1"/>
  <c r="G46" i="36"/>
  <c r="H32" i="36"/>
  <c r="I32" i="36" s="1"/>
  <c r="G31" i="36"/>
  <c r="H24" i="36"/>
  <c r="I24" i="36" s="1"/>
  <c r="H21" i="36"/>
  <c r="I21" i="36" s="1"/>
  <c r="G20" i="36"/>
  <c r="H48" i="36"/>
  <c r="I48" i="36" s="1"/>
  <c r="G47" i="36"/>
  <c r="H33" i="36"/>
  <c r="I33" i="36" s="1"/>
  <c r="G32" i="36"/>
  <c r="H25" i="36"/>
  <c r="I25" i="36" s="1"/>
  <c r="G24" i="36"/>
  <c r="H22" i="36"/>
  <c r="I22" i="36" s="1"/>
  <c r="G21" i="36"/>
  <c r="H18" i="36"/>
  <c r="I18" i="36" s="1"/>
  <c r="Q54" i="36"/>
  <c r="M55" i="36"/>
  <c r="P57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W55" i="34" s="1"/>
  <c r="E56" i="34"/>
  <c r="AE56" i="34" s="1"/>
  <c r="G56" i="34"/>
  <c r="H56" i="34" s="1"/>
  <c r="F56" i="34"/>
  <c r="V56" i="34" s="1"/>
  <c r="T55" i="34"/>
  <c r="AC36" i="32"/>
  <c r="X37" i="32"/>
  <c r="Z37" i="32" s="1"/>
  <c r="U57" i="32"/>
  <c r="G57" i="32"/>
  <c r="H57" i="32" s="1"/>
  <c r="F57" i="32"/>
  <c r="V57" i="32" s="1"/>
  <c r="AE57" i="32"/>
  <c r="E57" i="32"/>
  <c r="R53" i="32"/>
  <c r="Q54" i="32"/>
  <c r="T56" i="32"/>
  <c r="W56" i="32" s="1"/>
  <c r="I56" i="32"/>
  <c r="J56" i="32" s="1"/>
  <c r="AD56" i="32"/>
  <c r="D58" i="32"/>
  <c r="A59" i="32"/>
  <c r="F40" i="33"/>
  <c r="E40" i="33"/>
  <c r="D41" i="33"/>
  <c r="P41" i="33"/>
  <c r="M55" i="35" l="1"/>
  <c r="Q54" i="35"/>
  <c r="N57" i="37"/>
  <c r="O57" i="37" s="1"/>
  <c r="K57" i="37"/>
  <c r="L57" i="37" s="1"/>
  <c r="F57" i="37"/>
  <c r="E8" i="37" s="1"/>
  <c r="T57" i="32"/>
  <c r="W57" i="32" s="1"/>
  <c r="AD56" i="34"/>
  <c r="P56" i="37"/>
  <c r="Q56" i="37" s="1"/>
  <c r="M56" i="36"/>
  <c r="Q55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P58" i="32"/>
  <c r="Y58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AD58" i="32" l="1"/>
  <c r="T58" i="32"/>
  <c r="W56" i="34"/>
  <c r="AD57" i="34"/>
  <c r="M57" i="37"/>
  <c r="G56" i="37"/>
  <c r="G48" i="37"/>
  <c r="G40" i="37"/>
  <c r="H54" i="37"/>
  <c r="I54" i="37" s="1"/>
  <c r="H43" i="37"/>
  <c r="I43" i="37" s="1"/>
  <c r="H33" i="37"/>
  <c r="I33" i="37" s="1"/>
  <c r="H25" i="37"/>
  <c r="I25" i="37" s="1"/>
  <c r="H55" i="37"/>
  <c r="I55" i="37" s="1"/>
  <c r="H44" i="37"/>
  <c r="I44" i="37" s="1"/>
  <c r="H34" i="37"/>
  <c r="I34" i="37" s="1"/>
  <c r="H51" i="37"/>
  <c r="I51" i="37" s="1"/>
  <c r="G30" i="37"/>
  <c r="G19" i="37"/>
  <c r="G41" i="37"/>
  <c r="H27" i="37"/>
  <c r="I27" i="37" s="1"/>
  <c r="G55" i="37"/>
  <c r="H35" i="37"/>
  <c r="I35" i="37" s="1"/>
  <c r="H23" i="37"/>
  <c r="I23" i="37" s="1"/>
  <c r="H47" i="37"/>
  <c r="I47" i="37" s="1"/>
  <c r="G23" i="37"/>
  <c r="H53" i="37"/>
  <c r="I53" i="37" s="1"/>
  <c r="H45" i="37"/>
  <c r="I45" i="37" s="1"/>
  <c r="H37" i="37"/>
  <c r="I37" i="37" s="1"/>
  <c r="G53" i="37"/>
  <c r="G42" i="37"/>
  <c r="G32" i="37"/>
  <c r="G24" i="37"/>
  <c r="G54" i="37"/>
  <c r="G43" i="37"/>
  <c r="G33" i="37"/>
  <c r="H46" i="37"/>
  <c r="I46" i="37" s="1"/>
  <c r="H26" i="37"/>
  <c r="I26" i="37" s="1"/>
  <c r="H56" i="37"/>
  <c r="I56" i="37" s="1"/>
  <c r="H36" i="37"/>
  <c r="I36" i="37" s="1"/>
  <c r="G26" i="37"/>
  <c r="G50" i="37"/>
  <c r="G34" i="37"/>
  <c r="G22" i="37"/>
  <c r="H42" i="37"/>
  <c r="I42" i="37" s="1"/>
  <c r="H19" i="37"/>
  <c r="I19" i="37" s="1"/>
  <c r="G52" i="37"/>
  <c r="G44" i="37"/>
  <c r="G36" i="37"/>
  <c r="H48" i="37"/>
  <c r="I48" i="37" s="1"/>
  <c r="H38" i="37"/>
  <c r="I38" i="37" s="1"/>
  <c r="H29" i="37"/>
  <c r="I29" i="37" s="1"/>
  <c r="H21" i="37"/>
  <c r="I21" i="37" s="1"/>
  <c r="H50" i="37"/>
  <c r="I50" i="37" s="1"/>
  <c r="H39" i="37"/>
  <c r="I39" i="37" s="1"/>
  <c r="H30" i="37"/>
  <c r="I30" i="37" s="1"/>
  <c r="G39" i="37"/>
  <c r="G25" i="37"/>
  <c r="G51" i="37"/>
  <c r="H32" i="37"/>
  <c r="I32" i="37" s="1"/>
  <c r="H22" i="37"/>
  <c r="I22" i="37" s="1"/>
  <c r="G45" i="37"/>
  <c r="H28" i="37"/>
  <c r="I28" i="37" s="1"/>
  <c r="H18" i="37"/>
  <c r="I18" i="37" s="1"/>
  <c r="G18" i="37"/>
  <c r="H24" i="37"/>
  <c r="I24" i="37" s="1"/>
  <c r="H57" i="37"/>
  <c r="I57" i="37" s="1"/>
  <c r="H49" i="37"/>
  <c r="I49" i="37" s="1"/>
  <c r="H41" i="37"/>
  <c r="I41" i="37" s="1"/>
  <c r="G57" i="37"/>
  <c r="G47" i="37"/>
  <c r="G37" i="37"/>
  <c r="G28" i="37"/>
  <c r="G20" i="37"/>
  <c r="G49" i="37"/>
  <c r="G38" i="37"/>
  <c r="G29" i="37"/>
  <c r="H31" i="37"/>
  <c r="I31" i="37" s="1"/>
  <c r="H20" i="37"/>
  <c r="I20" i="37" s="1"/>
  <c r="G46" i="37"/>
  <c r="G31" i="37"/>
  <c r="G21" i="37"/>
  <c r="H40" i="37"/>
  <c r="I40" i="37" s="1"/>
  <c r="G27" i="37"/>
  <c r="H52" i="37"/>
  <c r="I52" i="37" s="1"/>
  <c r="G35" i="37"/>
  <c r="M56" i="35"/>
  <c r="Q56" i="35" s="1"/>
  <c r="Q55" i="35"/>
  <c r="T57" i="34"/>
  <c r="P57" i="37"/>
  <c r="M57" i="36"/>
  <c r="Q57" i="36" s="1"/>
  <c r="Q56" i="36"/>
  <c r="AC37" i="34"/>
  <c r="X38" i="34"/>
  <c r="Z38" i="34" s="1"/>
  <c r="U57" i="34"/>
  <c r="W57" i="34" s="1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W58" i="32" s="1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P42" i="33"/>
  <c r="D43" i="33"/>
  <c r="AD58" i="34" l="1"/>
  <c r="T58" i="34"/>
  <c r="Q57" i="37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B38" i="34"/>
  <c r="AA38" i="34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J60" i="32" l="1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J60" i="34" l="1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5" i="33"/>
  <c r="D44" i="33"/>
  <c r="AC39" i="34" l="1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6" i="33"/>
  <c r="P45" i="33"/>
  <c r="AA40" i="34" l="1"/>
  <c r="AB40" i="34" s="1"/>
  <c r="AA40" i="32"/>
  <c r="AB40" i="32" s="1"/>
  <c r="R45" i="33"/>
  <c r="Q45" i="33"/>
  <c r="R46" i="33"/>
  <c r="Q46" i="33"/>
  <c r="O48" i="33"/>
  <c r="C48" i="33"/>
  <c r="D47" i="33"/>
  <c r="D46" i="33"/>
  <c r="AC40" i="34" l="1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AA41" i="34" l="1"/>
  <c r="AB41" i="34" s="1"/>
  <c r="AA41" i="32"/>
  <c r="AB41" i="32" s="1"/>
  <c r="Q47" i="33"/>
  <c r="R47" i="33"/>
  <c r="R48" i="33"/>
  <c r="Q48" i="33"/>
  <c r="O50" i="33"/>
  <c r="C50" i="33"/>
  <c r="D48" i="33"/>
  <c r="AC41" i="34" l="1"/>
  <c r="X42" i="34"/>
  <c r="Z42" i="34" s="1"/>
  <c r="AC41" i="32"/>
  <c r="X42" i="32"/>
  <c r="Z42" i="32" s="1"/>
  <c r="F48" i="33"/>
  <c r="E48" i="33"/>
  <c r="D49" i="33"/>
  <c r="P49" i="33"/>
  <c r="AA42" i="34" l="1"/>
  <c r="AB42" i="34" s="1"/>
  <c r="AA42" i="32"/>
  <c r="AB42" i="32" s="1"/>
  <c r="E49" i="33"/>
  <c r="F49" i="33"/>
  <c r="R49" i="33"/>
  <c r="Q49" i="33"/>
  <c r="C51" i="33"/>
  <c r="O51" i="33"/>
  <c r="P50" i="33"/>
  <c r="AC42" i="34" l="1"/>
  <c r="X43" i="34"/>
  <c r="Z43" i="34" s="1"/>
  <c r="AC42" i="32"/>
  <c r="X43" i="32"/>
  <c r="Z43" i="32" s="1"/>
  <c r="R50" i="33"/>
  <c r="Q50" i="33"/>
  <c r="O52" i="33"/>
  <c r="C52" i="33"/>
  <c r="D50" i="33"/>
  <c r="AA43" i="34" l="1"/>
  <c r="AB43" i="34" s="1"/>
  <c r="AA43" i="32"/>
  <c r="AB43" i="32" s="1"/>
  <c r="F50" i="33"/>
  <c r="E50" i="33"/>
  <c r="D51" i="33"/>
  <c r="P51" i="33"/>
  <c r="AC43" i="34" l="1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AA44" i="34" l="1"/>
  <c r="AB44" i="34" s="1"/>
  <c r="AA44" i="32"/>
  <c r="AB44" i="32" s="1"/>
  <c r="F52" i="33"/>
  <c r="E52" i="33"/>
  <c r="O54" i="33"/>
  <c r="C54" i="33"/>
  <c r="P53" i="33"/>
  <c r="P52" i="33"/>
  <c r="AC44" i="34" l="1"/>
  <c r="X45" i="34"/>
  <c r="Z45" i="34" s="1"/>
  <c r="AC44" i="32"/>
  <c r="X45" i="32"/>
  <c r="Z45" i="32" s="1"/>
  <c r="R52" i="33"/>
  <c r="Q52" i="33"/>
  <c r="R53" i="33"/>
  <c r="Q53" i="33"/>
  <c r="C55" i="33"/>
  <c r="O55" i="33"/>
  <c r="D53" i="33"/>
  <c r="D54" i="33"/>
  <c r="AA45" i="34" l="1"/>
  <c r="AB45" i="34" s="1"/>
  <c r="AA45" i="32"/>
  <c r="AB45" i="32" s="1"/>
  <c r="E53" i="33"/>
  <c r="F53" i="33"/>
  <c r="F54" i="33"/>
  <c r="E54" i="33"/>
  <c r="O56" i="33"/>
  <c r="C56" i="33"/>
  <c r="P54" i="33"/>
  <c r="D55" i="33"/>
  <c r="AC45" i="34" l="1"/>
  <c r="X46" i="34"/>
  <c r="Z46" i="34" s="1"/>
  <c r="AC45" i="32"/>
  <c r="X46" i="32"/>
  <c r="Z46" i="32" s="1"/>
  <c r="R54" i="33"/>
  <c r="Q54" i="33"/>
  <c r="P55" i="33"/>
  <c r="AA46" i="34" l="1"/>
  <c r="AB46" i="34" s="1"/>
  <c r="AA46" i="32"/>
  <c r="AB46" i="32" s="1"/>
  <c r="R55" i="33"/>
  <c r="Q55" i="33"/>
  <c r="E55" i="33"/>
  <c r="F55" i="33"/>
  <c r="C57" i="33"/>
  <c r="O57" i="33"/>
  <c r="D56" i="33"/>
  <c r="AC46" i="34" l="1"/>
  <c r="X47" i="34"/>
  <c r="Z47" i="34" s="1"/>
  <c r="AC46" i="32"/>
  <c r="X47" i="32"/>
  <c r="Z47" i="32" s="1"/>
  <c r="F56" i="33"/>
  <c r="E56" i="33"/>
  <c r="C58" i="33"/>
  <c r="O58" i="33"/>
  <c r="P56" i="33"/>
  <c r="D57" i="33"/>
  <c r="AA47" i="34" l="1"/>
  <c r="AB47" i="34" s="1"/>
  <c r="AA47" i="32"/>
  <c r="AB47" i="32" s="1"/>
  <c r="R56" i="33"/>
  <c r="Q56" i="33"/>
  <c r="P57" i="33"/>
  <c r="AC47" i="34" l="1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AA48" i="34" l="1"/>
  <c r="AB48" i="34" s="1"/>
  <c r="AA48" i="32"/>
  <c r="AB48" i="32" s="1"/>
  <c r="R58" i="33"/>
  <c r="Q58" i="33"/>
  <c r="C60" i="33"/>
  <c r="O60" i="33"/>
  <c r="D58" i="33"/>
  <c r="AC48" i="34" l="1"/>
  <c r="X49" i="34"/>
  <c r="Z49" i="34" s="1"/>
  <c r="AC48" i="32"/>
  <c r="X49" i="32"/>
  <c r="Z49" i="32" s="1"/>
  <c r="F58" i="33"/>
  <c r="E58" i="33"/>
  <c r="P59" i="33"/>
  <c r="D59" i="33"/>
  <c r="AA49" i="34" l="1"/>
  <c r="AB49" i="34" s="1"/>
  <c r="AA49" i="32"/>
  <c r="AB49" i="32" s="1"/>
  <c r="E59" i="33"/>
  <c r="F59" i="33"/>
  <c r="R59" i="33"/>
  <c r="Q59" i="33"/>
  <c r="O61" i="33"/>
  <c r="C61" i="33"/>
  <c r="D60" i="33"/>
  <c r="AC49" i="34" l="1"/>
  <c r="X50" i="34"/>
  <c r="Z50" i="34" s="1"/>
  <c r="AC49" i="32"/>
  <c r="X50" i="32"/>
  <c r="Z50" i="32" s="1"/>
  <c r="F60" i="33"/>
  <c r="E60" i="33"/>
  <c r="O62" i="33"/>
  <c r="C62" i="33"/>
  <c r="D61" i="33"/>
  <c r="P60" i="33"/>
  <c r="AA50" i="34" l="1"/>
  <c r="AB50" i="34" s="1"/>
  <c r="AA50" i="32"/>
  <c r="AB50" i="32" s="1"/>
  <c r="R60" i="33"/>
  <c r="Q60" i="33"/>
  <c r="P61" i="33"/>
  <c r="AC50" i="34" l="1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AA51" i="34" l="1"/>
  <c r="AB51" i="34" s="1"/>
  <c r="AA51" i="32"/>
  <c r="AB51" i="32" s="1"/>
  <c r="F62" i="33"/>
  <c r="E62" i="33"/>
  <c r="O64" i="33"/>
  <c r="C64" i="33"/>
  <c r="D63" i="33"/>
  <c r="P62" i="33"/>
  <c r="AC51" i="34" l="1"/>
  <c r="X52" i="34"/>
  <c r="Z52" i="34" s="1"/>
  <c r="AC51" i="32"/>
  <c r="X52" i="32"/>
  <c r="Z52" i="32" s="1"/>
  <c r="R62" i="33"/>
  <c r="Q62" i="33"/>
  <c r="P63" i="33"/>
  <c r="AA52" i="34" l="1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AC52" i="34" l="1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D65" i="33"/>
  <c r="P64" i="33"/>
  <c r="AA53" i="34" l="1"/>
  <c r="AB53" i="34" s="1"/>
  <c r="AA53" i="32"/>
  <c r="AB53" i="32" s="1"/>
  <c r="R64" i="33"/>
  <c r="Q64" i="33"/>
  <c r="P65" i="33"/>
  <c r="AC53" i="34" l="1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AA54" i="34" l="1"/>
  <c r="AB54" i="34" s="1"/>
  <c r="AA54" i="32"/>
  <c r="AB54" i="32" s="1"/>
  <c r="G66" i="33"/>
  <c r="F66" i="33"/>
  <c r="H66" i="33"/>
  <c r="E66" i="33"/>
  <c r="C68" i="33"/>
  <c r="O68" i="33"/>
  <c r="G59" i="33"/>
  <c r="H60" i="33"/>
  <c r="P66" i="33"/>
  <c r="D68" i="33"/>
  <c r="D67" i="33"/>
  <c r="AC54" i="34" l="1"/>
  <c r="X55" i="34"/>
  <c r="Z55" i="34" s="1"/>
  <c r="AC54" i="32"/>
  <c r="X55" i="32"/>
  <c r="Z55" i="32" s="1"/>
  <c r="S66" i="33"/>
  <c r="S65" i="33" s="1"/>
  <c r="R66" i="33"/>
  <c r="Q66" i="33"/>
  <c r="P67" i="33"/>
  <c r="P68" i="33"/>
  <c r="AA55" i="34" l="1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AC55" i="34" l="1"/>
  <c r="X56" i="34"/>
  <c r="Z56" i="34" s="1"/>
  <c r="AC55" i="32"/>
  <c r="X56" i="32"/>
  <c r="Z56" i="32" s="1"/>
  <c r="G57" i="33"/>
  <c r="H58" i="33"/>
  <c r="S63" i="33"/>
  <c r="T64" i="33"/>
  <c r="AA56" i="34" l="1"/>
  <c r="AB56" i="34" s="1"/>
  <c r="AA56" i="32"/>
  <c r="AB56" i="32" s="1"/>
  <c r="S62" i="33"/>
  <c r="T63" i="33"/>
  <c r="G56" i="33"/>
  <c r="H57" i="33"/>
  <c r="AC56" i="34" l="1"/>
  <c r="X57" i="34"/>
  <c r="Z57" i="34" s="1"/>
  <c r="AC56" i="32"/>
  <c r="X57" i="32"/>
  <c r="Z57" i="32" s="1"/>
  <c r="G55" i="33"/>
  <c r="H56" i="33"/>
  <c r="S61" i="33"/>
  <c r="T62" i="33"/>
  <c r="AA57" i="34" l="1"/>
  <c r="AB57" i="34" s="1"/>
  <c r="AA57" i="32"/>
  <c r="AB57" i="32" s="1"/>
  <c r="S60" i="33"/>
  <c r="T61" i="33"/>
  <c r="G54" i="33"/>
  <c r="H55" i="33"/>
  <c r="AC57" i="34" l="1"/>
  <c r="X58" i="34"/>
  <c r="Z58" i="34" s="1"/>
  <c r="AC57" i="32"/>
  <c r="X58" i="32"/>
  <c r="Z58" i="32" s="1"/>
  <c r="G53" i="33"/>
  <c r="H54" i="33"/>
  <c r="S59" i="33"/>
  <c r="T60" i="33"/>
  <c r="AA58" i="34" l="1"/>
  <c r="AB58" i="34" s="1"/>
  <c r="AC58" i="34" s="1"/>
  <c r="AA58" i="32"/>
  <c r="AB58" i="32" s="1"/>
  <c r="AC58" i="32" s="1"/>
  <c r="S58" i="33"/>
  <c r="T59" i="33"/>
  <c r="G52" i="33"/>
  <c r="H53" i="33"/>
  <c r="G51" i="33" l="1"/>
  <c r="H52" i="33"/>
  <c r="S57" i="33"/>
  <c r="T58" i="33"/>
  <c r="S56" i="33" l="1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AA7" i="30" s="1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C20" i="31" l="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C9" i="30"/>
  <c r="A20" i="31"/>
  <c r="D19" i="31"/>
  <c r="U7" i="30"/>
  <c r="AB7" i="30"/>
  <c r="V7" i="30"/>
  <c r="Z7" i="30"/>
  <c r="X7" i="30"/>
  <c r="C12" i="15"/>
  <c r="AB22" i="30" l="1"/>
  <c r="G19" i="31"/>
  <c r="K19" i="31" s="1"/>
  <c r="L19" i="31" s="1"/>
  <c r="E19" i="31"/>
  <c r="AE19" i="31" s="1"/>
  <c r="O22" i="30"/>
  <c r="C10" i="30"/>
  <c r="B24" i="30"/>
  <c r="AB23" i="30"/>
  <c r="H19" i="31"/>
  <c r="I19" i="31" s="1"/>
  <c r="X19" i="31"/>
  <c r="T19" i="31"/>
  <c r="F19" i="31"/>
  <c r="U19" i="31" s="1"/>
  <c r="AD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AE8" i="30" l="1"/>
  <c r="AD7" i="30"/>
  <c r="AF7" i="30" s="1"/>
  <c r="R8" i="30"/>
  <c r="C11" i="30"/>
  <c r="B25" i="30"/>
  <c r="AB24" i="30"/>
  <c r="O24" i="30"/>
  <c r="C15" i="15"/>
  <c r="G15" i="15"/>
  <c r="U20" i="31"/>
  <c r="G20" i="31"/>
  <c r="F20" i="31"/>
  <c r="V20" i="31" s="1"/>
  <c r="E20" i="31"/>
  <c r="AE20" i="31" s="1"/>
  <c r="AD20" i="3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H20" i="31" l="1"/>
  <c r="K20" i="31"/>
  <c r="AD11" i="30"/>
  <c r="AD9" i="30"/>
  <c r="AD8" i="30"/>
  <c r="N8" i="30"/>
  <c r="O8" i="30" s="1"/>
  <c r="AA8" i="30"/>
  <c r="Q8" i="30"/>
  <c r="Q9" i="30"/>
  <c r="AD10" i="30"/>
  <c r="Q10" i="30"/>
  <c r="R9" i="30"/>
  <c r="R10" i="30" s="1"/>
  <c r="R11" i="30" s="1"/>
  <c r="AE9" i="30"/>
  <c r="AE10" i="30" s="1"/>
  <c r="AE11" i="30" s="1"/>
  <c r="C12" i="30"/>
  <c r="AD12" i="30" s="1"/>
  <c r="Q11" i="30"/>
  <c r="B26" i="30"/>
  <c r="AB25" i="30"/>
  <c r="O25" i="30"/>
  <c r="C16" i="15"/>
  <c r="G16" i="15"/>
  <c r="Q19" i="31"/>
  <c r="Y19" i="31"/>
  <c r="Z19" i="31" s="1"/>
  <c r="M19" i="31"/>
  <c r="G21" i="31"/>
  <c r="F21" i="31"/>
  <c r="E21" i="31"/>
  <c r="AE21" i="31" s="1"/>
  <c r="AD21" i="31"/>
  <c r="W19" i="31"/>
  <c r="A23" i="31"/>
  <c r="D22" i="31"/>
  <c r="T20" i="31"/>
  <c r="W20" i="31" s="1"/>
  <c r="L20" i="31"/>
  <c r="I20" i="31"/>
  <c r="J20" i="31" s="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H21" i="31" l="1"/>
  <c r="K21" i="31"/>
  <c r="AA19" i="31"/>
  <c r="AB19" i="31" s="1"/>
  <c r="AE12" i="30"/>
  <c r="C13" i="30"/>
  <c r="AD13" i="30" s="1"/>
  <c r="Q12" i="30"/>
  <c r="R12" i="30"/>
  <c r="N9" i="30"/>
  <c r="N10" i="30" s="1"/>
  <c r="N11" i="30" s="1"/>
  <c r="N12" i="30" s="1"/>
  <c r="N13" i="30" s="1"/>
  <c r="Y9" i="30"/>
  <c r="Y10" i="30" s="1"/>
  <c r="Y11" i="30" s="1"/>
  <c r="Y12" i="30" s="1"/>
  <c r="Y13" i="30" s="1"/>
  <c r="B27" i="30"/>
  <c r="AB26" i="30"/>
  <c r="O26" i="30"/>
  <c r="C17" i="15"/>
  <c r="G17" i="15"/>
  <c r="AB8" i="30"/>
  <c r="V21" i="31"/>
  <c r="T21" i="31"/>
  <c r="L21" i="31"/>
  <c r="I21" i="3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J21" i="3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AD22" i="31" l="1"/>
  <c r="H22" i="31"/>
  <c r="K22" i="31"/>
  <c r="R13" i="30"/>
  <c r="AE13" i="30"/>
  <c r="C14" i="30"/>
  <c r="AD14" i="30" s="1"/>
  <c r="Q13" i="30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H23" i="31" l="1"/>
  <c r="K23" i="31"/>
  <c r="AD23" i="31"/>
  <c r="U23" i="31"/>
  <c r="W22" i="31"/>
  <c r="N14" i="30"/>
  <c r="R14" i="30"/>
  <c r="AE14" i="30"/>
  <c r="C15" i="30"/>
  <c r="AD15" i="30" s="1"/>
  <c r="Q14" i="30"/>
  <c r="Y14" i="30"/>
  <c r="B29" i="30"/>
  <c r="AB28" i="30"/>
  <c r="O28" i="30"/>
  <c r="C19" i="15"/>
  <c r="G19" i="15"/>
  <c r="R21" i="31"/>
  <c r="Q22" i="31"/>
  <c r="R22" i="31" s="1"/>
  <c r="T23" i="31"/>
  <c r="W23" i="31" s="1"/>
  <c r="L23" i="31"/>
  <c r="I23" i="31"/>
  <c r="J23" i="31" s="1"/>
  <c r="N21" i="31"/>
  <c r="M22" i="31"/>
  <c r="AA20" i="31"/>
  <c r="AB20" i="31" s="1"/>
  <c r="G24" i="31"/>
  <c r="F24" i="31"/>
  <c r="E24" i="31"/>
  <c r="AE24" i="31" s="1"/>
  <c r="AD24" i="31"/>
  <c r="A26" i="31"/>
  <c r="D25" i="31"/>
  <c r="O10" i="30"/>
  <c r="AA10" i="30"/>
  <c r="AB10" i="30"/>
  <c r="Z10" i="30"/>
  <c r="E19" i="8"/>
  <c r="AE19" i="8" s="1"/>
  <c r="T19" i="8"/>
  <c r="X19" i="8"/>
  <c r="F19" i="8"/>
  <c r="G19" i="8"/>
  <c r="D21" i="8"/>
  <c r="D22" i="8"/>
  <c r="A23" i="8"/>
  <c r="G20" i="8"/>
  <c r="F20" i="8"/>
  <c r="V20" i="8" s="1"/>
  <c r="H24" i="31" l="1"/>
  <c r="K24" i="31"/>
  <c r="AE15" i="30"/>
  <c r="C16" i="30"/>
  <c r="AD16" i="30" s="1"/>
  <c r="Q15" i="30"/>
  <c r="N15" i="30"/>
  <c r="R15" i="30"/>
  <c r="Y15" i="30"/>
  <c r="Y16" i="30" s="1"/>
  <c r="B30" i="30"/>
  <c r="AB29" i="30"/>
  <c r="O29" i="30"/>
  <c r="C20" i="15"/>
  <c r="G20" i="15"/>
  <c r="AC20" i="31"/>
  <c r="X21" i="31"/>
  <c r="Z21" i="31" s="1"/>
  <c r="Q23" i="31"/>
  <c r="L24" i="31"/>
  <c r="I24" i="3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J24" i="31"/>
  <c r="U24" i="31"/>
  <c r="AB11" i="30"/>
  <c r="AA11" i="30"/>
  <c r="O11" i="30"/>
  <c r="Z11" i="30"/>
  <c r="E20" i="8"/>
  <c r="AE20" i="8" s="1"/>
  <c r="G22" i="8"/>
  <c r="H22" i="8" s="1"/>
  <c r="I22" i="8" s="1"/>
  <c r="K22" i="8"/>
  <c r="L22" i="8" s="1"/>
  <c r="P19" i="8"/>
  <c r="Y19" i="8" s="1"/>
  <c r="Z19" i="8" s="1"/>
  <c r="H19" i="8"/>
  <c r="P20" i="8"/>
  <c r="Y20" i="8" s="1"/>
  <c r="H20" i="8"/>
  <c r="V19" i="8"/>
  <c r="W19" i="8" s="1"/>
  <c r="F22" i="8"/>
  <c r="V22" i="8" s="1"/>
  <c r="U19" i="8"/>
  <c r="G21" i="8"/>
  <c r="P22" i="8"/>
  <c r="Y22" i="8" s="1"/>
  <c r="AD19" i="8"/>
  <c r="A24" i="8"/>
  <c r="D23" i="8"/>
  <c r="F21" i="8"/>
  <c r="T20" i="8"/>
  <c r="W20" i="8" s="1"/>
  <c r="U20" i="8"/>
  <c r="AD20" i="8"/>
  <c r="T25" i="31" l="1"/>
  <c r="AD25" i="31"/>
  <c r="H25" i="31"/>
  <c r="K25" i="31"/>
  <c r="L25" i="31" s="1"/>
  <c r="N16" i="30"/>
  <c r="R16" i="30"/>
  <c r="AE16" i="30"/>
  <c r="C17" i="30"/>
  <c r="AD17" i="30" s="1"/>
  <c r="Q16" i="30"/>
  <c r="B31" i="30"/>
  <c r="AB30" i="30"/>
  <c r="O30" i="30"/>
  <c r="C21" i="15"/>
  <c r="G21" i="15"/>
  <c r="R23" i="31"/>
  <c r="Q24" i="31"/>
  <c r="W24" i="31"/>
  <c r="I25" i="31"/>
  <c r="AA21" i="31"/>
  <c r="AB21" i="31" s="1"/>
  <c r="A28" i="31"/>
  <c r="D27" i="31"/>
  <c r="J25" i="31"/>
  <c r="P25" i="31"/>
  <c r="Y25" i="31" s="1"/>
  <c r="G26" i="31"/>
  <c r="F26" i="31"/>
  <c r="U26" i="31" s="1"/>
  <c r="E26" i="31"/>
  <c r="AE26" i="31" s="1"/>
  <c r="U25" i="31"/>
  <c r="W25" i="31" s="1"/>
  <c r="N23" i="31"/>
  <c r="M24" i="31"/>
  <c r="K19" i="8"/>
  <c r="E21" i="8"/>
  <c r="E22" i="8" s="1"/>
  <c r="AE22" i="8" s="1"/>
  <c r="O12" i="30"/>
  <c r="AA12" i="30"/>
  <c r="AB12" i="30"/>
  <c r="Z12" i="30"/>
  <c r="U21" i="8"/>
  <c r="AE21" i="8"/>
  <c r="T21" i="8"/>
  <c r="T22" i="8"/>
  <c r="AA19" i="8"/>
  <c r="AB19" i="8" s="1"/>
  <c r="AC19" i="8" s="1"/>
  <c r="U22" i="8"/>
  <c r="AD22" i="8"/>
  <c r="L19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E23" i="8"/>
  <c r="AE23" i="8" s="1"/>
  <c r="F23" i="8"/>
  <c r="G23" i="8"/>
  <c r="A25" i="8"/>
  <c r="D24" i="8"/>
  <c r="W21" i="8" l="1"/>
  <c r="H26" i="31"/>
  <c r="K26" i="31"/>
  <c r="AD26" i="31"/>
  <c r="R17" i="30"/>
  <c r="Y17" i="30"/>
  <c r="AE17" i="30"/>
  <c r="C18" i="30"/>
  <c r="Q17" i="30"/>
  <c r="N17" i="30"/>
  <c r="B32" i="30"/>
  <c r="AB31" i="30"/>
  <c r="O31" i="30"/>
  <c r="C22" i="15"/>
  <c r="G22" i="15"/>
  <c r="AC21" i="31"/>
  <c r="X22" i="31"/>
  <c r="Z22" i="31" s="1"/>
  <c r="V26" i="31"/>
  <c r="T26" i="31"/>
  <c r="L26" i="31"/>
  <c r="I26" i="31"/>
  <c r="J26" i="31" s="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N19" i="8"/>
  <c r="Q21" i="8"/>
  <c r="Q22" i="8" s="1"/>
  <c r="R22" i="8" s="1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AD27" i="31" l="1"/>
  <c r="U27" i="31"/>
  <c r="H27" i="31"/>
  <c r="K27" i="31"/>
  <c r="L27" i="31" s="1"/>
  <c r="AE18" i="30"/>
  <c r="Y18" i="30"/>
  <c r="AD18" i="30"/>
  <c r="C19" i="30"/>
  <c r="AD19" i="30" s="1"/>
  <c r="Q18" i="30"/>
  <c r="N18" i="30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I27" i="31"/>
  <c r="J27" i="31" s="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U25" i="8" s="1"/>
  <c r="Q23" i="8"/>
  <c r="R23" i="8" s="1"/>
  <c r="R19" i="30" l="1"/>
  <c r="N19" i="30"/>
  <c r="H28" i="31"/>
  <c r="I28" i="31" s="1"/>
  <c r="J28" i="31" s="1"/>
  <c r="K28" i="31"/>
  <c r="AE19" i="30"/>
  <c r="C20" i="30"/>
  <c r="AD20" i="30" s="1"/>
  <c r="Q19" i="30"/>
  <c r="Y19" i="30"/>
  <c r="Y20" i="30" s="1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W28" i="31" s="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U26" i="8" s="1"/>
  <c r="G26" i="8"/>
  <c r="Q24" i="8"/>
  <c r="A28" i="8"/>
  <c r="D27" i="8"/>
  <c r="X22" i="8"/>
  <c r="Z22" i="8" s="1"/>
  <c r="AC21" i="8"/>
  <c r="W24" i="8"/>
  <c r="H29" i="31" l="1"/>
  <c r="K29" i="31"/>
  <c r="AD29" i="31"/>
  <c r="P29" i="31"/>
  <c r="Y29" i="31" s="1"/>
  <c r="U29" i="31"/>
  <c r="N20" i="30"/>
  <c r="AE20" i="30"/>
  <c r="C21" i="30"/>
  <c r="AD21" i="30" s="1"/>
  <c r="Q20" i="30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W29" i="31"/>
  <c r="T29" i="31"/>
  <c r="L29" i="31"/>
  <c r="I29" i="31"/>
  <c r="J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T30" i="31" l="1"/>
  <c r="AD30" i="31"/>
  <c r="H30" i="31"/>
  <c r="I30" i="31" s="1"/>
  <c r="J30" i="31" s="1"/>
  <c r="K30" i="31"/>
  <c r="R21" i="30"/>
  <c r="N21" i="30"/>
  <c r="Y21" i="30"/>
  <c r="AE21" i="30"/>
  <c r="C22" i="30"/>
  <c r="AD22" i="30" s="1"/>
  <c r="Q21" i="30"/>
  <c r="B36" i="30"/>
  <c r="AB35" i="30"/>
  <c r="O35" i="30"/>
  <c r="C26" i="15"/>
  <c r="G26" i="15"/>
  <c r="AC23" i="31"/>
  <c r="X24" i="31"/>
  <c r="Z24" i="31" s="1"/>
  <c r="A33" i="31"/>
  <c r="D32" i="31"/>
  <c r="L30" i="31"/>
  <c r="R28" i="31"/>
  <c r="Q29" i="31"/>
  <c r="P30" i="31"/>
  <c r="Y30" i="31" s="1"/>
  <c r="N28" i="31"/>
  <c r="M29" i="31"/>
  <c r="U30" i="31"/>
  <c r="W30" i="31" s="1"/>
  <c r="U31" i="31"/>
  <c r="G31" i="3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W31" i="31" l="1"/>
  <c r="T31" i="31"/>
  <c r="AD31" i="31"/>
  <c r="H31" i="31"/>
  <c r="I31" i="31" s="1"/>
  <c r="J31" i="31" s="1"/>
  <c r="K31" i="31"/>
  <c r="Y22" i="30"/>
  <c r="AE22" i="30"/>
  <c r="AE23" i="30" s="1"/>
  <c r="R22" i="30"/>
  <c r="C23" i="30"/>
  <c r="Q22" i="30"/>
  <c r="N22" i="30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U32" i="31" l="1"/>
  <c r="W28" i="8"/>
  <c r="H32" i="31"/>
  <c r="K32" i="31"/>
  <c r="J28" i="8"/>
  <c r="P32" i="31"/>
  <c r="Y32" i="31" s="1"/>
  <c r="Y23" i="30"/>
  <c r="AD23" i="30"/>
  <c r="C24" i="30"/>
  <c r="AD24" i="30" s="1"/>
  <c r="Q23" i="30"/>
  <c r="N23" i="30"/>
  <c r="R23" i="30"/>
  <c r="B38" i="30"/>
  <c r="AB37" i="30"/>
  <c r="O37" i="30"/>
  <c r="C28" i="15"/>
  <c r="G28" i="15"/>
  <c r="N30" i="31"/>
  <c r="M31" i="31"/>
  <c r="R30" i="31"/>
  <c r="Q31" i="31"/>
  <c r="L32" i="31"/>
  <c r="I32" i="31"/>
  <c r="J32" i="31" s="1"/>
  <c r="T32" i="31"/>
  <c r="W32" i="31" s="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H33" i="31" l="1"/>
  <c r="K33" i="31"/>
  <c r="T33" i="31"/>
  <c r="W33" i="31" s="1"/>
  <c r="AD33" i="31"/>
  <c r="U33" i="31"/>
  <c r="R24" i="30"/>
  <c r="N24" i="30"/>
  <c r="AE24" i="30"/>
  <c r="C25" i="30"/>
  <c r="AD25" i="30" s="1"/>
  <c r="Q24" i="30"/>
  <c r="Y24" i="30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T34" i="31"/>
  <c r="F34" i="31"/>
  <c r="V34" i="31" s="1"/>
  <c r="AE34" i="31"/>
  <c r="AD34" i="31"/>
  <c r="G34" i="31"/>
  <c r="E34" i="3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H34" i="31" l="1"/>
  <c r="K34" i="31"/>
  <c r="P34" i="31"/>
  <c r="Y34" i="31" s="1"/>
  <c r="Y25" i="30"/>
  <c r="AE25" i="30"/>
  <c r="C26" i="30"/>
  <c r="AD26" i="30" s="1"/>
  <c r="Q25" i="30"/>
  <c r="R25" i="30"/>
  <c r="N25" i="30"/>
  <c r="N26" i="30" s="1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H35" i="31" l="1"/>
  <c r="K35" i="31"/>
  <c r="U35" i="31"/>
  <c r="AE26" i="30"/>
  <c r="AE27" i="30" s="1"/>
  <c r="R26" i="30"/>
  <c r="Y26" i="30"/>
  <c r="C27" i="30"/>
  <c r="AD27" i="30" s="1"/>
  <c r="Q26" i="30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I35" i="31"/>
  <c r="J35" i="31" s="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H36" i="31" l="1"/>
  <c r="K36" i="31"/>
  <c r="AD36" i="31"/>
  <c r="T36" i="31"/>
  <c r="W35" i="31"/>
  <c r="Y27" i="30"/>
  <c r="N27" i="30"/>
  <c r="C28" i="30"/>
  <c r="AD28" i="30" s="1"/>
  <c r="Q27" i="30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W33" i="8" s="1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H37" i="31" l="1"/>
  <c r="K37" i="31"/>
  <c r="AE28" i="30"/>
  <c r="C29" i="30"/>
  <c r="AD29" i="30" s="1"/>
  <c r="Q28" i="30"/>
  <c r="R28" i="30"/>
  <c r="R29" i="30" s="1"/>
  <c r="Y28" i="30"/>
  <c r="Y29" i="30" s="1"/>
  <c r="N28" i="30"/>
  <c r="N29" i="30" s="1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U38" i="31"/>
  <c r="G38" i="31"/>
  <c r="E38" i="31"/>
  <c r="AE38" i="31" s="1"/>
  <c r="U37" i="31"/>
  <c r="A40" i="31"/>
  <c r="D39" i="31"/>
  <c r="T37" i="31"/>
  <c r="M33" i="8"/>
  <c r="AA25" i="30"/>
  <c r="Z24" i="30"/>
  <c r="U34" i="8"/>
  <c r="T34" i="8"/>
  <c r="N30" i="8"/>
  <c r="I33" i="8"/>
  <c r="J33" i="8" s="1"/>
  <c r="K33" i="8"/>
  <c r="L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W37" i="31" l="1"/>
  <c r="H38" i="31"/>
  <c r="K38" i="31"/>
  <c r="AE29" i="30"/>
  <c r="C30" i="30"/>
  <c r="AD30" i="30" s="1"/>
  <c r="Q29" i="30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U39" i="31"/>
  <c r="G39" i="31"/>
  <c r="T38" i="31"/>
  <c r="W38" i="31" s="1"/>
  <c r="N36" i="31"/>
  <c r="M37" i="31"/>
  <c r="Q37" i="31"/>
  <c r="L38" i="31"/>
  <c r="I38" i="31"/>
  <c r="J38" i="31" s="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H39" i="31" l="1"/>
  <c r="K39" i="31"/>
  <c r="T39" i="31"/>
  <c r="AE30" i="30"/>
  <c r="AE31" i="30" s="1"/>
  <c r="C31" i="30"/>
  <c r="AD31" i="30" s="1"/>
  <c r="Q30" i="30"/>
  <c r="N30" i="30"/>
  <c r="N31" i="30" s="1"/>
  <c r="Y30" i="30"/>
  <c r="Y31" i="30" s="1"/>
  <c r="R30" i="30"/>
  <c r="R31" i="30" s="1"/>
  <c r="B45" i="30"/>
  <c r="AB44" i="30"/>
  <c r="O44" i="30"/>
  <c r="W39" i="31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L39" i="3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U40" i="31" l="1"/>
  <c r="T40" i="31"/>
  <c r="H40" i="31"/>
  <c r="K40" i="31"/>
  <c r="P40" i="31"/>
  <c r="Y40" i="31" s="1"/>
  <c r="C32" i="30"/>
  <c r="Q31" i="30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I40" i="31"/>
  <c r="J40" i="31" s="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H41" i="31" l="1"/>
  <c r="K41" i="31"/>
  <c r="R32" i="30"/>
  <c r="AD32" i="30"/>
  <c r="Y32" i="30"/>
  <c r="N32" i="30"/>
  <c r="AE32" i="30"/>
  <c r="C33" i="30"/>
  <c r="Q32" i="30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W41" i="31" l="1"/>
  <c r="H42" i="31"/>
  <c r="K42" i="31"/>
  <c r="Y33" i="30"/>
  <c r="AD33" i="30"/>
  <c r="AE33" i="30"/>
  <c r="C34" i="30"/>
  <c r="AD34" i="30" s="1"/>
  <c r="Q33" i="30"/>
  <c r="N33" i="30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W42" i="31" s="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H43" i="31" l="1"/>
  <c r="I43" i="31" s="1"/>
  <c r="J43" i="31" s="1"/>
  <c r="K43" i="31"/>
  <c r="Y34" i="30"/>
  <c r="R34" i="30"/>
  <c r="N34" i="30"/>
  <c r="AE34" i="30"/>
  <c r="C35" i="30"/>
  <c r="AD35" i="30" s="1"/>
  <c r="Q34" i="30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H44" i="31" l="1"/>
  <c r="K44" i="31"/>
  <c r="P44" i="31"/>
  <c r="Y44" i="31" s="1"/>
  <c r="AE35" i="30"/>
  <c r="AE36" i="30" s="1"/>
  <c r="C36" i="30"/>
  <c r="AD36" i="30" s="1"/>
  <c r="Q35" i="30"/>
  <c r="Y35" i="30"/>
  <c r="Y36" i="30" s="1"/>
  <c r="R35" i="30"/>
  <c r="R36" i="30" s="1"/>
  <c r="N35" i="30"/>
  <c r="N36" i="30" s="1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U45" i="31"/>
  <c r="T44" i="31"/>
  <c r="W44" i="31" s="1"/>
  <c r="U44" i="31"/>
  <c r="Q43" i="31"/>
  <c r="R43" i="31" s="1"/>
  <c r="N42" i="31"/>
  <c r="M43" i="31"/>
  <c r="A47" i="31"/>
  <c r="D46" i="31"/>
  <c r="L44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H45" i="31" l="1"/>
  <c r="K45" i="31"/>
  <c r="Q44" i="31"/>
  <c r="R44" i="31" s="1"/>
  <c r="C37" i="30"/>
  <c r="AD37" i="30" s="1"/>
  <c r="Q36" i="30"/>
  <c r="B51" i="30"/>
  <c r="O50" i="30"/>
  <c r="AB50" i="30"/>
  <c r="C41" i="15"/>
  <c r="G41" i="15"/>
  <c r="I45" i="31"/>
  <c r="J45" i="31" s="1"/>
  <c r="L45" i="31"/>
  <c r="AA31" i="31"/>
  <c r="AB31" i="31" s="1"/>
  <c r="F46" i="31"/>
  <c r="V46" i="31" s="1"/>
  <c r="E46" i="31"/>
  <c r="AE46" i="31" s="1"/>
  <c r="G46" i="31"/>
  <c r="U46" i="31" s="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Q45" i="31" l="1"/>
  <c r="R45" i="31" s="1"/>
  <c r="H46" i="31"/>
  <c r="K46" i="31"/>
  <c r="N37" i="30"/>
  <c r="R37" i="30"/>
  <c r="AE37" i="30"/>
  <c r="C38" i="30"/>
  <c r="AD38" i="30" s="1"/>
  <c r="Q37" i="30"/>
  <c r="Y37" i="30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T47" i="31"/>
  <c r="F47" i="31"/>
  <c r="V47" i="31" s="1"/>
  <c r="E47" i="31"/>
  <c r="AE47" i="31" s="1"/>
  <c r="P47" i="31"/>
  <c r="Y47" i="31" s="1"/>
  <c r="G47" i="31"/>
  <c r="AD47" i="31"/>
  <c r="AD46" i="31"/>
  <c r="T46" i="31"/>
  <c r="W46" i="31" s="1"/>
  <c r="I46" i="31"/>
  <c r="J46" i="31" s="1"/>
  <c r="L46" i="31"/>
  <c r="P46" i="31"/>
  <c r="Y46" i="31" s="1"/>
  <c r="M42" i="8"/>
  <c r="AA34" i="30"/>
  <c r="Z33" i="30"/>
  <c r="T43" i="8"/>
  <c r="U43" i="8"/>
  <c r="N39" i="8"/>
  <c r="I42" i="8"/>
  <c r="J42" i="8" s="1"/>
  <c r="K42" i="8"/>
  <c r="L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H47" i="31" l="1"/>
  <c r="K47" i="31"/>
  <c r="AE38" i="30"/>
  <c r="C39" i="30"/>
  <c r="AD39" i="30" s="1"/>
  <c r="Q38" i="30"/>
  <c r="N38" i="30"/>
  <c r="N39" i="30" s="1"/>
  <c r="Y38" i="30"/>
  <c r="R38" i="30"/>
  <c r="R39" i="30" s="1"/>
  <c r="B53" i="30"/>
  <c r="AB52" i="30"/>
  <c r="O52" i="30"/>
  <c r="C43" i="15"/>
  <c r="G43" i="15"/>
  <c r="A50" i="31"/>
  <c r="D49" i="31"/>
  <c r="U47" i="31"/>
  <c r="W47" i="31" s="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U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U45" i="8" l="1"/>
  <c r="H48" i="31"/>
  <c r="K48" i="31"/>
  <c r="L48" i="31" s="1"/>
  <c r="Y39" i="30"/>
  <c r="AE39" i="30"/>
  <c r="C40" i="30"/>
  <c r="AD40" i="30" s="1"/>
  <c r="Q39" i="30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U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H49" i="31" l="1"/>
  <c r="K49" i="31"/>
  <c r="Y40" i="30"/>
  <c r="R40" i="30"/>
  <c r="AE40" i="30"/>
  <c r="C41" i="30"/>
  <c r="AD41" i="30" s="1"/>
  <c r="Q40" i="30"/>
  <c r="N40" i="30"/>
  <c r="B55" i="30"/>
  <c r="AB54" i="30"/>
  <c r="O54" i="30"/>
  <c r="C45" i="15"/>
  <c r="G45" i="15"/>
  <c r="R47" i="31"/>
  <c r="Q48" i="31"/>
  <c r="I49" i="31"/>
  <c r="J49" i="31" s="1"/>
  <c r="L49" i="3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H50" i="31" l="1"/>
  <c r="K50" i="31"/>
  <c r="T50" i="31"/>
  <c r="P50" i="31"/>
  <c r="Y50" i="31" s="1"/>
  <c r="AE41" i="30"/>
  <c r="N41" i="30"/>
  <c r="C42" i="30"/>
  <c r="AD42" i="30" s="1"/>
  <c r="Q41" i="30"/>
  <c r="R41" i="30"/>
  <c r="Y41" i="30"/>
  <c r="Y42" i="30" s="1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W50" i="31" s="1"/>
  <c r="I50" i="31"/>
  <c r="J50" i="31" s="1"/>
  <c r="L50" i="3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H51" i="31" l="1"/>
  <c r="K51" i="31"/>
  <c r="T51" i="31"/>
  <c r="P51" i="31"/>
  <c r="Y51" i="31" s="1"/>
  <c r="N42" i="30"/>
  <c r="R42" i="30"/>
  <c r="AE42" i="30"/>
  <c r="C43" i="30"/>
  <c r="AD43" i="30" s="1"/>
  <c r="Q42" i="30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J48" i="8" s="1"/>
  <c r="K47" i="8"/>
  <c r="L47" i="8" s="1"/>
  <c r="M47" i="8" s="1"/>
  <c r="M48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Q51" i="31" l="1"/>
  <c r="R51" i="31" s="1"/>
  <c r="T52" i="31"/>
  <c r="U52" i="31"/>
  <c r="H52" i="31"/>
  <c r="K52" i="31"/>
  <c r="AD52" i="31"/>
  <c r="Y43" i="30"/>
  <c r="N43" i="30"/>
  <c r="AE43" i="30"/>
  <c r="C44" i="30"/>
  <c r="AD44" i="30" s="1"/>
  <c r="Q43" i="30"/>
  <c r="R43" i="30"/>
  <c r="B58" i="30"/>
  <c r="AB57" i="30"/>
  <c r="O57" i="30"/>
  <c r="C48" i="15"/>
  <c r="G48" i="15"/>
  <c r="AC34" i="31"/>
  <c r="X35" i="31"/>
  <c r="Z35" i="31" s="1"/>
  <c r="W52" i="3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H53" i="31" l="1"/>
  <c r="K53" i="31"/>
  <c r="T53" i="31"/>
  <c r="W53" i="31" s="1"/>
  <c r="U53" i="31"/>
  <c r="AE44" i="30"/>
  <c r="C45" i="30"/>
  <c r="AD45" i="30" s="1"/>
  <c r="Q44" i="30"/>
  <c r="N44" i="30"/>
  <c r="N45" i="30" s="1"/>
  <c r="R44" i="30"/>
  <c r="R45" i="30" s="1"/>
  <c r="Y44" i="30"/>
  <c r="Y45" i="30" s="1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T54" i="31"/>
  <c r="Q53" i="31"/>
  <c r="R53" i="31" s="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H54" i="31" l="1"/>
  <c r="K54" i="31"/>
  <c r="AE45" i="30"/>
  <c r="C46" i="30"/>
  <c r="AD46" i="30" s="1"/>
  <c r="Q45" i="30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U55" i="31"/>
  <c r="G55" i="31"/>
  <c r="F55" i="31"/>
  <c r="V55" i="31" s="1"/>
  <c r="E55" i="31"/>
  <c r="AE55" i="31" s="1"/>
  <c r="T55" i="3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H55" i="31" l="1"/>
  <c r="K55" i="31"/>
  <c r="R46" i="30"/>
  <c r="Y46" i="30"/>
  <c r="AE46" i="30"/>
  <c r="C47" i="30"/>
  <c r="AD47" i="30" s="1"/>
  <c r="Q46" i="30"/>
  <c r="N46" i="30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T56" i="31"/>
  <c r="L55" i="3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H56" i="31" l="1"/>
  <c r="K56" i="31"/>
  <c r="P56" i="31"/>
  <c r="Y56" i="31" s="1"/>
  <c r="U56" i="31"/>
  <c r="W56" i="31" s="1"/>
  <c r="N47" i="30"/>
  <c r="N48" i="30" s="1"/>
  <c r="AE47" i="30"/>
  <c r="AE48" i="30" s="1"/>
  <c r="C48" i="30"/>
  <c r="AD48" i="30" s="1"/>
  <c r="Q47" i="30"/>
  <c r="Y47" i="30"/>
  <c r="Y48" i="30" s="1"/>
  <c r="R47" i="30"/>
  <c r="R48" i="30" s="1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L56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T57" i="31" l="1"/>
  <c r="H57" i="31"/>
  <c r="K57" i="31"/>
  <c r="C49" i="30"/>
  <c r="AD49" i="30" s="1"/>
  <c r="Q48" i="30"/>
  <c r="B63" i="30"/>
  <c r="AB62" i="30"/>
  <c r="O62" i="30"/>
  <c r="C53" i="15"/>
  <c r="G53" i="15"/>
  <c r="N55" i="31"/>
  <c r="M56" i="31"/>
  <c r="AE57" i="31"/>
  <c r="L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H58" i="31" l="1"/>
  <c r="K58" i="31"/>
  <c r="T58" i="31"/>
  <c r="P58" i="31"/>
  <c r="Y58" i="31" s="1"/>
  <c r="R49" i="30"/>
  <c r="N49" i="30"/>
  <c r="AE49" i="30"/>
  <c r="C50" i="30"/>
  <c r="AD50" i="30" s="1"/>
  <c r="Q49" i="30"/>
  <c r="Y49" i="30"/>
  <c r="B64" i="30"/>
  <c r="O63" i="30"/>
  <c r="AB63" i="30"/>
  <c r="C54" i="15"/>
  <c r="G54" i="15"/>
  <c r="AC37" i="31"/>
  <c r="X38" i="31"/>
  <c r="Z38" i="31" s="1"/>
  <c r="U58" i="31"/>
  <c r="W58" i="31" s="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J54" i="8"/>
  <c r="U55" i="8"/>
  <c r="AA46" i="30"/>
  <c r="Z45" i="30"/>
  <c r="T55" i="8"/>
  <c r="N51" i="8"/>
  <c r="I54" i="8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H60" i="31" l="1"/>
  <c r="K60" i="31"/>
  <c r="H59" i="31"/>
  <c r="K59" i="31"/>
  <c r="AE50" i="30"/>
  <c r="C51" i="30"/>
  <c r="AD51" i="30" s="1"/>
  <c r="Q50" i="30"/>
  <c r="R50" i="30"/>
  <c r="R51" i="30" s="1"/>
  <c r="Y50" i="30"/>
  <c r="Y51" i="30" s="1"/>
  <c r="N50" i="30"/>
  <c r="N51" i="30" s="1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J60" i="31" l="1"/>
  <c r="AE51" i="30"/>
  <c r="C52" i="30"/>
  <c r="Q51" i="30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R52" i="30" l="1"/>
  <c r="AD52" i="30"/>
  <c r="N52" i="30"/>
  <c r="AE52" i="30"/>
  <c r="C53" i="30"/>
  <c r="Q52" i="30"/>
  <c r="Y52" i="30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W58" i="8" s="1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AE53" i="30" l="1"/>
  <c r="N53" i="30"/>
  <c r="AD53" i="30"/>
  <c r="Y53" i="30"/>
  <c r="C54" i="30"/>
  <c r="AD54" i="30" s="1"/>
  <c r="Q53" i="30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AE54" i="30" l="1"/>
  <c r="C55" i="30"/>
  <c r="AD55" i="30" s="1"/>
  <c r="Q54" i="30"/>
  <c r="Y54" i="30"/>
  <c r="Y55" i="30" s="1"/>
  <c r="R54" i="30"/>
  <c r="R55" i="30" s="1"/>
  <c r="N54" i="30"/>
  <c r="N55" i="30" s="1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AE55" i="30" l="1"/>
  <c r="C56" i="30"/>
  <c r="AD56" i="30" s="1"/>
  <c r="Q55" i="30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N56" i="30" l="1"/>
  <c r="AE56" i="30"/>
  <c r="C57" i="30"/>
  <c r="AD57" i="30" s="1"/>
  <c r="Q56" i="30"/>
  <c r="Y56" i="30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H4" i="2"/>
  <c r="AG4" i="2"/>
  <c r="AG4" i="1"/>
  <c r="AH4" i="1" s="1"/>
  <c r="F6" i="1"/>
  <c r="AG6" i="1" s="1"/>
  <c r="F7" i="1"/>
  <c r="AG7" i="1" s="1"/>
  <c r="AH7" i="1" s="1"/>
  <c r="F8" i="1"/>
  <c r="AG8" i="1" s="1"/>
  <c r="F9" i="1"/>
  <c r="AG9" i="1" s="1"/>
  <c r="F10" i="1"/>
  <c r="AG10" i="1" s="1"/>
  <c r="AH10" i="1" s="1"/>
  <c r="F11" i="1"/>
  <c r="AG11" i="1" s="1"/>
  <c r="AH11" i="1" s="1"/>
  <c r="F12" i="1"/>
  <c r="AG12" i="1" s="1"/>
  <c r="F13" i="1"/>
  <c r="AG13" i="1" s="1"/>
  <c r="AH13" i="1" s="1"/>
  <c r="F14" i="1"/>
  <c r="AG14" i="1" s="1"/>
  <c r="F15" i="1"/>
  <c r="AG15" i="1" s="1"/>
  <c r="AH15" i="1" s="1"/>
  <c r="F16" i="1"/>
  <c r="AG16" i="1" s="1"/>
  <c r="F17" i="1"/>
  <c r="AG17" i="1" s="1"/>
  <c r="AH17" i="1" s="1"/>
  <c r="F18" i="1"/>
  <c r="AG18" i="1" s="1"/>
  <c r="AH18" i="1" s="1"/>
  <c r="F19" i="1"/>
  <c r="AG19" i="1" s="1"/>
  <c r="F20" i="1"/>
  <c r="AG20" i="1" s="1"/>
  <c r="F21" i="1"/>
  <c r="AG21" i="1" s="1"/>
  <c r="F22" i="1"/>
  <c r="AG22" i="1" s="1"/>
  <c r="F23" i="1"/>
  <c r="AG23" i="1" s="1"/>
  <c r="AH23" i="1" s="1"/>
  <c r="F24" i="1"/>
  <c r="AG24" i="1" s="1"/>
  <c r="F25" i="1"/>
  <c r="AG25" i="1" s="1"/>
  <c r="F26" i="1"/>
  <c r="AG26" i="1" s="1"/>
  <c r="AH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AH35" i="1" s="1"/>
  <c r="F36" i="1"/>
  <c r="AG36" i="1" s="1"/>
  <c r="F37" i="1"/>
  <c r="AG37" i="1" s="1"/>
  <c r="F38" i="1"/>
  <c r="AG38" i="1" s="1"/>
  <c r="AH38" i="1" s="1"/>
  <c r="F39" i="1"/>
  <c r="AG39" i="1" s="1"/>
  <c r="AH39" i="1" s="1"/>
  <c r="F40" i="1"/>
  <c r="AG40" i="1" s="1"/>
  <c r="F41" i="1"/>
  <c r="AG41" i="1" s="1"/>
  <c r="F42" i="1"/>
  <c r="AG42" i="1" s="1"/>
  <c r="AH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AH20" i="2" l="1"/>
  <c r="AH6" i="2"/>
  <c r="AH6" i="1"/>
  <c r="AH5" i="1"/>
  <c r="AH46" i="1"/>
  <c r="E15" i="12" s="1"/>
  <c r="D15" i="12"/>
  <c r="AH5" i="2"/>
  <c r="R57" i="30"/>
  <c r="AE57" i="30"/>
  <c r="Y57" i="30"/>
  <c r="C58" i="30"/>
  <c r="AD58" i="30" s="1"/>
  <c r="Q57" i="30"/>
  <c r="N57" i="30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I36" i="1" s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4" i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66" i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23" i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I64" i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AI45" i="1" l="1"/>
  <c r="E14" i="12"/>
  <c r="AJ44" i="1"/>
  <c r="F13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N58" i="30"/>
  <c r="AE58" i="30"/>
  <c r="C59" i="30"/>
  <c r="AD59" i="30" s="1"/>
  <c r="Q58" i="30"/>
  <c r="R58" i="30"/>
  <c r="Y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AJ45" i="2" l="1"/>
  <c r="F14" i="18"/>
  <c r="AJ46" i="1"/>
  <c r="F15" i="12"/>
  <c r="R59" i="30"/>
  <c r="N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Y59" i="30"/>
  <c r="AE59" i="30"/>
  <c r="AJ45" i="1"/>
  <c r="F14" i="12"/>
  <c r="C60" i="30"/>
  <c r="AD60" i="30" s="1"/>
  <c r="Q59" i="30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AL44" i="1" l="1"/>
  <c r="H13" i="12"/>
  <c r="AK46" i="1"/>
  <c r="G15" i="12"/>
  <c r="AK45" i="1"/>
  <c r="G14" i="12"/>
  <c r="AK44" i="2"/>
  <c r="G13" i="18"/>
  <c r="AK46" i="2"/>
  <c r="G15" i="18"/>
  <c r="AK45" i="2"/>
  <c r="G14" i="18"/>
  <c r="R60" i="30"/>
  <c r="Y60" i="30"/>
  <c r="AE60" i="30"/>
  <c r="AE61" i="30" s="1"/>
  <c r="C61" i="30"/>
  <c r="AD61" i="30" s="1"/>
  <c r="Q60" i="30"/>
  <c r="N60" i="30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AL45" i="2" l="1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Y61" i="30"/>
  <c r="Y62" i="30" s="1"/>
  <c r="AA62" i="30" s="1"/>
  <c r="N61" i="30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AN44" i="1" l="1"/>
  <c r="J13" i="12"/>
  <c r="AM46" i="2"/>
  <c r="I15" i="18"/>
  <c r="AM44" i="2"/>
  <c r="I13" i="18"/>
  <c r="AM45" i="1"/>
  <c r="I14" i="12"/>
  <c r="AM46" i="1"/>
  <c r="I15" i="12"/>
  <c r="AM45" i="2"/>
  <c r="I14" i="18"/>
  <c r="N62" i="30"/>
  <c r="AE62" i="30"/>
  <c r="Z62" i="30"/>
  <c r="C63" i="30"/>
  <c r="AD63" i="30" s="1"/>
  <c r="Q62" i="30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AN45" i="2" l="1"/>
  <c r="J14" i="18"/>
  <c r="AN45" i="1"/>
  <c r="J14" i="12"/>
  <c r="AN46" i="2"/>
  <c r="J15" i="18"/>
  <c r="AN46" i="1"/>
  <c r="J15" i="12"/>
  <c r="AN44" i="2"/>
  <c r="J13" i="18"/>
  <c r="AO44" i="1"/>
  <c r="K13" i="12"/>
  <c r="Y63" i="30"/>
  <c r="AE63" i="30"/>
  <c r="C64" i="30"/>
  <c r="AD64" i="30" s="1"/>
  <c r="Q63" i="30"/>
  <c r="R63" i="30"/>
  <c r="N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H68" i="15"/>
  <c r="AP44" i="1" l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N64" i="30"/>
  <c r="R64" i="30"/>
  <c r="R65" i="30" s="1"/>
  <c r="AE64" i="30"/>
  <c r="AE65" i="30" s="1"/>
  <c r="C65" i="30"/>
  <c r="AD65" i="30" s="1"/>
  <c r="Q64" i="30"/>
  <c r="Y64" i="30"/>
  <c r="AA64" i="30" s="1"/>
  <c r="C69" i="15"/>
  <c r="G69" i="15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H69" i="15"/>
  <c r="D69" i="15"/>
  <c r="F76" i="2" l="1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Y65" i="30"/>
  <c r="AA65" i="30" s="1"/>
  <c r="Z64" i="30"/>
  <c r="N65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AH76" i="2" l="1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R67" i="30" s="1"/>
  <c r="N66" i="30"/>
  <c r="AE66" i="30"/>
  <c r="C67" i="30"/>
  <c r="AD67" i="30" s="1"/>
  <c r="Q66" i="30"/>
  <c r="Z65" i="30"/>
  <c r="Y66" i="30"/>
  <c r="AA66" i="30" s="1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I76" i="2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AR46" i="2" l="1"/>
  <c r="N15" i="18"/>
  <c r="AR45" i="2"/>
  <c r="N14" i="18"/>
  <c r="AR45" i="1"/>
  <c r="N14" i="12"/>
  <c r="AR44" i="2"/>
  <c r="N13" i="18"/>
  <c r="AS44" i="1"/>
  <c r="O13" i="12"/>
  <c r="AR46" i="1"/>
  <c r="N15" i="12"/>
  <c r="N67" i="30"/>
  <c r="AE67" i="30"/>
  <c r="Z66" i="30"/>
  <c r="Y67" i="30"/>
  <c r="AA67" i="30" s="1"/>
  <c r="C68" i="30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AS46" i="1" l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Y68" i="30"/>
  <c r="AA68" i="30" s="1"/>
  <c r="Z67" i="30"/>
  <c r="N68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AT46" i="2" l="1"/>
  <c r="P15" i="18"/>
  <c r="AU44" i="1"/>
  <c r="Q13" i="12"/>
  <c r="AT44" i="2"/>
  <c r="P13" i="18"/>
  <c r="AT45" i="1"/>
  <c r="P14" i="12"/>
  <c r="AT45" i="2"/>
  <c r="P14" i="18"/>
  <c r="AT46" i="1"/>
  <c r="P15" i="12"/>
  <c r="N69" i="30"/>
  <c r="AE69" i="30"/>
  <c r="Z68" i="30"/>
  <c r="Y69" i="30"/>
  <c r="AA69" i="30" s="1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AU46" i="1" l="1"/>
  <c r="Q15" i="12"/>
  <c r="AU45" i="1"/>
  <c r="Q14" i="12"/>
  <c r="AV44" i="1"/>
  <c r="R13" i="12"/>
  <c r="AU45" i="2"/>
  <c r="Q14" i="18"/>
  <c r="AU44" i="2"/>
  <c r="Q13" i="18"/>
  <c r="AU46" i="2"/>
  <c r="Q15" i="18"/>
  <c r="N70" i="30"/>
  <c r="N71" i="30" s="1"/>
  <c r="R70" i="30"/>
  <c r="AE70" i="30"/>
  <c r="Y70" i="30"/>
  <c r="AA70" i="30" s="1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9" i="15"/>
  <c r="D14" i="15"/>
  <c r="AV46" i="2" l="1"/>
  <c r="R15" i="18"/>
  <c r="AV45" i="2"/>
  <c r="R14" i="18"/>
  <c r="AV45" i="1"/>
  <c r="R14" i="12"/>
  <c r="AV44" i="2"/>
  <c r="R13" i="18"/>
  <c r="AW44" i="1"/>
  <c r="S13" i="12"/>
  <c r="AV46" i="1"/>
  <c r="R15" i="12"/>
  <c r="AE71" i="30"/>
  <c r="Y71" i="30"/>
  <c r="AA71" i="30" s="1"/>
  <c r="Z70" i="30"/>
  <c r="C72" i="30"/>
  <c r="AD72" i="30" s="1"/>
  <c r="Q71" i="30"/>
  <c r="R71" i="30"/>
  <c r="R72" i="30" s="1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D20" i="15"/>
  <c r="H16" i="15"/>
  <c r="D21" i="15"/>
  <c r="AW46" i="1" l="1"/>
  <c r="S15" i="12"/>
  <c r="AW44" i="2"/>
  <c r="S13" i="18"/>
  <c r="AW45" i="2"/>
  <c r="S14" i="18"/>
  <c r="AX44" i="1"/>
  <c r="T13" i="12"/>
  <c r="AW45" i="1"/>
  <c r="S14" i="12"/>
  <c r="AW46" i="2"/>
  <c r="S15" i="18"/>
  <c r="N72" i="30"/>
  <c r="AE72" i="30"/>
  <c r="Y72" i="30"/>
  <c r="AA72" i="30" s="1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15" i="15"/>
  <c r="AX46" i="2" l="1"/>
  <c r="T15" i="18"/>
  <c r="AY44" i="1"/>
  <c r="U13" i="12"/>
  <c r="AX44" i="2"/>
  <c r="T13" i="18"/>
  <c r="AX45" i="1"/>
  <c r="T14" i="12"/>
  <c r="AX45" i="2"/>
  <c r="T14" i="18"/>
  <c r="AX46" i="1"/>
  <c r="T15" i="12"/>
  <c r="N73" i="30"/>
  <c r="AE73" i="30"/>
  <c r="Y73" i="30"/>
  <c r="AA73" i="30" s="1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S8" i="30" s="1"/>
  <c r="V8" i="30"/>
  <c r="X8" i="30"/>
  <c r="U8" i="30"/>
  <c r="L10" i="30"/>
  <c r="AX92" i="2"/>
  <c r="T61" i="18"/>
  <c r="AC53" i="8"/>
  <c r="X54" i="8"/>
  <c r="Z54" i="8" s="1"/>
  <c r="AA54" i="8" s="1"/>
  <c r="AB54" i="8" s="1"/>
  <c r="H22" i="15"/>
  <c r="D22" i="15"/>
  <c r="H17" i="15"/>
  <c r="R74" i="30" l="1"/>
  <c r="AY46" i="1"/>
  <c r="U15" i="12"/>
  <c r="AY45" i="1"/>
  <c r="U14" i="12"/>
  <c r="AZ44" i="1"/>
  <c r="V13" i="12"/>
  <c r="N74" i="30"/>
  <c r="AY45" i="2"/>
  <c r="U14" i="18"/>
  <c r="AY44" i="2"/>
  <c r="U13" i="18"/>
  <c r="AY46" i="2"/>
  <c r="U15" i="18"/>
  <c r="AE74" i="30"/>
  <c r="Y74" i="30"/>
  <c r="AA74" i="30" s="1"/>
  <c r="Z73" i="30"/>
  <c r="C75" i="30"/>
  <c r="Q74" i="30"/>
  <c r="AA50" i="31"/>
  <c r="AB50" i="31" s="1"/>
  <c r="AC8" i="30"/>
  <c r="AF8" i="30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H23" i="15"/>
  <c r="D23" i="15"/>
  <c r="D16" i="15"/>
  <c r="AZ45" i="1" l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Y75" i="30"/>
  <c r="R75" i="30"/>
  <c r="N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S9" i="30" s="1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H18" i="15"/>
  <c r="H24" i="15"/>
  <c r="D24" i="15"/>
  <c r="BA45" i="2" l="1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AF9" i="30" s="1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BA92" i="2"/>
  <c r="W61" i="18"/>
  <c r="AC55" i="8"/>
  <c r="X56" i="8"/>
  <c r="Z56" i="8" s="1"/>
  <c r="D26" i="15"/>
  <c r="D25" i="15"/>
  <c r="H25" i="15"/>
  <c r="D17" i="15"/>
  <c r="BB45" i="1" l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S10" i="30" s="1"/>
  <c r="X10" i="30"/>
  <c r="V10" i="30"/>
  <c r="U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H19" i="15"/>
  <c r="D18" i="15"/>
  <c r="H26" i="15"/>
  <c r="BC45" i="2" l="1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AF10" i="30" s="1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BC92" i="2"/>
  <c r="Y61" i="18"/>
  <c r="AC56" i="8"/>
  <c r="X57" i="8"/>
  <c r="Z57" i="8" s="1"/>
  <c r="AA57" i="8" s="1"/>
  <c r="AB57" i="8" s="1"/>
  <c r="D27" i="15"/>
  <c r="H27" i="15"/>
  <c r="D28" i="15"/>
  <c r="BD45" i="1" l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S11" i="30" s="1"/>
  <c r="V11" i="30"/>
  <c r="W11" i="30"/>
  <c r="U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H28" i="15"/>
  <c r="H20" i="15"/>
  <c r="BE45" i="2" l="1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AF11" i="30" s="1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S12" i="30" s="1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D29" i="15"/>
  <c r="H21" i="15"/>
  <c r="H29" i="15"/>
  <c r="BF45" i="1" l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AF12" i="30" s="1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S13" i="30" s="1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H30" i="15"/>
  <c r="BG45" i="2" l="1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F13" i="30" s="1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S14" i="30" s="1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S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H31" i="15"/>
  <c r="D30" i="15"/>
  <c r="BH45" i="1" l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AF14" i="30" s="1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D45" i="15"/>
  <c r="D51" i="15"/>
  <c r="H32" i="15"/>
  <c r="BI45" i="2" l="1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AF15" i="30" s="1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X58" i="18" s="1"/>
  <c r="AY58" i="18" s="1"/>
  <c r="AZ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S16" i="30" s="1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H44" i="15"/>
  <c r="D59" i="15"/>
  <c r="H48" i="15"/>
  <c r="D43" i="15"/>
  <c r="H61" i="15"/>
  <c r="D60" i="15"/>
  <c r="D44" i="15"/>
  <c r="D53" i="15"/>
  <c r="D64" i="15"/>
  <c r="H47" i="15"/>
  <c r="H63" i="15"/>
  <c r="H49" i="15"/>
  <c r="D55" i="15"/>
  <c r="D47" i="15"/>
  <c r="H52" i="15"/>
  <c r="D56" i="15"/>
  <c r="H54" i="15"/>
  <c r="H60" i="15"/>
  <c r="D50" i="15"/>
  <c r="H42" i="15"/>
  <c r="D48" i="15"/>
  <c r="D46" i="15"/>
  <c r="H45" i="15"/>
  <c r="H53" i="15"/>
  <c r="D42" i="15"/>
  <c r="H57" i="15"/>
  <c r="H50" i="15"/>
  <c r="H55" i="15"/>
  <c r="H62" i="15"/>
  <c r="D40" i="15"/>
  <c r="D41" i="15"/>
  <c r="D49" i="15"/>
  <c r="D39" i="15"/>
  <c r="H64" i="15"/>
  <c r="H66" i="15"/>
  <c r="H59" i="15"/>
  <c r="D31" i="15"/>
  <c r="H56" i="15"/>
  <c r="H43" i="15"/>
  <c r="H51" i="15"/>
  <c r="D62" i="15"/>
  <c r="D52" i="15"/>
  <c r="H58" i="15"/>
  <c r="H46" i="15"/>
  <c r="H65" i="15"/>
  <c r="D58" i="15"/>
  <c r="D61" i="15"/>
  <c r="D63" i="15"/>
  <c r="H67" i="15"/>
  <c r="D54" i="15"/>
  <c r="D57" i="15"/>
  <c r="AC55" i="31" l="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S71" i="18" s="1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S17" i="30" s="1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F16" i="30" s="1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33" i="15"/>
  <c r="BG64" i="12" l="1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AY51" i="18" s="1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K65" i="18"/>
  <c r="BL65" i="18" s="1"/>
  <c r="BM65" i="18" s="1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AR46" i="18"/>
  <c r="AS46" i="18" s="1"/>
  <c r="AT46" i="18" s="1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F60" i="18"/>
  <c r="BG60" i="18" s="1"/>
  <c r="BH60" i="18" s="1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J64" i="18"/>
  <c r="BK64" i="18" s="1"/>
  <c r="BL64" i="18" s="1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U49" i="18"/>
  <c r="AV49" i="18" s="1"/>
  <c r="AW49" i="18" s="1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N68" i="18"/>
  <c r="BO68" i="18" s="1"/>
  <c r="BP68" i="18" s="1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H62" i="18"/>
  <c r="BI62" i="18" s="1"/>
  <c r="BJ62" i="18" s="1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O69" i="18"/>
  <c r="BP69" i="18" s="1"/>
  <c r="BQ69" i="18" s="1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AX52" i="18"/>
  <c r="AY52" i="18" s="1"/>
  <c r="AZ52" i="18" s="1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Y53" i="18"/>
  <c r="AZ53" i="18" s="1"/>
  <c r="BA53" i="18" s="1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C57" i="18"/>
  <c r="BD57" i="18" s="1"/>
  <c r="BE57" i="18" s="1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L66" i="18"/>
  <c r="BM66" i="18" s="1"/>
  <c r="BN66" i="18" s="1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P70" i="18"/>
  <c r="BQ70" i="18" s="1"/>
  <c r="BR70" i="18" s="1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BA55" i="18"/>
  <c r="BB55" i="18" s="1"/>
  <c r="BC55" i="18" s="1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V50" i="18"/>
  <c r="AW50" i="18" s="1"/>
  <c r="AX50" i="18" s="1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AT48" i="18"/>
  <c r="AU48" i="18" s="1"/>
  <c r="AV48" i="18" s="1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AZ54" i="18"/>
  <c r="BA54" i="18" s="1"/>
  <c r="BB54" i="18" s="1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M67" i="18"/>
  <c r="BN67" i="18" s="1"/>
  <c r="BO67" i="18" s="1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E59" i="18"/>
  <c r="BF59" i="18" s="1"/>
  <c r="BG59" i="18" s="1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S47" i="18"/>
  <c r="AT47" i="18" s="1"/>
  <c r="AU47" i="18" s="1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BG61" i="18"/>
  <c r="BH61" i="18" s="1"/>
  <c r="BI61" i="18" s="1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6" i="18"/>
  <c r="BC56" i="18" s="1"/>
  <c r="BD56" i="18" s="1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D58" i="18"/>
  <c r="BE58" i="18" s="1"/>
  <c r="BF58" i="18" s="1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I63" i="18"/>
  <c r="BJ63" i="18" s="1"/>
  <c r="BK63" i="18" s="1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A56" i="31"/>
  <c r="AB56" i="31" s="1"/>
  <c r="AC17" i="30"/>
  <c r="AF17" i="30" s="1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S18" i="30" s="1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34" i="15"/>
  <c r="D32" i="15"/>
  <c r="AC56" i="31" l="1"/>
  <c r="X57" i="31"/>
  <c r="Z57" i="31" s="1"/>
  <c r="AC18" i="30"/>
  <c r="AF18" i="30" s="1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S19" i="30" s="1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AA57" i="31" l="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S20" i="30" s="1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AF19" i="30" s="1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H36" i="15"/>
  <c r="D33" i="15"/>
  <c r="U21" i="30" l="1"/>
  <c r="AC57" i="31"/>
  <c r="X58" i="31"/>
  <c r="Z58" i="31" s="1"/>
  <c r="AC20" i="30"/>
  <c r="AF20" i="30" s="1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S21" i="30" s="1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H37" i="15"/>
  <c r="D34" i="15"/>
  <c r="AA58" i="31" l="1"/>
  <c r="AB58" i="31" s="1"/>
  <c r="AC58" i="31" s="1"/>
  <c r="U22" i="30"/>
  <c r="AC21" i="30"/>
  <c r="AF21" i="30" s="1"/>
  <c r="J23" i="30"/>
  <c r="K22" i="30"/>
  <c r="L23" i="30" s="1"/>
  <c r="BG55" i="1"/>
  <c r="AC24" i="12"/>
  <c r="AJ41" i="18"/>
  <c r="AK41" i="18" s="1"/>
  <c r="AL41" i="18" s="1"/>
  <c r="AM41" i="18" s="1"/>
  <c r="AN41" i="18" s="1"/>
  <c r="AO41" i="18" s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S22" i="30" s="1"/>
  <c r="X22" i="30"/>
  <c r="W22" i="30"/>
  <c r="V22" i="30"/>
  <c r="BH74" i="1"/>
  <c r="AD43" i="12"/>
  <c r="H38" i="15"/>
  <c r="D35" i="15"/>
  <c r="AC22" i="30" l="1"/>
  <c r="AF22" i="30" s="1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S23" i="30" s="1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AP42" i="18" s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D36" i="15"/>
  <c r="H39" i="15"/>
  <c r="AC23" i="30" l="1"/>
  <c r="AF23" i="30" s="1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S24" i="30" s="1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H40" i="15"/>
  <c r="D37" i="15"/>
  <c r="D38" i="15"/>
  <c r="H41" i="15"/>
  <c r="AL43" i="12" l="1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AQ43" i="18" s="1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S25" i="30" s="1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AF24" i="30" s="1"/>
  <c r="AM44" i="12" l="1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R44" i="18" s="1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AQ45" i="18"/>
  <c r="AR45" i="18" s="1"/>
  <c r="AS45" i="18" s="1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C25" i="30"/>
  <c r="AF25" i="30" s="1"/>
  <c r="P26" i="30"/>
  <c r="S26" i="30" s="1"/>
  <c r="V26" i="30"/>
  <c r="X26" i="30"/>
  <c r="W26" i="30"/>
  <c r="E27" i="30"/>
  <c r="F26" i="30"/>
  <c r="G27" i="30" s="1"/>
  <c r="U26" i="30"/>
  <c r="J27" i="30"/>
  <c r="K26" i="30"/>
  <c r="L27" i="30" s="1"/>
  <c r="U27" i="30" l="1"/>
  <c r="E28" i="30"/>
  <c r="F27" i="30"/>
  <c r="G28" i="30" s="1"/>
  <c r="J28" i="30"/>
  <c r="K27" i="30"/>
  <c r="L28" i="30" s="1"/>
  <c r="AC26" i="30"/>
  <c r="AF26" i="30" s="1"/>
  <c r="P27" i="30"/>
  <c r="S27" i="30" s="1"/>
  <c r="W27" i="30"/>
  <c r="V27" i="30"/>
  <c r="X27" i="30"/>
  <c r="U28" i="30" l="1"/>
  <c r="K28" i="30"/>
  <c r="L29" i="30" s="1"/>
  <c r="J29" i="30"/>
  <c r="P28" i="30"/>
  <c r="S28" i="30" s="1"/>
  <c r="W28" i="30"/>
  <c r="V28" i="30"/>
  <c r="X28" i="30"/>
  <c r="E29" i="30"/>
  <c r="F28" i="30"/>
  <c r="G29" i="30" s="1"/>
  <c r="AC27" i="30"/>
  <c r="AF27" i="30" s="1"/>
  <c r="AC28" i="30" l="1"/>
  <c r="AF28" i="30" s="1"/>
  <c r="P29" i="30"/>
  <c r="S29" i="30" s="1"/>
  <c r="W29" i="30"/>
  <c r="V29" i="30"/>
  <c r="X29" i="30"/>
  <c r="E30" i="30"/>
  <c r="F29" i="30"/>
  <c r="G30" i="30" s="1"/>
  <c r="K29" i="30"/>
  <c r="L30" i="30" s="1"/>
  <c r="J30" i="30"/>
  <c r="U29" i="30"/>
  <c r="AC29" i="30" l="1"/>
  <c r="AF29" i="30" s="1"/>
  <c r="J31" i="30"/>
  <c r="K30" i="30"/>
  <c r="L31" i="30" s="1"/>
  <c r="U30" i="30"/>
  <c r="P30" i="30"/>
  <c r="S30" i="30" s="1"/>
  <c r="W30" i="30"/>
  <c r="V30" i="30"/>
  <c r="X30" i="30"/>
  <c r="E31" i="30"/>
  <c r="F30" i="30"/>
  <c r="G31" i="30" s="1"/>
  <c r="U31" i="30" l="1"/>
  <c r="AC30" i="30"/>
  <c r="AF30" i="30" s="1"/>
  <c r="E32" i="30"/>
  <c r="F31" i="30"/>
  <c r="G32" i="30" s="1"/>
  <c r="X31" i="30"/>
  <c r="W31" i="30"/>
  <c r="P31" i="30"/>
  <c r="S31" i="30" s="1"/>
  <c r="V31" i="30"/>
  <c r="J32" i="30"/>
  <c r="K31" i="30"/>
  <c r="L32" i="30" s="1"/>
  <c r="AC31" i="30" l="1"/>
  <c r="AF31" i="30" s="1"/>
  <c r="U32" i="30"/>
  <c r="P32" i="30"/>
  <c r="S32" i="30" s="1"/>
  <c r="V32" i="30"/>
  <c r="X32" i="30"/>
  <c r="W32" i="30"/>
  <c r="E33" i="30"/>
  <c r="F32" i="30"/>
  <c r="G33" i="30" s="1"/>
  <c r="J33" i="30"/>
  <c r="K32" i="30"/>
  <c r="L33" i="30" s="1"/>
  <c r="AC32" i="30" l="1"/>
  <c r="AF32" i="30" s="1"/>
  <c r="J34" i="30"/>
  <c r="K33" i="30"/>
  <c r="L34" i="30" s="1"/>
  <c r="X33" i="30"/>
  <c r="P33" i="30"/>
  <c r="S33" i="30" s="1"/>
  <c r="V33" i="30"/>
  <c r="W33" i="30"/>
  <c r="U33" i="30"/>
  <c r="E34" i="30"/>
  <c r="F33" i="30"/>
  <c r="G34" i="30" s="1"/>
  <c r="E35" i="30" l="1"/>
  <c r="F34" i="30"/>
  <c r="G35" i="30" s="1"/>
  <c r="AC33" i="30"/>
  <c r="AF33" i="30" s="1"/>
  <c r="U34" i="30"/>
  <c r="V34" i="30"/>
  <c r="W34" i="30"/>
  <c r="P34" i="30"/>
  <c r="S34" i="30" s="1"/>
  <c r="X34" i="30"/>
  <c r="J35" i="30"/>
  <c r="K34" i="30"/>
  <c r="L35" i="30" s="1"/>
  <c r="U35" i="30" l="1"/>
  <c r="AC34" i="30"/>
  <c r="AF34" i="30" s="1"/>
  <c r="V35" i="30"/>
  <c r="X35" i="30"/>
  <c r="P35" i="30"/>
  <c r="S35" i="30" s="1"/>
  <c r="W35" i="30"/>
  <c r="J36" i="30"/>
  <c r="K35" i="30"/>
  <c r="L36" i="30" s="1"/>
  <c r="E36" i="30"/>
  <c r="F35" i="30"/>
  <c r="G36" i="30" s="1"/>
  <c r="AC35" i="30" l="1"/>
  <c r="AF35" i="30" s="1"/>
  <c r="U36" i="30"/>
  <c r="K36" i="30"/>
  <c r="L37" i="30" s="1"/>
  <c r="J37" i="30"/>
  <c r="P36" i="30"/>
  <c r="S36" i="30" s="1"/>
  <c r="V36" i="30"/>
  <c r="W36" i="30"/>
  <c r="X36" i="30"/>
  <c r="E37" i="30"/>
  <c r="F36" i="30"/>
  <c r="G37" i="30" s="1"/>
  <c r="U37" i="30" l="1"/>
  <c r="E38" i="30"/>
  <c r="F37" i="30"/>
  <c r="G38" i="30" s="1"/>
  <c r="K37" i="30"/>
  <c r="L38" i="30" s="1"/>
  <c r="J38" i="30"/>
  <c r="P37" i="30"/>
  <c r="S37" i="30" s="1"/>
  <c r="V37" i="30"/>
  <c r="W37" i="30"/>
  <c r="X37" i="30"/>
  <c r="AC36" i="30"/>
  <c r="AF36" i="30" s="1"/>
  <c r="U38" i="30" l="1"/>
  <c r="AC37" i="30"/>
  <c r="AF37" i="30" s="1"/>
  <c r="P38" i="30"/>
  <c r="S38" i="30" s="1"/>
  <c r="V38" i="30"/>
  <c r="X38" i="30"/>
  <c r="W38" i="30"/>
  <c r="J39" i="30"/>
  <c r="K38" i="30"/>
  <c r="L39" i="30" s="1"/>
  <c r="E39" i="30"/>
  <c r="F38" i="30"/>
  <c r="G39" i="30" s="1"/>
  <c r="AC38" i="30" l="1"/>
  <c r="AF38" i="30" s="1"/>
  <c r="U39" i="30"/>
  <c r="F39" i="30"/>
  <c r="G40" i="30" s="1"/>
  <c r="E40" i="30"/>
  <c r="X39" i="30"/>
  <c r="W39" i="30"/>
  <c r="P39" i="30"/>
  <c r="S39" i="30" s="1"/>
  <c r="V39" i="30"/>
  <c r="J40" i="30"/>
  <c r="K39" i="30"/>
  <c r="L40" i="30" s="1"/>
  <c r="AC39" i="30" l="1"/>
  <c r="AF39" i="30" s="1"/>
  <c r="U40" i="30"/>
  <c r="J41" i="30"/>
  <c r="K40" i="30"/>
  <c r="L41" i="30" s="1"/>
  <c r="E41" i="30"/>
  <c r="F40" i="30"/>
  <c r="G41" i="30" s="1"/>
  <c r="V40" i="30"/>
  <c r="W40" i="30"/>
  <c r="P40" i="30"/>
  <c r="S40" i="30" s="1"/>
  <c r="X40" i="30"/>
  <c r="AC40" i="30" l="1"/>
  <c r="AF40" i="30" s="1"/>
  <c r="P41" i="30"/>
  <c r="S41" i="30" s="1"/>
  <c r="W41" i="30"/>
  <c r="V41" i="30"/>
  <c r="X41" i="30"/>
  <c r="E42" i="30"/>
  <c r="F41" i="30"/>
  <c r="G42" i="30" s="1"/>
  <c r="U41" i="30"/>
  <c r="J42" i="30"/>
  <c r="K41" i="30"/>
  <c r="L42" i="30" s="1"/>
  <c r="U42" i="30" l="1"/>
  <c r="K42" i="30"/>
  <c r="L43" i="30" s="1"/>
  <c r="J43" i="30"/>
  <c r="AC41" i="30"/>
  <c r="AF41" i="30" s="1"/>
  <c r="V42" i="30"/>
  <c r="X42" i="30"/>
  <c r="W42" i="30"/>
  <c r="P42" i="30"/>
  <c r="S42" i="30" s="1"/>
  <c r="E43" i="30"/>
  <c r="F42" i="30"/>
  <c r="G43" i="30" s="1"/>
  <c r="U43" i="30" l="1"/>
  <c r="AC42" i="30"/>
  <c r="AF42" i="30" s="1"/>
  <c r="V43" i="30"/>
  <c r="X43" i="30"/>
  <c r="W43" i="30"/>
  <c r="P43" i="30"/>
  <c r="S43" i="30" s="1"/>
  <c r="J44" i="30"/>
  <c r="K43" i="30"/>
  <c r="L44" i="30" s="1"/>
  <c r="E44" i="30"/>
  <c r="F43" i="30"/>
  <c r="G44" i="30" s="1"/>
  <c r="AC43" i="30" l="1"/>
  <c r="AF43" i="30" s="1"/>
  <c r="U44" i="30"/>
  <c r="W44" i="30"/>
  <c r="P44" i="30"/>
  <c r="S44" i="30" s="1"/>
  <c r="V44" i="30"/>
  <c r="X44" i="30"/>
  <c r="E45" i="30"/>
  <c r="F44" i="30"/>
  <c r="G45" i="30" s="1"/>
  <c r="K44" i="30"/>
  <c r="L45" i="30" s="1"/>
  <c r="J45" i="30"/>
  <c r="U45" i="30" l="1"/>
  <c r="P45" i="30"/>
  <c r="S45" i="30" s="1"/>
  <c r="W45" i="30"/>
  <c r="X45" i="30"/>
  <c r="V45" i="30"/>
  <c r="F45" i="30"/>
  <c r="G46" i="30" s="1"/>
  <c r="E46" i="30"/>
  <c r="K45" i="30"/>
  <c r="L46" i="30" s="1"/>
  <c r="J46" i="30"/>
  <c r="AC44" i="30"/>
  <c r="AF44" i="30" s="1"/>
  <c r="AC45" i="30" l="1"/>
  <c r="AF45" i="30" s="1"/>
  <c r="U46" i="30"/>
  <c r="E47" i="30"/>
  <c r="F46" i="30"/>
  <c r="G47" i="30" s="1"/>
  <c r="V46" i="30"/>
  <c r="W46" i="30"/>
  <c r="X46" i="30"/>
  <c r="P46" i="30"/>
  <c r="S46" i="30" s="1"/>
  <c r="J47" i="30"/>
  <c r="K46" i="30"/>
  <c r="L47" i="30" s="1"/>
  <c r="K47" i="30" l="1"/>
  <c r="L48" i="30" s="1"/>
  <c r="J48" i="30"/>
  <c r="X47" i="30"/>
  <c r="P47" i="30"/>
  <c r="S47" i="30" s="1"/>
  <c r="V47" i="30"/>
  <c r="W47" i="30"/>
  <c r="E48" i="30"/>
  <c r="F47" i="30"/>
  <c r="G48" i="30" s="1"/>
  <c r="U47" i="30"/>
  <c r="AC46" i="30"/>
  <c r="AF46" i="30" s="1"/>
  <c r="AC47" i="30" l="1"/>
  <c r="AF47" i="30" s="1"/>
  <c r="E49" i="30"/>
  <c r="F48" i="30"/>
  <c r="G49" i="30" s="1"/>
  <c r="J49" i="30"/>
  <c r="K48" i="30"/>
  <c r="L49" i="30" s="1"/>
  <c r="V48" i="30"/>
  <c r="W48" i="30"/>
  <c r="X48" i="30"/>
  <c r="P48" i="30"/>
  <c r="S48" i="30" s="1"/>
  <c r="U48" i="30"/>
  <c r="U49" i="30" l="1"/>
  <c r="V49" i="30"/>
  <c r="X49" i="30"/>
  <c r="W49" i="30"/>
  <c r="P49" i="30"/>
  <c r="S49" i="30" s="1"/>
  <c r="J50" i="30"/>
  <c r="K49" i="30"/>
  <c r="L50" i="30" s="1"/>
  <c r="AC48" i="30"/>
  <c r="AF48" i="30" s="1"/>
  <c r="E50" i="30"/>
  <c r="F49" i="30"/>
  <c r="G50" i="30" s="1"/>
  <c r="AC49" i="30" l="1"/>
  <c r="AF49" i="30" s="1"/>
  <c r="P50" i="30"/>
  <c r="S50" i="30" s="1"/>
  <c r="V50" i="30"/>
  <c r="X50" i="30"/>
  <c r="W50" i="30"/>
  <c r="U50" i="30"/>
  <c r="J51" i="30"/>
  <c r="K50" i="30"/>
  <c r="L51" i="30" s="1"/>
  <c r="E51" i="30"/>
  <c r="F50" i="30"/>
  <c r="G51" i="30" s="1"/>
  <c r="U51" i="30" l="1"/>
  <c r="F51" i="30"/>
  <c r="G52" i="30" s="1"/>
  <c r="E52" i="30"/>
  <c r="J52" i="30"/>
  <c r="K51" i="30"/>
  <c r="L52" i="30" s="1"/>
  <c r="W51" i="30"/>
  <c r="X51" i="30"/>
  <c r="P51" i="30"/>
  <c r="S51" i="30" s="1"/>
  <c r="V51" i="30"/>
  <c r="AC50" i="30"/>
  <c r="AF50" i="30" s="1"/>
  <c r="AC51" i="30" l="1"/>
  <c r="AF51" i="30" s="1"/>
  <c r="U52" i="30"/>
  <c r="J53" i="30"/>
  <c r="K52" i="30"/>
  <c r="L53" i="30" s="1"/>
  <c r="E53" i="30"/>
  <c r="F52" i="30"/>
  <c r="G53" i="30" s="1"/>
  <c r="P52" i="30"/>
  <c r="S52" i="30" s="1"/>
  <c r="X52" i="30"/>
  <c r="V52" i="30"/>
  <c r="W52" i="30"/>
  <c r="AC52" i="30" l="1"/>
  <c r="AF52" i="30" s="1"/>
  <c r="F53" i="30"/>
  <c r="G54" i="30" s="1"/>
  <c r="E54" i="30"/>
  <c r="U53" i="30"/>
  <c r="X53" i="30"/>
  <c r="V53" i="30"/>
  <c r="P53" i="30"/>
  <c r="S53" i="30" s="1"/>
  <c r="W53" i="30"/>
  <c r="J54" i="30"/>
  <c r="K53" i="30"/>
  <c r="L54" i="30" s="1"/>
  <c r="U54" i="30" l="1"/>
  <c r="J55" i="30"/>
  <c r="K54" i="30"/>
  <c r="L55" i="30" s="1"/>
  <c r="AC53" i="30"/>
  <c r="AF53" i="30" s="1"/>
  <c r="F54" i="30"/>
  <c r="G55" i="30" s="1"/>
  <c r="E55" i="30"/>
  <c r="W54" i="30"/>
  <c r="V54" i="30"/>
  <c r="P54" i="30"/>
  <c r="S54" i="30" s="1"/>
  <c r="X54" i="30"/>
  <c r="AC54" i="30" l="1"/>
  <c r="AF54" i="30" s="1"/>
  <c r="P55" i="30"/>
  <c r="S55" i="30" s="1"/>
  <c r="X55" i="30"/>
  <c r="V55" i="30"/>
  <c r="W55" i="30"/>
  <c r="U55" i="30"/>
  <c r="F55" i="30"/>
  <c r="G56" i="30" s="1"/>
  <c r="E56" i="30"/>
  <c r="J56" i="30"/>
  <c r="K55" i="30"/>
  <c r="L56" i="30" s="1"/>
  <c r="J57" i="30" l="1"/>
  <c r="K56" i="30"/>
  <c r="L57" i="30" s="1"/>
  <c r="E57" i="30"/>
  <c r="F56" i="30"/>
  <c r="G57" i="30" s="1"/>
  <c r="V56" i="30"/>
  <c r="X56" i="30"/>
  <c r="W56" i="30"/>
  <c r="P56" i="30"/>
  <c r="S56" i="30" s="1"/>
  <c r="U56" i="30"/>
  <c r="AC55" i="30"/>
  <c r="AF55" i="30" s="1"/>
  <c r="V57" i="30" l="1"/>
  <c r="W57" i="30"/>
  <c r="P57" i="30"/>
  <c r="S57" i="30" s="1"/>
  <c r="X57" i="30"/>
  <c r="U57" i="30"/>
  <c r="E58" i="30"/>
  <c r="F57" i="30"/>
  <c r="G58" i="30" s="1"/>
  <c r="AC56" i="30"/>
  <c r="AF56" i="30" s="1"/>
  <c r="J58" i="30"/>
  <c r="K57" i="30"/>
  <c r="L58" i="30" s="1"/>
  <c r="X58" i="30" l="1"/>
  <c r="W58" i="30"/>
  <c r="P58" i="30"/>
  <c r="S58" i="30" s="1"/>
  <c r="V58" i="30"/>
  <c r="U58" i="30"/>
  <c r="F58" i="30"/>
  <c r="G59" i="30" s="1"/>
  <c r="E59" i="30"/>
  <c r="J59" i="30"/>
  <c r="K58" i="30"/>
  <c r="L59" i="30" s="1"/>
  <c r="AC57" i="30"/>
  <c r="AF57" i="30" s="1"/>
  <c r="U59" i="30" l="1"/>
  <c r="K59" i="30"/>
  <c r="L60" i="30" s="1"/>
  <c r="J60" i="30"/>
  <c r="V59" i="30"/>
  <c r="P59" i="30"/>
  <c r="S59" i="30" s="1"/>
  <c r="W59" i="30"/>
  <c r="X59" i="30"/>
  <c r="F59" i="30"/>
  <c r="G60" i="30" s="1"/>
  <c r="E60" i="30"/>
  <c r="AC58" i="30"/>
  <c r="AF58" i="30" s="1"/>
  <c r="AC59" i="30" l="1"/>
  <c r="AF59" i="30" s="1"/>
  <c r="E61" i="30"/>
  <c r="F60" i="30"/>
  <c r="G61" i="30" s="1"/>
  <c r="V60" i="30"/>
  <c r="X60" i="30"/>
  <c r="W60" i="30"/>
  <c r="P60" i="30"/>
  <c r="S60" i="30" s="1"/>
  <c r="K60" i="30"/>
  <c r="L61" i="30" s="1"/>
  <c r="J61" i="30"/>
  <c r="U60" i="30"/>
  <c r="U61" i="30" l="1"/>
  <c r="K61" i="30"/>
  <c r="L62" i="30" s="1"/>
  <c r="J62" i="30"/>
  <c r="P61" i="30"/>
  <c r="S61" i="30" s="1"/>
  <c r="W61" i="30"/>
  <c r="X61" i="30"/>
  <c r="V61" i="30"/>
  <c r="AC60" i="30"/>
  <c r="AF60" i="30" s="1"/>
  <c r="E62" i="30"/>
  <c r="F61" i="30"/>
  <c r="G62" i="30" s="1"/>
  <c r="U62" i="30" l="1"/>
  <c r="P62" i="30"/>
  <c r="S62" i="30" s="1"/>
  <c r="V62" i="30"/>
  <c r="W62" i="30"/>
  <c r="X62" i="30"/>
  <c r="K62" i="30"/>
  <c r="L63" i="30" s="1"/>
  <c r="J63" i="30"/>
  <c r="F62" i="30"/>
  <c r="G63" i="30" s="1"/>
  <c r="E63" i="30"/>
  <c r="AC61" i="30"/>
  <c r="AF61" i="30" s="1"/>
  <c r="AC62" i="30" l="1"/>
  <c r="AF62" i="30" s="1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AC63" i="30" l="1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U65" i="30" l="1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AC65" i="30" l="1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AF5" i="30" l="1"/>
  <c r="D3" i="30" l="1"/>
  <c r="I61" i="6" l="1"/>
  <c r="U61" i="6"/>
  <c r="AD3" i="34" l="1"/>
  <c r="AA9" i="34" s="1"/>
  <c r="AD3" i="32"/>
  <c r="AA9" i="32" s="1"/>
  <c r="K22" i="32" s="1"/>
  <c r="L22" i="32" s="1"/>
  <c r="AA10" i="32" l="1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M20" i="34" l="1"/>
  <c r="N19" i="34"/>
  <c r="M20" i="32"/>
  <c r="N20" i="32" l="1"/>
  <c r="M21" i="32"/>
  <c r="N20" i="34"/>
  <c r="M21" i="34"/>
  <c r="M22" i="34" l="1"/>
  <c r="N21" i="34"/>
  <c r="M22" i="32"/>
  <c r="N21" i="32"/>
  <c r="M23" i="32" l="1"/>
  <c r="N22" i="32"/>
  <c r="M23" i="34"/>
  <c r="N22" i="34"/>
  <c r="N23" i="34" l="1"/>
  <c r="M24" i="34"/>
  <c r="N23" i="32"/>
  <c r="M24" i="32"/>
  <c r="N24" i="32" l="1"/>
  <c r="M25" i="32"/>
  <c r="N24" i="34"/>
  <c r="M25" i="34"/>
  <c r="M26" i="34" l="1"/>
  <c r="N25" i="34"/>
  <c r="N25" i="32"/>
  <c r="M26" i="32"/>
  <c r="M27" i="32" l="1"/>
  <c r="N26" i="32"/>
  <c r="M27" i="34"/>
  <c r="N26" i="34"/>
  <c r="M28" i="34" l="1"/>
  <c r="N27" i="34"/>
  <c r="N27" i="32"/>
  <c r="M28" i="32"/>
  <c r="N28" i="32" l="1"/>
  <c r="M29" i="32"/>
  <c r="M29" i="34"/>
  <c r="N28" i="34"/>
  <c r="N29" i="34" l="1"/>
  <c r="M30" i="34"/>
  <c r="N29" i="32"/>
  <c r="M30" i="32"/>
  <c r="N30" i="32" l="1"/>
  <c r="M31" i="32"/>
  <c r="N30" i="34"/>
  <c r="M31" i="34"/>
  <c r="N31" i="34" l="1"/>
  <c r="M32" i="34"/>
  <c r="M32" i="32"/>
  <c r="N31" i="32"/>
  <c r="N32" i="32" l="1"/>
  <c r="M33" i="32"/>
  <c r="N32" i="34"/>
  <c r="M33" i="34"/>
  <c r="N33" i="34" l="1"/>
  <c r="M34" i="34"/>
  <c r="N33" i="32"/>
  <c r="M34" i="32"/>
  <c r="N34" i="32" l="1"/>
  <c r="M35" i="32"/>
  <c r="N34" i="34"/>
  <c r="M35" i="34"/>
  <c r="N35" i="34" l="1"/>
  <c r="M36" i="34"/>
  <c r="N35" i="32"/>
  <c r="M36" i="32"/>
  <c r="M37" i="32" l="1"/>
  <c r="N36" i="32"/>
  <c r="M37" i="34"/>
  <c r="N36" i="34"/>
  <c r="M38" i="34" l="1"/>
  <c r="N37" i="34"/>
  <c r="N37" i="32"/>
  <c r="M38" i="32"/>
  <c r="M39" i="32" l="1"/>
  <c r="N38" i="32"/>
  <c r="M39" i="34"/>
  <c r="N38" i="34"/>
  <c r="M40" i="34" l="1"/>
  <c r="N39" i="34"/>
  <c r="M40" i="32"/>
  <c r="N39" i="32"/>
  <c r="M41" i="32" l="1"/>
  <c r="N40" i="32"/>
  <c r="M41" i="34"/>
  <c r="N40" i="34"/>
  <c r="M42" i="34" l="1"/>
  <c r="N41" i="34"/>
  <c r="M42" i="32"/>
  <c r="N41" i="32"/>
  <c r="N42" i="32" l="1"/>
  <c r="M43" i="32"/>
  <c r="N42" i="34"/>
  <c r="M43" i="34"/>
  <c r="N43" i="34" l="1"/>
  <c r="M44" i="34"/>
  <c r="M44" i="32"/>
  <c r="N43" i="32"/>
  <c r="M45" i="32" l="1"/>
  <c r="N44" i="32"/>
  <c r="N44" i="34"/>
  <c r="M45" i="34"/>
  <c r="N45" i="34" l="1"/>
  <c r="M46" i="34"/>
  <c r="M46" i="32"/>
  <c r="N45" i="32"/>
  <c r="M47" i="32" l="1"/>
  <c r="N46" i="32"/>
  <c r="N46" i="34"/>
  <c r="M47" i="34"/>
  <c r="N47" i="34" l="1"/>
  <c r="M48" i="34"/>
  <c r="N47" i="32"/>
  <c r="M48" i="32"/>
  <c r="M49" i="32" l="1"/>
  <c r="N48" i="32"/>
  <c r="N48" i="34"/>
  <c r="M49" i="34"/>
  <c r="N49" i="34" l="1"/>
  <c r="M50" i="34"/>
  <c r="N49" i="32"/>
  <c r="M50" i="32"/>
  <c r="M51" i="32" l="1"/>
  <c r="N50" i="32"/>
  <c r="N50" i="34"/>
  <c r="M51" i="34"/>
  <c r="N51" i="34" l="1"/>
  <c r="M52" i="34"/>
  <c r="N51" i="32"/>
  <c r="M52" i="32"/>
  <c r="N52" i="32" l="1"/>
  <c r="M53" i="32"/>
  <c r="N52" i="34"/>
  <c r="M53" i="34"/>
  <c r="M54" i="34" l="1"/>
  <c r="N53" i="34"/>
  <c r="M54" i="32"/>
  <c r="N53" i="32"/>
  <c r="N54" i="32" l="1"/>
  <c r="M55" i="32"/>
  <c r="M55" i="34"/>
  <c r="N54" i="34"/>
  <c r="M56" i="34" l="1"/>
  <c r="N55" i="34"/>
  <c r="N55" i="32"/>
  <c r="M56" i="32"/>
  <c r="N56" i="32" l="1"/>
  <c r="M57" i="32"/>
  <c r="M57" i="34"/>
  <c r="N56" i="34"/>
  <c r="M58" i="34" l="1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<sst xmlns="http://schemas.openxmlformats.org/spreadsheetml/2006/main" count="942" uniqueCount="299">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</sst>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</numFmts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</cellStyleXfs>
  <cellXfs count="20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166" fontId="0" fillId="0" borderId="9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9" fontId="4" fillId="5" borderId="0" xfId="1" applyFont="1" applyFill="1"/>
    <xf numFmtId="10" fontId="4" fillId="5" borderId="0" xfId="1" applyNumberFormat="1" applyFont="1" applyFill="1"/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44" fontId="0" fillId="0" borderId="2" xfId="3" applyFont="1" applyBorder="1" applyAlignment="1"/>
    <xf numFmtId="44" fontId="0" fillId="0" borderId="3" xfId="3" applyFont="1" applyBorder="1" applyAlignment="1"/>
  </cellXfs>
  <cellStyles count="4"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V22"/>
  <sheetViews>
    <sheetView tabSelected="1" topLeftCell="L5" zoomScaleNormal="100" workbookViewId="0">
      <selection activeCell="Q2" sqref="Q2"/>
    </sheetView>
  </sheetViews>
  <sheetFormatPr baseColWidth="10" defaultRowHeight="15" x14ac:dyDescent="0.25"/>
  <cols>
    <col min="3" max="3" width="11.7109375" bestFit="1" customWidth="1"/>
    <col min="4" max="4" width="10.140625" bestFit="1" customWidth="1"/>
    <col min="5" max="5" width="8.28515625" bestFit="1" customWidth="1"/>
    <col min="6" max="6" width="5.140625" bestFit="1" customWidth="1"/>
    <col min="7" max="7" width="4.28515625" bestFit="1" customWidth="1"/>
    <col min="8" max="8" width="9.28515625" bestFit="1" customWidth="1"/>
    <col min="9" max="9" width="12.7109375" bestFit="1" customWidth="1"/>
    <col min="10" max="10" width="11.7109375" bestFit="1" customWidth="1"/>
    <col min="11" max="11" width="13.42578125" bestFit="1" customWidth="1"/>
    <col min="12" max="12" width="21.42578125" bestFit="1" customWidth="1"/>
    <col min="13" max="13" width="40.28515625" customWidth="1"/>
    <col min="14" max="15" width="21.42578125" customWidth="1"/>
    <col min="16" max="16" width="24.42578125" bestFit="1" customWidth="1"/>
    <col min="17" max="17" width="26.7109375" bestFit="1" customWidth="1"/>
    <col min="18" max="18" width="26.7109375" customWidth="1"/>
    <col min="19" max="19" width="24.28515625" bestFit="1" customWidth="1"/>
    <col min="21" max="21" width="18.28515625" bestFit="1" customWidth="1"/>
  </cols>
  <sheetData>
    <row r="1" spans="1:22" ht="15.75" thickBot="1" x14ac:dyDescent="0.3"/>
    <row r="2" spans="1:22" ht="15.75" thickBot="1" x14ac:dyDescent="0.3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2" x14ac:dyDescent="0.25">
      <c r="A3" s="105">
        <v>1</v>
      </c>
      <c r="B3" s="103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1">
        <v>13.446401820403056</v>
      </c>
      <c r="U3" s="75">
        <v>13.446401820403</v>
      </c>
      <c r="V3" s="107">
        <f>(T3-U3)/U3</f>
        <v>4.0953009404978019E-15</v>
      </c>
    </row>
    <row r="4" spans="1:22" x14ac:dyDescent="0.25">
      <c r="A4" s="105">
        <f>A3+1</f>
        <v>2</v>
      </c>
      <c r="B4" s="103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1">
        <v>12.534694530017987</v>
      </c>
      <c r="U4" s="13">
        <v>12.5346945300179</v>
      </c>
      <c r="V4" s="108">
        <f t="shared" ref="V4:V18" si="3">(T4-U4)/U4</f>
        <v>6.9440451797342665E-15</v>
      </c>
    </row>
    <row r="5" spans="1:22" x14ac:dyDescent="0.25">
      <c r="A5" s="105">
        <f t="shared" ref="A5:A22" si="4">A4+1</f>
        <v>3</v>
      </c>
      <c r="B5" s="103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1">
        <v>13.703782937459255</v>
      </c>
      <c r="U5" s="13">
        <v>13.703782937459099</v>
      </c>
      <c r="V5" s="108">
        <f t="shared" si="3"/>
        <v>1.1407025533068328E-14</v>
      </c>
    </row>
    <row r="6" spans="1:22" x14ac:dyDescent="0.25">
      <c r="A6" s="105">
        <f t="shared" si="4"/>
        <v>4</v>
      </c>
      <c r="B6" s="103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1">
        <v>13.938828776531542</v>
      </c>
      <c r="U6" s="13">
        <v>13.9388287765314</v>
      </c>
      <c r="V6" s="108">
        <f t="shared" si="3"/>
        <v>1.0195156955459995E-14</v>
      </c>
    </row>
    <row r="7" spans="1:22" x14ac:dyDescent="0.25">
      <c r="A7" s="105">
        <f t="shared" si="4"/>
        <v>5</v>
      </c>
      <c r="B7" s="103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1">
        <v>14.15337639300307</v>
      </c>
      <c r="U7" s="13">
        <v>14.153376393003001</v>
      </c>
      <c r="V7" s="108">
        <f t="shared" si="3"/>
        <v>4.8947978781132863E-15</v>
      </c>
    </row>
    <row r="8" spans="1:22" x14ac:dyDescent="0.25">
      <c r="A8" s="105">
        <f t="shared" si="4"/>
        <v>6</v>
      </c>
      <c r="B8" s="103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1">
        <v>13.167055605687006</v>
      </c>
      <c r="U8" s="13">
        <v>13.167055605686899</v>
      </c>
      <c r="V8" s="108">
        <f t="shared" si="3"/>
        <v>8.0945515501569023E-15</v>
      </c>
    </row>
    <row r="9" spans="1:22" x14ac:dyDescent="0.25">
      <c r="A9" s="105">
        <f t="shared" si="4"/>
        <v>7</v>
      </c>
      <c r="B9" s="103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1">
        <v>14.070019609964493</v>
      </c>
      <c r="U9" s="13">
        <v>14.070019609964399</v>
      </c>
      <c r="V9" s="108">
        <f t="shared" si="3"/>
        <v>6.6913135232262475E-15</v>
      </c>
    </row>
    <row r="10" spans="1:22" x14ac:dyDescent="0.25">
      <c r="A10" s="105">
        <f t="shared" si="4"/>
        <v>8</v>
      </c>
      <c r="B10" s="103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1">
        <v>14.948861800352319</v>
      </c>
      <c r="U10" s="13">
        <v>14.9488617999504</v>
      </c>
      <c r="V10" s="108">
        <f t="shared" si="3"/>
        <v>2.6886227450710275E-11</v>
      </c>
    </row>
    <row r="11" spans="1:22" x14ac:dyDescent="0.25">
      <c r="A11" s="105">
        <f t="shared" si="4"/>
        <v>9</v>
      </c>
      <c r="B11" s="103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1">
        <v>14.974881446738411</v>
      </c>
      <c r="U11" s="13">
        <v>14.9748814463365</v>
      </c>
      <c r="V11" s="108">
        <f t="shared" si="3"/>
        <v>2.6839036722635818E-11</v>
      </c>
    </row>
    <row r="12" spans="1:22" x14ac:dyDescent="0.25">
      <c r="A12" s="105">
        <f t="shared" si="4"/>
        <v>10</v>
      </c>
      <c r="B12" s="103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1">
        <v>14.969459854986209</v>
      </c>
      <c r="U12" s="13">
        <v>14.969459854584301</v>
      </c>
      <c r="V12" s="108">
        <f t="shared" si="3"/>
        <v>2.6848519869511698E-11</v>
      </c>
    </row>
    <row r="13" spans="1:22" x14ac:dyDescent="0.25">
      <c r="A13" s="105">
        <f t="shared" si="4"/>
        <v>11</v>
      </c>
      <c r="B13" s="103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1">
        <v>15.775222540342021</v>
      </c>
      <c r="U13" s="13">
        <v>15.775222539653299</v>
      </c>
      <c r="V13" s="108">
        <f t="shared" si="3"/>
        <v>4.3658462922707138E-11</v>
      </c>
    </row>
    <row r="14" spans="1:22" x14ac:dyDescent="0.25">
      <c r="A14" s="105">
        <f t="shared" si="4"/>
        <v>12</v>
      </c>
      <c r="B14" s="103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1">
        <v>14.638838166892095</v>
      </c>
      <c r="U14" s="109">
        <v>14.518023188092601</v>
      </c>
      <c r="V14" s="110">
        <f t="shared" si="3"/>
        <v>8.3217237797625354E-3</v>
      </c>
    </row>
    <row r="15" spans="1:22" x14ac:dyDescent="0.25">
      <c r="A15" s="105">
        <f t="shared" si="4"/>
        <v>13</v>
      </c>
      <c r="B15" s="103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1">
        <v>15.466787698552865</v>
      </c>
      <c r="U15" s="109">
        <v>15.3193210844299</v>
      </c>
      <c r="V15" s="110">
        <f t="shared" si="3"/>
        <v>9.6261846925348483E-3</v>
      </c>
    </row>
    <row r="16" spans="1:22" x14ac:dyDescent="0.25">
      <c r="A16" s="105">
        <f t="shared" si="4"/>
        <v>14</v>
      </c>
      <c r="B16" s="103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1">
        <v>19.984075565478676</v>
      </c>
      <c r="U16" s="109">
        <v>25.744033593044801</v>
      </c>
      <c r="V16" s="110">
        <f t="shared" si="3"/>
        <v>-0.2237395319870262</v>
      </c>
    </row>
    <row r="17" spans="1:22" x14ac:dyDescent="0.25">
      <c r="A17" s="105">
        <f t="shared" si="4"/>
        <v>15</v>
      </c>
      <c r="B17" s="103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1">
        <v>19.601847917886062</v>
      </c>
      <c r="U17" s="109">
        <v>24.889724649982501</v>
      </c>
      <c r="V17" s="110">
        <f t="shared" si="3"/>
        <v>-0.21245219890771902</v>
      </c>
    </row>
    <row r="18" spans="1:22" x14ac:dyDescent="0.25">
      <c r="A18" s="105">
        <f t="shared" si="4"/>
        <v>16</v>
      </c>
      <c r="B18" s="103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1">
        <v>15.243027256499882</v>
      </c>
      <c r="U18" s="109">
        <v>15.153004837680401</v>
      </c>
      <c r="V18" s="110">
        <f t="shared" si="3"/>
        <v>5.9408955374729549E-3</v>
      </c>
    </row>
    <row r="19" spans="1:22" x14ac:dyDescent="0.25">
      <c r="A19" s="105">
        <f t="shared" si="4"/>
        <v>17</v>
      </c>
      <c r="B19" s="103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1">
        <v>15.338573572289267</v>
      </c>
      <c r="U19" s="186" t="s">
        <v>275</v>
      </c>
      <c r="V19" s="187"/>
    </row>
    <row r="20" spans="1:22" x14ac:dyDescent="0.25">
      <c r="A20" s="105">
        <f t="shared" si="4"/>
        <v>18</v>
      </c>
      <c r="B20" s="103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1">
        <v>15.179041933994956</v>
      </c>
      <c r="U20" s="186"/>
      <c r="V20" s="187"/>
    </row>
    <row r="21" spans="1:22" x14ac:dyDescent="0.25">
      <c r="A21" s="105">
        <f t="shared" si="4"/>
        <v>19</v>
      </c>
      <c r="B21" s="103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1">
        <v>15.214909080778602</v>
      </c>
      <c r="U21" s="186"/>
      <c r="V21" s="187"/>
    </row>
    <row r="22" spans="1:22" ht="15.75" thickBot="1" x14ac:dyDescent="0.3">
      <c r="A22" s="106">
        <f t="shared" si="4"/>
        <v>20</v>
      </c>
      <c r="B22" s="104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2">
        <v>19.240417223139822</v>
      </c>
      <c r="U22" s="188"/>
      <c r="V22" s="189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2.75" x14ac:dyDescent="0.2"/>
  <cols>
    <col min="1" max="2" width="11.4257812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1.4257812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27.85546875" style="16" customWidth="1"/>
    <col min="27" max="27" width="11.42578125" style="16"/>
    <col min="28" max="28" width="11.42578125" style="20" customWidth="1"/>
    <col min="29" max="31" width="12.28515625" style="16" customWidth="1"/>
    <col min="32" max="32" width="4.42578125" style="16" customWidth="1"/>
    <col min="33" max="265" width="11.4257812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1.4257812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1.4257812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1.4257812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1.4257812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1.4257812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1.4257812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1.4257812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1.4257812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1.4257812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1.4257812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1.4257812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1.4257812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1.4257812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1.4257812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1.4257812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1.4257812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1.4257812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1.4257812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1.4257812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1.4257812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1.4257812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1.4257812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1.4257812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1.4257812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1.4257812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1.4257812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1.4257812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1.4257812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1.4257812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1.4257812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1.4257812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1.4257812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1.4257812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1.4257812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1.4257812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1.4257812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1.4257812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1.4257812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1.4257812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1.4257812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1.4257812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1.4257812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1.4257812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1.4257812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1.4257812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1.4257812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1.4257812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1.4257812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1.4257812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1.4257812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1.4257812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1.4257812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1.4257812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1.4257812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1.4257812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1.4257812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1.4257812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1.4257812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1.4257812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1.4257812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1.4257812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1.4257812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1.4257812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1.4257812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1.4257812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1.4257812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1.4257812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1.4257812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1.4257812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1.4257812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1.4257812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1.4257812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1.4257812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1.4257812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1.4257812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1.4257812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1.4257812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1.4257812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1.4257812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1.4257812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1.4257812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1.4257812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1.4257812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1.4257812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1.4257812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1.4257812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1.4257812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1.4257812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1.4257812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1.4257812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1.4257812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1.4257812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1.4257812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1.4257812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1.4257812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1.4257812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1.4257812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1.4257812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1.4257812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1.4257812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1.4257812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1.4257812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1.4257812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1.4257812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1.4257812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1.4257812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1.4257812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1.4257812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1.4257812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1.4257812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1.4257812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1.4257812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1.4257812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1.4257812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1.4257812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1.4257812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1.4257812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1.4257812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1.4257812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1.4257812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1.4257812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1.4257812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1.4257812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1.4257812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1.4257812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1.4257812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1.4257812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1.4257812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1.4257812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1.4257812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1.4257812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1.4257812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1.4257812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1.4257812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1.4257812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1.4257812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1.4257812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1.4257812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1.4257812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1.4257812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1.4257812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1.4257812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1.4257812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1.4257812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1.4257812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1.4257812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1.4257812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1.4257812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1.4257812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1.4257812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1.4257812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1.4257812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1.4257812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1.4257812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1.4257812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1.4257812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1.4257812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1.4257812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1.4257812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1.4257812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1.4257812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1.4257812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1.4257812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1.4257812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1.4257812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1.4257812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1.4257812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1.4257812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1.4257812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1.4257812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1.4257812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1.4257812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1.4257812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1.4257812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1.4257812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1.4257812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1.4257812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1.4257812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1.4257812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1.4257812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1.4257812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1.4257812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1.4257812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1.4257812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1.4257812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1.4257812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1.4257812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1.4257812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1.4257812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190" t="s">
        <v>63</v>
      </c>
      <c r="Q14" s="190"/>
      <c r="R14" s="190"/>
      <c r="S14" s="38"/>
      <c r="T14" s="191" t="s">
        <v>64</v>
      </c>
      <c r="U14" s="191"/>
      <c r="V14" s="191"/>
      <c r="W14" s="191"/>
      <c r="X14" s="39" t="s">
        <v>65</v>
      </c>
      <c r="Y14" s="63" t="s">
        <v>66</v>
      </c>
      <c r="Z14" s="192" t="s">
        <v>67</v>
      </c>
      <c r="AA14" s="192"/>
      <c r="AB14" s="192"/>
      <c r="AC14" s="192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pageSetUpPr fitToPage="1"/>
  </sheetPr>
  <dimension ref="A1:T59"/>
  <sheetViews>
    <sheetView topLeftCell="A13" zoomScaleNormal="100" workbookViewId="0">
      <selection activeCell="E9" sqref="E9"/>
    </sheetView>
  </sheetViews>
  <sheetFormatPr baseColWidth="10" defaultRowHeight="12.75" x14ac:dyDescent="0.2"/>
  <cols>
    <col min="1" max="2" width="11.42578125" style="16"/>
    <col min="3" max="3" width="12.5703125" style="16" customWidth="1"/>
    <col min="4" max="4" width="15.7109375" style="16" customWidth="1"/>
    <col min="5" max="5" width="12.140625" style="16" customWidth="1"/>
    <col min="6" max="6" width="14" style="16" customWidth="1"/>
    <col min="7" max="8" width="16.5703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5703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5703125" style="16" customWidth="1"/>
    <col min="272" max="504" width="11.42578125" style="16"/>
    <col min="505" max="506" width="12.5703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5703125" style="16" customWidth="1"/>
    <col min="528" max="760" width="11.42578125" style="16"/>
    <col min="761" max="762" width="12.5703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5703125" style="16" customWidth="1"/>
    <col min="784" max="1016" width="11.42578125" style="16"/>
    <col min="1017" max="1018" width="12.5703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5703125" style="16" customWidth="1"/>
    <col min="1040" max="1272" width="11.42578125" style="16"/>
    <col min="1273" max="1274" width="12.5703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5703125" style="16" customWidth="1"/>
    <col min="1296" max="1528" width="11.42578125" style="16"/>
    <col min="1529" max="1530" width="12.5703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5703125" style="16" customWidth="1"/>
    <col min="1552" max="1784" width="11.42578125" style="16"/>
    <col min="1785" max="1786" width="12.5703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5703125" style="16" customWidth="1"/>
    <col min="1808" max="2040" width="11.42578125" style="16"/>
    <col min="2041" max="2042" width="12.5703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5703125" style="16" customWidth="1"/>
    <col min="2064" max="2296" width="11.42578125" style="16"/>
    <col min="2297" max="2298" width="12.5703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5703125" style="16" customWidth="1"/>
    <col min="2320" max="2552" width="11.42578125" style="16"/>
    <col min="2553" max="2554" width="12.5703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5703125" style="16" customWidth="1"/>
    <col min="2576" max="2808" width="11.42578125" style="16"/>
    <col min="2809" max="2810" width="12.5703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5703125" style="16" customWidth="1"/>
    <col min="2832" max="3064" width="11.42578125" style="16"/>
    <col min="3065" max="3066" width="12.5703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5703125" style="16" customWidth="1"/>
    <col min="3088" max="3320" width="11.42578125" style="16"/>
    <col min="3321" max="3322" width="12.5703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5703125" style="16" customWidth="1"/>
    <col min="3344" max="3576" width="11.42578125" style="16"/>
    <col min="3577" max="3578" width="12.5703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5703125" style="16" customWidth="1"/>
    <col min="3600" max="3832" width="11.42578125" style="16"/>
    <col min="3833" max="3834" width="12.5703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5703125" style="16" customWidth="1"/>
    <col min="3856" max="4088" width="11.42578125" style="16"/>
    <col min="4089" max="4090" width="12.5703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5703125" style="16" customWidth="1"/>
    <col min="4112" max="4344" width="11.42578125" style="16"/>
    <col min="4345" max="4346" width="12.5703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5703125" style="16" customWidth="1"/>
    <col min="4368" max="4600" width="11.42578125" style="16"/>
    <col min="4601" max="4602" width="12.5703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5703125" style="16" customWidth="1"/>
    <col min="4624" max="4856" width="11.42578125" style="16"/>
    <col min="4857" max="4858" width="12.5703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5703125" style="16" customWidth="1"/>
    <col min="4880" max="5112" width="11.42578125" style="16"/>
    <col min="5113" max="5114" width="12.5703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5703125" style="16" customWidth="1"/>
    <col min="5136" max="5368" width="11.42578125" style="16"/>
    <col min="5369" max="5370" width="12.5703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5703125" style="16" customWidth="1"/>
    <col min="5392" max="5624" width="11.42578125" style="16"/>
    <col min="5625" max="5626" width="12.5703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5703125" style="16" customWidth="1"/>
    <col min="5648" max="5880" width="11.42578125" style="16"/>
    <col min="5881" max="5882" width="12.5703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5703125" style="16" customWidth="1"/>
    <col min="5904" max="6136" width="11.42578125" style="16"/>
    <col min="6137" max="6138" width="12.5703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5703125" style="16" customWidth="1"/>
    <col min="6160" max="6392" width="11.42578125" style="16"/>
    <col min="6393" max="6394" width="12.5703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5703125" style="16" customWidth="1"/>
    <col min="6416" max="6648" width="11.42578125" style="16"/>
    <col min="6649" max="6650" width="12.5703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5703125" style="16" customWidth="1"/>
    <col min="6672" max="6904" width="11.42578125" style="16"/>
    <col min="6905" max="6906" width="12.5703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5703125" style="16" customWidth="1"/>
    <col min="6928" max="7160" width="11.42578125" style="16"/>
    <col min="7161" max="7162" width="12.5703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5703125" style="16" customWidth="1"/>
    <col min="7184" max="7416" width="11.42578125" style="16"/>
    <col min="7417" max="7418" width="12.5703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5703125" style="16" customWidth="1"/>
    <col min="7440" max="7672" width="11.42578125" style="16"/>
    <col min="7673" max="7674" width="12.5703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5703125" style="16" customWidth="1"/>
    <col min="7696" max="7928" width="11.42578125" style="16"/>
    <col min="7929" max="7930" width="12.5703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5703125" style="16" customWidth="1"/>
    <col min="7952" max="8184" width="11.42578125" style="16"/>
    <col min="8185" max="8186" width="12.5703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5703125" style="16" customWidth="1"/>
    <col min="8208" max="8440" width="11.42578125" style="16"/>
    <col min="8441" max="8442" width="12.5703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5703125" style="16" customWidth="1"/>
    <col min="8464" max="8696" width="11.42578125" style="16"/>
    <col min="8697" max="8698" width="12.5703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5703125" style="16" customWidth="1"/>
    <col min="8720" max="8952" width="11.42578125" style="16"/>
    <col min="8953" max="8954" width="12.5703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5703125" style="16" customWidth="1"/>
    <col min="8976" max="9208" width="11.42578125" style="16"/>
    <col min="9209" max="9210" width="12.5703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5703125" style="16" customWidth="1"/>
    <col min="9232" max="9464" width="11.42578125" style="16"/>
    <col min="9465" max="9466" width="12.5703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5703125" style="16" customWidth="1"/>
    <col min="9488" max="9720" width="11.42578125" style="16"/>
    <col min="9721" max="9722" width="12.5703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5703125" style="16" customWidth="1"/>
    <col min="9744" max="9976" width="11.42578125" style="16"/>
    <col min="9977" max="9978" width="12.5703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5703125" style="16" customWidth="1"/>
    <col min="10000" max="10232" width="11.42578125" style="16"/>
    <col min="10233" max="10234" width="12.5703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5703125" style="16" customWidth="1"/>
    <col min="10256" max="10488" width="11.42578125" style="16"/>
    <col min="10489" max="10490" width="12.5703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5703125" style="16" customWidth="1"/>
    <col min="10512" max="10744" width="11.42578125" style="16"/>
    <col min="10745" max="10746" width="12.5703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5703125" style="16" customWidth="1"/>
    <col min="10768" max="11000" width="11.42578125" style="16"/>
    <col min="11001" max="11002" width="12.5703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5703125" style="16" customWidth="1"/>
    <col min="11024" max="11256" width="11.42578125" style="16"/>
    <col min="11257" max="11258" width="12.5703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5703125" style="16" customWidth="1"/>
    <col min="11280" max="11512" width="11.42578125" style="16"/>
    <col min="11513" max="11514" width="12.5703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5703125" style="16" customWidth="1"/>
    <col min="11536" max="11768" width="11.42578125" style="16"/>
    <col min="11769" max="11770" width="12.5703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5703125" style="16" customWidth="1"/>
    <col min="11792" max="12024" width="11.42578125" style="16"/>
    <col min="12025" max="12026" width="12.5703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5703125" style="16" customWidth="1"/>
    <col min="12048" max="12280" width="11.42578125" style="16"/>
    <col min="12281" max="12282" width="12.5703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5703125" style="16" customWidth="1"/>
    <col min="12304" max="12536" width="11.42578125" style="16"/>
    <col min="12537" max="12538" width="12.5703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5703125" style="16" customWidth="1"/>
    <col min="12560" max="12792" width="11.42578125" style="16"/>
    <col min="12793" max="12794" width="12.5703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5703125" style="16" customWidth="1"/>
    <col min="12816" max="13048" width="11.42578125" style="16"/>
    <col min="13049" max="13050" width="12.5703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5703125" style="16" customWidth="1"/>
    <col min="13072" max="13304" width="11.42578125" style="16"/>
    <col min="13305" max="13306" width="12.5703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5703125" style="16" customWidth="1"/>
    <col min="13328" max="13560" width="11.42578125" style="16"/>
    <col min="13561" max="13562" width="12.5703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5703125" style="16" customWidth="1"/>
    <col min="13584" max="13816" width="11.42578125" style="16"/>
    <col min="13817" max="13818" width="12.5703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5703125" style="16" customWidth="1"/>
    <col min="13840" max="14072" width="11.42578125" style="16"/>
    <col min="14073" max="14074" width="12.5703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5703125" style="16" customWidth="1"/>
    <col min="14096" max="14328" width="11.42578125" style="16"/>
    <col min="14329" max="14330" width="12.5703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5703125" style="16" customWidth="1"/>
    <col min="14352" max="14584" width="11.42578125" style="16"/>
    <col min="14585" max="14586" width="12.5703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5703125" style="16" customWidth="1"/>
    <col min="14608" max="14840" width="11.42578125" style="16"/>
    <col min="14841" max="14842" width="12.5703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5703125" style="16" customWidth="1"/>
    <col min="14864" max="15096" width="11.42578125" style="16"/>
    <col min="15097" max="15098" width="12.5703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5703125" style="16" customWidth="1"/>
    <col min="15120" max="15352" width="11.42578125" style="16"/>
    <col min="15353" max="15354" width="12.5703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5703125" style="16" customWidth="1"/>
    <col min="15376" max="15608" width="11.42578125" style="16"/>
    <col min="15609" max="15610" width="12.5703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5703125" style="16" customWidth="1"/>
    <col min="15632" max="15864" width="11.42578125" style="16"/>
    <col min="15865" max="15866" width="12.5703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5703125" style="16" customWidth="1"/>
    <col min="15888" max="16120" width="11.42578125" style="16"/>
    <col min="16121" max="16122" width="12.5703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5703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22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F56</f>
        <v>179270.13505102036</v>
      </c>
    </row>
    <row r="9" spans="1:19" x14ac:dyDescent="0.2">
      <c r="A9" s="16" t="s">
        <v>99</v>
      </c>
      <c r="E9" s="181">
        <v>0.05</v>
      </c>
    </row>
    <row r="10" spans="1:19" x14ac:dyDescent="0.2">
      <c r="A10" s="16" t="s">
        <v>225</v>
      </c>
      <c r="E10" s="181">
        <v>0.05</v>
      </c>
    </row>
    <row r="11" spans="1:19" x14ac:dyDescent="0.2">
      <c r="A11" s="16" t="s">
        <v>288</v>
      </c>
      <c r="E11" s="183">
        <v>5.6000000000000001E-2</v>
      </c>
    </row>
    <row r="12" spans="1:19" x14ac:dyDescent="0.2">
      <c r="E12" s="27"/>
    </row>
    <row r="14" spans="1:19" x14ac:dyDescent="0.2">
      <c r="A14" s="38" t="s">
        <v>0</v>
      </c>
      <c r="B14" s="178"/>
      <c r="C14" s="169" t="s">
        <v>73</v>
      </c>
      <c r="D14" s="169"/>
      <c r="E14" s="179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2">
      <c r="A15" s="38"/>
      <c r="B15" s="38" t="s">
        <v>88</v>
      </c>
      <c r="C15" s="180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2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2">
      <c r="A17" s="16">
        <f>E3</f>
        <v>2022</v>
      </c>
      <c r="B17" s="50">
        <f>E4</f>
        <v>22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2689.0520257653052</v>
      </c>
      <c r="H17" s="50">
        <f>$E$7*$E$8*(C17+1)</f>
        <v>2689.0520257653052</v>
      </c>
      <c r="I17" s="177">
        <f>H17/D17</f>
        <v>4.4817533762755088E-2</v>
      </c>
      <c r="J17" s="177"/>
      <c r="K17" s="182">
        <f>D17*$E$9</f>
        <v>3000</v>
      </c>
      <c r="L17" s="182">
        <f>K17*(11/24)*$E$11</f>
        <v>77</v>
      </c>
      <c r="M17" s="182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2">
      <c r="A18" s="173">
        <f>A17+1</f>
        <v>2023</v>
      </c>
      <c r="B18" s="50">
        <f>B17+1</f>
        <v>23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2689.0520257653052</v>
      </c>
      <c r="H18" s="50">
        <f t="shared" ref="H18:H56" si="2">$E$7*$E$8*(C18+1)</f>
        <v>5378.1040515306104</v>
      </c>
      <c r="I18" s="177">
        <f t="shared" ref="I18:I55" si="3">H18/D18</f>
        <v>8.7024337403407939E-2</v>
      </c>
      <c r="J18" s="177"/>
      <c r="K18" s="182">
        <f t="shared" ref="K18:K56" si="4">D18*$E$9</f>
        <v>3090</v>
      </c>
      <c r="L18" s="182">
        <f t="shared" ref="L18:L56" si="5">K18*(11/24)*$E$11</f>
        <v>79.31</v>
      </c>
      <c r="M18" s="182">
        <f>M17*(1+$E$11)+(K18+L18)</f>
        <v>6418.6220000000003</v>
      </c>
      <c r="N18" s="50">
        <f t="shared" si="0"/>
        <v>3090</v>
      </c>
      <c r="O18" s="50">
        <f t="shared" ref="O18:O56" si="6">N18*(11/24)*$E$11</f>
        <v>79.31</v>
      </c>
      <c r="P18" s="50">
        <f>P17*(1+$E$11)+(N18+O18)</f>
        <v>6418.6220000000003</v>
      </c>
      <c r="Q18" s="50">
        <f t="shared" ref="Q18:Q56" si="7">M18+P18</f>
        <v>12837.244000000001</v>
      </c>
    </row>
    <row r="19" spans="1:17" x14ac:dyDescent="0.2">
      <c r="A19" s="173">
        <f t="shared" ref="A19:A56" si="8">A18+1</f>
        <v>2024</v>
      </c>
      <c r="B19" s="50">
        <f t="shared" ref="B19:B56" si="9">B18+1</f>
        <v>24</v>
      </c>
      <c r="C19" s="50">
        <f t="shared" ref="C19:C56" si="10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8:G56" si="11">$E$7*$E$8</f>
        <v>2689.0520257653052</v>
      </c>
      <c r="H19" s="50">
        <f t="shared" si="2"/>
        <v>8067.1560772959156</v>
      </c>
      <c r="I19" s="177">
        <f t="shared" si="3"/>
        <v>0.12673447194671059</v>
      </c>
      <c r="J19" s="177"/>
      <c r="K19" s="182">
        <f t="shared" si="4"/>
        <v>3182.7000000000003</v>
      </c>
      <c r="L19" s="182">
        <f t="shared" si="5"/>
        <v>81.689300000000003</v>
      </c>
      <c r="M19" s="182">
        <f>M18*(1+$E$11)+(K19+L19)</f>
        <v>10042.454132000001</v>
      </c>
      <c r="N19" s="50">
        <f t="shared" si="0"/>
        <v>3182.7000000000003</v>
      </c>
      <c r="O19" s="50">
        <f t="shared" si="6"/>
        <v>81.689300000000003</v>
      </c>
      <c r="P19" s="50">
        <f t="shared" ref="P19:P56" si="12">P18*(1+$E$11)+(N19+O19)</f>
        <v>10042.454132000001</v>
      </c>
      <c r="Q19" s="50">
        <f t="shared" si="7"/>
        <v>20084.908264000002</v>
      </c>
    </row>
    <row r="20" spans="1:17" x14ac:dyDescent="0.2">
      <c r="A20" s="173">
        <f t="shared" si="8"/>
        <v>2025</v>
      </c>
      <c r="B20" s="50">
        <f t="shared" si="9"/>
        <v>25</v>
      </c>
      <c r="C20" s="50">
        <f t="shared" si="10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1"/>
        <v>2689.0520257653052</v>
      </c>
      <c r="H20" s="50">
        <f t="shared" si="2"/>
        <v>10756.208103061221</v>
      </c>
      <c r="I20" s="177">
        <f t="shared" si="3"/>
        <v>0.16405756886305578</v>
      </c>
      <c r="J20" s="177"/>
      <c r="K20" s="182">
        <f t="shared" si="4"/>
        <v>3278.181</v>
      </c>
      <c r="L20" s="182">
        <f t="shared" si="5"/>
        <v>84.139978999999997</v>
      </c>
      <c r="M20" s="182">
        <f t="shared" ref="M20:M56" si="13">M19*(1+$E$11)+(K20+L20)</f>
        <v>13967.152542392001</v>
      </c>
      <c r="N20" s="50">
        <f t="shared" si="0"/>
        <v>3278.181</v>
      </c>
      <c r="O20" s="50">
        <f t="shared" si="6"/>
        <v>84.139978999999997</v>
      </c>
      <c r="P20" s="50">
        <f t="shared" si="12"/>
        <v>13967.152542392001</v>
      </c>
      <c r="Q20" s="50">
        <f t="shared" si="7"/>
        <v>27934.305084784002</v>
      </c>
    </row>
    <row r="21" spans="1:17" x14ac:dyDescent="0.2">
      <c r="A21" s="173">
        <f t="shared" si="8"/>
        <v>2026</v>
      </c>
      <c r="B21" s="50">
        <f t="shared" si="9"/>
        <v>26</v>
      </c>
      <c r="C21" s="50">
        <f t="shared" si="10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1"/>
        <v>2689.0520257653052</v>
      </c>
      <c r="H21" s="50">
        <f t="shared" si="2"/>
        <v>13445.260128826525</v>
      </c>
      <c r="I21" s="177">
        <f t="shared" si="3"/>
        <v>0.19909899133865994</v>
      </c>
      <c r="J21" s="177"/>
      <c r="K21" s="182">
        <f t="shared" si="4"/>
        <v>3376.5264299999999</v>
      </c>
      <c r="L21" s="182">
        <f t="shared" si="5"/>
        <v>86.664178369999988</v>
      </c>
      <c r="M21" s="182">
        <f t="shared" si="13"/>
        <v>18212.503693135954</v>
      </c>
      <c r="N21" s="50">
        <f t="shared" si="0"/>
        <v>3376.5264299999999</v>
      </c>
      <c r="O21" s="50">
        <f t="shared" si="6"/>
        <v>86.664178369999988</v>
      </c>
      <c r="P21" s="50">
        <f t="shared" si="12"/>
        <v>18212.503693135954</v>
      </c>
      <c r="Q21" s="50">
        <f t="shared" si="7"/>
        <v>36425.007386271907</v>
      </c>
    </row>
    <row r="22" spans="1:17" x14ac:dyDescent="0.2">
      <c r="A22" s="173">
        <f t="shared" si="8"/>
        <v>2027</v>
      </c>
      <c r="B22" s="50">
        <f t="shared" si="9"/>
        <v>27</v>
      </c>
      <c r="C22" s="50">
        <f t="shared" si="10"/>
        <v>5</v>
      </c>
      <c r="D22" s="50">
        <f t="shared" si="1"/>
        <v>69556.444457999998</v>
      </c>
      <c r="E22" s="50"/>
      <c r="F22" s="50">
        <f t="shared" ref="F22:F56" si="14">AVERAGE(D18:D22)</f>
        <v>65620.918611599991</v>
      </c>
      <c r="G22" s="50">
        <f t="shared" si="11"/>
        <v>2689.0520257653052</v>
      </c>
      <c r="H22" s="50">
        <f t="shared" si="2"/>
        <v>16134.312154591831</v>
      </c>
      <c r="I22" s="177">
        <f t="shared" si="3"/>
        <v>0.23195998990911837</v>
      </c>
      <c r="J22" s="177"/>
      <c r="K22" s="182">
        <f t="shared" si="4"/>
        <v>3477.8222229000003</v>
      </c>
      <c r="L22" s="182">
        <f t="shared" si="5"/>
        <v>89.2641037211</v>
      </c>
      <c r="M22" s="182">
        <f t="shared" si="13"/>
        <v>22799.490226572671</v>
      </c>
      <c r="N22" s="50">
        <f t="shared" si="0"/>
        <v>3477.8222229000003</v>
      </c>
      <c r="O22" s="50">
        <f t="shared" si="6"/>
        <v>89.2641037211</v>
      </c>
      <c r="P22" s="50">
        <f t="shared" si="12"/>
        <v>22799.490226572671</v>
      </c>
      <c r="Q22" s="50">
        <f t="shared" si="7"/>
        <v>45598.980453145341</v>
      </c>
    </row>
    <row r="23" spans="1:17" x14ac:dyDescent="0.2">
      <c r="A23" s="173">
        <f t="shared" si="8"/>
        <v>2028</v>
      </c>
      <c r="B23" s="50">
        <f t="shared" si="9"/>
        <v>28</v>
      </c>
      <c r="C23" s="50">
        <f t="shared" si="10"/>
        <v>6</v>
      </c>
      <c r="D23" s="50">
        <f t="shared" si="1"/>
        <v>71643.137791739995</v>
      </c>
      <c r="E23" s="50"/>
      <c r="F23" s="50">
        <f t="shared" si="14"/>
        <v>67589.546169947993</v>
      </c>
      <c r="G23" s="50">
        <f t="shared" si="11"/>
        <v>2689.0520257653052</v>
      </c>
      <c r="H23" s="50">
        <f t="shared" si="2"/>
        <v>18823.364180357137</v>
      </c>
      <c r="I23" s="177">
        <f t="shared" si="3"/>
        <v>0.2627378526478687</v>
      </c>
      <c r="J23" s="177"/>
      <c r="K23" s="182">
        <f t="shared" si="4"/>
        <v>3582.156889587</v>
      </c>
      <c r="L23" s="182">
        <f t="shared" si="5"/>
        <v>91.942026832733006</v>
      </c>
      <c r="M23" s="182">
        <f t="shared" si="13"/>
        <v>27750.360595680475</v>
      </c>
      <c r="N23" s="50">
        <f t="shared" si="0"/>
        <v>3582.156889587</v>
      </c>
      <c r="O23" s="50">
        <f t="shared" si="6"/>
        <v>91.942026832733006</v>
      </c>
      <c r="P23" s="50">
        <f t="shared" si="12"/>
        <v>27750.360595680475</v>
      </c>
      <c r="Q23" s="50">
        <f t="shared" si="7"/>
        <v>55500.72119136095</v>
      </c>
    </row>
    <row r="24" spans="1:17" x14ac:dyDescent="0.2">
      <c r="A24" s="173">
        <f t="shared" si="8"/>
        <v>2029</v>
      </c>
      <c r="B24" s="50">
        <f t="shared" si="9"/>
        <v>29</v>
      </c>
      <c r="C24" s="50">
        <f t="shared" si="10"/>
        <v>7</v>
      </c>
      <c r="D24" s="50">
        <f t="shared" si="1"/>
        <v>73792.431925492201</v>
      </c>
      <c r="E24" s="50"/>
      <c r="F24" s="50">
        <f t="shared" si="14"/>
        <v>69617.23255504643</v>
      </c>
      <c r="G24" s="50">
        <f t="shared" si="11"/>
        <v>2689.0520257653052</v>
      </c>
      <c r="H24" s="50">
        <f t="shared" si="2"/>
        <v>21512.416206122442</v>
      </c>
      <c r="I24" s="177">
        <f t="shared" si="3"/>
        <v>0.29152605009472254</v>
      </c>
      <c r="J24" s="177"/>
      <c r="K24" s="182">
        <f t="shared" si="4"/>
        <v>3689.6215962746101</v>
      </c>
      <c r="L24" s="182">
        <f t="shared" si="5"/>
        <v>94.700287637714993</v>
      </c>
      <c r="M24" s="182">
        <f t="shared" si="13"/>
        <v>33088.702672950909</v>
      </c>
      <c r="N24" s="50">
        <f t="shared" si="0"/>
        <v>3689.6215962746101</v>
      </c>
      <c r="O24" s="50">
        <f t="shared" si="6"/>
        <v>94.700287637714993</v>
      </c>
      <c r="P24" s="50">
        <f t="shared" si="12"/>
        <v>33088.702672950909</v>
      </c>
      <c r="Q24" s="50">
        <f t="shared" si="7"/>
        <v>66177.405345901818</v>
      </c>
    </row>
    <row r="25" spans="1:17" x14ac:dyDescent="0.2">
      <c r="A25" s="173">
        <f t="shared" si="8"/>
        <v>2030</v>
      </c>
      <c r="B25" s="50">
        <f t="shared" si="9"/>
        <v>30</v>
      </c>
      <c r="C25" s="50">
        <f t="shared" si="10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2689.0520257653052</v>
      </c>
      <c r="H25" s="50">
        <f t="shared" si="2"/>
        <v>24201.468231887746</v>
      </c>
      <c r="I25" s="177">
        <f t="shared" si="3"/>
        <v>0.31841437510345905</v>
      </c>
      <c r="J25" s="177"/>
      <c r="K25" s="182">
        <f t="shared" si="4"/>
        <v>3800.3102441628489</v>
      </c>
      <c r="L25" s="182">
        <f t="shared" si="5"/>
        <v>97.541296266846459</v>
      </c>
      <c r="M25" s="182">
        <f t="shared" si="13"/>
        <v>38839.521563065857</v>
      </c>
      <c r="N25" s="50">
        <f t="shared" si="0"/>
        <v>3800.3102441628489</v>
      </c>
      <c r="O25" s="50">
        <f t="shared" si="6"/>
        <v>97.541296266846459</v>
      </c>
      <c r="P25" s="50">
        <f t="shared" si="12"/>
        <v>38839.521563065857</v>
      </c>
      <c r="Q25" s="50">
        <f t="shared" si="7"/>
        <v>77679.043126131714</v>
      </c>
    </row>
    <row r="26" spans="1:17" x14ac:dyDescent="0.2">
      <c r="A26" s="173">
        <f t="shared" si="8"/>
        <v>2031</v>
      </c>
      <c r="B26" s="50">
        <f t="shared" si="9"/>
        <v>31</v>
      </c>
      <c r="C26" s="50">
        <f t="shared" si="10"/>
        <v>9</v>
      </c>
      <c r="D26" s="50">
        <f t="shared" si="1"/>
        <v>78286.391029754683</v>
      </c>
      <c r="E26" s="50"/>
      <c r="F26" s="50">
        <f t="shared" si="14"/>
        <v>73856.922017648772</v>
      </c>
      <c r="G26" s="50">
        <f t="shared" si="11"/>
        <v>2689.0520257653052</v>
      </c>
      <c r="H26" s="50">
        <f t="shared" si="2"/>
        <v>26890.52025765305</v>
      </c>
      <c r="I26" s="177">
        <f t="shared" si="3"/>
        <v>0.34348907778150922</v>
      </c>
      <c r="J26" s="177"/>
      <c r="K26" s="182">
        <f t="shared" si="4"/>
        <v>3914.3195514877343</v>
      </c>
      <c r="L26" s="182">
        <f t="shared" si="5"/>
        <v>100.46753515485184</v>
      </c>
      <c r="M26" s="182">
        <f t="shared" si="13"/>
        <v>45029.321857240131</v>
      </c>
      <c r="N26" s="50">
        <f t="shared" si="0"/>
        <v>3914.3195514877343</v>
      </c>
      <c r="O26" s="50">
        <f t="shared" si="6"/>
        <v>100.46753515485184</v>
      </c>
      <c r="P26" s="50">
        <f t="shared" si="12"/>
        <v>45029.321857240131</v>
      </c>
      <c r="Q26" s="50">
        <f t="shared" si="7"/>
        <v>90058.643714480262</v>
      </c>
    </row>
    <row r="27" spans="1:17" x14ac:dyDescent="0.2">
      <c r="A27" s="173">
        <f t="shared" si="8"/>
        <v>2032</v>
      </c>
      <c r="B27" s="50">
        <f t="shared" si="9"/>
        <v>32</v>
      </c>
      <c r="C27" s="50">
        <f t="shared" si="10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1"/>
        <v>2689.0520257653052</v>
      </c>
      <c r="H27" s="50">
        <f t="shared" si="2"/>
        <v>29579.572283418358</v>
      </c>
      <c r="I27" s="177">
        <f t="shared" si="3"/>
        <v>0.36683299568899042</v>
      </c>
      <c r="J27" s="177"/>
      <c r="K27" s="182">
        <f t="shared" si="4"/>
        <v>4031.7491380323663</v>
      </c>
      <c r="L27" s="182">
        <f t="shared" si="5"/>
        <v>103.4815612094974</v>
      </c>
      <c r="M27" s="182">
        <f t="shared" si="13"/>
        <v>51686.194580487441</v>
      </c>
      <c r="N27" s="50">
        <f t="shared" si="0"/>
        <v>4031.7491380323663</v>
      </c>
      <c r="O27" s="50">
        <f t="shared" si="6"/>
        <v>103.4815612094974</v>
      </c>
      <c r="P27" s="50">
        <f t="shared" si="12"/>
        <v>51686.194580487441</v>
      </c>
      <c r="Q27" s="50">
        <f t="shared" si="7"/>
        <v>103372.38916097488</v>
      </c>
    </row>
    <row r="28" spans="1:17" x14ac:dyDescent="0.2">
      <c r="A28" s="173">
        <f t="shared" si="8"/>
        <v>2033</v>
      </c>
      <c r="B28" s="50">
        <f t="shared" si="9"/>
        <v>33</v>
      </c>
      <c r="C28" s="50">
        <f t="shared" si="10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1"/>
        <v>2689.0520257653052</v>
      </c>
      <c r="H28" s="50">
        <f t="shared" si="2"/>
        <v>32268.624309183662</v>
      </c>
      <c r="I28" s="177">
        <f t="shared" si="3"/>
        <v>0.38852567945877187</v>
      </c>
      <c r="J28" s="177"/>
      <c r="K28" s="182">
        <f t="shared" si="4"/>
        <v>4152.7016121733377</v>
      </c>
      <c r="L28" s="182">
        <f t="shared" si="5"/>
        <v>106.58600804578232</v>
      </c>
      <c r="M28" s="182">
        <f t="shared" si="13"/>
        <v>58839.909097213858</v>
      </c>
      <c r="N28" s="50">
        <f t="shared" si="0"/>
        <v>4152.7016121733377</v>
      </c>
      <c r="O28" s="50">
        <f t="shared" si="6"/>
        <v>106.58600804578232</v>
      </c>
      <c r="P28" s="50">
        <f t="shared" si="12"/>
        <v>58839.909097213858</v>
      </c>
      <c r="Q28" s="50">
        <f t="shared" si="7"/>
        <v>117679.81819442772</v>
      </c>
    </row>
    <row r="29" spans="1:17" x14ac:dyDescent="0.2">
      <c r="A29" s="173">
        <f t="shared" si="8"/>
        <v>2034</v>
      </c>
      <c r="B29" s="50">
        <f t="shared" si="9"/>
        <v>34</v>
      </c>
      <c r="C29" s="50">
        <f t="shared" si="10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1"/>
        <v>2689.0520257653052</v>
      </c>
      <c r="H29" s="50">
        <f t="shared" si="2"/>
        <v>34957.67633494897</v>
      </c>
      <c r="I29" s="177">
        <f t="shared" si="3"/>
        <v>0.4086435139938539</v>
      </c>
      <c r="J29" s="177"/>
      <c r="K29" s="182">
        <f t="shared" si="4"/>
        <v>4277.2826605385371</v>
      </c>
      <c r="L29" s="182">
        <f t="shared" si="5"/>
        <v>109.78358828715578</v>
      </c>
      <c r="M29" s="182">
        <f t="shared" si="13"/>
        <v>66522.010255483532</v>
      </c>
      <c r="N29" s="50">
        <f t="shared" si="0"/>
        <v>4277.2826605385371</v>
      </c>
      <c r="O29" s="50">
        <f t="shared" si="6"/>
        <v>109.78358828715578</v>
      </c>
      <c r="P29" s="50">
        <f t="shared" si="12"/>
        <v>66522.010255483532</v>
      </c>
      <c r="Q29" s="50">
        <f t="shared" si="7"/>
        <v>133044.02051096706</v>
      </c>
    </row>
    <row r="30" spans="1:17" x14ac:dyDescent="0.2">
      <c r="A30" s="173">
        <f t="shared" si="8"/>
        <v>2035</v>
      </c>
      <c r="B30" s="50">
        <f t="shared" si="9"/>
        <v>35</v>
      </c>
      <c r="C30" s="50">
        <f t="shared" si="10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1"/>
        <v>2689.0520257653052</v>
      </c>
      <c r="H30" s="50">
        <f t="shared" si="2"/>
        <v>37646.728360714274</v>
      </c>
      <c r="I30" s="177">
        <f t="shared" si="3"/>
        <v>0.42725983539312579</v>
      </c>
      <c r="J30" s="177"/>
      <c r="K30" s="182">
        <f t="shared" si="4"/>
        <v>4405.6011403546936</v>
      </c>
      <c r="L30" s="182">
        <f t="shared" si="5"/>
        <v>113.07709593577047</v>
      </c>
      <c r="M30" s="182">
        <f t="shared" si="13"/>
        <v>74765.921066081079</v>
      </c>
      <c r="N30" s="50">
        <f t="shared" si="0"/>
        <v>4405.6011403546936</v>
      </c>
      <c r="O30" s="50">
        <f t="shared" si="6"/>
        <v>113.07709593577047</v>
      </c>
      <c r="P30" s="50">
        <f t="shared" si="12"/>
        <v>74765.921066081079</v>
      </c>
      <c r="Q30" s="50">
        <f t="shared" si="7"/>
        <v>149531.84213216216</v>
      </c>
    </row>
    <row r="31" spans="1:17" x14ac:dyDescent="0.2">
      <c r="A31" s="173">
        <f t="shared" si="8"/>
        <v>2036</v>
      </c>
      <c r="B31" s="50">
        <f t="shared" si="9"/>
        <v>36</v>
      </c>
      <c r="C31" s="50">
        <f t="shared" si="10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1"/>
        <v>2689.0520257653052</v>
      </c>
      <c r="H31" s="50">
        <f t="shared" si="2"/>
        <v>40335.780386479579</v>
      </c>
      <c r="I31" s="177">
        <f t="shared" si="3"/>
        <v>0.44444504375151778</v>
      </c>
      <c r="J31" s="177"/>
      <c r="K31" s="182">
        <f t="shared" si="4"/>
        <v>4537.7691745653347</v>
      </c>
      <c r="L31" s="182">
        <f t="shared" si="5"/>
        <v>116.46940881384359</v>
      </c>
      <c r="M31" s="182">
        <f t="shared" si="13"/>
        <v>83607.051229160803</v>
      </c>
      <c r="N31" s="50">
        <f t="shared" si="0"/>
        <v>4537.7691745653347</v>
      </c>
      <c r="O31" s="50">
        <f t="shared" si="6"/>
        <v>116.46940881384359</v>
      </c>
      <c r="P31" s="50">
        <f t="shared" si="12"/>
        <v>83607.051229160803</v>
      </c>
      <c r="Q31" s="50">
        <f t="shared" si="7"/>
        <v>167214.10245832161</v>
      </c>
    </row>
    <row r="32" spans="1:17" x14ac:dyDescent="0.2">
      <c r="A32" s="173">
        <f t="shared" si="8"/>
        <v>2037</v>
      </c>
      <c r="B32" s="50">
        <f t="shared" si="9"/>
        <v>37</v>
      </c>
      <c r="C32" s="50">
        <f t="shared" si="10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1"/>
        <v>2689.0520257653052</v>
      </c>
      <c r="H32" s="50">
        <f t="shared" si="2"/>
        <v>43024.832412244883</v>
      </c>
      <c r="I32" s="177">
        <f t="shared" si="3"/>
        <v>0.46026671197568186</v>
      </c>
      <c r="J32" s="177"/>
      <c r="K32" s="182">
        <f t="shared" si="4"/>
        <v>4673.902249802295</v>
      </c>
      <c r="L32" s="182">
        <f t="shared" si="5"/>
        <v>119.96349107825891</v>
      </c>
      <c r="M32" s="182">
        <f t="shared" si="13"/>
        <v>93082.911838874366</v>
      </c>
      <c r="N32" s="50">
        <f t="shared" si="0"/>
        <v>4673.902249802295</v>
      </c>
      <c r="O32" s="50">
        <f t="shared" si="6"/>
        <v>119.96349107825891</v>
      </c>
      <c r="P32" s="50">
        <f t="shared" si="12"/>
        <v>93082.911838874366</v>
      </c>
      <c r="Q32" s="50">
        <f t="shared" si="7"/>
        <v>186165.82367774873</v>
      </c>
    </row>
    <row r="33" spans="1:17" x14ac:dyDescent="0.2">
      <c r="A33" s="173">
        <f t="shared" si="8"/>
        <v>2038</v>
      </c>
      <c r="B33" s="50">
        <f t="shared" si="9"/>
        <v>38</v>
      </c>
      <c r="C33" s="50">
        <f t="shared" si="10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1"/>
        <v>2689.0520257653052</v>
      </c>
      <c r="H33" s="50">
        <f t="shared" si="2"/>
        <v>45713.884438010187</v>
      </c>
      <c r="I33" s="177">
        <f t="shared" si="3"/>
        <v>0.47478969075161354</v>
      </c>
      <c r="J33" s="177"/>
      <c r="K33" s="182">
        <f t="shared" si="4"/>
        <v>4814.119317296364</v>
      </c>
      <c r="L33" s="182">
        <f t="shared" si="5"/>
        <v>123.56239581060669</v>
      </c>
      <c r="M33" s="182">
        <f t="shared" si="13"/>
        <v>103233.23661495831</v>
      </c>
      <c r="N33" s="50">
        <f t="shared" si="0"/>
        <v>4814.119317296364</v>
      </c>
      <c r="O33" s="50">
        <f t="shared" si="6"/>
        <v>123.56239581060669</v>
      </c>
      <c r="P33" s="50">
        <f t="shared" si="12"/>
        <v>103233.23661495831</v>
      </c>
      <c r="Q33" s="50">
        <f t="shared" si="7"/>
        <v>206466.47322991662</v>
      </c>
    </row>
    <row r="34" spans="1:17" x14ac:dyDescent="0.2">
      <c r="A34" s="173">
        <f t="shared" si="8"/>
        <v>2039</v>
      </c>
      <c r="B34" s="50">
        <f t="shared" si="9"/>
        <v>39</v>
      </c>
      <c r="C34" s="50">
        <f t="shared" si="10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1"/>
        <v>2689.0520257653052</v>
      </c>
      <c r="H34" s="50">
        <f t="shared" si="2"/>
        <v>48402.936463775492</v>
      </c>
      <c r="I34" s="177">
        <f t="shared" si="3"/>
        <v>0.48807620979606187</v>
      </c>
      <c r="J34" s="177"/>
      <c r="K34" s="182">
        <f t="shared" si="4"/>
        <v>4958.5428968152555</v>
      </c>
      <c r="L34" s="182">
        <f t="shared" si="5"/>
        <v>127.26926768492488</v>
      </c>
      <c r="M34" s="182">
        <f t="shared" si="13"/>
        <v>114100.11002989617</v>
      </c>
      <c r="N34" s="50">
        <f t="shared" si="0"/>
        <v>4958.5428968152555</v>
      </c>
      <c r="O34" s="50">
        <f t="shared" si="6"/>
        <v>127.26926768492488</v>
      </c>
      <c r="P34" s="50">
        <f t="shared" si="12"/>
        <v>114100.11002989617</v>
      </c>
      <c r="Q34" s="50">
        <f t="shared" si="7"/>
        <v>228200.22005979234</v>
      </c>
    </row>
    <row r="35" spans="1:17" x14ac:dyDescent="0.2">
      <c r="A35" s="173">
        <f t="shared" si="8"/>
        <v>2040</v>
      </c>
      <c r="B35" s="50">
        <f t="shared" si="9"/>
        <v>40</v>
      </c>
      <c r="C35" s="50">
        <f t="shared" si="10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1"/>
        <v>2689.0520257653052</v>
      </c>
      <c r="H35" s="50">
        <f t="shared" si="2"/>
        <v>51091.988489540796</v>
      </c>
      <c r="I35" s="177">
        <f t="shared" si="3"/>
        <v>0.50018597551915722</v>
      </c>
      <c r="J35" s="177"/>
      <c r="K35" s="182">
        <f t="shared" si="4"/>
        <v>5107.2991837197133</v>
      </c>
      <c r="L35" s="182">
        <f t="shared" si="5"/>
        <v>131.08734571547262</v>
      </c>
      <c r="M35" s="182">
        <f t="shared" si="13"/>
        <v>125728.10272100555</v>
      </c>
      <c r="N35" s="50">
        <f t="shared" si="0"/>
        <v>5107.2991837197133</v>
      </c>
      <c r="O35" s="50">
        <f t="shared" si="6"/>
        <v>131.08734571547262</v>
      </c>
      <c r="P35" s="50">
        <f t="shared" si="12"/>
        <v>125728.10272100555</v>
      </c>
      <c r="Q35" s="50">
        <f t="shared" si="7"/>
        <v>251456.20544201109</v>
      </c>
    </row>
    <row r="36" spans="1:17" x14ac:dyDescent="0.2">
      <c r="A36" s="173">
        <f t="shared" si="8"/>
        <v>2041</v>
      </c>
      <c r="B36" s="50">
        <f t="shared" si="9"/>
        <v>41</v>
      </c>
      <c r="C36" s="50">
        <f t="shared" si="10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1"/>
        <v>2689.0520257653052</v>
      </c>
      <c r="H36" s="50">
        <f t="shared" si="2"/>
        <v>53781.0405153061</v>
      </c>
      <c r="I36" s="177">
        <f t="shared" si="3"/>
        <v>0.51117626522141768</v>
      </c>
      <c r="J36" s="177"/>
      <c r="K36" s="182">
        <f t="shared" si="4"/>
        <v>5260.5181592313047</v>
      </c>
      <c r="L36" s="182">
        <f t="shared" si="5"/>
        <v>135.01996608693682</v>
      </c>
      <c r="M36" s="182">
        <f t="shared" si="13"/>
        <v>138164.4145987001</v>
      </c>
      <c r="N36" s="50">
        <f t="shared" si="0"/>
        <v>5260.5181592313047</v>
      </c>
      <c r="O36" s="50">
        <f t="shared" si="6"/>
        <v>135.01996608693682</v>
      </c>
      <c r="P36" s="50">
        <f t="shared" si="12"/>
        <v>138164.4145987001</v>
      </c>
      <c r="Q36" s="50">
        <f t="shared" si="7"/>
        <v>276328.82919740019</v>
      </c>
    </row>
    <row r="37" spans="1:17" x14ac:dyDescent="0.2">
      <c r="A37" s="173">
        <f t="shared" si="8"/>
        <v>2042</v>
      </c>
      <c r="B37" s="50">
        <f t="shared" si="9"/>
        <v>42</v>
      </c>
      <c r="C37" s="50">
        <f t="shared" si="10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1"/>
        <v>2689.0520257653052</v>
      </c>
      <c r="H37" s="50">
        <f t="shared" si="2"/>
        <v>56470.092541071412</v>
      </c>
      <c r="I37" s="177">
        <f t="shared" si="3"/>
        <v>0.52110201794416366</v>
      </c>
      <c r="J37" s="177"/>
      <c r="K37" s="182">
        <f t="shared" si="4"/>
        <v>5418.3337040082442</v>
      </c>
      <c r="L37" s="182">
        <f t="shared" si="5"/>
        <v>139.07056506954493</v>
      </c>
      <c r="M37" s="182">
        <f t="shared" si="13"/>
        <v>151459.02608530509</v>
      </c>
      <c r="N37" s="50">
        <f t="shared" si="0"/>
        <v>5418.3337040082442</v>
      </c>
      <c r="O37" s="50">
        <f t="shared" si="6"/>
        <v>139.07056506954493</v>
      </c>
      <c r="P37" s="50">
        <f t="shared" si="12"/>
        <v>151459.02608530509</v>
      </c>
      <c r="Q37" s="50">
        <f t="shared" si="7"/>
        <v>302918.05217061017</v>
      </c>
    </row>
    <row r="38" spans="1:17" x14ac:dyDescent="0.2">
      <c r="A38" s="173">
        <f t="shared" si="8"/>
        <v>2043</v>
      </c>
      <c r="B38" s="50">
        <f t="shared" si="9"/>
        <v>43</v>
      </c>
      <c r="C38" s="50">
        <f t="shared" si="10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1"/>
        <v>2689.0520257653052</v>
      </c>
      <c r="H38" s="50">
        <f t="shared" si="2"/>
        <v>59159.144566836716</v>
      </c>
      <c r="I38" s="177">
        <f t="shared" si="3"/>
        <v>0.53001592208837722</v>
      </c>
      <c r="J38" s="177"/>
      <c r="K38" s="182">
        <f t="shared" si="4"/>
        <v>5580.8837151284915</v>
      </c>
      <c r="L38" s="182">
        <f t="shared" si="5"/>
        <v>143.24268202163128</v>
      </c>
      <c r="M38" s="182">
        <f t="shared" si="13"/>
        <v>165664.85794323232</v>
      </c>
      <c r="N38" s="50">
        <f t="shared" si="0"/>
        <v>5580.8837151284915</v>
      </c>
      <c r="O38" s="50">
        <f t="shared" si="6"/>
        <v>143.24268202163128</v>
      </c>
      <c r="P38" s="50">
        <f t="shared" si="12"/>
        <v>165664.85794323232</v>
      </c>
      <c r="Q38" s="50">
        <f t="shared" si="7"/>
        <v>331329.71588646463</v>
      </c>
    </row>
    <row r="39" spans="1:17" x14ac:dyDescent="0.2">
      <c r="A39" s="173">
        <f t="shared" si="8"/>
        <v>2044</v>
      </c>
      <c r="B39" s="50">
        <f t="shared" si="9"/>
        <v>44</v>
      </c>
      <c r="C39" s="50">
        <f t="shared" si="10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1"/>
        <v>2689.0520257653052</v>
      </c>
      <c r="H39" s="50">
        <f t="shared" si="2"/>
        <v>61848.19659260202</v>
      </c>
      <c r="I39" s="177">
        <f t="shared" si="3"/>
        <v>0.53796849991318085</v>
      </c>
      <c r="J39" s="177"/>
      <c r="K39" s="182">
        <f t="shared" si="4"/>
        <v>5748.3102265823463</v>
      </c>
      <c r="L39" s="182">
        <f t="shared" si="5"/>
        <v>147.53996248228023</v>
      </c>
      <c r="M39" s="182">
        <f t="shared" si="13"/>
        <v>180837.94017711797</v>
      </c>
      <c r="N39" s="50">
        <f t="shared" si="0"/>
        <v>5748.3102265823463</v>
      </c>
      <c r="O39" s="50">
        <f t="shared" si="6"/>
        <v>147.53996248228023</v>
      </c>
      <c r="P39" s="50">
        <f t="shared" si="12"/>
        <v>180837.94017711797</v>
      </c>
      <c r="Q39" s="50">
        <f t="shared" si="7"/>
        <v>361675.88035423594</v>
      </c>
    </row>
    <row r="40" spans="1:17" x14ac:dyDescent="0.2">
      <c r="A40" s="173">
        <f t="shared" si="8"/>
        <v>2045</v>
      </c>
      <c r="B40" s="50">
        <f t="shared" si="9"/>
        <v>45</v>
      </c>
      <c r="C40" s="50">
        <f t="shared" si="10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1"/>
        <v>2689.0520257653052</v>
      </c>
      <c r="H40" s="50">
        <f t="shared" si="2"/>
        <v>64537.248618367325</v>
      </c>
      <c r="I40" s="177">
        <f t="shared" si="3"/>
        <v>0.54500818902137349</v>
      </c>
      <c r="J40" s="177"/>
      <c r="K40" s="182">
        <f t="shared" si="4"/>
        <v>5920.7595333798163</v>
      </c>
      <c r="L40" s="182">
        <f t="shared" si="5"/>
        <v>151.96616135674861</v>
      </c>
      <c r="M40" s="182">
        <f t="shared" si="13"/>
        <v>197037.59052177315</v>
      </c>
      <c r="N40" s="50">
        <f t="shared" si="0"/>
        <v>5920.7595333798163</v>
      </c>
      <c r="O40" s="50">
        <f t="shared" si="6"/>
        <v>151.96616135674861</v>
      </c>
      <c r="P40" s="50">
        <f t="shared" si="12"/>
        <v>197037.59052177315</v>
      </c>
      <c r="Q40" s="50">
        <f t="shared" si="7"/>
        <v>394075.1810435463</v>
      </c>
    </row>
    <row r="41" spans="1:17" x14ac:dyDescent="0.2">
      <c r="A41" s="173">
        <f t="shared" si="8"/>
        <v>2046</v>
      </c>
      <c r="B41" s="50">
        <f t="shared" si="9"/>
        <v>46</v>
      </c>
      <c r="C41" s="50">
        <f t="shared" si="10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1"/>
        <v>2689.0520257653052</v>
      </c>
      <c r="H41" s="50">
        <f t="shared" si="2"/>
        <v>67226.300644132629</v>
      </c>
      <c r="I41" s="177">
        <f t="shared" si="3"/>
        <v>0.55118142093585509</v>
      </c>
      <c r="J41" s="177"/>
      <c r="K41" s="182">
        <f t="shared" si="4"/>
        <v>6098.3823193812113</v>
      </c>
      <c r="L41" s="182">
        <f t="shared" si="5"/>
        <v>156.52514619745108</v>
      </c>
      <c r="M41" s="182">
        <f t="shared" si="13"/>
        <v>214326.60305657113</v>
      </c>
      <c r="N41" s="50">
        <f t="shared" si="0"/>
        <v>6098.3823193812113</v>
      </c>
      <c r="O41" s="50">
        <f t="shared" si="6"/>
        <v>156.52514619745108</v>
      </c>
      <c r="P41" s="50">
        <f t="shared" si="12"/>
        <v>214326.60305657113</v>
      </c>
      <c r="Q41" s="50">
        <f t="shared" si="7"/>
        <v>428653.20611314225</v>
      </c>
    </row>
    <row r="42" spans="1:17" x14ac:dyDescent="0.2">
      <c r="A42" s="173">
        <f t="shared" si="8"/>
        <v>2047</v>
      </c>
      <c r="B42" s="50">
        <f t="shared" si="9"/>
        <v>47</v>
      </c>
      <c r="C42" s="50">
        <f t="shared" si="10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1"/>
        <v>2689.0520257653052</v>
      </c>
      <c r="H42" s="50">
        <f t="shared" si="2"/>
        <v>69915.35266989794</v>
      </c>
      <c r="I42" s="177">
        <f t="shared" si="3"/>
        <v>0.55653269686727114</v>
      </c>
      <c r="J42" s="177"/>
      <c r="K42" s="182">
        <f t="shared" si="4"/>
        <v>6281.3337889626482</v>
      </c>
      <c r="L42" s="182">
        <f t="shared" si="5"/>
        <v>161.22090058337463</v>
      </c>
      <c r="M42" s="182">
        <f t="shared" si="13"/>
        <v>232771.44751728515</v>
      </c>
      <c r="N42" s="50">
        <f t="shared" si="0"/>
        <v>6281.3337889626482</v>
      </c>
      <c r="O42" s="50">
        <f t="shared" si="6"/>
        <v>161.22090058337463</v>
      </c>
      <c r="P42" s="50">
        <f t="shared" si="12"/>
        <v>232771.44751728515</v>
      </c>
      <c r="Q42" s="50">
        <f t="shared" si="7"/>
        <v>465542.89503457031</v>
      </c>
    </row>
    <row r="43" spans="1:17" x14ac:dyDescent="0.2">
      <c r="A43" s="173">
        <f t="shared" si="8"/>
        <v>2048</v>
      </c>
      <c r="B43" s="50">
        <f t="shared" si="9"/>
        <v>48</v>
      </c>
      <c r="C43" s="50">
        <f t="shared" si="10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1"/>
        <v>2689.0520257653052</v>
      </c>
      <c r="H43" s="50">
        <f t="shared" si="2"/>
        <v>72604.404695663237</v>
      </c>
      <c r="I43" s="177">
        <f t="shared" si="3"/>
        <v>0.56110466076984011</v>
      </c>
      <c r="J43" s="177"/>
      <c r="K43" s="182">
        <f t="shared" si="4"/>
        <v>6469.7738026315274</v>
      </c>
      <c r="L43" s="182">
        <f t="shared" si="5"/>
        <v>166.05752760087586</v>
      </c>
      <c r="M43" s="182">
        <f t="shared" si="13"/>
        <v>252442.47990848555</v>
      </c>
      <c r="N43" s="50">
        <f t="shared" si="0"/>
        <v>6469.7738026315274</v>
      </c>
      <c r="O43" s="50">
        <f t="shared" si="6"/>
        <v>166.05752760087586</v>
      </c>
      <c r="P43" s="50">
        <f t="shared" si="12"/>
        <v>252442.47990848555</v>
      </c>
      <c r="Q43" s="50">
        <f t="shared" si="7"/>
        <v>504884.9598169711</v>
      </c>
    </row>
    <row r="44" spans="1:17" x14ac:dyDescent="0.2">
      <c r="A44" s="173">
        <f t="shared" si="8"/>
        <v>2049</v>
      </c>
      <c r="B44" s="50">
        <f t="shared" si="9"/>
        <v>49</v>
      </c>
      <c r="C44" s="50">
        <f t="shared" si="10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1"/>
        <v>2689.0520257653052</v>
      </c>
      <c r="H44" s="50">
        <f t="shared" si="2"/>
        <v>75293.456721428549</v>
      </c>
      <c r="I44" s="177">
        <f t="shared" si="3"/>
        <v>0.5649381697790552</v>
      </c>
      <c r="J44" s="177"/>
      <c r="K44" s="182">
        <f t="shared" si="4"/>
        <v>6663.8670167104738</v>
      </c>
      <c r="L44" s="182">
        <f t="shared" si="5"/>
        <v>171.03925342890216</v>
      </c>
      <c r="M44" s="182">
        <f t="shared" si="13"/>
        <v>273414.16505350015</v>
      </c>
      <c r="N44" s="50">
        <f t="shared" si="0"/>
        <v>6663.8670167104738</v>
      </c>
      <c r="O44" s="50">
        <f t="shared" si="6"/>
        <v>171.03925342890216</v>
      </c>
      <c r="P44" s="50">
        <f t="shared" si="12"/>
        <v>273414.16505350015</v>
      </c>
      <c r="Q44" s="50">
        <f t="shared" si="7"/>
        <v>546828.33010700031</v>
      </c>
    </row>
    <row r="45" spans="1:17" x14ac:dyDescent="0.2">
      <c r="A45" s="173">
        <f t="shared" si="8"/>
        <v>2050</v>
      </c>
      <c r="B45" s="50">
        <f t="shared" si="9"/>
        <v>50</v>
      </c>
      <c r="C45" s="50">
        <f t="shared" si="10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1"/>
        <v>2689.0520257653052</v>
      </c>
      <c r="H45" s="50">
        <f t="shared" si="2"/>
        <v>77982.508747193846</v>
      </c>
      <c r="I45" s="177">
        <f t="shared" si="3"/>
        <v>0.56807236212179602</v>
      </c>
      <c r="J45" s="177"/>
      <c r="K45" s="182">
        <f t="shared" si="4"/>
        <v>6863.7830272117881</v>
      </c>
      <c r="L45" s="182">
        <f t="shared" si="5"/>
        <v>176.17043103176923</v>
      </c>
      <c r="M45" s="182">
        <f t="shared" si="13"/>
        <v>295765.31175473973</v>
      </c>
      <c r="N45" s="50">
        <f t="shared" si="0"/>
        <v>6863.7830272117881</v>
      </c>
      <c r="O45" s="50">
        <f t="shared" si="6"/>
        <v>176.17043103176923</v>
      </c>
      <c r="P45" s="50">
        <f t="shared" si="12"/>
        <v>295765.31175473973</v>
      </c>
      <c r="Q45" s="50">
        <f t="shared" si="7"/>
        <v>591530.62350947945</v>
      </c>
    </row>
    <row r="46" spans="1:17" x14ac:dyDescent="0.2">
      <c r="A46" s="173">
        <f t="shared" si="8"/>
        <v>2051</v>
      </c>
      <c r="B46" s="50">
        <f t="shared" si="9"/>
        <v>51</v>
      </c>
      <c r="C46" s="50">
        <f t="shared" si="10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1"/>
        <v>2689.0520257653052</v>
      </c>
      <c r="H46" s="50">
        <f t="shared" si="2"/>
        <v>80671.560772959157</v>
      </c>
      <c r="I46" s="177">
        <f t="shared" si="3"/>
        <v>0.57054472258633682</v>
      </c>
      <c r="J46" s="177"/>
      <c r="K46" s="182">
        <f t="shared" si="4"/>
        <v>7069.6965180281422</v>
      </c>
      <c r="L46" s="182">
        <f t="shared" si="5"/>
        <v>181.45554396272232</v>
      </c>
      <c r="M46" s="182">
        <f t="shared" si="13"/>
        <v>319579.32127499604</v>
      </c>
      <c r="N46" s="50">
        <f t="shared" si="0"/>
        <v>7069.6965180281422</v>
      </c>
      <c r="O46" s="50">
        <f t="shared" si="6"/>
        <v>181.45554396272232</v>
      </c>
      <c r="P46" s="50">
        <f t="shared" si="12"/>
        <v>319579.32127499604</v>
      </c>
      <c r="Q46" s="50">
        <f t="shared" si="7"/>
        <v>639158.64254999207</v>
      </c>
    </row>
    <row r="47" spans="1:17" x14ac:dyDescent="0.2">
      <c r="A47" s="173">
        <f t="shared" si="8"/>
        <v>2052</v>
      </c>
      <c r="B47" s="50">
        <f t="shared" si="9"/>
        <v>52</v>
      </c>
      <c r="C47" s="50">
        <f t="shared" si="10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1"/>
        <v>2689.0520257653052</v>
      </c>
      <c r="H47" s="50">
        <f t="shared" si="2"/>
        <v>83360.612798724454</v>
      </c>
      <c r="I47" s="177">
        <f t="shared" si="3"/>
        <v>0.57239114563677795</v>
      </c>
      <c r="J47" s="177"/>
      <c r="K47" s="182">
        <f t="shared" si="4"/>
        <v>7281.7874135689872</v>
      </c>
      <c r="L47" s="182">
        <f t="shared" si="5"/>
        <v>186.89921028160398</v>
      </c>
      <c r="M47" s="182">
        <f t="shared" si="13"/>
        <v>344944.44989024644</v>
      </c>
      <c r="N47" s="50">
        <f t="shared" si="0"/>
        <v>7281.7874135689872</v>
      </c>
      <c r="O47" s="50">
        <f t="shared" si="6"/>
        <v>186.89921028160398</v>
      </c>
      <c r="P47" s="50">
        <f t="shared" si="12"/>
        <v>344944.44989024644</v>
      </c>
      <c r="Q47" s="50">
        <f t="shared" si="7"/>
        <v>689888.89978049288</v>
      </c>
    </row>
    <row r="48" spans="1:17" x14ac:dyDescent="0.2">
      <c r="A48" s="173">
        <f t="shared" si="8"/>
        <v>2053</v>
      </c>
      <c r="B48" s="50">
        <f t="shared" si="9"/>
        <v>53</v>
      </c>
      <c r="C48" s="50">
        <f t="shared" si="10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1"/>
        <v>2689.0520257653052</v>
      </c>
      <c r="H48" s="50">
        <f t="shared" si="2"/>
        <v>86049.664824489766</v>
      </c>
      <c r="I48" s="177">
        <f t="shared" si="3"/>
        <v>0.5736459962535827</v>
      </c>
      <c r="J48" s="177"/>
      <c r="K48" s="182">
        <f t="shared" si="4"/>
        <v>7500.2410359760579</v>
      </c>
      <c r="L48" s="182">
        <f t="shared" si="5"/>
        <v>192.50618659005215</v>
      </c>
      <c r="M48" s="182">
        <f t="shared" si="13"/>
        <v>371954.08630666637</v>
      </c>
      <c r="N48" s="50">
        <f t="shared" si="0"/>
        <v>7500.2410359760579</v>
      </c>
      <c r="O48" s="50">
        <f t="shared" si="6"/>
        <v>192.50618659005215</v>
      </c>
      <c r="P48" s="50">
        <f t="shared" si="12"/>
        <v>371954.08630666637</v>
      </c>
      <c r="Q48" s="50">
        <f t="shared" si="7"/>
        <v>743908.17261333275</v>
      </c>
    </row>
    <row r="49" spans="1:20" x14ac:dyDescent="0.2">
      <c r="A49" s="173">
        <f t="shared" si="8"/>
        <v>2054</v>
      </c>
      <c r="B49" s="50">
        <f t="shared" si="9"/>
        <v>54</v>
      </c>
      <c r="C49" s="50">
        <f t="shared" si="10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1"/>
        <v>2689.0520257653052</v>
      </c>
      <c r="H49" s="50">
        <f t="shared" si="2"/>
        <v>88738.716850255078</v>
      </c>
      <c r="I49" s="177">
        <f t="shared" si="3"/>
        <v>0.57434216857913312</v>
      </c>
      <c r="J49" s="177"/>
      <c r="K49" s="182">
        <f t="shared" si="4"/>
        <v>7725.24826705534</v>
      </c>
      <c r="L49" s="182">
        <f t="shared" si="5"/>
        <v>198.28137218775373</v>
      </c>
      <c r="M49" s="182">
        <f t="shared" si="13"/>
        <v>400707.04477908282</v>
      </c>
      <c r="N49" s="50">
        <f t="shared" si="0"/>
        <v>7725.24826705534</v>
      </c>
      <c r="O49" s="50">
        <f t="shared" si="6"/>
        <v>198.28137218775373</v>
      </c>
      <c r="P49" s="50">
        <f t="shared" si="12"/>
        <v>400707.04477908282</v>
      </c>
      <c r="Q49" s="50">
        <f t="shared" si="7"/>
        <v>801414.08955816564</v>
      </c>
    </row>
    <row r="50" spans="1:20" x14ac:dyDescent="0.2">
      <c r="A50" s="173">
        <f t="shared" si="8"/>
        <v>2055</v>
      </c>
      <c r="B50" s="50">
        <f t="shared" si="9"/>
        <v>55</v>
      </c>
      <c r="C50" s="50">
        <f t="shared" si="10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1"/>
        <v>2689.0520257653052</v>
      </c>
      <c r="H50" s="50">
        <f t="shared" si="2"/>
        <v>91427.768876020375</v>
      </c>
      <c r="I50" s="177">
        <f t="shared" si="3"/>
        <v>0.57451114244455803</v>
      </c>
      <c r="J50" s="177"/>
      <c r="K50" s="182">
        <f t="shared" si="4"/>
        <v>7957.005715067</v>
      </c>
      <c r="L50" s="182">
        <f t="shared" si="5"/>
        <v>204.22981335338633</v>
      </c>
      <c r="M50" s="182">
        <f t="shared" si="13"/>
        <v>431307.87481513183</v>
      </c>
      <c r="N50" s="50">
        <f t="shared" si="0"/>
        <v>7957.005715067</v>
      </c>
      <c r="O50" s="50">
        <f t="shared" si="6"/>
        <v>204.22981335338633</v>
      </c>
      <c r="P50" s="50">
        <f t="shared" si="12"/>
        <v>431307.87481513183</v>
      </c>
      <c r="Q50" s="50">
        <f t="shared" si="7"/>
        <v>862615.74963026366</v>
      </c>
    </row>
    <row r="51" spans="1:20" x14ac:dyDescent="0.2">
      <c r="A51" s="173">
        <f t="shared" si="8"/>
        <v>2056</v>
      </c>
      <c r="B51" s="50">
        <f t="shared" si="9"/>
        <v>56</v>
      </c>
      <c r="C51" s="50">
        <f t="shared" si="10"/>
        <v>34</v>
      </c>
      <c r="D51" s="50">
        <f t="shared" si="1"/>
        <v>163914.31773038019</v>
      </c>
      <c r="E51" s="50"/>
      <c r="F51" s="50">
        <f t="shared" si="14"/>
        <v>154639.99327274557</v>
      </c>
      <c r="G51" s="50">
        <f t="shared" si="11"/>
        <v>2689.0520257653052</v>
      </c>
      <c r="H51" s="50">
        <f t="shared" si="2"/>
        <v>94116.820901785686</v>
      </c>
      <c r="I51" s="177">
        <f t="shared" si="3"/>
        <v>0.57418303785149993</v>
      </c>
      <c r="J51" s="177"/>
      <c r="K51" s="182">
        <f t="shared" si="4"/>
        <v>8195.7158865190104</v>
      </c>
      <c r="L51" s="182">
        <f t="shared" si="5"/>
        <v>210.35670775398793</v>
      </c>
      <c r="M51" s="182">
        <f t="shared" si="13"/>
        <v>463867.18839905225</v>
      </c>
      <c r="N51" s="50">
        <f t="shared" si="0"/>
        <v>8195.7158865190104</v>
      </c>
      <c r="O51" s="50">
        <f t="shared" si="6"/>
        <v>210.35670775398793</v>
      </c>
      <c r="P51" s="50">
        <f t="shared" si="12"/>
        <v>463867.18839905225</v>
      </c>
      <c r="Q51" s="50">
        <f t="shared" si="7"/>
        <v>927734.37679810449</v>
      </c>
    </row>
    <row r="52" spans="1:20" x14ac:dyDescent="0.2">
      <c r="A52" s="173">
        <f t="shared" si="8"/>
        <v>2057</v>
      </c>
      <c r="B52" s="50">
        <f t="shared" si="9"/>
        <v>57</v>
      </c>
      <c r="C52" s="50">
        <f t="shared" si="10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f t="shared" si="11"/>
        <v>2689.0520257653052</v>
      </c>
      <c r="H52" s="50">
        <f t="shared" si="2"/>
        <v>96805.872927550983</v>
      </c>
      <c r="I52" s="177">
        <f t="shared" si="3"/>
        <v>0.57338666747999989</v>
      </c>
      <c r="J52" s="177"/>
      <c r="K52" s="182">
        <f t="shared" si="4"/>
        <v>8441.5873631145805</v>
      </c>
      <c r="L52" s="182">
        <f t="shared" si="5"/>
        <v>216.66740898660757</v>
      </c>
      <c r="M52" s="182">
        <f t="shared" si="13"/>
        <v>498502.00572150038</v>
      </c>
      <c r="N52" s="50">
        <f t="shared" si="0"/>
        <v>8441.5873631145805</v>
      </c>
      <c r="O52" s="50">
        <f t="shared" si="6"/>
        <v>216.66740898660757</v>
      </c>
      <c r="P52" s="50">
        <f t="shared" si="12"/>
        <v>498502.00572150038</v>
      </c>
      <c r="Q52" s="50">
        <f t="shared" si="7"/>
        <v>997004.01144300075</v>
      </c>
    </row>
    <row r="53" spans="1:20" x14ac:dyDescent="0.2">
      <c r="A53" s="173">
        <f t="shared" si="8"/>
        <v>2058</v>
      </c>
      <c r="B53" s="50">
        <f t="shared" si="9"/>
        <v>58</v>
      </c>
      <c r="C53" s="50">
        <f t="shared" si="10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f t="shared" si="11"/>
        <v>2689.0520257653052</v>
      </c>
      <c r="H53" s="50">
        <f t="shared" si="2"/>
        <v>99494.924953316295</v>
      </c>
      <c r="I53" s="177">
        <f t="shared" si="3"/>
        <v>0.57214958729126209</v>
      </c>
      <c r="J53" s="177"/>
      <c r="K53" s="182">
        <f t="shared" si="4"/>
        <v>8694.8349840080173</v>
      </c>
      <c r="L53" s="182">
        <f t="shared" si="5"/>
        <v>223.16743125620576</v>
      </c>
      <c r="M53" s="182">
        <f t="shared" si="13"/>
        <v>535336.12045716867</v>
      </c>
      <c r="N53" s="50">
        <f t="shared" si="0"/>
        <v>8694.8349840080173</v>
      </c>
      <c r="O53" s="50">
        <f t="shared" si="6"/>
        <v>223.16743125620576</v>
      </c>
      <c r="P53" s="50">
        <f t="shared" si="12"/>
        <v>535336.12045716867</v>
      </c>
      <c r="Q53" s="50">
        <f t="shared" si="7"/>
        <v>1070672.2409143373</v>
      </c>
    </row>
    <row r="54" spans="1:20" x14ac:dyDescent="0.2">
      <c r="A54" s="173">
        <f t="shared" si="8"/>
        <v>2059</v>
      </c>
      <c r="B54" s="50">
        <f t="shared" si="9"/>
        <v>59</v>
      </c>
      <c r="C54" s="50">
        <f t="shared" si="10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f t="shared" si="11"/>
        <v>2689.0520257653052</v>
      </c>
      <c r="H54" s="50">
        <f t="shared" si="2"/>
        <v>102183.97697908159</v>
      </c>
      <c r="I54" s="177">
        <f t="shared" si="3"/>
        <v>0.57049814529173326</v>
      </c>
      <c r="J54" s="177"/>
      <c r="K54" s="182">
        <f t="shared" si="4"/>
        <v>8955.6800335282587</v>
      </c>
      <c r="L54" s="182">
        <f t="shared" si="5"/>
        <v>229.86245419389198</v>
      </c>
      <c r="M54" s="182">
        <f t="shared" si="13"/>
        <v>574500.48569049232</v>
      </c>
      <c r="N54" s="50">
        <f t="shared" si="0"/>
        <v>8955.6800335282587</v>
      </c>
      <c r="O54" s="50">
        <f t="shared" si="6"/>
        <v>229.86245419389198</v>
      </c>
      <c r="P54" s="50">
        <f t="shared" si="12"/>
        <v>574500.48569049232</v>
      </c>
      <c r="Q54" s="50">
        <f t="shared" si="7"/>
        <v>1149000.9713809846</v>
      </c>
    </row>
    <row r="55" spans="1:20" x14ac:dyDescent="0.2">
      <c r="A55" s="173">
        <f t="shared" si="8"/>
        <v>2060</v>
      </c>
      <c r="B55" s="50">
        <f t="shared" si="9"/>
        <v>60</v>
      </c>
      <c r="C55" s="50">
        <f t="shared" si="10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f t="shared" si="11"/>
        <v>2689.0520257653052</v>
      </c>
      <c r="H55" s="50">
        <f t="shared" si="2"/>
        <v>104873.0290048469</v>
      </c>
      <c r="I55" s="177">
        <f t="shared" si="3"/>
        <v>0.5684575285226775</v>
      </c>
      <c r="J55" s="177"/>
      <c r="K55" s="182">
        <f t="shared" si="4"/>
        <v>9224.350434534108</v>
      </c>
      <c r="L55" s="182">
        <f t="shared" si="5"/>
        <v>236.75832781970874</v>
      </c>
      <c r="M55" s="182">
        <f t="shared" si="13"/>
        <v>616133.62165151373</v>
      </c>
      <c r="N55" s="50">
        <f t="shared" si="0"/>
        <v>9224.350434534108</v>
      </c>
      <c r="O55" s="50">
        <f t="shared" si="6"/>
        <v>236.75832781970874</v>
      </c>
      <c r="P55" s="50">
        <f t="shared" si="12"/>
        <v>616133.62165151373</v>
      </c>
      <c r="Q55" s="50">
        <f t="shared" si="7"/>
        <v>1232267.2433030275</v>
      </c>
    </row>
    <row r="56" spans="1:20" x14ac:dyDescent="0.2">
      <c r="A56" s="173">
        <f t="shared" si="8"/>
        <v>2061</v>
      </c>
      <c r="B56" s="50">
        <f t="shared" si="9"/>
        <v>61</v>
      </c>
      <c r="C56" s="50">
        <f t="shared" si="10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f t="shared" si="11"/>
        <v>2689.0520257653052</v>
      </c>
      <c r="H56" s="50">
        <f t="shared" si="2"/>
        <v>107562.0810306122</v>
      </c>
      <c r="I56" s="177">
        <f>H56/D56</f>
        <v>0.56605180833724411</v>
      </c>
      <c r="J56" s="177"/>
      <c r="K56" s="182">
        <f t="shared" si="4"/>
        <v>9501.0809475701317</v>
      </c>
      <c r="L56" s="182">
        <f t="shared" si="5"/>
        <v>243.86107765430006</v>
      </c>
      <c r="M56" s="182">
        <f t="shared" si="13"/>
        <v>660382.04648922302</v>
      </c>
      <c r="N56" s="50">
        <f t="shared" si="0"/>
        <v>9501.0809475701317</v>
      </c>
      <c r="O56" s="50">
        <f t="shared" si="6"/>
        <v>243.86107765430006</v>
      </c>
      <c r="P56" s="50">
        <f t="shared" si="12"/>
        <v>660382.04648922302</v>
      </c>
      <c r="Q56" s="50">
        <f t="shared" si="7"/>
        <v>1320764.092978446</v>
      </c>
    </row>
    <row r="57" spans="1:20" x14ac:dyDescent="0.2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pageSetUpPr fitToPage="1"/>
  </sheetPr>
  <dimension ref="A1:T60"/>
  <sheetViews>
    <sheetView topLeftCell="H7" zoomScaleNormal="100" workbookViewId="0">
      <selection activeCell="G17" sqref="G17"/>
    </sheetView>
  </sheetViews>
  <sheetFormatPr baseColWidth="10" defaultRowHeight="12.75" x14ac:dyDescent="0.2"/>
  <cols>
    <col min="1" max="2" width="11.42578125" style="16"/>
    <col min="3" max="3" width="12.5703125" style="16" customWidth="1"/>
    <col min="4" max="4" width="15.7109375" style="16" customWidth="1"/>
    <col min="5" max="5" width="12.140625" style="16" customWidth="1"/>
    <col min="6" max="6" width="14" style="16" customWidth="1"/>
    <col min="7" max="8" width="16.5703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5703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5703125" style="16" customWidth="1"/>
    <col min="272" max="504" width="11.42578125" style="16"/>
    <col min="505" max="506" width="12.5703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5703125" style="16" customWidth="1"/>
    <col min="528" max="760" width="11.42578125" style="16"/>
    <col min="761" max="762" width="12.5703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5703125" style="16" customWidth="1"/>
    <col min="784" max="1016" width="11.42578125" style="16"/>
    <col min="1017" max="1018" width="12.5703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5703125" style="16" customWidth="1"/>
    <col min="1040" max="1272" width="11.42578125" style="16"/>
    <col min="1273" max="1274" width="12.5703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5703125" style="16" customWidth="1"/>
    <col min="1296" max="1528" width="11.42578125" style="16"/>
    <col min="1529" max="1530" width="12.5703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5703125" style="16" customWidth="1"/>
    <col min="1552" max="1784" width="11.42578125" style="16"/>
    <col min="1785" max="1786" width="12.5703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5703125" style="16" customWidth="1"/>
    <col min="1808" max="2040" width="11.42578125" style="16"/>
    <col min="2041" max="2042" width="12.5703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5703125" style="16" customWidth="1"/>
    <col min="2064" max="2296" width="11.42578125" style="16"/>
    <col min="2297" max="2298" width="12.5703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5703125" style="16" customWidth="1"/>
    <col min="2320" max="2552" width="11.42578125" style="16"/>
    <col min="2553" max="2554" width="12.5703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5703125" style="16" customWidth="1"/>
    <col min="2576" max="2808" width="11.42578125" style="16"/>
    <col min="2809" max="2810" width="12.5703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5703125" style="16" customWidth="1"/>
    <col min="2832" max="3064" width="11.42578125" style="16"/>
    <col min="3065" max="3066" width="12.5703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5703125" style="16" customWidth="1"/>
    <col min="3088" max="3320" width="11.42578125" style="16"/>
    <col min="3321" max="3322" width="12.5703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5703125" style="16" customWidth="1"/>
    <col min="3344" max="3576" width="11.42578125" style="16"/>
    <col min="3577" max="3578" width="12.5703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5703125" style="16" customWidth="1"/>
    <col min="3600" max="3832" width="11.42578125" style="16"/>
    <col min="3833" max="3834" width="12.5703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5703125" style="16" customWidth="1"/>
    <col min="3856" max="4088" width="11.42578125" style="16"/>
    <col min="4089" max="4090" width="12.5703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5703125" style="16" customWidth="1"/>
    <col min="4112" max="4344" width="11.42578125" style="16"/>
    <col min="4345" max="4346" width="12.5703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5703125" style="16" customWidth="1"/>
    <col min="4368" max="4600" width="11.42578125" style="16"/>
    <col min="4601" max="4602" width="12.5703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5703125" style="16" customWidth="1"/>
    <col min="4624" max="4856" width="11.42578125" style="16"/>
    <col min="4857" max="4858" width="12.5703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5703125" style="16" customWidth="1"/>
    <col min="4880" max="5112" width="11.42578125" style="16"/>
    <col min="5113" max="5114" width="12.5703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5703125" style="16" customWidth="1"/>
    <col min="5136" max="5368" width="11.42578125" style="16"/>
    <col min="5369" max="5370" width="12.5703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5703125" style="16" customWidth="1"/>
    <col min="5392" max="5624" width="11.42578125" style="16"/>
    <col min="5625" max="5626" width="12.5703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5703125" style="16" customWidth="1"/>
    <col min="5648" max="5880" width="11.42578125" style="16"/>
    <col min="5881" max="5882" width="12.5703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5703125" style="16" customWidth="1"/>
    <col min="5904" max="6136" width="11.42578125" style="16"/>
    <col min="6137" max="6138" width="12.5703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5703125" style="16" customWidth="1"/>
    <col min="6160" max="6392" width="11.42578125" style="16"/>
    <col min="6393" max="6394" width="12.5703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5703125" style="16" customWidth="1"/>
    <col min="6416" max="6648" width="11.42578125" style="16"/>
    <col min="6649" max="6650" width="12.5703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5703125" style="16" customWidth="1"/>
    <col min="6672" max="6904" width="11.42578125" style="16"/>
    <col min="6905" max="6906" width="12.5703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5703125" style="16" customWidth="1"/>
    <col min="6928" max="7160" width="11.42578125" style="16"/>
    <col min="7161" max="7162" width="12.5703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5703125" style="16" customWidth="1"/>
    <col min="7184" max="7416" width="11.42578125" style="16"/>
    <col min="7417" max="7418" width="12.5703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5703125" style="16" customWidth="1"/>
    <col min="7440" max="7672" width="11.42578125" style="16"/>
    <col min="7673" max="7674" width="12.5703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5703125" style="16" customWidth="1"/>
    <col min="7696" max="7928" width="11.42578125" style="16"/>
    <col min="7929" max="7930" width="12.5703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5703125" style="16" customWidth="1"/>
    <col min="7952" max="8184" width="11.42578125" style="16"/>
    <col min="8185" max="8186" width="12.5703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5703125" style="16" customWidth="1"/>
    <col min="8208" max="8440" width="11.42578125" style="16"/>
    <col min="8441" max="8442" width="12.5703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5703125" style="16" customWidth="1"/>
    <col min="8464" max="8696" width="11.42578125" style="16"/>
    <col min="8697" max="8698" width="12.5703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5703125" style="16" customWidth="1"/>
    <col min="8720" max="8952" width="11.42578125" style="16"/>
    <col min="8953" max="8954" width="12.5703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5703125" style="16" customWidth="1"/>
    <col min="8976" max="9208" width="11.42578125" style="16"/>
    <col min="9209" max="9210" width="12.5703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5703125" style="16" customWidth="1"/>
    <col min="9232" max="9464" width="11.42578125" style="16"/>
    <col min="9465" max="9466" width="12.5703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5703125" style="16" customWidth="1"/>
    <col min="9488" max="9720" width="11.42578125" style="16"/>
    <col min="9721" max="9722" width="12.5703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5703125" style="16" customWidth="1"/>
    <col min="9744" max="9976" width="11.42578125" style="16"/>
    <col min="9977" max="9978" width="12.5703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5703125" style="16" customWidth="1"/>
    <col min="10000" max="10232" width="11.42578125" style="16"/>
    <col min="10233" max="10234" width="12.5703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5703125" style="16" customWidth="1"/>
    <col min="10256" max="10488" width="11.42578125" style="16"/>
    <col min="10489" max="10490" width="12.5703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5703125" style="16" customWidth="1"/>
    <col min="10512" max="10744" width="11.42578125" style="16"/>
    <col min="10745" max="10746" width="12.5703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5703125" style="16" customWidth="1"/>
    <col min="10768" max="11000" width="11.42578125" style="16"/>
    <col min="11001" max="11002" width="12.5703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5703125" style="16" customWidth="1"/>
    <col min="11024" max="11256" width="11.42578125" style="16"/>
    <col min="11257" max="11258" width="12.5703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5703125" style="16" customWidth="1"/>
    <col min="11280" max="11512" width="11.42578125" style="16"/>
    <col min="11513" max="11514" width="12.5703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5703125" style="16" customWidth="1"/>
    <col min="11536" max="11768" width="11.42578125" style="16"/>
    <col min="11769" max="11770" width="12.5703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5703125" style="16" customWidth="1"/>
    <col min="11792" max="12024" width="11.42578125" style="16"/>
    <col min="12025" max="12026" width="12.5703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5703125" style="16" customWidth="1"/>
    <col min="12048" max="12280" width="11.42578125" style="16"/>
    <col min="12281" max="12282" width="12.5703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5703125" style="16" customWidth="1"/>
    <col min="12304" max="12536" width="11.42578125" style="16"/>
    <col min="12537" max="12538" width="12.5703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5703125" style="16" customWidth="1"/>
    <col min="12560" max="12792" width="11.42578125" style="16"/>
    <col min="12793" max="12794" width="12.5703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5703125" style="16" customWidth="1"/>
    <col min="12816" max="13048" width="11.42578125" style="16"/>
    <col min="13049" max="13050" width="12.5703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5703125" style="16" customWidth="1"/>
    <col min="13072" max="13304" width="11.42578125" style="16"/>
    <col min="13305" max="13306" width="12.5703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5703125" style="16" customWidth="1"/>
    <col min="13328" max="13560" width="11.42578125" style="16"/>
    <col min="13561" max="13562" width="12.5703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5703125" style="16" customWidth="1"/>
    <col min="13584" max="13816" width="11.42578125" style="16"/>
    <col min="13817" max="13818" width="12.5703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5703125" style="16" customWidth="1"/>
    <col min="13840" max="14072" width="11.42578125" style="16"/>
    <col min="14073" max="14074" width="12.5703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5703125" style="16" customWidth="1"/>
    <col min="14096" max="14328" width="11.42578125" style="16"/>
    <col min="14329" max="14330" width="12.5703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5703125" style="16" customWidth="1"/>
    <col min="14352" max="14584" width="11.42578125" style="16"/>
    <col min="14585" max="14586" width="12.5703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5703125" style="16" customWidth="1"/>
    <col min="14608" max="14840" width="11.42578125" style="16"/>
    <col min="14841" max="14842" width="12.5703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5703125" style="16" customWidth="1"/>
    <col min="14864" max="15096" width="11.42578125" style="16"/>
    <col min="15097" max="15098" width="12.5703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5703125" style="16" customWidth="1"/>
    <col min="15120" max="15352" width="11.42578125" style="16"/>
    <col min="15353" max="15354" width="12.5703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5703125" style="16" customWidth="1"/>
    <col min="15376" max="15608" width="11.42578125" style="16"/>
    <col min="15609" max="15610" width="12.5703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5703125" style="16" customWidth="1"/>
    <col min="15632" max="15864" width="11.42578125" style="16"/>
    <col min="15865" max="15866" width="12.5703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5703125" style="16" customWidth="1"/>
    <col min="15888" max="16120" width="11.42578125" style="16"/>
    <col min="16121" max="16122" width="12.5703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5703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22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F57</f>
        <v>179270.13505102036</v>
      </c>
    </row>
    <row r="9" spans="1:19" x14ac:dyDescent="0.2">
      <c r="A9" s="16" t="s">
        <v>99</v>
      </c>
      <c r="E9" s="181">
        <v>0.05</v>
      </c>
    </row>
    <row r="10" spans="1:19" x14ac:dyDescent="0.2">
      <c r="A10" s="16" t="s">
        <v>225</v>
      </c>
      <c r="E10" s="184"/>
    </row>
    <row r="11" spans="1:19" x14ac:dyDescent="0.2">
      <c r="A11" s="16" t="s">
        <v>288</v>
      </c>
      <c r="E11" s="183">
        <v>5.6000000000000001E-2</v>
      </c>
    </row>
    <row r="12" spans="1:19" x14ac:dyDescent="0.2">
      <c r="A12" s="16" t="s">
        <v>295</v>
      </c>
      <c r="E12" s="185"/>
    </row>
    <row r="13" spans="1:19" x14ac:dyDescent="0.2">
      <c r="E13" s="27"/>
    </row>
    <row r="15" spans="1:19" x14ac:dyDescent="0.2">
      <c r="A15" s="38" t="s">
        <v>0</v>
      </c>
      <c r="B15" s="178"/>
      <c r="C15" s="169" t="s">
        <v>73</v>
      </c>
      <c r="D15" s="169"/>
      <c r="E15" s="179"/>
      <c r="F15" s="38" t="s">
        <v>76</v>
      </c>
      <c r="G15" s="38" t="s">
        <v>65</v>
      </c>
      <c r="H15" s="38" t="s">
        <v>281</v>
      </c>
      <c r="I15" s="38" t="s">
        <v>282</v>
      </c>
      <c r="J15" s="41"/>
      <c r="K15" s="38" t="s">
        <v>284</v>
      </c>
      <c r="L15" s="38" t="s">
        <v>286</v>
      </c>
      <c r="M15" s="38" t="s">
        <v>289</v>
      </c>
      <c r="N15" s="38" t="s">
        <v>291</v>
      </c>
      <c r="O15" s="38" t="s">
        <v>286</v>
      </c>
      <c r="P15" s="38" t="s">
        <v>289</v>
      </c>
      <c r="Q15" s="38" t="s">
        <v>294</v>
      </c>
      <c r="R15" s="20"/>
      <c r="S15" s="20"/>
    </row>
    <row r="16" spans="1:19" x14ac:dyDescent="0.2">
      <c r="A16" s="38"/>
      <c r="B16" s="38" t="s">
        <v>88</v>
      </c>
      <c r="C16" s="180" t="s">
        <v>87</v>
      </c>
      <c r="D16" s="38" t="s">
        <v>89</v>
      </c>
      <c r="E16" s="38"/>
      <c r="F16" s="38" t="s">
        <v>109</v>
      </c>
      <c r="G16" s="38" t="s">
        <v>280</v>
      </c>
      <c r="H16" s="38" t="s">
        <v>90</v>
      </c>
      <c r="I16" s="38" t="s">
        <v>283</v>
      </c>
      <c r="J16" s="41"/>
      <c r="K16" s="38" t="s">
        <v>285</v>
      </c>
      <c r="L16" s="38" t="s">
        <v>287</v>
      </c>
      <c r="M16" s="38" t="s">
        <v>290</v>
      </c>
      <c r="N16" s="38" t="s">
        <v>285</v>
      </c>
      <c r="O16" s="38" t="s">
        <v>292</v>
      </c>
      <c r="P16" s="38" t="s">
        <v>293</v>
      </c>
      <c r="R16" s="20"/>
      <c r="S16" s="20"/>
    </row>
    <row r="17" spans="1:19" x14ac:dyDescent="0.2">
      <c r="A17" s="2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20"/>
      <c r="O17" s="20"/>
      <c r="P17" s="20"/>
      <c r="R17" s="20"/>
      <c r="S17" s="20"/>
    </row>
    <row r="18" spans="1:19" x14ac:dyDescent="0.2">
      <c r="A18" s="16">
        <f>E3</f>
        <v>2022</v>
      </c>
      <c r="B18" s="50">
        <f>E4</f>
        <v>22</v>
      </c>
      <c r="C18" s="50">
        <v>0</v>
      </c>
      <c r="D18" s="50">
        <f>E5</f>
        <v>60000</v>
      </c>
      <c r="E18" s="50"/>
      <c r="F18" s="50">
        <f>D18</f>
        <v>60000</v>
      </c>
      <c r="G18" s="50">
        <f>$E$7*$E$8</f>
        <v>2689.0520257653052</v>
      </c>
      <c r="H18" s="50">
        <f>$E$7*$E$8*(C18+1)</f>
        <v>2689.0520257653052</v>
      </c>
      <c r="I18" s="177">
        <f>H18/D18</f>
        <v>4.4817533762755088E-2</v>
      </c>
      <c r="J18" s="177"/>
      <c r="K18" s="182">
        <f>D18*$E$9</f>
        <v>3000</v>
      </c>
      <c r="L18" s="182">
        <f>K18*(11/24)*$E$11</f>
        <v>77</v>
      </c>
      <c r="M18" s="182">
        <f>K18+L18</f>
        <v>3077</v>
      </c>
      <c r="N18" s="50">
        <f t="shared" ref="N18:N57" si="0">D18*$E$10</f>
        <v>0</v>
      </c>
      <c r="O18" s="50">
        <f>N18*(11/24)*$E$11</f>
        <v>0</v>
      </c>
      <c r="P18" s="50">
        <f>N18+O18</f>
        <v>0</v>
      </c>
      <c r="Q18" s="50">
        <f>M18+P18</f>
        <v>3077</v>
      </c>
    </row>
    <row r="19" spans="1:19" x14ac:dyDescent="0.2">
      <c r="A19" s="173">
        <f>A18+1</f>
        <v>2023</v>
      </c>
      <c r="B19" s="50">
        <f>B18+1</f>
        <v>23</v>
      </c>
      <c r="C19" s="50">
        <f>C18+1</f>
        <v>1</v>
      </c>
      <c r="D19" s="50">
        <f t="shared" ref="D19:D57" si="1">D18*(1+$E$6)</f>
        <v>61800</v>
      </c>
      <c r="E19" s="50"/>
      <c r="F19" s="50">
        <f>AVERAGE(D18:D19)</f>
        <v>60900</v>
      </c>
      <c r="G19" s="50">
        <f t="shared" ref="G19:G57" si="2">$E$7*$E$8</f>
        <v>2689.0520257653052</v>
      </c>
      <c r="H19" s="50">
        <f t="shared" ref="H19:H57" si="3">$E$7*$E$8*(C19+1)</f>
        <v>5378.1040515306104</v>
      </c>
      <c r="I19" s="177">
        <f t="shared" ref="I19:I56" si="4">H19/D19</f>
        <v>8.7024337403407939E-2</v>
      </c>
      <c r="J19" s="177"/>
      <c r="K19" s="182">
        <f t="shared" ref="K19:K57" si="5">D19*$E$9</f>
        <v>3090</v>
      </c>
      <c r="L19" s="182">
        <f t="shared" ref="L19:L57" si="6">K19*(11/24)*$E$11</f>
        <v>79.31</v>
      </c>
      <c r="M19" s="182">
        <f>M18*(1+$E$11)+(K19+L19)</f>
        <v>6418.6220000000003</v>
      </c>
      <c r="N19" s="50">
        <f t="shared" si="0"/>
        <v>0</v>
      </c>
      <c r="O19" s="50">
        <f t="shared" ref="O19:O57" si="7">N19*(11/24)*$E$11</f>
        <v>0</v>
      </c>
      <c r="P19" s="50">
        <f>P18*(1+$E$11)+(N19+O19)</f>
        <v>0</v>
      </c>
      <c r="Q19" s="50">
        <f t="shared" ref="Q19:Q57" si="8">M19+P19</f>
        <v>6418.6220000000003</v>
      </c>
    </row>
    <row r="20" spans="1:19" x14ac:dyDescent="0.2">
      <c r="A20" s="173">
        <f t="shared" ref="A20:C57" si="9">A19+1</f>
        <v>2024</v>
      </c>
      <c r="B20" s="50">
        <f t="shared" si="9"/>
        <v>24</v>
      </c>
      <c r="C20" s="50">
        <f t="shared" si="9"/>
        <v>2</v>
      </c>
      <c r="D20" s="50">
        <f t="shared" si="1"/>
        <v>63654</v>
      </c>
      <c r="E20" s="50"/>
      <c r="F20" s="50">
        <f>AVERAGE(D18:D20)</f>
        <v>61818</v>
      </c>
      <c r="G20" s="50">
        <f t="shared" si="2"/>
        <v>2689.0520257653052</v>
      </c>
      <c r="H20" s="50">
        <f t="shared" si="3"/>
        <v>8067.1560772959156</v>
      </c>
      <c r="I20" s="177">
        <f t="shared" si="4"/>
        <v>0.12673447194671059</v>
      </c>
      <c r="J20" s="177"/>
      <c r="K20" s="182">
        <f t="shared" si="5"/>
        <v>3182.7000000000003</v>
      </c>
      <c r="L20" s="182">
        <f t="shared" si="6"/>
        <v>81.689300000000003</v>
      </c>
      <c r="M20" s="182">
        <f>M19*(1+$E$11)+(K20+L20)</f>
        <v>10042.454132000001</v>
      </c>
      <c r="N20" s="50">
        <f t="shared" si="0"/>
        <v>0</v>
      </c>
      <c r="O20" s="50">
        <f t="shared" si="7"/>
        <v>0</v>
      </c>
      <c r="P20" s="50">
        <f t="shared" ref="P20:P57" si="10">P19*(1+$E$11)+(N20+O20)</f>
        <v>0</v>
      </c>
      <c r="Q20" s="50">
        <f t="shared" si="8"/>
        <v>10042.454132000001</v>
      </c>
    </row>
    <row r="21" spans="1:19" x14ac:dyDescent="0.2">
      <c r="A21" s="173">
        <f t="shared" si="9"/>
        <v>2025</v>
      </c>
      <c r="B21" s="50">
        <f t="shared" si="9"/>
        <v>25</v>
      </c>
      <c r="C21" s="50">
        <f t="shared" si="9"/>
        <v>3</v>
      </c>
      <c r="D21" s="50">
        <f t="shared" si="1"/>
        <v>65563.62</v>
      </c>
      <c r="E21" s="50"/>
      <c r="F21" s="50">
        <f>AVERAGE(D18:D21)</f>
        <v>62754.404999999999</v>
      </c>
      <c r="G21" s="50">
        <f t="shared" si="2"/>
        <v>2689.0520257653052</v>
      </c>
      <c r="H21" s="50">
        <f t="shared" si="3"/>
        <v>10756.208103061221</v>
      </c>
      <c r="I21" s="177">
        <f t="shared" si="4"/>
        <v>0.16405756886305578</v>
      </c>
      <c r="J21" s="177"/>
      <c r="K21" s="182">
        <f t="shared" si="5"/>
        <v>3278.181</v>
      </c>
      <c r="L21" s="182">
        <f t="shared" si="6"/>
        <v>84.139978999999997</v>
      </c>
      <c r="M21" s="182">
        <f t="shared" ref="M21:M57" si="11">M20*(1+$E$11)+(K21+L21)</f>
        <v>13967.152542392001</v>
      </c>
      <c r="N21" s="50">
        <f t="shared" si="0"/>
        <v>0</v>
      </c>
      <c r="O21" s="50">
        <f t="shared" si="7"/>
        <v>0</v>
      </c>
      <c r="P21" s="50">
        <f t="shared" si="10"/>
        <v>0</v>
      </c>
      <c r="Q21" s="50">
        <f t="shared" si="8"/>
        <v>13967.152542392001</v>
      </c>
    </row>
    <row r="22" spans="1:19" x14ac:dyDescent="0.2">
      <c r="A22" s="173">
        <f t="shared" si="9"/>
        <v>2026</v>
      </c>
      <c r="B22" s="50">
        <f t="shared" si="9"/>
        <v>26</v>
      </c>
      <c r="C22" s="50">
        <f t="shared" si="9"/>
        <v>4</v>
      </c>
      <c r="D22" s="50">
        <f t="shared" si="1"/>
        <v>67530.528599999991</v>
      </c>
      <c r="E22" s="50"/>
      <c r="F22" s="50">
        <f>AVERAGE(D18:D22)</f>
        <v>63709.62971999999</v>
      </c>
      <c r="G22" s="50">
        <f t="shared" si="2"/>
        <v>2689.0520257653052</v>
      </c>
      <c r="H22" s="50">
        <f t="shared" si="3"/>
        <v>13445.260128826525</v>
      </c>
      <c r="I22" s="177">
        <f t="shared" si="4"/>
        <v>0.19909899133865994</v>
      </c>
      <c r="J22" s="177"/>
      <c r="K22" s="182">
        <f t="shared" si="5"/>
        <v>3376.5264299999999</v>
      </c>
      <c r="L22" s="182">
        <f t="shared" si="6"/>
        <v>86.664178369999988</v>
      </c>
      <c r="M22" s="182">
        <f t="shared" si="11"/>
        <v>18212.503693135954</v>
      </c>
      <c r="N22" s="50">
        <f t="shared" si="0"/>
        <v>0</v>
      </c>
      <c r="O22" s="50">
        <f t="shared" si="7"/>
        <v>0</v>
      </c>
      <c r="P22" s="50">
        <f t="shared" si="10"/>
        <v>0</v>
      </c>
      <c r="Q22" s="50">
        <f t="shared" si="8"/>
        <v>18212.503693135954</v>
      </c>
    </row>
    <row r="23" spans="1:19" x14ac:dyDescent="0.2">
      <c r="A23" s="173">
        <f t="shared" si="9"/>
        <v>2027</v>
      </c>
      <c r="B23" s="50">
        <f t="shared" si="9"/>
        <v>27</v>
      </c>
      <c r="C23" s="50">
        <f t="shared" si="9"/>
        <v>5</v>
      </c>
      <c r="D23" s="50">
        <f t="shared" si="1"/>
        <v>69556.444457999998</v>
      </c>
      <c r="E23" s="50"/>
      <c r="F23" s="50">
        <f>AVERAGE(D19:D23)</f>
        <v>65620.918611599991</v>
      </c>
      <c r="G23" s="50">
        <f t="shared" si="2"/>
        <v>2689.0520257653052</v>
      </c>
      <c r="H23" s="50">
        <f t="shared" si="3"/>
        <v>16134.312154591831</v>
      </c>
      <c r="I23" s="177">
        <f t="shared" si="4"/>
        <v>0.23195998990911837</v>
      </c>
      <c r="J23" s="177"/>
      <c r="K23" s="182">
        <f t="shared" si="5"/>
        <v>3477.8222229000003</v>
      </c>
      <c r="L23" s="182">
        <f t="shared" si="6"/>
        <v>89.2641037211</v>
      </c>
      <c r="M23" s="182">
        <f t="shared" si="11"/>
        <v>22799.490226572671</v>
      </c>
      <c r="N23" s="50">
        <f t="shared" si="0"/>
        <v>0</v>
      </c>
      <c r="O23" s="50">
        <f t="shared" si="7"/>
        <v>0</v>
      </c>
      <c r="P23" s="50">
        <f t="shared" si="10"/>
        <v>0</v>
      </c>
      <c r="Q23" s="50">
        <f t="shared" si="8"/>
        <v>22799.490226572671</v>
      </c>
    </row>
    <row r="24" spans="1:19" x14ac:dyDescent="0.2">
      <c r="A24" s="173">
        <f t="shared" si="9"/>
        <v>2028</v>
      </c>
      <c r="B24" s="50">
        <f t="shared" si="9"/>
        <v>28</v>
      </c>
      <c r="C24" s="50">
        <f t="shared" si="9"/>
        <v>6</v>
      </c>
      <c r="D24" s="50">
        <f t="shared" si="1"/>
        <v>71643.137791739995</v>
      </c>
      <c r="E24" s="50"/>
      <c r="F24" s="50">
        <f t="shared" ref="F23:F57" si="12">AVERAGE(D20:D24)</f>
        <v>67589.546169947993</v>
      </c>
      <c r="G24" s="50">
        <f t="shared" si="2"/>
        <v>2689.0520257653052</v>
      </c>
      <c r="H24" s="50">
        <f t="shared" si="3"/>
        <v>18823.364180357137</v>
      </c>
      <c r="I24" s="177">
        <f t="shared" si="4"/>
        <v>0.2627378526478687</v>
      </c>
      <c r="J24" s="177"/>
      <c r="K24" s="182">
        <f t="shared" si="5"/>
        <v>3582.156889587</v>
      </c>
      <c r="L24" s="182">
        <f t="shared" si="6"/>
        <v>91.942026832733006</v>
      </c>
      <c r="M24" s="182">
        <f t="shared" si="11"/>
        <v>27750.360595680475</v>
      </c>
      <c r="N24" s="50">
        <f t="shared" si="0"/>
        <v>0</v>
      </c>
      <c r="O24" s="50">
        <f t="shared" si="7"/>
        <v>0</v>
      </c>
      <c r="P24" s="50">
        <f t="shared" si="10"/>
        <v>0</v>
      </c>
      <c r="Q24" s="50">
        <f t="shared" si="8"/>
        <v>27750.360595680475</v>
      </c>
    </row>
    <row r="25" spans="1:19" x14ac:dyDescent="0.2">
      <c r="A25" s="173">
        <f t="shared" si="9"/>
        <v>2029</v>
      </c>
      <c r="B25" s="50">
        <f t="shared" si="9"/>
        <v>29</v>
      </c>
      <c r="C25" s="50">
        <f t="shared" si="9"/>
        <v>7</v>
      </c>
      <c r="D25" s="50">
        <f t="shared" si="1"/>
        <v>73792.431925492201</v>
      </c>
      <c r="E25" s="50"/>
      <c r="F25" s="50">
        <f t="shared" si="12"/>
        <v>69617.23255504643</v>
      </c>
      <c r="G25" s="50">
        <f t="shared" si="2"/>
        <v>2689.0520257653052</v>
      </c>
      <c r="H25" s="50">
        <f t="shared" si="3"/>
        <v>21512.416206122442</v>
      </c>
      <c r="I25" s="177">
        <f t="shared" si="4"/>
        <v>0.29152605009472254</v>
      </c>
      <c r="J25" s="177"/>
      <c r="K25" s="182">
        <f t="shared" si="5"/>
        <v>3689.6215962746101</v>
      </c>
      <c r="L25" s="182">
        <f t="shared" si="6"/>
        <v>94.700287637714993</v>
      </c>
      <c r="M25" s="182">
        <f t="shared" si="11"/>
        <v>33088.702672950909</v>
      </c>
      <c r="N25" s="50">
        <f t="shared" si="0"/>
        <v>0</v>
      </c>
      <c r="O25" s="50">
        <f t="shared" si="7"/>
        <v>0</v>
      </c>
      <c r="P25" s="50">
        <f t="shared" si="10"/>
        <v>0</v>
      </c>
      <c r="Q25" s="50">
        <f t="shared" si="8"/>
        <v>33088.702672950909</v>
      </c>
    </row>
    <row r="26" spans="1:19" x14ac:dyDescent="0.2">
      <c r="A26" s="173">
        <f t="shared" si="9"/>
        <v>2030</v>
      </c>
      <c r="B26" s="50">
        <f t="shared" si="9"/>
        <v>30</v>
      </c>
      <c r="C26" s="50">
        <f t="shared" si="9"/>
        <v>8</v>
      </c>
      <c r="D26" s="50">
        <f t="shared" si="1"/>
        <v>76006.204883256971</v>
      </c>
      <c r="E26" s="50"/>
      <c r="F26" s="50">
        <f>AVERAGE(D22:D26)</f>
        <v>71705.749531697831</v>
      </c>
      <c r="G26" s="50">
        <f t="shared" si="2"/>
        <v>2689.0520257653052</v>
      </c>
      <c r="H26" s="50">
        <f t="shared" si="3"/>
        <v>24201.468231887746</v>
      </c>
      <c r="I26" s="177">
        <f t="shared" si="4"/>
        <v>0.31841437510345905</v>
      </c>
      <c r="J26" s="177"/>
      <c r="K26" s="182">
        <f t="shared" si="5"/>
        <v>3800.3102441628489</v>
      </c>
      <c r="L26" s="182">
        <f t="shared" si="6"/>
        <v>97.541296266846459</v>
      </c>
      <c r="M26" s="182">
        <f t="shared" si="11"/>
        <v>38839.521563065857</v>
      </c>
      <c r="N26" s="50">
        <f t="shared" si="0"/>
        <v>0</v>
      </c>
      <c r="O26" s="50">
        <f t="shared" si="7"/>
        <v>0</v>
      </c>
      <c r="P26" s="50">
        <f t="shared" si="10"/>
        <v>0</v>
      </c>
      <c r="Q26" s="50">
        <f t="shared" si="8"/>
        <v>38839.521563065857</v>
      </c>
    </row>
    <row r="27" spans="1:19" x14ac:dyDescent="0.2">
      <c r="A27" s="173">
        <f t="shared" si="9"/>
        <v>2031</v>
      </c>
      <c r="B27" s="50">
        <f t="shared" si="9"/>
        <v>31</v>
      </c>
      <c r="C27" s="50">
        <f t="shared" si="9"/>
        <v>9</v>
      </c>
      <c r="D27" s="50">
        <f t="shared" si="1"/>
        <v>78286.391029754683</v>
      </c>
      <c r="E27" s="50"/>
      <c r="F27" s="50">
        <f t="shared" si="12"/>
        <v>73856.922017648772</v>
      </c>
      <c r="G27" s="50">
        <f t="shared" si="2"/>
        <v>2689.0520257653052</v>
      </c>
      <c r="H27" s="50">
        <f t="shared" si="3"/>
        <v>26890.52025765305</v>
      </c>
      <c r="I27" s="177">
        <f t="shared" si="4"/>
        <v>0.34348907778150922</v>
      </c>
      <c r="J27" s="177"/>
      <c r="K27" s="182">
        <f t="shared" si="5"/>
        <v>3914.3195514877343</v>
      </c>
      <c r="L27" s="182">
        <f t="shared" si="6"/>
        <v>100.46753515485184</v>
      </c>
      <c r="M27" s="182">
        <f t="shared" si="11"/>
        <v>45029.321857240131</v>
      </c>
      <c r="N27" s="50">
        <f t="shared" si="0"/>
        <v>0</v>
      </c>
      <c r="O27" s="50">
        <f t="shared" si="7"/>
        <v>0</v>
      </c>
      <c r="P27" s="50">
        <f t="shared" si="10"/>
        <v>0</v>
      </c>
      <c r="Q27" s="50">
        <f t="shared" si="8"/>
        <v>45029.321857240131</v>
      </c>
    </row>
    <row r="28" spans="1:19" x14ac:dyDescent="0.2">
      <c r="A28" s="173">
        <f t="shared" si="9"/>
        <v>2032</v>
      </c>
      <c r="B28" s="50">
        <f t="shared" si="9"/>
        <v>32</v>
      </c>
      <c r="C28" s="50">
        <f t="shared" si="9"/>
        <v>10</v>
      </c>
      <c r="D28" s="50">
        <f t="shared" si="1"/>
        <v>80634.982760647326</v>
      </c>
      <c r="E28" s="50"/>
      <c r="F28" s="50">
        <f t="shared" si="12"/>
        <v>76072.629678178229</v>
      </c>
      <c r="G28" s="50">
        <f t="shared" si="2"/>
        <v>2689.0520257653052</v>
      </c>
      <c r="H28" s="50">
        <f t="shared" si="3"/>
        <v>29579.572283418358</v>
      </c>
      <c r="I28" s="177">
        <f t="shared" si="4"/>
        <v>0.36683299568899042</v>
      </c>
      <c r="J28" s="177"/>
      <c r="K28" s="182">
        <f t="shared" si="5"/>
        <v>4031.7491380323663</v>
      </c>
      <c r="L28" s="182">
        <f t="shared" si="6"/>
        <v>103.4815612094974</v>
      </c>
      <c r="M28" s="182">
        <f t="shared" si="11"/>
        <v>51686.194580487441</v>
      </c>
      <c r="N28" s="50">
        <f t="shared" si="0"/>
        <v>0</v>
      </c>
      <c r="O28" s="50">
        <f t="shared" si="7"/>
        <v>0</v>
      </c>
      <c r="P28" s="50">
        <f t="shared" si="10"/>
        <v>0</v>
      </c>
      <c r="Q28" s="50">
        <f t="shared" si="8"/>
        <v>51686.194580487441</v>
      </c>
    </row>
    <row r="29" spans="1:19" x14ac:dyDescent="0.2">
      <c r="A29" s="173">
        <f t="shared" si="9"/>
        <v>2033</v>
      </c>
      <c r="B29" s="50">
        <f t="shared" si="9"/>
        <v>33</v>
      </c>
      <c r="C29" s="50">
        <f t="shared" si="9"/>
        <v>11</v>
      </c>
      <c r="D29" s="50">
        <f t="shared" si="1"/>
        <v>83054.032243466747</v>
      </c>
      <c r="E29" s="50"/>
      <c r="F29" s="50">
        <f t="shared" si="12"/>
        <v>78354.808568523586</v>
      </c>
      <c r="G29" s="50">
        <f t="shared" si="2"/>
        <v>2689.0520257653052</v>
      </c>
      <c r="H29" s="50">
        <f t="shared" si="3"/>
        <v>32268.624309183662</v>
      </c>
      <c r="I29" s="177">
        <f t="shared" si="4"/>
        <v>0.38852567945877187</v>
      </c>
      <c r="J29" s="177"/>
      <c r="K29" s="182">
        <f t="shared" si="5"/>
        <v>4152.7016121733377</v>
      </c>
      <c r="L29" s="182">
        <f t="shared" si="6"/>
        <v>106.58600804578232</v>
      </c>
      <c r="M29" s="182">
        <f t="shared" si="11"/>
        <v>58839.909097213858</v>
      </c>
      <c r="N29" s="50">
        <f t="shared" si="0"/>
        <v>0</v>
      </c>
      <c r="O29" s="50">
        <f t="shared" si="7"/>
        <v>0</v>
      </c>
      <c r="P29" s="50">
        <f t="shared" si="10"/>
        <v>0</v>
      </c>
      <c r="Q29" s="50">
        <f t="shared" si="8"/>
        <v>58839.909097213858</v>
      </c>
    </row>
    <row r="30" spans="1:19" x14ac:dyDescent="0.2">
      <c r="A30" s="173">
        <f t="shared" si="9"/>
        <v>2034</v>
      </c>
      <c r="B30" s="50">
        <f t="shared" si="9"/>
        <v>34</v>
      </c>
      <c r="C30" s="50">
        <f t="shared" si="9"/>
        <v>12</v>
      </c>
      <c r="D30" s="50">
        <f t="shared" si="1"/>
        <v>85545.653210770746</v>
      </c>
      <c r="E30" s="50"/>
      <c r="F30" s="50">
        <f t="shared" si="12"/>
        <v>80705.452825579297</v>
      </c>
      <c r="G30" s="50">
        <f t="shared" si="2"/>
        <v>2689.0520257653052</v>
      </c>
      <c r="H30" s="50">
        <f t="shared" si="3"/>
        <v>34957.67633494897</v>
      </c>
      <c r="I30" s="177">
        <f t="shared" si="4"/>
        <v>0.4086435139938539</v>
      </c>
      <c r="J30" s="177"/>
      <c r="K30" s="182">
        <f t="shared" si="5"/>
        <v>4277.2826605385371</v>
      </c>
      <c r="L30" s="182">
        <f t="shared" si="6"/>
        <v>109.78358828715578</v>
      </c>
      <c r="M30" s="182">
        <f t="shared" si="11"/>
        <v>66522.010255483532</v>
      </c>
      <c r="N30" s="50">
        <f t="shared" si="0"/>
        <v>0</v>
      </c>
      <c r="O30" s="50">
        <f t="shared" si="7"/>
        <v>0</v>
      </c>
      <c r="P30" s="50">
        <f t="shared" si="10"/>
        <v>0</v>
      </c>
      <c r="Q30" s="50">
        <f t="shared" si="8"/>
        <v>66522.010255483532</v>
      </c>
    </row>
    <row r="31" spans="1:19" x14ac:dyDescent="0.2">
      <c r="A31" s="173">
        <f t="shared" si="9"/>
        <v>2035</v>
      </c>
      <c r="B31" s="50">
        <f t="shared" si="9"/>
        <v>35</v>
      </c>
      <c r="C31" s="50">
        <f t="shared" si="9"/>
        <v>13</v>
      </c>
      <c r="D31" s="50">
        <f t="shared" si="1"/>
        <v>88112.022807093876</v>
      </c>
      <c r="E31" s="50"/>
      <c r="F31" s="50">
        <f t="shared" si="12"/>
        <v>83126.616410346673</v>
      </c>
      <c r="G31" s="50">
        <f t="shared" si="2"/>
        <v>2689.0520257653052</v>
      </c>
      <c r="H31" s="50">
        <f t="shared" si="3"/>
        <v>37646.728360714274</v>
      </c>
      <c r="I31" s="177">
        <f t="shared" si="4"/>
        <v>0.42725983539312579</v>
      </c>
      <c r="J31" s="177"/>
      <c r="K31" s="182">
        <f t="shared" si="5"/>
        <v>4405.6011403546936</v>
      </c>
      <c r="L31" s="182">
        <f t="shared" si="6"/>
        <v>113.07709593577047</v>
      </c>
      <c r="M31" s="182">
        <f t="shared" si="11"/>
        <v>74765.921066081079</v>
      </c>
      <c r="N31" s="50">
        <f t="shared" si="0"/>
        <v>0</v>
      </c>
      <c r="O31" s="50">
        <f t="shared" si="7"/>
        <v>0</v>
      </c>
      <c r="P31" s="50">
        <f t="shared" si="10"/>
        <v>0</v>
      </c>
      <c r="Q31" s="50">
        <f t="shared" si="8"/>
        <v>74765.921066081079</v>
      </c>
    </row>
    <row r="32" spans="1:19" x14ac:dyDescent="0.2">
      <c r="A32" s="173">
        <f t="shared" si="9"/>
        <v>2036</v>
      </c>
      <c r="B32" s="50">
        <f t="shared" si="9"/>
        <v>36</v>
      </c>
      <c r="C32" s="50">
        <f t="shared" si="9"/>
        <v>14</v>
      </c>
      <c r="D32" s="50">
        <f t="shared" si="1"/>
        <v>90755.383491306697</v>
      </c>
      <c r="E32" s="50"/>
      <c r="F32" s="50">
        <f t="shared" si="12"/>
        <v>85620.414902657067</v>
      </c>
      <c r="G32" s="50">
        <f t="shared" si="2"/>
        <v>2689.0520257653052</v>
      </c>
      <c r="H32" s="50">
        <f t="shared" si="3"/>
        <v>40335.780386479579</v>
      </c>
      <c r="I32" s="177">
        <f t="shared" si="4"/>
        <v>0.44444504375151778</v>
      </c>
      <c r="J32" s="177"/>
      <c r="K32" s="182">
        <f t="shared" si="5"/>
        <v>4537.7691745653347</v>
      </c>
      <c r="L32" s="182">
        <f t="shared" si="6"/>
        <v>116.46940881384359</v>
      </c>
      <c r="M32" s="182">
        <f t="shared" si="11"/>
        <v>83607.051229160803</v>
      </c>
      <c r="N32" s="50">
        <f t="shared" si="0"/>
        <v>0</v>
      </c>
      <c r="O32" s="50">
        <f t="shared" si="7"/>
        <v>0</v>
      </c>
      <c r="P32" s="50">
        <f t="shared" si="10"/>
        <v>0</v>
      </c>
      <c r="Q32" s="50">
        <f t="shared" si="8"/>
        <v>83607.051229160803</v>
      </c>
    </row>
    <row r="33" spans="1:17" x14ac:dyDescent="0.2">
      <c r="A33" s="173">
        <f t="shared" si="9"/>
        <v>2037</v>
      </c>
      <c r="B33" s="50">
        <f t="shared" si="9"/>
        <v>37</v>
      </c>
      <c r="C33" s="50">
        <f t="shared" si="9"/>
        <v>15</v>
      </c>
      <c r="D33" s="50">
        <f t="shared" si="1"/>
        <v>93478.044996045894</v>
      </c>
      <c r="E33" s="50"/>
      <c r="F33" s="50">
        <f t="shared" si="12"/>
        <v>88189.027349736789</v>
      </c>
      <c r="G33" s="50">
        <f t="shared" si="2"/>
        <v>2689.0520257653052</v>
      </c>
      <c r="H33" s="50">
        <f t="shared" si="3"/>
        <v>43024.832412244883</v>
      </c>
      <c r="I33" s="177">
        <f t="shared" si="4"/>
        <v>0.46026671197568186</v>
      </c>
      <c r="J33" s="177"/>
      <c r="K33" s="182">
        <f t="shared" si="5"/>
        <v>4673.902249802295</v>
      </c>
      <c r="L33" s="182">
        <f t="shared" si="6"/>
        <v>119.96349107825891</v>
      </c>
      <c r="M33" s="182">
        <f t="shared" si="11"/>
        <v>93082.911838874366</v>
      </c>
      <c r="N33" s="50">
        <f t="shared" si="0"/>
        <v>0</v>
      </c>
      <c r="O33" s="50">
        <f t="shared" si="7"/>
        <v>0</v>
      </c>
      <c r="P33" s="50">
        <f t="shared" si="10"/>
        <v>0</v>
      </c>
      <c r="Q33" s="50">
        <f t="shared" si="8"/>
        <v>93082.911838874366</v>
      </c>
    </row>
    <row r="34" spans="1:17" x14ac:dyDescent="0.2">
      <c r="A34" s="173">
        <f t="shared" si="9"/>
        <v>2038</v>
      </c>
      <c r="B34" s="50">
        <f t="shared" si="9"/>
        <v>38</v>
      </c>
      <c r="C34" s="50">
        <f t="shared" si="9"/>
        <v>16</v>
      </c>
      <c r="D34" s="50">
        <f t="shared" si="1"/>
        <v>96282.386345927269</v>
      </c>
      <c r="E34" s="50"/>
      <c r="F34" s="50">
        <f t="shared" si="12"/>
        <v>90834.69817022889</v>
      </c>
      <c r="G34" s="50">
        <f t="shared" si="2"/>
        <v>2689.0520257653052</v>
      </c>
      <c r="H34" s="50">
        <f t="shared" si="3"/>
        <v>45713.884438010187</v>
      </c>
      <c r="I34" s="177">
        <f t="shared" si="4"/>
        <v>0.47478969075161354</v>
      </c>
      <c r="J34" s="177"/>
      <c r="K34" s="182">
        <f t="shared" si="5"/>
        <v>4814.119317296364</v>
      </c>
      <c r="L34" s="182">
        <f t="shared" si="6"/>
        <v>123.56239581060669</v>
      </c>
      <c r="M34" s="182">
        <f t="shared" si="11"/>
        <v>103233.23661495831</v>
      </c>
      <c r="N34" s="50">
        <f t="shared" si="0"/>
        <v>0</v>
      </c>
      <c r="O34" s="50">
        <f t="shared" si="7"/>
        <v>0</v>
      </c>
      <c r="P34" s="50">
        <f t="shared" si="10"/>
        <v>0</v>
      </c>
      <c r="Q34" s="50">
        <f t="shared" si="8"/>
        <v>103233.23661495831</v>
      </c>
    </row>
    <row r="35" spans="1:17" x14ac:dyDescent="0.2">
      <c r="A35" s="173">
        <f t="shared" si="9"/>
        <v>2039</v>
      </c>
      <c r="B35" s="50">
        <f t="shared" si="9"/>
        <v>39</v>
      </c>
      <c r="C35" s="50">
        <f t="shared" si="9"/>
        <v>17</v>
      </c>
      <c r="D35" s="50">
        <f t="shared" si="1"/>
        <v>99170.857936305096</v>
      </c>
      <c r="E35" s="50"/>
      <c r="F35" s="50">
        <f t="shared" si="12"/>
        <v>93559.739115335775</v>
      </c>
      <c r="G35" s="50">
        <f t="shared" si="2"/>
        <v>2689.0520257653052</v>
      </c>
      <c r="H35" s="50">
        <f t="shared" si="3"/>
        <v>48402.936463775492</v>
      </c>
      <c r="I35" s="177">
        <f t="shared" si="4"/>
        <v>0.48807620979606187</v>
      </c>
      <c r="J35" s="177"/>
      <c r="K35" s="182">
        <f t="shared" si="5"/>
        <v>4958.5428968152555</v>
      </c>
      <c r="L35" s="182">
        <f t="shared" si="6"/>
        <v>127.26926768492488</v>
      </c>
      <c r="M35" s="182">
        <f t="shared" si="11"/>
        <v>114100.11002989617</v>
      </c>
      <c r="N35" s="50">
        <f t="shared" si="0"/>
        <v>0</v>
      </c>
      <c r="O35" s="50">
        <f t="shared" si="7"/>
        <v>0</v>
      </c>
      <c r="P35" s="50">
        <f t="shared" si="10"/>
        <v>0</v>
      </c>
      <c r="Q35" s="50">
        <f t="shared" si="8"/>
        <v>114100.11002989617</v>
      </c>
    </row>
    <row r="36" spans="1:17" x14ac:dyDescent="0.2">
      <c r="A36" s="173">
        <f t="shared" si="9"/>
        <v>2040</v>
      </c>
      <c r="B36" s="50">
        <f t="shared" si="9"/>
        <v>40</v>
      </c>
      <c r="C36" s="50">
        <f t="shared" si="9"/>
        <v>18</v>
      </c>
      <c r="D36" s="50">
        <f t="shared" si="1"/>
        <v>102145.98367439426</v>
      </c>
      <c r="E36" s="50"/>
      <c r="F36" s="50">
        <f t="shared" si="12"/>
        <v>96366.531288795843</v>
      </c>
      <c r="G36" s="50">
        <f t="shared" si="2"/>
        <v>2689.0520257653052</v>
      </c>
      <c r="H36" s="50">
        <f t="shared" si="3"/>
        <v>51091.988489540796</v>
      </c>
      <c r="I36" s="177">
        <f t="shared" si="4"/>
        <v>0.50018597551915722</v>
      </c>
      <c r="J36" s="177"/>
      <c r="K36" s="182">
        <f t="shared" si="5"/>
        <v>5107.2991837197133</v>
      </c>
      <c r="L36" s="182">
        <f t="shared" si="6"/>
        <v>131.08734571547262</v>
      </c>
      <c r="M36" s="182">
        <f t="shared" si="11"/>
        <v>125728.10272100555</v>
      </c>
      <c r="N36" s="50">
        <f t="shared" si="0"/>
        <v>0</v>
      </c>
      <c r="O36" s="50">
        <f t="shared" si="7"/>
        <v>0</v>
      </c>
      <c r="P36" s="50">
        <f t="shared" si="10"/>
        <v>0</v>
      </c>
      <c r="Q36" s="50">
        <f t="shared" si="8"/>
        <v>125728.10272100555</v>
      </c>
    </row>
    <row r="37" spans="1:17" x14ac:dyDescent="0.2">
      <c r="A37" s="173">
        <f t="shared" si="9"/>
        <v>2041</v>
      </c>
      <c r="B37" s="50">
        <f t="shared" si="9"/>
        <v>41</v>
      </c>
      <c r="C37" s="50">
        <f t="shared" si="9"/>
        <v>19</v>
      </c>
      <c r="D37" s="50">
        <f t="shared" si="1"/>
        <v>105210.36318462608</v>
      </c>
      <c r="E37" s="50"/>
      <c r="F37" s="50">
        <f t="shared" si="12"/>
        <v>99257.527227459723</v>
      </c>
      <c r="G37" s="50">
        <f t="shared" si="2"/>
        <v>2689.0520257653052</v>
      </c>
      <c r="H37" s="50">
        <f t="shared" si="3"/>
        <v>53781.0405153061</v>
      </c>
      <c r="I37" s="177">
        <f t="shared" si="4"/>
        <v>0.51117626522141768</v>
      </c>
      <c r="J37" s="177"/>
      <c r="K37" s="182">
        <f t="shared" si="5"/>
        <v>5260.5181592313047</v>
      </c>
      <c r="L37" s="182">
        <f t="shared" si="6"/>
        <v>135.01996608693682</v>
      </c>
      <c r="M37" s="182">
        <f t="shared" si="11"/>
        <v>138164.4145987001</v>
      </c>
      <c r="N37" s="50">
        <f t="shared" si="0"/>
        <v>0</v>
      </c>
      <c r="O37" s="50">
        <f t="shared" si="7"/>
        <v>0</v>
      </c>
      <c r="P37" s="50">
        <f t="shared" si="10"/>
        <v>0</v>
      </c>
      <c r="Q37" s="50">
        <f t="shared" si="8"/>
        <v>138164.4145987001</v>
      </c>
    </row>
    <row r="38" spans="1:17" x14ac:dyDescent="0.2">
      <c r="A38" s="173">
        <f t="shared" si="9"/>
        <v>2042</v>
      </c>
      <c r="B38" s="50">
        <f t="shared" si="9"/>
        <v>42</v>
      </c>
      <c r="C38" s="50">
        <f t="shared" si="9"/>
        <v>20</v>
      </c>
      <c r="D38" s="50">
        <f t="shared" si="1"/>
        <v>108366.67408016487</v>
      </c>
      <c r="E38" s="50"/>
      <c r="F38" s="50">
        <f t="shared" si="12"/>
        <v>102235.25304428351</v>
      </c>
      <c r="G38" s="50">
        <f t="shared" si="2"/>
        <v>2689.0520257653052</v>
      </c>
      <c r="H38" s="50">
        <f t="shared" si="3"/>
        <v>56470.092541071412</v>
      </c>
      <c r="I38" s="177">
        <f t="shared" si="4"/>
        <v>0.52110201794416366</v>
      </c>
      <c r="J38" s="177"/>
      <c r="K38" s="182">
        <f t="shared" si="5"/>
        <v>5418.3337040082442</v>
      </c>
      <c r="L38" s="182">
        <f t="shared" si="6"/>
        <v>139.07056506954493</v>
      </c>
      <c r="M38" s="182">
        <f t="shared" si="11"/>
        <v>151459.02608530509</v>
      </c>
      <c r="N38" s="50">
        <f t="shared" si="0"/>
        <v>0</v>
      </c>
      <c r="O38" s="50">
        <f t="shared" si="7"/>
        <v>0</v>
      </c>
      <c r="P38" s="50">
        <f t="shared" si="10"/>
        <v>0</v>
      </c>
      <c r="Q38" s="50">
        <f t="shared" si="8"/>
        <v>151459.02608530509</v>
      </c>
    </row>
    <row r="39" spans="1:17" x14ac:dyDescent="0.2">
      <c r="A39" s="173">
        <f t="shared" si="9"/>
        <v>2043</v>
      </c>
      <c r="B39" s="50">
        <f t="shared" si="9"/>
        <v>43</v>
      </c>
      <c r="C39" s="50">
        <f t="shared" si="9"/>
        <v>21</v>
      </c>
      <c r="D39" s="50">
        <f t="shared" si="1"/>
        <v>111617.67430256982</v>
      </c>
      <c r="E39" s="50"/>
      <c r="F39" s="50">
        <f t="shared" si="12"/>
        <v>105302.31063561203</v>
      </c>
      <c r="G39" s="50">
        <f t="shared" si="2"/>
        <v>2689.0520257653052</v>
      </c>
      <c r="H39" s="50">
        <f t="shared" si="3"/>
        <v>59159.144566836716</v>
      </c>
      <c r="I39" s="177">
        <f t="shared" si="4"/>
        <v>0.53001592208837722</v>
      </c>
      <c r="J39" s="177"/>
      <c r="K39" s="182">
        <f t="shared" si="5"/>
        <v>5580.8837151284915</v>
      </c>
      <c r="L39" s="182">
        <f t="shared" si="6"/>
        <v>143.24268202163128</v>
      </c>
      <c r="M39" s="182">
        <f t="shared" si="11"/>
        <v>165664.85794323232</v>
      </c>
      <c r="N39" s="50">
        <f t="shared" si="0"/>
        <v>0</v>
      </c>
      <c r="O39" s="50">
        <f t="shared" si="7"/>
        <v>0</v>
      </c>
      <c r="P39" s="50">
        <f t="shared" si="10"/>
        <v>0</v>
      </c>
      <c r="Q39" s="50">
        <f t="shared" si="8"/>
        <v>165664.85794323232</v>
      </c>
    </row>
    <row r="40" spans="1:17" x14ac:dyDescent="0.2">
      <c r="A40" s="173">
        <f t="shared" si="9"/>
        <v>2044</v>
      </c>
      <c r="B40" s="50">
        <f t="shared" si="9"/>
        <v>44</v>
      </c>
      <c r="C40" s="50">
        <f t="shared" si="9"/>
        <v>22</v>
      </c>
      <c r="D40" s="50">
        <f t="shared" si="1"/>
        <v>114966.20453164692</v>
      </c>
      <c r="E40" s="50"/>
      <c r="F40" s="50">
        <f t="shared" si="12"/>
        <v>108461.37995468038</v>
      </c>
      <c r="G40" s="50">
        <f t="shared" si="2"/>
        <v>2689.0520257653052</v>
      </c>
      <c r="H40" s="50">
        <f t="shared" si="3"/>
        <v>61848.19659260202</v>
      </c>
      <c r="I40" s="177">
        <f t="shared" si="4"/>
        <v>0.53796849991318085</v>
      </c>
      <c r="J40" s="177"/>
      <c r="K40" s="182">
        <f t="shared" si="5"/>
        <v>5748.3102265823463</v>
      </c>
      <c r="L40" s="182">
        <f t="shared" si="6"/>
        <v>147.53996248228023</v>
      </c>
      <c r="M40" s="182">
        <f t="shared" si="11"/>
        <v>180837.94017711797</v>
      </c>
      <c r="N40" s="50">
        <f t="shared" si="0"/>
        <v>0</v>
      </c>
      <c r="O40" s="50">
        <f t="shared" si="7"/>
        <v>0</v>
      </c>
      <c r="P40" s="50">
        <f t="shared" si="10"/>
        <v>0</v>
      </c>
      <c r="Q40" s="50">
        <f t="shared" si="8"/>
        <v>180837.94017711797</v>
      </c>
    </row>
    <row r="41" spans="1:17" x14ac:dyDescent="0.2">
      <c r="A41" s="173">
        <f t="shared" si="9"/>
        <v>2045</v>
      </c>
      <c r="B41" s="50">
        <f t="shared" si="9"/>
        <v>45</v>
      </c>
      <c r="C41" s="50">
        <f t="shared" si="9"/>
        <v>23</v>
      </c>
      <c r="D41" s="50">
        <f t="shared" si="1"/>
        <v>118415.19066759633</v>
      </c>
      <c r="E41" s="50"/>
      <c r="F41" s="50">
        <f t="shared" si="12"/>
        <v>111715.2213533208</v>
      </c>
      <c r="G41" s="50">
        <f t="shared" si="2"/>
        <v>2689.0520257653052</v>
      </c>
      <c r="H41" s="50">
        <f t="shared" si="3"/>
        <v>64537.248618367325</v>
      </c>
      <c r="I41" s="177">
        <f t="shared" si="4"/>
        <v>0.54500818902137349</v>
      </c>
      <c r="J41" s="177"/>
      <c r="K41" s="182">
        <f t="shared" si="5"/>
        <v>5920.7595333798163</v>
      </c>
      <c r="L41" s="182">
        <f t="shared" si="6"/>
        <v>151.96616135674861</v>
      </c>
      <c r="M41" s="182">
        <f t="shared" si="11"/>
        <v>197037.59052177315</v>
      </c>
      <c r="N41" s="50">
        <f t="shared" si="0"/>
        <v>0</v>
      </c>
      <c r="O41" s="50">
        <f t="shared" si="7"/>
        <v>0</v>
      </c>
      <c r="P41" s="50">
        <f t="shared" si="10"/>
        <v>0</v>
      </c>
      <c r="Q41" s="50">
        <f t="shared" si="8"/>
        <v>197037.59052177315</v>
      </c>
    </row>
    <row r="42" spans="1:17" x14ac:dyDescent="0.2">
      <c r="A42" s="173">
        <f t="shared" si="9"/>
        <v>2046</v>
      </c>
      <c r="B42" s="50">
        <f t="shared" si="9"/>
        <v>46</v>
      </c>
      <c r="C42" s="50">
        <f t="shared" si="9"/>
        <v>24</v>
      </c>
      <c r="D42" s="50">
        <f t="shared" si="1"/>
        <v>121967.64638762422</v>
      </c>
      <c r="E42" s="50"/>
      <c r="F42" s="50">
        <f t="shared" si="12"/>
        <v>115066.67799392043</v>
      </c>
      <c r="G42" s="50">
        <f t="shared" si="2"/>
        <v>2689.0520257653052</v>
      </c>
      <c r="H42" s="50">
        <f t="shared" si="3"/>
        <v>67226.300644132629</v>
      </c>
      <c r="I42" s="177">
        <f t="shared" si="4"/>
        <v>0.55118142093585509</v>
      </c>
      <c r="J42" s="177"/>
      <c r="K42" s="182">
        <f t="shared" si="5"/>
        <v>6098.3823193812113</v>
      </c>
      <c r="L42" s="182">
        <f t="shared" si="6"/>
        <v>156.52514619745108</v>
      </c>
      <c r="M42" s="182">
        <f t="shared" si="11"/>
        <v>214326.60305657113</v>
      </c>
      <c r="N42" s="50">
        <f t="shared" si="0"/>
        <v>0</v>
      </c>
      <c r="O42" s="50">
        <f t="shared" si="7"/>
        <v>0</v>
      </c>
      <c r="P42" s="50">
        <f t="shared" si="10"/>
        <v>0</v>
      </c>
      <c r="Q42" s="50">
        <f t="shared" si="8"/>
        <v>214326.60305657113</v>
      </c>
    </row>
    <row r="43" spans="1:17" x14ac:dyDescent="0.2">
      <c r="A43" s="173">
        <f t="shared" si="9"/>
        <v>2047</v>
      </c>
      <c r="B43" s="50">
        <f t="shared" si="9"/>
        <v>47</v>
      </c>
      <c r="C43" s="50">
        <f t="shared" si="9"/>
        <v>25</v>
      </c>
      <c r="D43" s="50">
        <f t="shared" si="1"/>
        <v>125626.67577925295</v>
      </c>
      <c r="E43" s="50"/>
      <c r="F43" s="50">
        <f t="shared" si="12"/>
        <v>118518.67833373803</v>
      </c>
      <c r="G43" s="50">
        <f t="shared" si="2"/>
        <v>2689.0520257653052</v>
      </c>
      <c r="H43" s="50">
        <f t="shared" si="3"/>
        <v>69915.35266989794</v>
      </c>
      <c r="I43" s="177">
        <f t="shared" si="4"/>
        <v>0.55653269686727114</v>
      </c>
      <c r="J43" s="177"/>
      <c r="K43" s="182">
        <f t="shared" si="5"/>
        <v>6281.3337889626482</v>
      </c>
      <c r="L43" s="182">
        <f t="shared" si="6"/>
        <v>161.22090058337463</v>
      </c>
      <c r="M43" s="182">
        <f t="shared" si="11"/>
        <v>232771.44751728515</v>
      </c>
      <c r="N43" s="50">
        <f t="shared" si="0"/>
        <v>0</v>
      </c>
      <c r="O43" s="50">
        <f t="shared" si="7"/>
        <v>0</v>
      </c>
      <c r="P43" s="50">
        <f t="shared" si="10"/>
        <v>0</v>
      </c>
      <c r="Q43" s="50">
        <f t="shared" si="8"/>
        <v>232771.44751728515</v>
      </c>
    </row>
    <row r="44" spans="1:17" x14ac:dyDescent="0.2">
      <c r="A44" s="173">
        <f t="shared" si="9"/>
        <v>2048</v>
      </c>
      <c r="B44" s="50">
        <f t="shared" si="9"/>
        <v>48</v>
      </c>
      <c r="C44" s="50">
        <f t="shared" si="9"/>
        <v>26</v>
      </c>
      <c r="D44" s="50">
        <f t="shared" si="1"/>
        <v>129395.47605263055</v>
      </c>
      <c r="E44" s="50"/>
      <c r="F44" s="50">
        <f t="shared" si="12"/>
        <v>122074.2386837502</v>
      </c>
      <c r="G44" s="50">
        <f t="shared" si="2"/>
        <v>2689.0520257653052</v>
      </c>
      <c r="H44" s="50">
        <f t="shared" si="3"/>
        <v>72604.404695663237</v>
      </c>
      <c r="I44" s="177">
        <f t="shared" si="4"/>
        <v>0.56110466076984011</v>
      </c>
      <c r="J44" s="177"/>
      <c r="K44" s="182">
        <f t="shared" si="5"/>
        <v>6469.7738026315274</v>
      </c>
      <c r="L44" s="182">
        <f t="shared" si="6"/>
        <v>166.05752760087586</v>
      </c>
      <c r="M44" s="182">
        <f t="shared" si="11"/>
        <v>252442.47990848555</v>
      </c>
      <c r="N44" s="50">
        <f t="shared" si="0"/>
        <v>0</v>
      </c>
      <c r="O44" s="50">
        <f t="shared" si="7"/>
        <v>0</v>
      </c>
      <c r="P44" s="50">
        <f t="shared" si="10"/>
        <v>0</v>
      </c>
      <c r="Q44" s="50">
        <f t="shared" si="8"/>
        <v>252442.47990848555</v>
      </c>
    </row>
    <row r="45" spans="1:17" x14ac:dyDescent="0.2">
      <c r="A45" s="173">
        <f t="shared" si="9"/>
        <v>2049</v>
      </c>
      <c r="B45" s="50">
        <f t="shared" si="9"/>
        <v>49</v>
      </c>
      <c r="C45" s="50">
        <f t="shared" si="9"/>
        <v>27</v>
      </c>
      <c r="D45" s="50">
        <f t="shared" si="1"/>
        <v>133277.34033420947</v>
      </c>
      <c r="E45" s="50"/>
      <c r="F45" s="50">
        <f t="shared" si="12"/>
        <v>125736.46584426271</v>
      </c>
      <c r="G45" s="50">
        <f t="shared" si="2"/>
        <v>2689.0520257653052</v>
      </c>
      <c r="H45" s="50">
        <f t="shared" si="3"/>
        <v>75293.456721428549</v>
      </c>
      <c r="I45" s="177">
        <f t="shared" si="4"/>
        <v>0.5649381697790552</v>
      </c>
      <c r="J45" s="177"/>
      <c r="K45" s="182">
        <f t="shared" si="5"/>
        <v>6663.8670167104738</v>
      </c>
      <c r="L45" s="182">
        <f t="shared" si="6"/>
        <v>171.03925342890216</v>
      </c>
      <c r="M45" s="182">
        <f t="shared" si="11"/>
        <v>273414.16505350015</v>
      </c>
      <c r="N45" s="50">
        <f t="shared" si="0"/>
        <v>0</v>
      </c>
      <c r="O45" s="50">
        <f t="shared" si="7"/>
        <v>0</v>
      </c>
      <c r="P45" s="50">
        <f t="shared" si="10"/>
        <v>0</v>
      </c>
      <c r="Q45" s="50">
        <f t="shared" si="8"/>
        <v>273414.16505350015</v>
      </c>
    </row>
    <row r="46" spans="1:17" x14ac:dyDescent="0.2">
      <c r="A46" s="173">
        <f t="shared" si="9"/>
        <v>2050</v>
      </c>
      <c r="B46" s="50">
        <f t="shared" si="9"/>
        <v>50</v>
      </c>
      <c r="C46" s="50">
        <f t="shared" si="9"/>
        <v>28</v>
      </c>
      <c r="D46" s="50">
        <f t="shared" si="1"/>
        <v>137275.66054423575</v>
      </c>
      <c r="E46" s="50"/>
      <c r="F46" s="50">
        <f t="shared" si="12"/>
        <v>129508.55981959058</v>
      </c>
      <c r="G46" s="50">
        <f t="shared" si="2"/>
        <v>2689.0520257653052</v>
      </c>
      <c r="H46" s="50">
        <f t="shared" si="3"/>
        <v>77982.508747193846</v>
      </c>
      <c r="I46" s="177">
        <f t="shared" si="4"/>
        <v>0.56807236212179602</v>
      </c>
      <c r="J46" s="177"/>
      <c r="K46" s="182">
        <f t="shared" si="5"/>
        <v>6863.7830272117881</v>
      </c>
      <c r="L46" s="182">
        <f t="shared" si="6"/>
        <v>176.17043103176923</v>
      </c>
      <c r="M46" s="182">
        <f t="shared" si="11"/>
        <v>295765.31175473973</v>
      </c>
      <c r="N46" s="50">
        <f t="shared" si="0"/>
        <v>0</v>
      </c>
      <c r="O46" s="50">
        <f t="shared" si="7"/>
        <v>0</v>
      </c>
      <c r="P46" s="50">
        <f t="shared" si="10"/>
        <v>0</v>
      </c>
      <c r="Q46" s="50">
        <f t="shared" si="8"/>
        <v>295765.31175473973</v>
      </c>
    </row>
    <row r="47" spans="1:17" x14ac:dyDescent="0.2">
      <c r="A47" s="173">
        <f t="shared" si="9"/>
        <v>2051</v>
      </c>
      <c r="B47" s="50">
        <f t="shared" si="9"/>
        <v>51</v>
      </c>
      <c r="C47" s="50">
        <f t="shared" si="9"/>
        <v>29</v>
      </c>
      <c r="D47" s="50">
        <f t="shared" si="1"/>
        <v>141393.93036056284</v>
      </c>
      <c r="E47" s="50"/>
      <c r="F47" s="50">
        <f t="shared" si="12"/>
        <v>133393.8166141783</v>
      </c>
      <c r="G47" s="50">
        <f t="shared" si="2"/>
        <v>2689.0520257653052</v>
      </c>
      <c r="H47" s="50">
        <f t="shared" si="3"/>
        <v>80671.560772959157</v>
      </c>
      <c r="I47" s="177">
        <f t="shared" si="4"/>
        <v>0.57054472258633682</v>
      </c>
      <c r="J47" s="177"/>
      <c r="K47" s="182">
        <f t="shared" si="5"/>
        <v>7069.6965180281422</v>
      </c>
      <c r="L47" s="182">
        <f t="shared" si="6"/>
        <v>181.45554396272232</v>
      </c>
      <c r="M47" s="182">
        <f t="shared" si="11"/>
        <v>319579.32127499604</v>
      </c>
      <c r="N47" s="50">
        <f t="shared" si="0"/>
        <v>0</v>
      </c>
      <c r="O47" s="50">
        <f t="shared" si="7"/>
        <v>0</v>
      </c>
      <c r="P47" s="50">
        <f t="shared" si="10"/>
        <v>0</v>
      </c>
      <c r="Q47" s="50">
        <f t="shared" si="8"/>
        <v>319579.32127499604</v>
      </c>
    </row>
    <row r="48" spans="1:17" x14ac:dyDescent="0.2">
      <c r="A48" s="173">
        <f t="shared" si="9"/>
        <v>2052</v>
      </c>
      <c r="B48" s="50">
        <f t="shared" si="9"/>
        <v>52</v>
      </c>
      <c r="C48" s="50">
        <f t="shared" si="9"/>
        <v>30</v>
      </c>
      <c r="D48" s="50">
        <f t="shared" si="1"/>
        <v>145635.74827137974</v>
      </c>
      <c r="E48" s="50"/>
      <c r="F48" s="50">
        <f t="shared" si="12"/>
        <v>137395.63111260367</v>
      </c>
      <c r="G48" s="50">
        <f t="shared" si="2"/>
        <v>2689.0520257653052</v>
      </c>
      <c r="H48" s="50">
        <f t="shared" si="3"/>
        <v>83360.612798724454</v>
      </c>
      <c r="I48" s="177">
        <f t="shared" si="4"/>
        <v>0.57239114563677795</v>
      </c>
      <c r="J48" s="177"/>
      <c r="K48" s="182">
        <f t="shared" si="5"/>
        <v>7281.7874135689872</v>
      </c>
      <c r="L48" s="182">
        <f t="shared" si="6"/>
        <v>186.89921028160398</v>
      </c>
      <c r="M48" s="182">
        <f t="shared" si="11"/>
        <v>344944.44989024644</v>
      </c>
      <c r="N48" s="50">
        <f t="shared" si="0"/>
        <v>0</v>
      </c>
      <c r="O48" s="50">
        <f t="shared" si="7"/>
        <v>0</v>
      </c>
      <c r="P48" s="50">
        <f t="shared" si="10"/>
        <v>0</v>
      </c>
      <c r="Q48" s="50">
        <f t="shared" si="8"/>
        <v>344944.44989024644</v>
      </c>
    </row>
    <row r="49" spans="1:20" x14ac:dyDescent="0.2">
      <c r="A49" s="173">
        <f t="shared" si="9"/>
        <v>2053</v>
      </c>
      <c r="B49" s="50">
        <f t="shared" si="9"/>
        <v>53</v>
      </c>
      <c r="C49" s="50">
        <f t="shared" si="9"/>
        <v>31</v>
      </c>
      <c r="D49" s="50">
        <f t="shared" si="1"/>
        <v>150004.82071952114</v>
      </c>
      <c r="E49" s="50"/>
      <c r="F49" s="50">
        <f t="shared" si="12"/>
        <v>141517.50004598178</v>
      </c>
      <c r="G49" s="50">
        <f t="shared" si="2"/>
        <v>2689.0520257653052</v>
      </c>
      <c r="H49" s="50">
        <f t="shared" si="3"/>
        <v>86049.664824489766</v>
      </c>
      <c r="I49" s="177">
        <f t="shared" si="4"/>
        <v>0.5736459962535827</v>
      </c>
      <c r="J49" s="177"/>
      <c r="K49" s="182">
        <f t="shared" si="5"/>
        <v>7500.2410359760579</v>
      </c>
      <c r="L49" s="182">
        <f t="shared" si="6"/>
        <v>192.50618659005215</v>
      </c>
      <c r="M49" s="182">
        <f t="shared" si="11"/>
        <v>371954.08630666637</v>
      </c>
      <c r="N49" s="50">
        <f t="shared" si="0"/>
        <v>0</v>
      </c>
      <c r="O49" s="50">
        <f t="shared" si="7"/>
        <v>0</v>
      </c>
      <c r="P49" s="50">
        <f t="shared" si="10"/>
        <v>0</v>
      </c>
      <c r="Q49" s="50">
        <f t="shared" si="8"/>
        <v>371954.08630666637</v>
      </c>
    </row>
    <row r="50" spans="1:20" x14ac:dyDescent="0.2">
      <c r="A50" s="173">
        <f t="shared" si="9"/>
        <v>2054</v>
      </c>
      <c r="B50" s="50">
        <f t="shared" si="9"/>
        <v>54</v>
      </c>
      <c r="C50" s="50">
        <f t="shared" si="9"/>
        <v>32</v>
      </c>
      <c r="D50" s="50">
        <f t="shared" si="1"/>
        <v>154504.96534110678</v>
      </c>
      <c r="E50" s="50"/>
      <c r="F50" s="50">
        <f t="shared" si="12"/>
        <v>145763.02504736124</v>
      </c>
      <c r="G50" s="50">
        <f t="shared" si="2"/>
        <v>2689.0520257653052</v>
      </c>
      <c r="H50" s="50">
        <f t="shared" si="3"/>
        <v>88738.716850255078</v>
      </c>
      <c r="I50" s="177">
        <f t="shared" si="4"/>
        <v>0.57434216857913312</v>
      </c>
      <c r="J50" s="177"/>
      <c r="K50" s="182">
        <f t="shared" si="5"/>
        <v>7725.24826705534</v>
      </c>
      <c r="L50" s="182">
        <f t="shared" si="6"/>
        <v>198.28137218775373</v>
      </c>
      <c r="M50" s="182">
        <f t="shared" si="11"/>
        <v>400707.04477908282</v>
      </c>
      <c r="N50" s="50">
        <f t="shared" si="0"/>
        <v>0</v>
      </c>
      <c r="O50" s="50">
        <f t="shared" si="7"/>
        <v>0</v>
      </c>
      <c r="P50" s="50">
        <f t="shared" si="10"/>
        <v>0</v>
      </c>
      <c r="Q50" s="50">
        <f t="shared" si="8"/>
        <v>400707.04477908282</v>
      </c>
    </row>
    <row r="51" spans="1:20" x14ac:dyDescent="0.2">
      <c r="A51" s="173">
        <f t="shared" si="9"/>
        <v>2055</v>
      </c>
      <c r="B51" s="50">
        <f t="shared" si="9"/>
        <v>55</v>
      </c>
      <c r="C51" s="50">
        <f t="shared" si="9"/>
        <v>33</v>
      </c>
      <c r="D51" s="50">
        <f t="shared" si="1"/>
        <v>159140.11430133999</v>
      </c>
      <c r="E51" s="50"/>
      <c r="F51" s="50">
        <f t="shared" si="12"/>
        <v>150135.91579878208</v>
      </c>
      <c r="G51" s="50">
        <f t="shared" si="2"/>
        <v>2689.0520257653052</v>
      </c>
      <c r="H51" s="50">
        <f t="shared" si="3"/>
        <v>91427.768876020375</v>
      </c>
      <c r="I51" s="177">
        <f t="shared" si="4"/>
        <v>0.57451114244455803</v>
      </c>
      <c r="J51" s="177"/>
      <c r="K51" s="182">
        <f t="shared" si="5"/>
        <v>7957.005715067</v>
      </c>
      <c r="L51" s="182">
        <f t="shared" si="6"/>
        <v>204.22981335338633</v>
      </c>
      <c r="M51" s="182">
        <f t="shared" si="11"/>
        <v>431307.87481513183</v>
      </c>
      <c r="N51" s="50">
        <f t="shared" si="0"/>
        <v>0</v>
      </c>
      <c r="O51" s="50">
        <f t="shared" si="7"/>
        <v>0</v>
      </c>
      <c r="P51" s="50">
        <f t="shared" si="10"/>
        <v>0</v>
      </c>
      <c r="Q51" s="50">
        <f t="shared" si="8"/>
        <v>431307.87481513183</v>
      </c>
    </row>
    <row r="52" spans="1:20" x14ac:dyDescent="0.2">
      <c r="A52" s="173">
        <f t="shared" si="9"/>
        <v>2056</v>
      </c>
      <c r="B52" s="50">
        <f t="shared" si="9"/>
        <v>56</v>
      </c>
      <c r="C52" s="50">
        <f t="shared" si="9"/>
        <v>34</v>
      </c>
      <c r="D52" s="50">
        <f t="shared" si="1"/>
        <v>163914.31773038019</v>
      </c>
      <c r="E52" s="50"/>
      <c r="F52" s="50">
        <f t="shared" si="12"/>
        <v>154639.99327274557</v>
      </c>
      <c r="G52" s="50">
        <f t="shared" si="2"/>
        <v>2689.0520257653052</v>
      </c>
      <c r="H52" s="50">
        <f t="shared" si="3"/>
        <v>94116.820901785686</v>
      </c>
      <c r="I52" s="177">
        <f t="shared" si="4"/>
        <v>0.57418303785149993</v>
      </c>
      <c r="J52" s="177"/>
      <c r="K52" s="182">
        <f t="shared" si="5"/>
        <v>8195.7158865190104</v>
      </c>
      <c r="L52" s="182">
        <f t="shared" si="6"/>
        <v>210.35670775398793</v>
      </c>
      <c r="M52" s="182">
        <f t="shared" si="11"/>
        <v>463867.18839905225</v>
      </c>
      <c r="N52" s="50">
        <f t="shared" si="0"/>
        <v>0</v>
      </c>
      <c r="O52" s="50">
        <f t="shared" si="7"/>
        <v>0</v>
      </c>
      <c r="P52" s="50">
        <f t="shared" si="10"/>
        <v>0</v>
      </c>
      <c r="Q52" s="50">
        <f t="shared" si="8"/>
        <v>463867.18839905225</v>
      </c>
    </row>
    <row r="53" spans="1:20" x14ac:dyDescent="0.2">
      <c r="A53" s="173">
        <f t="shared" si="9"/>
        <v>2057</v>
      </c>
      <c r="B53" s="50">
        <f t="shared" si="9"/>
        <v>57</v>
      </c>
      <c r="C53" s="50">
        <f t="shared" si="9"/>
        <v>35</v>
      </c>
      <c r="D53" s="50">
        <f t="shared" si="1"/>
        <v>168831.74726229161</v>
      </c>
      <c r="E53" s="50"/>
      <c r="F53" s="50">
        <f t="shared" si="12"/>
        <v>159279.19307092793</v>
      </c>
      <c r="G53" s="50">
        <f t="shared" si="2"/>
        <v>2689.0520257653052</v>
      </c>
      <c r="H53" s="50">
        <f t="shared" si="3"/>
        <v>96805.872927550983</v>
      </c>
      <c r="I53" s="177">
        <f t="shared" si="4"/>
        <v>0.57338666747999989</v>
      </c>
      <c r="J53" s="177"/>
      <c r="K53" s="182">
        <f t="shared" si="5"/>
        <v>8441.5873631145805</v>
      </c>
      <c r="L53" s="182">
        <f t="shared" si="6"/>
        <v>216.66740898660757</v>
      </c>
      <c r="M53" s="182">
        <f t="shared" si="11"/>
        <v>498502.00572150038</v>
      </c>
      <c r="N53" s="50">
        <f t="shared" si="0"/>
        <v>0</v>
      </c>
      <c r="O53" s="50">
        <f t="shared" si="7"/>
        <v>0</v>
      </c>
      <c r="P53" s="50">
        <f t="shared" si="10"/>
        <v>0</v>
      </c>
      <c r="Q53" s="50">
        <f t="shared" si="8"/>
        <v>498502.00572150038</v>
      </c>
    </row>
    <row r="54" spans="1:20" x14ac:dyDescent="0.2">
      <c r="A54" s="173">
        <f t="shared" si="9"/>
        <v>2058</v>
      </c>
      <c r="B54" s="50">
        <f t="shared" si="9"/>
        <v>58</v>
      </c>
      <c r="C54" s="50">
        <f t="shared" si="9"/>
        <v>36</v>
      </c>
      <c r="D54" s="50">
        <f t="shared" si="1"/>
        <v>173896.69968016035</v>
      </c>
      <c r="E54" s="50"/>
      <c r="F54" s="50">
        <f t="shared" si="12"/>
        <v>164057.56886305579</v>
      </c>
      <c r="G54" s="50">
        <f t="shared" si="2"/>
        <v>2689.0520257653052</v>
      </c>
      <c r="H54" s="50">
        <f t="shared" si="3"/>
        <v>99494.924953316295</v>
      </c>
      <c r="I54" s="177">
        <f t="shared" si="4"/>
        <v>0.57214958729126209</v>
      </c>
      <c r="J54" s="177"/>
      <c r="K54" s="182">
        <f t="shared" si="5"/>
        <v>8694.8349840080173</v>
      </c>
      <c r="L54" s="182">
        <f t="shared" si="6"/>
        <v>223.16743125620576</v>
      </c>
      <c r="M54" s="182">
        <f t="shared" si="11"/>
        <v>535336.12045716867</v>
      </c>
      <c r="N54" s="50">
        <f t="shared" si="0"/>
        <v>0</v>
      </c>
      <c r="O54" s="50">
        <f t="shared" si="7"/>
        <v>0</v>
      </c>
      <c r="P54" s="50">
        <f t="shared" si="10"/>
        <v>0</v>
      </c>
      <c r="Q54" s="50">
        <f t="shared" si="8"/>
        <v>535336.12045716867</v>
      </c>
    </row>
    <row r="55" spans="1:20" x14ac:dyDescent="0.2">
      <c r="A55" s="173">
        <f t="shared" si="9"/>
        <v>2059</v>
      </c>
      <c r="B55" s="50">
        <f t="shared" si="9"/>
        <v>59</v>
      </c>
      <c r="C55" s="50">
        <f t="shared" si="9"/>
        <v>37</v>
      </c>
      <c r="D55" s="50">
        <f t="shared" si="1"/>
        <v>179113.60067056518</v>
      </c>
      <c r="E55" s="50"/>
      <c r="F55" s="50">
        <f t="shared" si="12"/>
        <v>168979.29592894745</v>
      </c>
      <c r="G55" s="50">
        <f t="shared" si="2"/>
        <v>2689.0520257653052</v>
      </c>
      <c r="H55" s="50">
        <f t="shared" si="3"/>
        <v>102183.97697908159</v>
      </c>
      <c r="I55" s="177">
        <f t="shared" si="4"/>
        <v>0.57049814529173326</v>
      </c>
      <c r="J55" s="177"/>
      <c r="K55" s="182">
        <f t="shared" si="5"/>
        <v>8955.6800335282587</v>
      </c>
      <c r="L55" s="182">
        <f t="shared" si="6"/>
        <v>229.86245419389198</v>
      </c>
      <c r="M55" s="182">
        <f t="shared" si="11"/>
        <v>574500.48569049232</v>
      </c>
      <c r="N55" s="50">
        <f t="shared" si="0"/>
        <v>0</v>
      </c>
      <c r="O55" s="50">
        <f t="shared" si="7"/>
        <v>0</v>
      </c>
      <c r="P55" s="50">
        <f t="shared" si="10"/>
        <v>0</v>
      </c>
      <c r="Q55" s="50">
        <f t="shared" si="8"/>
        <v>574500.48569049232</v>
      </c>
    </row>
    <row r="56" spans="1:20" x14ac:dyDescent="0.2">
      <c r="A56" s="173">
        <f t="shared" si="9"/>
        <v>2060</v>
      </c>
      <c r="B56" s="50">
        <f t="shared" si="9"/>
        <v>60</v>
      </c>
      <c r="C56" s="50">
        <f t="shared" si="9"/>
        <v>38</v>
      </c>
      <c r="D56" s="50">
        <f t="shared" si="1"/>
        <v>184487.00869068215</v>
      </c>
      <c r="E56" s="50"/>
      <c r="F56" s="50">
        <f t="shared" si="12"/>
        <v>174048.67480681589</v>
      </c>
      <c r="G56" s="50">
        <f t="shared" si="2"/>
        <v>2689.0520257653052</v>
      </c>
      <c r="H56" s="50">
        <f t="shared" si="3"/>
        <v>104873.0290048469</v>
      </c>
      <c r="I56" s="177">
        <f t="shared" si="4"/>
        <v>0.5684575285226775</v>
      </c>
      <c r="J56" s="177"/>
      <c r="K56" s="182">
        <f t="shared" si="5"/>
        <v>9224.350434534108</v>
      </c>
      <c r="L56" s="182">
        <f t="shared" si="6"/>
        <v>236.75832781970874</v>
      </c>
      <c r="M56" s="182">
        <f t="shared" si="11"/>
        <v>616133.62165151373</v>
      </c>
      <c r="N56" s="50">
        <f t="shared" si="0"/>
        <v>0</v>
      </c>
      <c r="O56" s="50">
        <f t="shared" si="7"/>
        <v>0</v>
      </c>
      <c r="P56" s="50">
        <f t="shared" si="10"/>
        <v>0</v>
      </c>
      <c r="Q56" s="50">
        <f t="shared" si="8"/>
        <v>616133.62165151373</v>
      </c>
    </row>
    <row r="57" spans="1:20" x14ac:dyDescent="0.2">
      <c r="A57" s="173">
        <f t="shared" si="9"/>
        <v>2061</v>
      </c>
      <c r="B57" s="50">
        <f t="shared" si="9"/>
        <v>61</v>
      </c>
      <c r="C57" s="50">
        <f t="shared" si="9"/>
        <v>39</v>
      </c>
      <c r="D57" s="50">
        <f t="shared" si="1"/>
        <v>190021.61895140263</v>
      </c>
      <c r="E57" s="50"/>
      <c r="F57" s="50">
        <f t="shared" si="12"/>
        <v>179270.13505102036</v>
      </c>
      <c r="G57" s="50">
        <f t="shared" si="2"/>
        <v>2689.0520257653052</v>
      </c>
      <c r="H57" s="50">
        <f>$E$7*$E$8*(C57+1)</f>
        <v>107562.0810306122</v>
      </c>
      <c r="I57" s="177">
        <f>H57/D57</f>
        <v>0.56605180833724411</v>
      </c>
      <c r="J57" s="177"/>
      <c r="K57" s="182">
        <f t="shared" si="5"/>
        <v>9501.0809475701317</v>
      </c>
      <c r="L57" s="182">
        <f t="shared" si="6"/>
        <v>243.86107765430006</v>
      </c>
      <c r="M57" s="182">
        <f t="shared" si="11"/>
        <v>660382.04648922302</v>
      </c>
      <c r="N57" s="50">
        <f t="shared" si="0"/>
        <v>0</v>
      </c>
      <c r="O57" s="50">
        <f t="shared" si="7"/>
        <v>0</v>
      </c>
      <c r="P57" s="50">
        <f t="shared" si="10"/>
        <v>0</v>
      </c>
      <c r="Q57" s="50">
        <f t="shared" si="8"/>
        <v>660382.04648922302</v>
      </c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pageSetUpPr fitToPage="1"/>
  </sheetPr>
  <dimension ref="A1:T60"/>
  <sheetViews>
    <sheetView topLeftCell="A2" zoomScaleNormal="100" workbookViewId="0">
      <selection activeCell="E9" sqref="E9"/>
    </sheetView>
  </sheetViews>
  <sheetFormatPr baseColWidth="10" defaultRowHeight="12.75" x14ac:dyDescent="0.2"/>
  <cols>
    <col min="1" max="2" width="11.42578125" style="16"/>
    <col min="3" max="3" width="12.5703125" style="16" customWidth="1"/>
    <col min="4" max="4" width="15.7109375" style="16" customWidth="1"/>
    <col min="5" max="5" width="12.140625" style="16" customWidth="1"/>
    <col min="6" max="6" width="14" style="16" customWidth="1"/>
    <col min="7" max="8" width="16.5703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5703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5703125" style="16" customWidth="1"/>
    <col min="272" max="504" width="11.42578125" style="16"/>
    <col min="505" max="506" width="12.5703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5703125" style="16" customWidth="1"/>
    <col min="528" max="760" width="11.42578125" style="16"/>
    <col min="761" max="762" width="12.5703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5703125" style="16" customWidth="1"/>
    <col min="784" max="1016" width="11.42578125" style="16"/>
    <col min="1017" max="1018" width="12.5703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5703125" style="16" customWidth="1"/>
    <col min="1040" max="1272" width="11.42578125" style="16"/>
    <col min="1273" max="1274" width="12.5703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5703125" style="16" customWidth="1"/>
    <col min="1296" max="1528" width="11.42578125" style="16"/>
    <col min="1529" max="1530" width="12.5703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5703125" style="16" customWidth="1"/>
    <col min="1552" max="1784" width="11.42578125" style="16"/>
    <col min="1785" max="1786" width="12.5703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5703125" style="16" customWidth="1"/>
    <col min="1808" max="2040" width="11.42578125" style="16"/>
    <col min="2041" max="2042" width="12.5703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5703125" style="16" customWidth="1"/>
    <col min="2064" max="2296" width="11.42578125" style="16"/>
    <col min="2297" max="2298" width="12.5703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5703125" style="16" customWidth="1"/>
    <col min="2320" max="2552" width="11.42578125" style="16"/>
    <col min="2553" max="2554" width="12.5703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5703125" style="16" customWidth="1"/>
    <col min="2576" max="2808" width="11.42578125" style="16"/>
    <col min="2809" max="2810" width="12.5703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5703125" style="16" customWidth="1"/>
    <col min="2832" max="3064" width="11.42578125" style="16"/>
    <col min="3065" max="3066" width="12.5703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5703125" style="16" customWidth="1"/>
    <col min="3088" max="3320" width="11.42578125" style="16"/>
    <col min="3321" max="3322" width="12.5703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5703125" style="16" customWidth="1"/>
    <col min="3344" max="3576" width="11.42578125" style="16"/>
    <col min="3577" max="3578" width="12.5703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5703125" style="16" customWidth="1"/>
    <col min="3600" max="3832" width="11.42578125" style="16"/>
    <col min="3833" max="3834" width="12.5703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5703125" style="16" customWidth="1"/>
    <col min="3856" max="4088" width="11.42578125" style="16"/>
    <col min="4089" max="4090" width="12.5703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5703125" style="16" customWidth="1"/>
    <col min="4112" max="4344" width="11.42578125" style="16"/>
    <col min="4345" max="4346" width="12.5703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5703125" style="16" customWidth="1"/>
    <col min="4368" max="4600" width="11.42578125" style="16"/>
    <col min="4601" max="4602" width="12.5703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5703125" style="16" customWidth="1"/>
    <col min="4624" max="4856" width="11.42578125" style="16"/>
    <col min="4857" max="4858" width="12.5703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5703125" style="16" customWidth="1"/>
    <col min="4880" max="5112" width="11.42578125" style="16"/>
    <col min="5113" max="5114" width="12.5703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5703125" style="16" customWidth="1"/>
    <col min="5136" max="5368" width="11.42578125" style="16"/>
    <col min="5369" max="5370" width="12.5703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5703125" style="16" customWidth="1"/>
    <col min="5392" max="5624" width="11.42578125" style="16"/>
    <col min="5625" max="5626" width="12.5703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5703125" style="16" customWidth="1"/>
    <col min="5648" max="5880" width="11.42578125" style="16"/>
    <col min="5881" max="5882" width="12.5703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5703125" style="16" customWidth="1"/>
    <col min="5904" max="6136" width="11.42578125" style="16"/>
    <col min="6137" max="6138" width="12.5703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5703125" style="16" customWidth="1"/>
    <col min="6160" max="6392" width="11.42578125" style="16"/>
    <col min="6393" max="6394" width="12.5703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5703125" style="16" customWidth="1"/>
    <col min="6416" max="6648" width="11.42578125" style="16"/>
    <col min="6649" max="6650" width="12.5703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5703125" style="16" customWidth="1"/>
    <col min="6672" max="6904" width="11.42578125" style="16"/>
    <col min="6905" max="6906" width="12.5703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5703125" style="16" customWidth="1"/>
    <col min="6928" max="7160" width="11.42578125" style="16"/>
    <col min="7161" max="7162" width="12.5703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5703125" style="16" customWidth="1"/>
    <col min="7184" max="7416" width="11.42578125" style="16"/>
    <col min="7417" max="7418" width="12.5703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5703125" style="16" customWidth="1"/>
    <col min="7440" max="7672" width="11.42578125" style="16"/>
    <col min="7673" max="7674" width="12.5703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5703125" style="16" customWidth="1"/>
    <col min="7696" max="7928" width="11.42578125" style="16"/>
    <col min="7929" max="7930" width="12.5703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5703125" style="16" customWidth="1"/>
    <col min="7952" max="8184" width="11.42578125" style="16"/>
    <col min="8185" max="8186" width="12.5703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5703125" style="16" customWidth="1"/>
    <col min="8208" max="8440" width="11.42578125" style="16"/>
    <col min="8441" max="8442" width="12.5703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5703125" style="16" customWidth="1"/>
    <col min="8464" max="8696" width="11.42578125" style="16"/>
    <col min="8697" max="8698" width="12.5703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5703125" style="16" customWidth="1"/>
    <col min="8720" max="8952" width="11.42578125" style="16"/>
    <col min="8953" max="8954" width="12.5703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5703125" style="16" customWidth="1"/>
    <col min="8976" max="9208" width="11.42578125" style="16"/>
    <col min="9209" max="9210" width="12.5703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5703125" style="16" customWidth="1"/>
    <col min="9232" max="9464" width="11.42578125" style="16"/>
    <col min="9465" max="9466" width="12.5703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5703125" style="16" customWidth="1"/>
    <col min="9488" max="9720" width="11.42578125" style="16"/>
    <col min="9721" max="9722" width="12.5703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5703125" style="16" customWidth="1"/>
    <col min="9744" max="9976" width="11.42578125" style="16"/>
    <col min="9977" max="9978" width="12.5703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5703125" style="16" customWidth="1"/>
    <col min="10000" max="10232" width="11.42578125" style="16"/>
    <col min="10233" max="10234" width="12.5703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5703125" style="16" customWidth="1"/>
    <col min="10256" max="10488" width="11.42578125" style="16"/>
    <col min="10489" max="10490" width="12.5703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5703125" style="16" customWidth="1"/>
    <col min="10512" max="10744" width="11.42578125" style="16"/>
    <col min="10745" max="10746" width="12.5703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5703125" style="16" customWidth="1"/>
    <col min="10768" max="11000" width="11.42578125" style="16"/>
    <col min="11001" max="11002" width="12.5703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5703125" style="16" customWidth="1"/>
    <col min="11024" max="11256" width="11.42578125" style="16"/>
    <col min="11257" max="11258" width="12.5703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5703125" style="16" customWidth="1"/>
    <col min="11280" max="11512" width="11.42578125" style="16"/>
    <col min="11513" max="11514" width="12.5703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5703125" style="16" customWidth="1"/>
    <col min="11536" max="11768" width="11.42578125" style="16"/>
    <col min="11769" max="11770" width="12.5703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5703125" style="16" customWidth="1"/>
    <col min="11792" max="12024" width="11.42578125" style="16"/>
    <col min="12025" max="12026" width="12.5703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5703125" style="16" customWidth="1"/>
    <col min="12048" max="12280" width="11.42578125" style="16"/>
    <col min="12281" max="12282" width="12.5703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5703125" style="16" customWidth="1"/>
    <col min="12304" max="12536" width="11.42578125" style="16"/>
    <col min="12537" max="12538" width="12.5703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5703125" style="16" customWidth="1"/>
    <col min="12560" max="12792" width="11.42578125" style="16"/>
    <col min="12793" max="12794" width="12.5703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5703125" style="16" customWidth="1"/>
    <col min="12816" max="13048" width="11.42578125" style="16"/>
    <col min="13049" max="13050" width="12.5703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5703125" style="16" customWidth="1"/>
    <col min="13072" max="13304" width="11.42578125" style="16"/>
    <col min="13305" max="13306" width="12.5703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5703125" style="16" customWidth="1"/>
    <col min="13328" max="13560" width="11.42578125" style="16"/>
    <col min="13561" max="13562" width="12.5703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5703125" style="16" customWidth="1"/>
    <col min="13584" max="13816" width="11.42578125" style="16"/>
    <col min="13817" max="13818" width="12.5703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5703125" style="16" customWidth="1"/>
    <col min="13840" max="14072" width="11.42578125" style="16"/>
    <col min="14073" max="14074" width="12.5703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5703125" style="16" customWidth="1"/>
    <col min="14096" max="14328" width="11.42578125" style="16"/>
    <col min="14329" max="14330" width="12.5703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5703125" style="16" customWidth="1"/>
    <col min="14352" max="14584" width="11.42578125" style="16"/>
    <col min="14585" max="14586" width="12.5703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5703125" style="16" customWidth="1"/>
    <col min="14608" max="14840" width="11.42578125" style="16"/>
    <col min="14841" max="14842" width="12.5703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5703125" style="16" customWidth="1"/>
    <col min="14864" max="15096" width="11.42578125" style="16"/>
    <col min="15097" max="15098" width="12.5703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5703125" style="16" customWidth="1"/>
    <col min="15120" max="15352" width="11.42578125" style="16"/>
    <col min="15353" max="15354" width="12.5703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5703125" style="16" customWidth="1"/>
    <col min="15376" max="15608" width="11.42578125" style="16"/>
    <col min="15609" max="15610" width="12.5703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5703125" style="16" customWidth="1"/>
    <col min="15632" max="15864" width="11.42578125" style="16"/>
    <col min="15865" max="15866" width="12.5703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5703125" style="16" customWidth="1"/>
    <col min="15888" max="16120" width="11.42578125" style="16"/>
    <col min="16121" max="16122" width="12.5703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5703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22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F57</f>
        <v>179270.13505102036</v>
      </c>
    </row>
    <row r="9" spans="1:19" x14ac:dyDescent="0.2">
      <c r="A9" s="16" t="s">
        <v>99</v>
      </c>
      <c r="E9" s="181">
        <v>0.06</v>
      </c>
    </row>
    <row r="10" spans="1:19" x14ac:dyDescent="0.2">
      <c r="A10" s="16" t="s">
        <v>225</v>
      </c>
      <c r="E10" s="184"/>
    </row>
    <row r="11" spans="1:19" x14ac:dyDescent="0.2">
      <c r="A11" s="16" t="s">
        <v>288</v>
      </c>
      <c r="E11" s="183">
        <v>5.6000000000000001E-2</v>
      </c>
    </row>
    <row r="12" spans="1:19" x14ac:dyDescent="0.2">
      <c r="A12" s="16" t="s">
        <v>296</v>
      </c>
      <c r="E12" s="185"/>
    </row>
    <row r="13" spans="1:19" x14ac:dyDescent="0.2">
      <c r="E13" s="27"/>
    </row>
    <row r="15" spans="1:19" x14ac:dyDescent="0.2">
      <c r="A15" s="38" t="s">
        <v>0</v>
      </c>
      <c r="B15" s="178"/>
      <c r="C15" s="169" t="s">
        <v>73</v>
      </c>
      <c r="D15" s="169"/>
      <c r="E15" s="179"/>
      <c r="F15" s="38" t="s">
        <v>76</v>
      </c>
      <c r="G15" s="38" t="s">
        <v>65</v>
      </c>
      <c r="H15" s="38" t="s">
        <v>281</v>
      </c>
      <c r="I15" s="38" t="s">
        <v>282</v>
      </c>
      <c r="J15" s="41"/>
      <c r="K15" s="38" t="s">
        <v>284</v>
      </c>
      <c r="L15" s="38" t="s">
        <v>286</v>
      </c>
      <c r="M15" s="38" t="s">
        <v>289</v>
      </c>
      <c r="N15" s="38" t="s">
        <v>291</v>
      </c>
      <c r="O15" s="38" t="s">
        <v>286</v>
      </c>
      <c r="P15" s="38" t="s">
        <v>289</v>
      </c>
      <c r="Q15" s="38" t="s">
        <v>294</v>
      </c>
      <c r="R15" s="20"/>
      <c r="S15" s="20"/>
    </row>
    <row r="16" spans="1:19" x14ac:dyDescent="0.2">
      <c r="A16" s="38"/>
      <c r="B16" s="38" t="s">
        <v>88</v>
      </c>
      <c r="C16" s="180" t="s">
        <v>87</v>
      </c>
      <c r="D16" s="38" t="s">
        <v>89</v>
      </c>
      <c r="E16" s="38"/>
      <c r="F16" s="38" t="s">
        <v>109</v>
      </c>
      <c r="G16" s="38" t="s">
        <v>280</v>
      </c>
      <c r="H16" s="38" t="s">
        <v>90</v>
      </c>
      <c r="I16" s="38" t="s">
        <v>283</v>
      </c>
      <c r="J16" s="41"/>
      <c r="K16" s="38" t="s">
        <v>285</v>
      </c>
      <c r="L16" s="38" t="s">
        <v>287</v>
      </c>
      <c r="M16" s="38" t="s">
        <v>290</v>
      </c>
      <c r="N16" s="38" t="s">
        <v>285</v>
      </c>
      <c r="O16" s="38" t="s">
        <v>292</v>
      </c>
      <c r="P16" s="38" t="s">
        <v>293</v>
      </c>
      <c r="R16" s="20"/>
      <c r="S16" s="20"/>
    </row>
    <row r="17" spans="1:19" x14ac:dyDescent="0.2">
      <c r="A17" s="2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20"/>
      <c r="O17" s="20"/>
      <c r="P17" s="20"/>
      <c r="R17" s="20"/>
      <c r="S17" s="20"/>
    </row>
    <row r="18" spans="1:19" x14ac:dyDescent="0.2">
      <c r="A18" s="16">
        <f>E3</f>
        <v>2022</v>
      </c>
      <c r="B18" s="50">
        <f>E4</f>
        <v>22</v>
      </c>
      <c r="C18" s="50">
        <v>0</v>
      </c>
      <c r="D18" s="50">
        <f>E5</f>
        <v>60000</v>
      </c>
      <c r="E18" s="50"/>
      <c r="F18" s="50">
        <f>D18</f>
        <v>60000</v>
      </c>
      <c r="G18" s="50">
        <f>$E$7*$E$8</f>
        <v>2689.0520257653052</v>
      </c>
      <c r="H18" s="50">
        <f>$E$7*$E$8*(C18+1)</f>
        <v>2689.0520257653052</v>
      </c>
      <c r="I18" s="177">
        <f>H18/D18</f>
        <v>4.4817533762755088E-2</v>
      </c>
      <c r="J18" s="177"/>
      <c r="K18" s="182">
        <f>D18*$E$9</f>
        <v>3600</v>
      </c>
      <c r="L18" s="182">
        <f>K18*(11/24)*$E$11</f>
        <v>92.4</v>
      </c>
      <c r="M18" s="182">
        <f>K18+L18</f>
        <v>3692.4</v>
      </c>
      <c r="N18" s="50">
        <f t="shared" ref="N18:N57" si="0">D18*$E$10</f>
        <v>0</v>
      </c>
      <c r="O18" s="50">
        <f>N18*(11/24)*$E$11</f>
        <v>0</v>
      </c>
      <c r="P18" s="50">
        <f>N18+O18</f>
        <v>0</v>
      </c>
      <c r="Q18" s="50">
        <f>M18+P18</f>
        <v>3692.4</v>
      </c>
    </row>
    <row r="19" spans="1:19" x14ac:dyDescent="0.2">
      <c r="A19" s="173">
        <f>A18+1</f>
        <v>2023</v>
      </c>
      <c r="B19" s="50">
        <f>B18+1</f>
        <v>23</v>
      </c>
      <c r="C19" s="50">
        <f>C18+1</f>
        <v>1</v>
      </c>
      <c r="D19" s="50">
        <f t="shared" ref="D19:D57" si="1">D18*(1+$E$6)</f>
        <v>61800</v>
      </c>
      <c r="E19" s="50"/>
      <c r="F19" s="50">
        <f>AVERAGE(D18:D19)</f>
        <v>60900</v>
      </c>
      <c r="G19" s="50">
        <f t="shared" ref="G19:G57" si="2">$E$7*$E$8</f>
        <v>2689.0520257653052</v>
      </c>
      <c r="H19" s="50">
        <f t="shared" ref="H19:H57" si="3">$E$7*$E$8*(C19+1)</f>
        <v>5378.1040515306104</v>
      </c>
      <c r="I19" s="177">
        <f t="shared" ref="I19:I56" si="4">H19/D19</f>
        <v>8.7024337403407939E-2</v>
      </c>
      <c r="J19" s="177"/>
      <c r="K19" s="182">
        <f t="shared" ref="K19:K57" si="5">D19*$E$9</f>
        <v>3708</v>
      </c>
      <c r="L19" s="182">
        <f t="shared" ref="L19:L57" si="6">K19*(11/24)*$E$11</f>
        <v>95.171999999999997</v>
      </c>
      <c r="M19" s="182">
        <f>M18*(1+$E$11)+(K19+L19)</f>
        <v>7702.3464000000004</v>
      </c>
      <c r="N19" s="50">
        <f t="shared" si="0"/>
        <v>0</v>
      </c>
      <c r="O19" s="50">
        <f t="shared" ref="O19:O57" si="7">N19*(11/24)*$E$11</f>
        <v>0</v>
      </c>
      <c r="P19" s="50">
        <f>P18*(1+$E$11)+(N19+O19)</f>
        <v>0</v>
      </c>
      <c r="Q19" s="50">
        <f t="shared" ref="Q19:Q57" si="8">M19+P19</f>
        <v>7702.3464000000004</v>
      </c>
    </row>
    <row r="20" spans="1:19" x14ac:dyDescent="0.2">
      <c r="A20" s="173">
        <f t="shared" ref="A20:C57" si="9">A19+1</f>
        <v>2024</v>
      </c>
      <c r="B20" s="50">
        <f t="shared" si="9"/>
        <v>24</v>
      </c>
      <c r="C20" s="50">
        <f t="shared" si="9"/>
        <v>2</v>
      </c>
      <c r="D20" s="50">
        <f t="shared" si="1"/>
        <v>63654</v>
      </c>
      <c r="E20" s="50"/>
      <c r="F20" s="50">
        <f>AVERAGE(D18:D20)</f>
        <v>61818</v>
      </c>
      <c r="G20" s="50">
        <f t="shared" si="2"/>
        <v>2689.0520257653052</v>
      </c>
      <c r="H20" s="50">
        <f t="shared" si="3"/>
        <v>8067.1560772959156</v>
      </c>
      <c r="I20" s="177">
        <f t="shared" si="4"/>
        <v>0.12673447194671059</v>
      </c>
      <c r="J20" s="177"/>
      <c r="K20" s="182">
        <f t="shared" si="5"/>
        <v>3819.24</v>
      </c>
      <c r="L20" s="182">
        <f t="shared" si="6"/>
        <v>98.027159999999995</v>
      </c>
      <c r="M20" s="182">
        <f>M19*(1+$E$11)+(K20+L20)</f>
        <v>12050.944958400001</v>
      </c>
      <c r="N20" s="50">
        <f t="shared" si="0"/>
        <v>0</v>
      </c>
      <c r="O20" s="50">
        <f t="shared" si="7"/>
        <v>0</v>
      </c>
      <c r="P20" s="50">
        <f t="shared" ref="P20:P57" si="10">P19*(1+$E$11)+(N20+O20)</f>
        <v>0</v>
      </c>
      <c r="Q20" s="50">
        <f t="shared" si="8"/>
        <v>12050.944958400001</v>
      </c>
    </row>
    <row r="21" spans="1:19" x14ac:dyDescent="0.2">
      <c r="A21" s="173">
        <f t="shared" si="9"/>
        <v>2025</v>
      </c>
      <c r="B21" s="50">
        <f t="shared" si="9"/>
        <v>25</v>
      </c>
      <c r="C21" s="50">
        <f t="shared" si="9"/>
        <v>3</v>
      </c>
      <c r="D21" s="50">
        <f t="shared" si="1"/>
        <v>65563.62</v>
      </c>
      <c r="E21" s="50"/>
      <c r="F21" s="50">
        <f>AVERAGE(D18:D21)</f>
        <v>62754.404999999999</v>
      </c>
      <c r="G21" s="50">
        <f t="shared" si="2"/>
        <v>2689.0520257653052</v>
      </c>
      <c r="H21" s="50">
        <f t="shared" si="3"/>
        <v>10756.208103061221</v>
      </c>
      <c r="I21" s="177">
        <f t="shared" si="4"/>
        <v>0.16405756886305578</v>
      </c>
      <c r="J21" s="177"/>
      <c r="K21" s="182">
        <f t="shared" si="5"/>
        <v>3933.8171999999995</v>
      </c>
      <c r="L21" s="182">
        <f t="shared" si="6"/>
        <v>100.96797479999999</v>
      </c>
      <c r="M21" s="182">
        <f t="shared" ref="M21:M57" si="11">M20*(1+$E$11)+(K21+L21)</f>
        <v>16760.583050870402</v>
      </c>
      <c r="N21" s="50">
        <f t="shared" si="0"/>
        <v>0</v>
      </c>
      <c r="O21" s="50">
        <f t="shared" si="7"/>
        <v>0</v>
      </c>
      <c r="P21" s="50">
        <f t="shared" si="10"/>
        <v>0</v>
      </c>
      <c r="Q21" s="50">
        <f t="shared" si="8"/>
        <v>16760.583050870402</v>
      </c>
    </row>
    <row r="22" spans="1:19" x14ac:dyDescent="0.2">
      <c r="A22" s="173">
        <f t="shared" si="9"/>
        <v>2026</v>
      </c>
      <c r="B22" s="50">
        <f t="shared" si="9"/>
        <v>26</v>
      </c>
      <c r="C22" s="50">
        <f t="shared" si="9"/>
        <v>4</v>
      </c>
      <c r="D22" s="50">
        <f t="shared" si="1"/>
        <v>67530.528599999991</v>
      </c>
      <c r="E22" s="50"/>
      <c r="F22" s="50">
        <f>AVERAGE(D18:D22)</f>
        <v>63709.62971999999</v>
      </c>
      <c r="G22" s="50">
        <f t="shared" si="2"/>
        <v>2689.0520257653052</v>
      </c>
      <c r="H22" s="50">
        <f t="shared" si="3"/>
        <v>13445.260128826525</v>
      </c>
      <c r="I22" s="177">
        <f t="shared" si="4"/>
        <v>0.19909899133865994</v>
      </c>
      <c r="J22" s="177"/>
      <c r="K22" s="182">
        <f t="shared" si="5"/>
        <v>4051.8317159999992</v>
      </c>
      <c r="L22" s="182">
        <f t="shared" si="6"/>
        <v>103.99701404399998</v>
      </c>
      <c r="M22" s="182">
        <f t="shared" si="11"/>
        <v>21855.004431763144</v>
      </c>
      <c r="N22" s="50">
        <f t="shared" si="0"/>
        <v>0</v>
      </c>
      <c r="O22" s="50">
        <f t="shared" si="7"/>
        <v>0</v>
      </c>
      <c r="P22" s="50">
        <f t="shared" si="10"/>
        <v>0</v>
      </c>
      <c r="Q22" s="50">
        <f t="shared" si="8"/>
        <v>21855.004431763144</v>
      </c>
    </row>
    <row r="23" spans="1:19" x14ac:dyDescent="0.2">
      <c r="A23" s="173">
        <f t="shared" si="9"/>
        <v>2027</v>
      </c>
      <c r="B23" s="50">
        <f t="shared" si="9"/>
        <v>27</v>
      </c>
      <c r="C23" s="50">
        <f t="shared" si="9"/>
        <v>5</v>
      </c>
      <c r="D23" s="50">
        <f t="shared" si="1"/>
        <v>69556.444457999998</v>
      </c>
      <c r="E23" s="50"/>
      <c r="F23" s="50">
        <f t="shared" ref="F23:F57" si="12">AVERAGE(D19:D23)</f>
        <v>65620.918611599991</v>
      </c>
      <c r="G23" s="50">
        <f t="shared" si="2"/>
        <v>2689.0520257653052</v>
      </c>
      <c r="H23" s="50">
        <f t="shared" si="3"/>
        <v>16134.312154591831</v>
      </c>
      <c r="I23" s="177">
        <f t="shared" si="4"/>
        <v>0.23195998990911837</v>
      </c>
      <c r="J23" s="177"/>
      <c r="K23" s="182">
        <f t="shared" si="5"/>
        <v>4173.3866674800001</v>
      </c>
      <c r="L23" s="182">
        <f t="shared" si="6"/>
        <v>107.11692446532</v>
      </c>
      <c r="M23" s="182">
        <f t="shared" si="11"/>
        <v>27359.388271887205</v>
      </c>
      <c r="N23" s="50">
        <f t="shared" si="0"/>
        <v>0</v>
      </c>
      <c r="O23" s="50">
        <f t="shared" si="7"/>
        <v>0</v>
      </c>
      <c r="P23" s="50">
        <f t="shared" si="10"/>
        <v>0</v>
      </c>
      <c r="Q23" s="50">
        <f t="shared" si="8"/>
        <v>27359.388271887205</v>
      </c>
    </row>
    <row r="24" spans="1:19" x14ac:dyDescent="0.2">
      <c r="A24" s="173">
        <f t="shared" si="9"/>
        <v>2028</v>
      </c>
      <c r="B24" s="50">
        <f t="shared" si="9"/>
        <v>28</v>
      </c>
      <c r="C24" s="50">
        <f t="shared" si="9"/>
        <v>6</v>
      </c>
      <c r="D24" s="50">
        <f t="shared" si="1"/>
        <v>71643.137791739995</v>
      </c>
      <c r="E24" s="50"/>
      <c r="F24" s="50">
        <f t="shared" si="12"/>
        <v>67589.546169947993</v>
      </c>
      <c r="G24" s="50">
        <f t="shared" si="2"/>
        <v>2689.0520257653052</v>
      </c>
      <c r="H24" s="50">
        <f t="shared" si="3"/>
        <v>18823.364180357137</v>
      </c>
      <c r="I24" s="177">
        <f t="shared" si="4"/>
        <v>0.2627378526478687</v>
      </c>
      <c r="J24" s="177"/>
      <c r="K24" s="182">
        <f t="shared" si="5"/>
        <v>4298.5882675043995</v>
      </c>
      <c r="L24" s="182">
        <f t="shared" si="6"/>
        <v>110.33043219927958</v>
      </c>
      <c r="M24" s="182">
        <f t="shared" si="11"/>
        <v>33300.432714816568</v>
      </c>
      <c r="N24" s="50">
        <f t="shared" si="0"/>
        <v>0</v>
      </c>
      <c r="O24" s="50">
        <f t="shared" si="7"/>
        <v>0</v>
      </c>
      <c r="P24" s="50">
        <f t="shared" si="10"/>
        <v>0</v>
      </c>
      <c r="Q24" s="50">
        <f t="shared" si="8"/>
        <v>33300.432714816568</v>
      </c>
    </row>
    <row r="25" spans="1:19" x14ac:dyDescent="0.2">
      <c r="A25" s="173">
        <f t="shared" si="9"/>
        <v>2029</v>
      </c>
      <c r="B25" s="50">
        <f t="shared" si="9"/>
        <v>29</v>
      </c>
      <c r="C25" s="50">
        <f t="shared" si="9"/>
        <v>7</v>
      </c>
      <c r="D25" s="50">
        <f t="shared" si="1"/>
        <v>73792.431925492201</v>
      </c>
      <c r="E25" s="50"/>
      <c r="F25" s="50">
        <f t="shared" si="12"/>
        <v>69617.23255504643</v>
      </c>
      <c r="G25" s="50">
        <f t="shared" si="2"/>
        <v>2689.0520257653052</v>
      </c>
      <c r="H25" s="50">
        <f t="shared" si="3"/>
        <v>21512.416206122442</v>
      </c>
      <c r="I25" s="177">
        <f t="shared" si="4"/>
        <v>0.29152605009472254</v>
      </c>
      <c r="J25" s="177"/>
      <c r="K25" s="182">
        <f t="shared" si="5"/>
        <v>4427.5459155295321</v>
      </c>
      <c r="L25" s="182">
        <f t="shared" si="6"/>
        <v>113.640345165258</v>
      </c>
      <c r="M25" s="182">
        <f t="shared" si="11"/>
        <v>39706.443207541088</v>
      </c>
      <c r="N25" s="50">
        <f t="shared" si="0"/>
        <v>0</v>
      </c>
      <c r="O25" s="50">
        <f t="shared" si="7"/>
        <v>0</v>
      </c>
      <c r="P25" s="50">
        <f t="shared" si="10"/>
        <v>0</v>
      </c>
      <c r="Q25" s="50">
        <f t="shared" si="8"/>
        <v>39706.443207541088</v>
      </c>
    </row>
    <row r="26" spans="1:19" x14ac:dyDescent="0.2">
      <c r="A26" s="173">
        <f t="shared" si="9"/>
        <v>2030</v>
      </c>
      <c r="B26" s="50">
        <f t="shared" si="9"/>
        <v>30</v>
      </c>
      <c r="C26" s="50">
        <f t="shared" si="9"/>
        <v>8</v>
      </c>
      <c r="D26" s="50">
        <f t="shared" si="1"/>
        <v>76006.204883256971</v>
      </c>
      <c r="E26" s="50"/>
      <c r="F26" s="50">
        <f>AVERAGE(D22:D26)</f>
        <v>71705.749531697831</v>
      </c>
      <c r="G26" s="50">
        <f t="shared" si="2"/>
        <v>2689.0520257653052</v>
      </c>
      <c r="H26" s="50">
        <f t="shared" si="3"/>
        <v>24201.468231887746</v>
      </c>
      <c r="I26" s="177">
        <f t="shared" si="4"/>
        <v>0.31841437510345905</v>
      </c>
      <c r="J26" s="177"/>
      <c r="K26" s="182">
        <f t="shared" si="5"/>
        <v>4560.3722929954183</v>
      </c>
      <c r="L26" s="182">
        <f t="shared" si="6"/>
        <v>117.04955552021575</v>
      </c>
      <c r="M26" s="182">
        <f t="shared" si="11"/>
        <v>46607.425875679022</v>
      </c>
      <c r="N26" s="50">
        <f t="shared" si="0"/>
        <v>0</v>
      </c>
      <c r="O26" s="50">
        <f t="shared" si="7"/>
        <v>0</v>
      </c>
      <c r="P26" s="50">
        <f t="shared" si="10"/>
        <v>0</v>
      </c>
      <c r="Q26" s="50">
        <f t="shared" si="8"/>
        <v>46607.425875679022</v>
      </c>
    </row>
    <row r="27" spans="1:19" x14ac:dyDescent="0.2">
      <c r="A27" s="173">
        <f t="shared" si="9"/>
        <v>2031</v>
      </c>
      <c r="B27" s="50">
        <f t="shared" si="9"/>
        <v>31</v>
      </c>
      <c r="C27" s="50">
        <f t="shared" si="9"/>
        <v>9</v>
      </c>
      <c r="D27" s="50">
        <f t="shared" si="1"/>
        <v>78286.391029754683</v>
      </c>
      <c r="E27" s="50"/>
      <c r="F27" s="50">
        <f t="shared" si="12"/>
        <v>73856.922017648772</v>
      </c>
      <c r="G27" s="50">
        <f t="shared" si="2"/>
        <v>2689.0520257653052</v>
      </c>
      <c r="H27" s="50">
        <f t="shared" si="3"/>
        <v>26890.52025765305</v>
      </c>
      <c r="I27" s="177">
        <f t="shared" si="4"/>
        <v>0.34348907778150922</v>
      </c>
      <c r="J27" s="177"/>
      <c r="K27" s="182">
        <f t="shared" si="5"/>
        <v>4697.183461785281</v>
      </c>
      <c r="L27" s="182">
        <f t="shared" si="6"/>
        <v>120.56104218582222</v>
      </c>
      <c r="M27" s="182">
        <f t="shared" si="11"/>
        <v>54035.186228688151</v>
      </c>
      <c r="N27" s="50">
        <f t="shared" si="0"/>
        <v>0</v>
      </c>
      <c r="O27" s="50">
        <f t="shared" si="7"/>
        <v>0</v>
      </c>
      <c r="P27" s="50">
        <f t="shared" si="10"/>
        <v>0</v>
      </c>
      <c r="Q27" s="50">
        <f t="shared" si="8"/>
        <v>54035.186228688151</v>
      </c>
    </row>
    <row r="28" spans="1:19" x14ac:dyDescent="0.2">
      <c r="A28" s="173">
        <f t="shared" si="9"/>
        <v>2032</v>
      </c>
      <c r="B28" s="50">
        <f t="shared" si="9"/>
        <v>32</v>
      </c>
      <c r="C28" s="50">
        <f t="shared" si="9"/>
        <v>10</v>
      </c>
      <c r="D28" s="50">
        <f t="shared" si="1"/>
        <v>80634.982760647326</v>
      </c>
      <c r="E28" s="50"/>
      <c r="F28" s="50">
        <f t="shared" si="12"/>
        <v>76072.629678178229</v>
      </c>
      <c r="G28" s="50">
        <f t="shared" si="2"/>
        <v>2689.0520257653052</v>
      </c>
      <c r="H28" s="50">
        <f t="shared" si="3"/>
        <v>29579.572283418358</v>
      </c>
      <c r="I28" s="177">
        <f t="shared" si="4"/>
        <v>0.36683299568899042</v>
      </c>
      <c r="J28" s="177"/>
      <c r="K28" s="182">
        <f t="shared" si="5"/>
        <v>4838.0989656388392</v>
      </c>
      <c r="L28" s="182">
        <f t="shared" si="6"/>
        <v>124.17787345139688</v>
      </c>
      <c r="M28" s="182">
        <f t="shared" si="11"/>
        <v>62023.433496584927</v>
      </c>
      <c r="N28" s="50">
        <f t="shared" si="0"/>
        <v>0</v>
      </c>
      <c r="O28" s="50">
        <f t="shared" si="7"/>
        <v>0</v>
      </c>
      <c r="P28" s="50">
        <f t="shared" si="10"/>
        <v>0</v>
      </c>
      <c r="Q28" s="50">
        <f t="shared" si="8"/>
        <v>62023.433496584927</v>
      </c>
    </row>
    <row r="29" spans="1:19" x14ac:dyDescent="0.2">
      <c r="A29" s="173">
        <f t="shared" si="9"/>
        <v>2033</v>
      </c>
      <c r="B29" s="50">
        <f t="shared" si="9"/>
        <v>33</v>
      </c>
      <c r="C29" s="50">
        <f t="shared" si="9"/>
        <v>11</v>
      </c>
      <c r="D29" s="50">
        <f t="shared" si="1"/>
        <v>83054.032243466747</v>
      </c>
      <c r="E29" s="50"/>
      <c r="F29" s="50">
        <f t="shared" si="12"/>
        <v>78354.808568523586</v>
      </c>
      <c r="G29" s="50">
        <f t="shared" si="2"/>
        <v>2689.0520257653052</v>
      </c>
      <c r="H29" s="50">
        <f t="shared" si="3"/>
        <v>32268.624309183662</v>
      </c>
      <c r="I29" s="177">
        <f t="shared" si="4"/>
        <v>0.38852567945877187</v>
      </c>
      <c r="J29" s="177"/>
      <c r="K29" s="182">
        <f t="shared" si="5"/>
        <v>4983.2419346080051</v>
      </c>
      <c r="L29" s="182">
        <f t="shared" si="6"/>
        <v>127.90320965493879</v>
      </c>
      <c r="M29" s="182">
        <f t="shared" si="11"/>
        <v>70607.89091665663</v>
      </c>
      <c r="N29" s="50">
        <f t="shared" si="0"/>
        <v>0</v>
      </c>
      <c r="O29" s="50">
        <f t="shared" si="7"/>
        <v>0</v>
      </c>
      <c r="P29" s="50">
        <f t="shared" si="10"/>
        <v>0</v>
      </c>
      <c r="Q29" s="50">
        <f t="shared" si="8"/>
        <v>70607.89091665663</v>
      </c>
    </row>
    <row r="30" spans="1:19" x14ac:dyDescent="0.2">
      <c r="A30" s="173">
        <f t="shared" si="9"/>
        <v>2034</v>
      </c>
      <c r="B30" s="50">
        <f t="shared" si="9"/>
        <v>34</v>
      </c>
      <c r="C30" s="50">
        <f t="shared" si="9"/>
        <v>12</v>
      </c>
      <c r="D30" s="50">
        <f t="shared" si="1"/>
        <v>85545.653210770746</v>
      </c>
      <c r="E30" s="50"/>
      <c r="F30" s="50">
        <f t="shared" si="12"/>
        <v>80705.452825579297</v>
      </c>
      <c r="G30" s="50">
        <f t="shared" si="2"/>
        <v>2689.0520257653052</v>
      </c>
      <c r="H30" s="50">
        <f t="shared" si="3"/>
        <v>34957.67633494897</v>
      </c>
      <c r="I30" s="177">
        <f t="shared" si="4"/>
        <v>0.4086435139938539</v>
      </c>
      <c r="J30" s="177"/>
      <c r="K30" s="182">
        <f t="shared" si="5"/>
        <v>5132.7391926462442</v>
      </c>
      <c r="L30" s="182">
        <f t="shared" si="6"/>
        <v>131.74030594458694</v>
      </c>
      <c r="M30" s="182">
        <f t="shared" si="11"/>
        <v>79826.412306580241</v>
      </c>
      <c r="N30" s="50">
        <f t="shared" si="0"/>
        <v>0</v>
      </c>
      <c r="O30" s="50">
        <f t="shared" si="7"/>
        <v>0</v>
      </c>
      <c r="P30" s="50">
        <f t="shared" si="10"/>
        <v>0</v>
      </c>
      <c r="Q30" s="50">
        <f t="shared" si="8"/>
        <v>79826.412306580241</v>
      </c>
    </row>
    <row r="31" spans="1:19" x14ac:dyDescent="0.2">
      <c r="A31" s="173">
        <f t="shared" si="9"/>
        <v>2035</v>
      </c>
      <c r="B31" s="50">
        <f t="shared" si="9"/>
        <v>35</v>
      </c>
      <c r="C31" s="50">
        <f t="shared" si="9"/>
        <v>13</v>
      </c>
      <c r="D31" s="50">
        <f t="shared" si="1"/>
        <v>88112.022807093876</v>
      </c>
      <c r="E31" s="50"/>
      <c r="F31" s="50">
        <f t="shared" si="12"/>
        <v>83126.616410346673</v>
      </c>
      <c r="G31" s="50">
        <f t="shared" si="2"/>
        <v>2689.0520257653052</v>
      </c>
      <c r="H31" s="50">
        <f t="shared" si="3"/>
        <v>37646.728360714274</v>
      </c>
      <c r="I31" s="177">
        <f t="shared" si="4"/>
        <v>0.42725983539312579</v>
      </c>
      <c r="J31" s="177"/>
      <c r="K31" s="182">
        <f t="shared" si="5"/>
        <v>5286.7213684256321</v>
      </c>
      <c r="L31" s="182">
        <f t="shared" si="6"/>
        <v>135.69251512292456</v>
      </c>
      <c r="M31" s="182">
        <f t="shared" si="11"/>
        <v>89719.105279297291</v>
      </c>
      <c r="N31" s="50">
        <f t="shared" si="0"/>
        <v>0</v>
      </c>
      <c r="O31" s="50">
        <f t="shared" si="7"/>
        <v>0</v>
      </c>
      <c r="P31" s="50">
        <f t="shared" si="10"/>
        <v>0</v>
      </c>
      <c r="Q31" s="50">
        <f t="shared" si="8"/>
        <v>89719.105279297291</v>
      </c>
    </row>
    <row r="32" spans="1:19" x14ac:dyDescent="0.2">
      <c r="A32" s="173">
        <f t="shared" si="9"/>
        <v>2036</v>
      </c>
      <c r="B32" s="50">
        <f t="shared" si="9"/>
        <v>36</v>
      </c>
      <c r="C32" s="50">
        <f t="shared" si="9"/>
        <v>14</v>
      </c>
      <c r="D32" s="50">
        <f t="shared" si="1"/>
        <v>90755.383491306697</v>
      </c>
      <c r="E32" s="50"/>
      <c r="F32" s="50">
        <f t="shared" si="12"/>
        <v>85620.414902657067</v>
      </c>
      <c r="G32" s="50">
        <f t="shared" si="2"/>
        <v>2689.0520257653052</v>
      </c>
      <c r="H32" s="50">
        <f t="shared" si="3"/>
        <v>40335.780386479579</v>
      </c>
      <c r="I32" s="177">
        <f t="shared" si="4"/>
        <v>0.44444504375151778</v>
      </c>
      <c r="J32" s="177"/>
      <c r="K32" s="182">
        <f t="shared" si="5"/>
        <v>5445.3230094784012</v>
      </c>
      <c r="L32" s="182">
        <f t="shared" si="6"/>
        <v>139.76329057661229</v>
      </c>
      <c r="M32" s="182">
        <f t="shared" si="11"/>
        <v>100328.46147499296</v>
      </c>
      <c r="N32" s="50">
        <f t="shared" si="0"/>
        <v>0</v>
      </c>
      <c r="O32" s="50">
        <f t="shared" si="7"/>
        <v>0</v>
      </c>
      <c r="P32" s="50">
        <f t="shared" si="10"/>
        <v>0</v>
      </c>
      <c r="Q32" s="50">
        <f t="shared" si="8"/>
        <v>100328.46147499296</v>
      </c>
    </row>
    <row r="33" spans="1:17" x14ac:dyDescent="0.2">
      <c r="A33" s="173">
        <f t="shared" si="9"/>
        <v>2037</v>
      </c>
      <c r="B33" s="50">
        <f t="shared" si="9"/>
        <v>37</v>
      </c>
      <c r="C33" s="50">
        <f t="shared" si="9"/>
        <v>15</v>
      </c>
      <c r="D33" s="50">
        <f t="shared" si="1"/>
        <v>93478.044996045894</v>
      </c>
      <c r="E33" s="50"/>
      <c r="F33" s="50">
        <f t="shared" si="12"/>
        <v>88189.027349736789</v>
      </c>
      <c r="G33" s="50">
        <f t="shared" si="2"/>
        <v>2689.0520257653052</v>
      </c>
      <c r="H33" s="50">
        <f t="shared" si="3"/>
        <v>43024.832412244883</v>
      </c>
      <c r="I33" s="177">
        <f t="shared" si="4"/>
        <v>0.46026671197568186</v>
      </c>
      <c r="J33" s="177"/>
      <c r="K33" s="182">
        <f t="shared" si="5"/>
        <v>5608.6826997627531</v>
      </c>
      <c r="L33" s="182">
        <f t="shared" si="6"/>
        <v>143.95618929391065</v>
      </c>
      <c r="M33" s="182">
        <f t="shared" si="11"/>
        <v>111699.49420664924</v>
      </c>
      <c r="N33" s="50">
        <f t="shared" si="0"/>
        <v>0</v>
      </c>
      <c r="O33" s="50">
        <f t="shared" si="7"/>
        <v>0</v>
      </c>
      <c r="P33" s="50">
        <f t="shared" si="10"/>
        <v>0</v>
      </c>
      <c r="Q33" s="50">
        <f t="shared" si="8"/>
        <v>111699.49420664924</v>
      </c>
    </row>
    <row r="34" spans="1:17" x14ac:dyDescent="0.2">
      <c r="A34" s="173">
        <f t="shared" si="9"/>
        <v>2038</v>
      </c>
      <c r="B34" s="50">
        <f t="shared" si="9"/>
        <v>38</v>
      </c>
      <c r="C34" s="50">
        <f t="shared" si="9"/>
        <v>16</v>
      </c>
      <c r="D34" s="50">
        <f t="shared" si="1"/>
        <v>96282.386345927269</v>
      </c>
      <c r="E34" s="50"/>
      <c r="F34" s="50">
        <f t="shared" si="12"/>
        <v>90834.69817022889</v>
      </c>
      <c r="G34" s="50">
        <f t="shared" si="2"/>
        <v>2689.0520257653052</v>
      </c>
      <c r="H34" s="50">
        <f t="shared" si="3"/>
        <v>45713.884438010187</v>
      </c>
      <c r="I34" s="177">
        <f t="shared" si="4"/>
        <v>0.47478969075161354</v>
      </c>
      <c r="J34" s="177"/>
      <c r="K34" s="182">
        <f t="shared" si="5"/>
        <v>5776.9431807556357</v>
      </c>
      <c r="L34" s="182">
        <f t="shared" si="6"/>
        <v>148.27487497272799</v>
      </c>
      <c r="M34" s="182">
        <f t="shared" si="11"/>
        <v>123879.88393794995</v>
      </c>
      <c r="N34" s="50">
        <f t="shared" si="0"/>
        <v>0</v>
      </c>
      <c r="O34" s="50">
        <f t="shared" si="7"/>
        <v>0</v>
      </c>
      <c r="P34" s="50">
        <f t="shared" si="10"/>
        <v>0</v>
      </c>
      <c r="Q34" s="50">
        <f t="shared" si="8"/>
        <v>123879.88393794995</v>
      </c>
    </row>
    <row r="35" spans="1:17" x14ac:dyDescent="0.2">
      <c r="A35" s="173">
        <f t="shared" si="9"/>
        <v>2039</v>
      </c>
      <c r="B35" s="50">
        <f t="shared" si="9"/>
        <v>39</v>
      </c>
      <c r="C35" s="50">
        <f t="shared" si="9"/>
        <v>17</v>
      </c>
      <c r="D35" s="50">
        <f t="shared" si="1"/>
        <v>99170.857936305096</v>
      </c>
      <c r="E35" s="50"/>
      <c r="F35" s="50">
        <f t="shared" si="12"/>
        <v>93559.739115335775</v>
      </c>
      <c r="G35" s="50">
        <f t="shared" si="2"/>
        <v>2689.0520257653052</v>
      </c>
      <c r="H35" s="50">
        <f t="shared" si="3"/>
        <v>48402.936463775492</v>
      </c>
      <c r="I35" s="177">
        <f t="shared" si="4"/>
        <v>0.48807620979606187</v>
      </c>
      <c r="J35" s="177"/>
      <c r="K35" s="182">
        <f t="shared" si="5"/>
        <v>5950.2514761783059</v>
      </c>
      <c r="L35" s="182">
        <f t="shared" si="6"/>
        <v>152.72312122190985</v>
      </c>
      <c r="M35" s="182">
        <f t="shared" si="11"/>
        <v>136920.13203587537</v>
      </c>
      <c r="N35" s="50">
        <f t="shared" si="0"/>
        <v>0</v>
      </c>
      <c r="O35" s="50">
        <f t="shared" si="7"/>
        <v>0</v>
      </c>
      <c r="P35" s="50">
        <f t="shared" si="10"/>
        <v>0</v>
      </c>
      <c r="Q35" s="50">
        <f t="shared" si="8"/>
        <v>136920.13203587537</v>
      </c>
    </row>
    <row r="36" spans="1:17" x14ac:dyDescent="0.2">
      <c r="A36" s="173">
        <f t="shared" si="9"/>
        <v>2040</v>
      </c>
      <c r="B36" s="50">
        <f t="shared" si="9"/>
        <v>40</v>
      </c>
      <c r="C36" s="50">
        <f t="shared" si="9"/>
        <v>18</v>
      </c>
      <c r="D36" s="50">
        <f t="shared" si="1"/>
        <v>102145.98367439426</v>
      </c>
      <c r="E36" s="50"/>
      <c r="F36" s="50">
        <f t="shared" si="12"/>
        <v>96366.531288795843</v>
      </c>
      <c r="G36" s="50">
        <f t="shared" si="2"/>
        <v>2689.0520257653052</v>
      </c>
      <c r="H36" s="50">
        <f t="shared" si="3"/>
        <v>51091.988489540796</v>
      </c>
      <c r="I36" s="177">
        <f t="shared" si="4"/>
        <v>0.50018597551915722</v>
      </c>
      <c r="J36" s="177"/>
      <c r="K36" s="182">
        <f t="shared" si="5"/>
        <v>6128.7590204636554</v>
      </c>
      <c r="L36" s="182">
        <f t="shared" si="6"/>
        <v>157.30481485856714</v>
      </c>
      <c r="M36" s="182">
        <f t="shared" si="11"/>
        <v>150873.72326520662</v>
      </c>
      <c r="N36" s="50">
        <f t="shared" si="0"/>
        <v>0</v>
      </c>
      <c r="O36" s="50">
        <f t="shared" si="7"/>
        <v>0</v>
      </c>
      <c r="P36" s="50">
        <f t="shared" si="10"/>
        <v>0</v>
      </c>
      <c r="Q36" s="50">
        <f t="shared" si="8"/>
        <v>150873.72326520662</v>
      </c>
    </row>
    <row r="37" spans="1:17" x14ac:dyDescent="0.2">
      <c r="A37" s="173">
        <f t="shared" si="9"/>
        <v>2041</v>
      </c>
      <c r="B37" s="50">
        <f t="shared" si="9"/>
        <v>41</v>
      </c>
      <c r="C37" s="50">
        <f t="shared" si="9"/>
        <v>19</v>
      </c>
      <c r="D37" s="50">
        <f t="shared" si="1"/>
        <v>105210.36318462608</v>
      </c>
      <c r="E37" s="50"/>
      <c r="F37" s="50">
        <f t="shared" si="12"/>
        <v>99257.527227459723</v>
      </c>
      <c r="G37" s="50">
        <f t="shared" si="2"/>
        <v>2689.0520257653052</v>
      </c>
      <c r="H37" s="50">
        <f t="shared" si="3"/>
        <v>53781.0405153061</v>
      </c>
      <c r="I37" s="177">
        <f t="shared" si="4"/>
        <v>0.51117626522141768</v>
      </c>
      <c r="J37" s="177"/>
      <c r="K37" s="182">
        <f t="shared" si="5"/>
        <v>6312.6217910775649</v>
      </c>
      <c r="L37" s="182">
        <f t="shared" si="6"/>
        <v>162.02395930432417</v>
      </c>
      <c r="M37" s="182">
        <f t="shared" si="11"/>
        <v>165797.29751844009</v>
      </c>
      <c r="N37" s="50">
        <f t="shared" si="0"/>
        <v>0</v>
      </c>
      <c r="O37" s="50">
        <f t="shared" si="7"/>
        <v>0</v>
      </c>
      <c r="P37" s="50">
        <f t="shared" si="10"/>
        <v>0</v>
      </c>
      <c r="Q37" s="50">
        <f t="shared" si="8"/>
        <v>165797.29751844009</v>
      </c>
    </row>
    <row r="38" spans="1:17" x14ac:dyDescent="0.2">
      <c r="A38" s="173">
        <f t="shared" si="9"/>
        <v>2042</v>
      </c>
      <c r="B38" s="50">
        <f t="shared" si="9"/>
        <v>42</v>
      </c>
      <c r="C38" s="50">
        <f t="shared" si="9"/>
        <v>20</v>
      </c>
      <c r="D38" s="50">
        <f t="shared" si="1"/>
        <v>108366.67408016487</v>
      </c>
      <c r="E38" s="50"/>
      <c r="F38" s="50">
        <f t="shared" si="12"/>
        <v>102235.25304428351</v>
      </c>
      <c r="G38" s="50">
        <f t="shared" si="2"/>
        <v>2689.0520257653052</v>
      </c>
      <c r="H38" s="50">
        <f t="shared" si="3"/>
        <v>56470.092541071412</v>
      </c>
      <c r="I38" s="177">
        <f t="shared" si="4"/>
        <v>0.52110201794416366</v>
      </c>
      <c r="J38" s="177"/>
      <c r="K38" s="182">
        <f t="shared" si="5"/>
        <v>6502.0004448098916</v>
      </c>
      <c r="L38" s="182">
        <f t="shared" si="6"/>
        <v>166.88467808345388</v>
      </c>
      <c r="M38" s="182">
        <f t="shared" si="11"/>
        <v>181750.83130236607</v>
      </c>
      <c r="N38" s="50">
        <f t="shared" si="0"/>
        <v>0</v>
      </c>
      <c r="O38" s="50">
        <f t="shared" si="7"/>
        <v>0</v>
      </c>
      <c r="P38" s="50">
        <f t="shared" si="10"/>
        <v>0</v>
      </c>
      <c r="Q38" s="50">
        <f t="shared" si="8"/>
        <v>181750.83130236607</v>
      </c>
    </row>
    <row r="39" spans="1:17" x14ac:dyDescent="0.2">
      <c r="A39" s="173">
        <f t="shared" si="9"/>
        <v>2043</v>
      </c>
      <c r="B39" s="50">
        <f t="shared" si="9"/>
        <v>43</v>
      </c>
      <c r="C39" s="50">
        <f t="shared" si="9"/>
        <v>21</v>
      </c>
      <c r="D39" s="50">
        <f t="shared" si="1"/>
        <v>111617.67430256982</v>
      </c>
      <c r="E39" s="50"/>
      <c r="F39" s="50">
        <f t="shared" si="12"/>
        <v>105302.31063561203</v>
      </c>
      <c r="G39" s="50">
        <f t="shared" si="2"/>
        <v>2689.0520257653052</v>
      </c>
      <c r="H39" s="50">
        <f t="shared" si="3"/>
        <v>59159.144566836716</v>
      </c>
      <c r="I39" s="177">
        <f t="shared" si="4"/>
        <v>0.53001592208837722</v>
      </c>
      <c r="J39" s="177"/>
      <c r="K39" s="182">
        <f t="shared" si="5"/>
        <v>6697.0604581541893</v>
      </c>
      <c r="L39" s="182">
        <f t="shared" si="6"/>
        <v>171.89121842595753</v>
      </c>
      <c r="M39" s="182">
        <f t="shared" si="11"/>
        <v>198797.82953187873</v>
      </c>
      <c r="N39" s="50">
        <f t="shared" si="0"/>
        <v>0</v>
      </c>
      <c r="O39" s="50">
        <f t="shared" si="7"/>
        <v>0</v>
      </c>
      <c r="P39" s="50">
        <f t="shared" si="10"/>
        <v>0</v>
      </c>
      <c r="Q39" s="50">
        <f t="shared" si="8"/>
        <v>198797.82953187873</v>
      </c>
    </row>
    <row r="40" spans="1:17" x14ac:dyDescent="0.2">
      <c r="A40" s="173">
        <f t="shared" si="9"/>
        <v>2044</v>
      </c>
      <c r="B40" s="50">
        <f t="shared" si="9"/>
        <v>44</v>
      </c>
      <c r="C40" s="50">
        <f t="shared" si="9"/>
        <v>22</v>
      </c>
      <c r="D40" s="50">
        <f t="shared" si="1"/>
        <v>114966.20453164692</v>
      </c>
      <c r="E40" s="50"/>
      <c r="F40" s="50">
        <f t="shared" si="12"/>
        <v>108461.37995468038</v>
      </c>
      <c r="G40" s="50">
        <f t="shared" si="2"/>
        <v>2689.0520257653052</v>
      </c>
      <c r="H40" s="50">
        <f t="shared" si="3"/>
        <v>61848.19659260202</v>
      </c>
      <c r="I40" s="177">
        <f t="shared" si="4"/>
        <v>0.53796849991318085</v>
      </c>
      <c r="J40" s="177"/>
      <c r="K40" s="182">
        <f t="shared" si="5"/>
        <v>6897.9722718988151</v>
      </c>
      <c r="L40" s="182">
        <f t="shared" si="6"/>
        <v>177.04795497873624</v>
      </c>
      <c r="M40" s="182">
        <f t="shared" si="11"/>
        <v>217005.52821254151</v>
      </c>
      <c r="N40" s="50">
        <f t="shared" si="0"/>
        <v>0</v>
      </c>
      <c r="O40" s="50">
        <f t="shared" si="7"/>
        <v>0</v>
      </c>
      <c r="P40" s="50">
        <f t="shared" si="10"/>
        <v>0</v>
      </c>
      <c r="Q40" s="50">
        <f t="shared" si="8"/>
        <v>217005.52821254151</v>
      </c>
    </row>
    <row r="41" spans="1:17" x14ac:dyDescent="0.2">
      <c r="A41" s="173">
        <f t="shared" si="9"/>
        <v>2045</v>
      </c>
      <c r="B41" s="50">
        <f t="shared" si="9"/>
        <v>45</v>
      </c>
      <c r="C41" s="50">
        <f t="shared" si="9"/>
        <v>23</v>
      </c>
      <c r="D41" s="50">
        <f t="shared" si="1"/>
        <v>118415.19066759633</v>
      </c>
      <c r="E41" s="50"/>
      <c r="F41" s="50">
        <f t="shared" si="12"/>
        <v>111715.2213533208</v>
      </c>
      <c r="G41" s="50">
        <f t="shared" si="2"/>
        <v>2689.0520257653052</v>
      </c>
      <c r="H41" s="50">
        <f t="shared" si="3"/>
        <v>64537.248618367325</v>
      </c>
      <c r="I41" s="177">
        <f t="shared" si="4"/>
        <v>0.54500818902137349</v>
      </c>
      <c r="J41" s="177"/>
      <c r="K41" s="182">
        <f t="shared" si="5"/>
        <v>7104.9114400557792</v>
      </c>
      <c r="L41" s="182">
        <f t="shared" si="6"/>
        <v>182.35939362809833</v>
      </c>
      <c r="M41" s="182">
        <f t="shared" si="11"/>
        <v>236445.10862612771</v>
      </c>
      <c r="N41" s="50">
        <f t="shared" si="0"/>
        <v>0</v>
      </c>
      <c r="O41" s="50">
        <f t="shared" si="7"/>
        <v>0</v>
      </c>
      <c r="P41" s="50">
        <f t="shared" si="10"/>
        <v>0</v>
      </c>
      <c r="Q41" s="50">
        <f t="shared" si="8"/>
        <v>236445.10862612771</v>
      </c>
    </row>
    <row r="42" spans="1:17" x14ac:dyDescent="0.2">
      <c r="A42" s="173">
        <f t="shared" si="9"/>
        <v>2046</v>
      </c>
      <c r="B42" s="50">
        <f t="shared" si="9"/>
        <v>46</v>
      </c>
      <c r="C42" s="50">
        <f t="shared" si="9"/>
        <v>24</v>
      </c>
      <c r="D42" s="50">
        <f t="shared" si="1"/>
        <v>121967.64638762422</v>
      </c>
      <c r="E42" s="50"/>
      <c r="F42" s="50">
        <f t="shared" si="12"/>
        <v>115066.67799392043</v>
      </c>
      <c r="G42" s="50">
        <f t="shared" si="2"/>
        <v>2689.0520257653052</v>
      </c>
      <c r="H42" s="50">
        <f t="shared" si="3"/>
        <v>67226.300644132629</v>
      </c>
      <c r="I42" s="177">
        <f t="shared" si="4"/>
        <v>0.55118142093585509</v>
      </c>
      <c r="J42" s="177"/>
      <c r="K42" s="182">
        <f t="shared" si="5"/>
        <v>7318.0587832574529</v>
      </c>
      <c r="L42" s="182">
        <f t="shared" si="6"/>
        <v>187.83017543694129</v>
      </c>
      <c r="M42" s="182">
        <f t="shared" si="11"/>
        <v>257191.92366788525</v>
      </c>
      <c r="N42" s="50">
        <f t="shared" si="0"/>
        <v>0</v>
      </c>
      <c r="O42" s="50">
        <f t="shared" si="7"/>
        <v>0</v>
      </c>
      <c r="P42" s="50">
        <f t="shared" si="10"/>
        <v>0</v>
      </c>
      <c r="Q42" s="50">
        <f t="shared" si="8"/>
        <v>257191.92366788525</v>
      </c>
    </row>
    <row r="43" spans="1:17" x14ac:dyDescent="0.2">
      <c r="A43" s="173">
        <f t="shared" si="9"/>
        <v>2047</v>
      </c>
      <c r="B43" s="50">
        <f t="shared" si="9"/>
        <v>47</v>
      </c>
      <c r="C43" s="50">
        <f t="shared" si="9"/>
        <v>25</v>
      </c>
      <c r="D43" s="50">
        <f t="shared" si="1"/>
        <v>125626.67577925295</v>
      </c>
      <c r="E43" s="50"/>
      <c r="F43" s="50">
        <f t="shared" si="12"/>
        <v>118518.67833373803</v>
      </c>
      <c r="G43" s="50">
        <f t="shared" si="2"/>
        <v>2689.0520257653052</v>
      </c>
      <c r="H43" s="50">
        <f t="shared" si="3"/>
        <v>69915.35266989794</v>
      </c>
      <c r="I43" s="177">
        <f t="shared" si="4"/>
        <v>0.55653269686727114</v>
      </c>
      <c r="J43" s="177"/>
      <c r="K43" s="182">
        <f t="shared" si="5"/>
        <v>7537.6005467551768</v>
      </c>
      <c r="L43" s="182">
        <f t="shared" si="6"/>
        <v>193.46508070004955</v>
      </c>
      <c r="M43" s="182">
        <f t="shared" si="11"/>
        <v>279325.73702074209</v>
      </c>
      <c r="N43" s="50">
        <f t="shared" si="0"/>
        <v>0</v>
      </c>
      <c r="O43" s="50">
        <f t="shared" si="7"/>
        <v>0</v>
      </c>
      <c r="P43" s="50">
        <f t="shared" si="10"/>
        <v>0</v>
      </c>
      <c r="Q43" s="50">
        <f t="shared" si="8"/>
        <v>279325.73702074209</v>
      </c>
    </row>
    <row r="44" spans="1:17" x14ac:dyDescent="0.2">
      <c r="A44" s="173">
        <f t="shared" si="9"/>
        <v>2048</v>
      </c>
      <c r="B44" s="50">
        <f t="shared" si="9"/>
        <v>48</v>
      </c>
      <c r="C44" s="50">
        <f t="shared" si="9"/>
        <v>26</v>
      </c>
      <c r="D44" s="50">
        <f t="shared" si="1"/>
        <v>129395.47605263055</v>
      </c>
      <c r="E44" s="50"/>
      <c r="F44" s="50">
        <f t="shared" si="12"/>
        <v>122074.2386837502</v>
      </c>
      <c r="G44" s="50">
        <f t="shared" si="2"/>
        <v>2689.0520257653052</v>
      </c>
      <c r="H44" s="50">
        <f t="shared" si="3"/>
        <v>72604.404695663237</v>
      </c>
      <c r="I44" s="177">
        <f t="shared" si="4"/>
        <v>0.56110466076984011</v>
      </c>
      <c r="J44" s="177"/>
      <c r="K44" s="182">
        <f t="shared" si="5"/>
        <v>7763.7285631578325</v>
      </c>
      <c r="L44" s="182">
        <f t="shared" si="6"/>
        <v>199.26903312105105</v>
      </c>
      <c r="M44" s="182">
        <f t="shared" si="11"/>
        <v>302930.97589018254</v>
      </c>
      <c r="N44" s="50">
        <f t="shared" si="0"/>
        <v>0</v>
      </c>
      <c r="O44" s="50">
        <f t="shared" si="7"/>
        <v>0</v>
      </c>
      <c r="P44" s="50">
        <f t="shared" si="10"/>
        <v>0</v>
      </c>
      <c r="Q44" s="50">
        <f t="shared" si="8"/>
        <v>302930.97589018254</v>
      </c>
    </row>
    <row r="45" spans="1:17" x14ac:dyDescent="0.2">
      <c r="A45" s="173">
        <f t="shared" si="9"/>
        <v>2049</v>
      </c>
      <c r="B45" s="50">
        <f t="shared" si="9"/>
        <v>49</v>
      </c>
      <c r="C45" s="50">
        <f t="shared" si="9"/>
        <v>27</v>
      </c>
      <c r="D45" s="50">
        <f t="shared" si="1"/>
        <v>133277.34033420947</v>
      </c>
      <c r="E45" s="50"/>
      <c r="F45" s="50">
        <f t="shared" si="12"/>
        <v>125736.46584426271</v>
      </c>
      <c r="G45" s="50">
        <f t="shared" si="2"/>
        <v>2689.0520257653052</v>
      </c>
      <c r="H45" s="50">
        <f t="shared" si="3"/>
        <v>75293.456721428549</v>
      </c>
      <c r="I45" s="177">
        <f t="shared" si="4"/>
        <v>0.5649381697790552</v>
      </c>
      <c r="J45" s="177"/>
      <c r="K45" s="182">
        <f t="shared" si="5"/>
        <v>7996.6404200525676</v>
      </c>
      <c r="L45" s="182">
        <f t="shared" si="6"/>
        <v>205.24710411468257</v>
      </c>
      <c r="M45" s="182">
        <f t="shared" si="11"/>
        <v>328096.99806420004</v>
      </c>
      <c r="N45" s="50">
        <f t="shared" si="0"/>
        <v>0</v>
      </c>
      <c r="O45" s="50">
        <f t="shared" si="7"/>
        <v>0</v>
      </c>
      <c r="P45" s="50">
        <f t="shared" si="10"/>
        <v>0</v>
      </c>
      <c r="Q45" s="50">
        <f t="shared" si="8"/>
        <v>328096.99806420004</v>
      </c>
    </row>
    <row r="46" spans="1:17" x14ac:dyDescent="0.2">
      <c r="A46" s="173">
        <f t="shared" si="9"/>
        <v>2050</v>
      </c>
      <c r="B46" s="50">
        <f t="shared" si="9"/>
        <v>50</v>
      </c>
      <c r="C46" s="50">
        <f t="shared" si="9"/>
        <v>28</v>
      </c>
      <c r="D46" s="50">
        <f t="shared" si="1"/>
        <v>137275.66054423575</v>
      </c>
      <c r="E46" s="50"/>
      <c r="F46" s="50">
        <f t="shared" si="12"/>
        <v>129508.55981959058</v>
      </c>
      <c r="G46" s="50">
        <f t="shared" si="2"/>
        <v>2689.0520257653052</v>
      </c>
      <c r="H46" s="50">
        <f t="shared" si="3"/>
        <v>77982.508747193846</v>
      </c>
      <c r="I46" s="177">
        <f t="shared" si="4"/>
        <v>0.56807236212179602</v>
      </c>
      <c r="J46" s="177"/>
      <c r="K46" s="182">
        <f t="shared" si="5"/>
        <v>8236.539632654145</v>
      </c>
      <c r="L46" s="182">
        <f t="shared" si="6"/>
        <v>211.40451723812305</v>
      </c>
      <c r="M46" s="182">
        <f t="shared" si="11"/>
        <v>354918.37410568754</v>
      </c>
      <c r="N46" s="50">
        <f t="shared" si="0"/>
        <v>0</v>
      </c>
      <c r="O46" s="50">
        <f t="shared" si="7"/>
        <v>0</v>
      </c>
      <c r="P46" s="50">
        <f t="shared" si="10"/>
        <v>0</v>
      </c>
      <c r="Q46" s="50">
        <f t="shared" si="8"/>
        <v>354918.37410568754</v>
      </c>
    </row>
    <row r="47" spans="1:17" x14ac:dyDescent="0.2">
      <c r="A47" s="173">
        <f t="shared" si="9"/>
        <v>2051</v>
      </c>
      <c r="B47" s="50">
        <f t="shared" si="9"/>
        <v>51</v>
      </c>
      <c r="C47" s="50">
        <f t="shared" si="9"/>
        <v>29</v>
      </c>
      <c r="D47" s="50">
        <f t="shared" si="1"/>
        <v>141393.93036056284</v>
      </c>
      <c r="E47" s="50"/>
      <c r="F47" s="50">
        <f t="shared" si="12"/>
        <v>133393.8166141783</v>
      </c>
      <c r="G47" s="50">
        <f t="shared" si="2"/>
        <v>2689.0520257653052</v>
      </c>
      <c r="H47" s="50">
        <f t="shared" si="3"/>
        <v>80671.560772959157</v>
      </c>
      <c r="I47" s="177">
        <f t="shared" si="4"/>
        <v>0.57054472258633682</v>
      </c>
      <c r="J47" s="177"/>
      <c r="K47" s="182">
        <f t="shared" si="5"/>
        <v>8483.6358216337703</v>
      </c>
      <c r="L47" s="182">
        <f t="shared" si="6"/>
        <v>217.74665275526675</v>
      </c>
      <c r="M47" s="182">
        <f t="shared" si="11"/>
        <v>383495.18552999513</v>
      </c>
      <c r="N47" s="50">
        <f t="shared" si="0"/>
        <v>0</v>
      </c>
      <c r="O47" s="50">
        <f t="shared" si="7"/>
        <v>0</v>
      </c>
      <c r="P47" s="50">
        <f t="shared" si="10"/>
        <v>0</v>
      </c>
      <c r="Q47" s="50">
        <f t="shared" si="8"/>
        <v>383495.18552999513</v>
      </c>
    </row>
    <row r="48" spans="1:17" x14ac:dyDescent="0.2">
      <c r="A48" s="173">
        <f t="shared" si="9"/>
        <v>2052</v>
      </c>
      <c r="B48" s="50">
        <f t="shared" si="9"/>
        <v>52</v>
      </c>
      <c r="C48" s="50">
        <f t="shared" si="9"/>
        <v>30</v>
      </c>
      <c r="D48" s="50">
        <f t="shared" si="1"/>
        <v>145635.74827137974</v>
      </c>
      <c r="E48" s="50"/>
      <c r="F48" s="50">
        <f t="shared" si="12"/>
        <v>137395.63111260367</v>
      </c>
      <c r="G48" s="50">
        <f t="shared" si="2"/>
        <v>2689.0520257653052</v>
      </c>
      <c r="H48" s="50">
        <f t="shared" si="3"/>
        <v>83360.612798724454</v>
      </c>
      <c r="I48" s="177">
        <f t="shared" si="4"/>
        <v>0.57239114563677795</v>
      </c>
      <c r="J48" s="177"/>
      <c r="K48" s="182">
        <f t="shared" si="5"/>
        <v>8738.1448962827835</v>
      </c>
      <c r="L48" s="182">
        <f t="shared" si="6"/>
        <v>224.27905233792478</v>
      </c>
      <c r="M48" s="182">
        <f t="shared" si="11"/>
        <v>413933.33986829559</v>
      </c>
      <c r="N48" s="50">
        <f t="shared" si="0"/>
        <v>0</v>
      </c>
      <c r="O48" s="50">
        <f t="shared" si="7"/>
        <v>0</v>
      </c>
      <c r="P48" s="50">
        <f t="shared" si="10"/>
        <v>0</v>
      </c>
      <c r="Q48" s="50">
        <f t="shared" si="8"/>
        <v>413933.33986829559</v>
      </c>
    </row>
    <row r="49" spans="1:20" x14ac:dyDescent="0.2">
      <c r="A49" s="173">
        <f t="shared" si="9"/>
        <v>2053</v>
      </c>
      <c r="B49" s="50">
        <f t="shared" si="9"/>
        <v>53</v>
      </c>
      <c r="C49" s="50">
        <f t="shared" si="9"/>
        <v>31</v>
      </c>
      <c r="D49" s="50">
        <f t="shared" si="1"/>
        <v>150004.82071952114</v>
      </c>
      <c r="E49" s="50"/>
      <c r="F49" s="50">
        <f t="shared" si="12"/>
        <v>141517.50004598178</v>
      </c>
      <c r="G49" s="50">
        <f t="shared" si="2"/>
        <v>2689.0520257653052</v>
      </c>
      <c r="H49" s="50">
        <f t="shared" si="3"/>
        <v>86049.664824489766</v>
      </c>
      <c r="I49" s="177">
        <f t="shared" si="4"/>
        <v>0.5736459962535827</v>
      </c>
      <c r="J49" s="177"/>
      <c r="K49" s="182">
        <f t="shared" si="5"/>
        <v>9000.289243171268</v>
      </c>
      <c r="L49" s="182">
        <f t="shared" si="6"/>
        <v>231.00742390806252</v>
      </c>
      <c r="M49" s="182">
        <f t="shared" si="11"/>
        <v>446344.90356799948</v>
      </c>
      <c r="N49" s="50">
        <f t="shared" si="0"/>
        <v>0</v>
      </c>
      <c r="O49" s="50">
        <f t="shared" si="7"/>
        <v>0</v>
      </c>
      <c r="P49" s="50">
        <f t="shared" si="10"/>
        <v>0</v>
      </c>
      <c r="Q49" s="50">
        <f t="shared" si="8"/>
        <v>446344.90356799948</v>
      </c>
    </row>
    <row r="50" spans="1:20" x14ac:dyDescent="0.2">
      <c r="A50" s="173">
        <f t="shared" si="9"/>
        <v>2054</v>
      </c>
      <c r="B50" s="50">
        <f t="shared" si="9"/>
        <v>54</v>
      </c>
      <c r="C50" s="50">
        <f t="shared" si="9"/>
        <v>32</v>
      </c>
      <c r="D50" s="50">
        <f t="shared" si="1"/>
        <v>154504.96534110678</v>
      </c>
      <c r="E50" s="50"/>
      <c r="F50" s="50">
        <f t="shared" si="12"/>
        <v>145763.02504736124</v>
      </c>
      <c r="G50" s="50">
        <f t="shared" si="2"/>
        <v>2689.0520257653052</v>
      </c>
      <c r="H50" s="50">
        <f t="shared" si="3"/>
        <v>88738.716850255078</v>
      </c>
      <c r="I50" s="177">
        <f t="shared" si="4"/>
        <v>0.57434216857913312</v>
      </c>
      <c r="J50" s="177"/>
      <c r="K50" s="182">
        <f t="shared" si="5"/>
        <v>9270.2979204664061</v>
      </c>
      <c r="L50" s="182">
        <f t="shared" si="6"/>
        <v>237.93764662530444</v>
      </c>
      <c r="M50" s="182">
        <f t="shared" si="11"/>
        <v>480848.45373489923</v>
      </c>
      <c r="N50" s="50">
        <f t="shared" si="0"/>
        <v>0</v>
      </c>
      <c r="O50" s="50">
        <f t="shared" si="7"/>
        <v>0</v>
      </c>
      <c r="P50" s="50">
        <f t="shared" si="10"/>
        <v>0</v>
      </c>
      <c r="Q50" s="50">
        <f t="shared" si="8"/>
        <v>480848.45373489923</v>
      </c>
    </row>
    <row r="51" spans="1:20" x14ac:dyDescent="0.2">
      <c r="A51" s="173">
        <f t="shared" si="9"/>
        <v>2055</v>
      </c>
      <c r="B51" s="50">
        <f t="shared" si="9"/>
        <v>55</v>
      </c>
      <c r="C51" s="50">
        <f t="shared" si="9"/>
        <v>33</v>
      </c>
      <c r="D51" s="50">
        <f t="shared" si="1"/>
        <v>159140.11430133999</v>
      </c>
      <c r="E51" s="50"/>
      <c r="F51" s="50">
        <f t="shared" si="12"/>
        <v>150135.91579878208</v>
      </c>
      <c r="G51" s="50">
        <f t="shared" si="2"/>
        <v>2689.0520257653052</v>
      </c>
      <c r="H51" s="50">
        <f t="shared" si="3"/>
        <v>91427.768876020375</v>
      </c>
      <c r="I51" s="177">
        <f t="shared" si="4"/>
        <v>0.57451114244455803</v>
      </c>
      <c r="J51" s="177"/>
      <c r="K51" s="182">
        <f t="shared" si="5"/>
        <v>9548.4068580803996</v>
      </c>
      <c r="L51" s="182">
        <f t="shared" si="6"/>
        <v>245.07577602406357</v>
      </c>
      <c r="M51" s="182">
        <f t="shared" si="11"/>
        <v>517569.44977815804</v>
      </c>
      <c r="N51" s="50">
        <f t="shared" si="0"/>
        <v>0</v>
      </c>
      <c r="O51" s="50">
        <f t="shared" si="7"/>
        <v>0</v>
      </c>
      <c r="P51" s="50">
        <f t="shared" si="10"/>
        <v>0</v>
      </c>
      <c r="Q51" s="50">
        <f t="shared" si="8"/>
        <v>517569.44977815804</v>
      </c>
    </row>
    <row r="52" spans="1:20" x14ac:dyDescent="0.2">
      <c r="A52" s="173">
        <f t="shared" si="9"/>
        <v>2056</v>
      </c>
      <c r="B52" s="50">
        <f t="shared" si="9"/>
        <v>56</v>
      </c>
      <c r="C52" s="50">
        <f t="shared" si="9"/>
        <v>34</v>
      </c>
      <c r="D52" s="50">
        <f t="shared" si="1"/>
        <v>163914.31773038019</v>
      </c>
      <c r="E52" s="50"/>
      <c r="F52" s="50">
        <f t="shared" si="12"/>
        <v>154639.99327274557</v>
      </c>
      <c r="G52" s="50">
        <f t="shared" si="2"/>
        <v>2689.0520257653052</v>
      </c>
      <c r="H52" s="50">
        <f t="shared" si="3"/>
        <v>94116.820901785686</v>
      </c>
      <c r="I52" s="177">
        <f t="shared" si="4"/>
        <v>0.57418303785149993</v>
      </c>
      <c r="J52" s="177"/>
      <c r="K52" s="182">
        <f t="shared" si="5"/>
        <v>9834.8590638228106</v>
      </c>
      <c r="L52" s="182">
        <f t="shared" si="6"/>
        <v>252.42804930478547</v>
      </c>
      <c r="M52" s="182">
        <f t="shared" si="11"/>
        <v>556640.62607886258</v>
      </c>
      <c r="N52" s="50">
        <f t="shared" si="0"/>
        <v>0</v>
      </c>
      <c r="O52" s="50">
        <f t="shared" si="7"/>
        <v>0</v>
      </c>
      <c r="P52" s="50">
        <f t="shared" si="10"/>
        <v>0</v>
      </c>
      <c r="Q52" s="50">
        <f t="shared" si="8"/>
        <v>556640.62607886258</v>
      </c>
    </row>
    <row r="53" spans="1:20" x14ac:dyDescent="0.2">
      <c r="A53" s="173">
        <f t="shared" si="9"/>
        <v>2057</v>
      </c>
      <c r="B53" s="50">
        <f t="shared" si="9"/>
        <v>57</v>
      </c>
      <c r="C53" s="50">
        <f t="shared" si="9"/>
        <v>35</v>
      </c>
      <c r="D53" s="50">
        <f t="shared" si="1"/>
        <v>168831.74726229161</v>
      </c>
      <c r="E53" s="50"/>
      <c r="F53" s="50">
        <f t="shared" si="12"/>
        <v>159279.19307092793</v>
      </c>
      <c r="G53" s="50">
        <f t="shared" si="2"/>
        <v>2689.0520257653052</v>
      </c>
      <c r="H53" s="50">
        <f t="shared" si="3"/>
        <v>96805.872927550983</v>
      </c>
      <c r="I53" s="177">
        <f t="shared" si="4"/>
        <v>0.57338666747999989</v>
      </c>
      <c r="J53" s="177"/>
      <c r="K53" s="182">
        <f t="shared" si="5"/>
        <v>10129.904835737496</v>
      </c>
      <c r="L53" s="182">
        <f t="shared" si="6"/>
        <v>260.00089078392909</v>
      </c>
      <c r="M53" s="182">
        <f t="shared" si="11"/>
        <v>598202.40686580027</v>
      </c>
      <c r="N53" s="50">
        <f t="shared" si="0"/>
        <v>0</v>
      </c>
      <c r="O53" s="50">
        <f t="shared" si="7"/>
        <v>0</v>
      </c>
      <c r="P53" s="50">
        <f t="shared" si="10"/>
        <v>0</v>
      </c>
      <c r="Q53" s="50">
        <f t="shared" si="8"/>
        <v>598202.40686580027</v>
      </c>
    </row>
    <row r="54" spans="1:20" x14ac:dyDescent="0.2">
      <c r="A54" s="173">
        <f t="shared" si="9"/>
        <v>2058</v>
      </c>
      <c r="B54" s="50">
        <f t="shared" si="9"/>
        <v>58</v>
      </c>
      <c r="C54" s="50">
        <f t="shared" si="9"/>
        <v>36</v>
      </c>
      <c r="D54" s="50">
        <f t="shared" si="1"/>
        <v>173896.69968016035</v>
      </c>
      <c r="E54" s="50"/>
      <c r="F54" s="50">
        <f t="shared" si="12"/>
        <v>164057.56886305579</v>
      </c>
      <c r="G54" s="50">
        <f t="shared" si="2"/>
        <v>2689.0520257653052</v>
      </c>
      <c r="H54" s="50">
        <f t="shared" si="3"/>
        <v>99494.924953316295</v>
      </c>
      <c r="I54" s="177">
        <f t="shared" si="4"/>
        <v>0.57214958729126209</v>
      </c>
      <c r="J54" s="177"/>
      <c r="K54" s="182">
        <f t="shared" si="5"/>
        <v>10433.801980809621</v>
      </c>
      <c r="L54" s="182">
        <f t="shared" si="6"/>
        <v>267.80091750744691</v>
      </c>
      <c r="M54" s="182">
        <f t="shared" si="11"/>
        <v>642403.34454860212</v>
      </c>
      <c r="N54" s="50">
        <f t="shared" si="0"/>
        <v>0</v>
      </c>
      <c r="O54" s="50">
        <f t="shared" si="7"/>
        <v>0</v>
      </c>
      <c r="P54" s="50">
        <f t="shared" si="10"/>
        <v>0</v>
      </c>
      <c r="Q54" s="50">
        <f t="shared" si="8"/>
        <v>642403.34454860212</v>
      </c>
    </row>
    <row r="55" spans="1:20" x14ac:dyDescent="0.2">
      <c r="A55" s="173">
        <f t="shared" si="9"/>
        <v>2059</v>
      </c>
      <c r="B55" s="50">
        <f t="shared" si="9"/>
        <v>59</v>
      </c>
      <c r="C55" s="50">
        <f t="shared" si="9"/>
        <v>37</v>
      </c>
      <c r="D55" s="50">
        <f t="shared" si="1"/>
        <v>179113.60067056518</v>
      </c>
      <c r="E55" s="50"/>
      <c r="F55" s="50">
        <f t="shared" si="12"/>
        <v>168979.29592894745</v>
      </c>
      <c r="G55" s="50">
        <f t="shared" si="2"/>
        <v>2689.0520257653052</v>
      </c>
      <c r="H55" s="50">
        <f t="shared" si="3"/>
        <v>102183.97697908159</v>
      </c>
      <c r="I55" s="177">
        <f t="shared" si="4"/>
        <v>0.57049814529173326</v>
      </c>
      <c r="J55" s="177"/>
      <c r="K55" s="182">
        <f t="shared" si="5"/>
        <v>10746.816040233911</v>
      </c>
      <c r="L55" s="182">
        <f t="shared" si="6"/>
        <v>275.83494503267036</v>
      </c>
      <c r="M55" s="182">
        <f t="shared" si="11"/>
        <v>689400.58282859041</v>
      </c>
      <c r="N55" s="50">
        <f t="shared" si="0"/>
        <v>0</v>
      </c>
      <c r="O55" s="50">
        <f t="shared" si="7"/>
        <v>0</v>
      </c>
      <c r="P55" s="50">
        <f t="shared" si="10"/>
        <v>0</v>
      </c>
      <c r="Q55" s="50">
        <f t="shared" si="8"/>
        <v>689400.58282859041</v>
      </c>
    </row>
    <row r="56" spans="1:20" x14ac:dyDescent="0.2">
      <c r="A56" s="173">
        <f t="shared" si="9"/>
        <v>2060</v>
      </c>
      <c r="B56" s="50">
        <f t="shared" si="9"/>
        <v>60</v>
      </c>
      <c r="C56" s="50">
        <f t="shared" si="9"/>
        <v>38</v>
      </c>
      <c r="D56" s="50">
        <f t="shared" si="1"/>
        <v>184487.00869068215</v>
      </c>
      <c r="E56" s="50"/>
      <c r="F56" s="50">
        <f t="shared" si="12"/>
        <v>174048.67480681589</v>
      </c>
      <c r="G56" s="50">
        <f t="shared" si="2"/>
        <v>2689.0520257653052</v>
      </c>
      <c r="H56" s="50">
        <f t="shared" si="3"/>
        <v>104873.0290048469</v>
      </c>
      <c r="I56" s="177">
        <f t="shared" si="4"/>
        <v>0.5684575285226775</v>
      </c>
      <c r="J56" s="177"/>
      <c r="K56" s="182">
        <f t="shared" si="5"/>
        <v>11069.22052144093</v>
      </c>
      <c r="L56" s="182">
        <f t="shared" si="6"/>
        <v>284.10999338365053</v>
      </c>
      <c r="M56" s="182">
        <f t="shared" si="11"/>
        <v>739360.34598181606</v>
      </c>
      <c r="N56" s="50">
        <f t="shared" si="0"/>
        <v>0</v>
      </c>
      <c r="O56" s="50">
        <f t="shared" si="7"/>
        <v>0</v>
      </c>
      <c r="P56" s="50">
        <f t="shared" si="10"/>
        <v>0</v>
      </c>
      <c r="Q56" s="50">
        <f t="shared" si="8"/>
        <v>739360.34598181606</v>
      </c>
    </row>
    <row r="57" spans="1:20" x14ac:dyDescent="0.2">
      <c r="A57" s="173">
        <f t="shared" si="9"/>
        <v>2061</v>
      </c>
      <c r="B57" s="50">
        <f t="shared" si="9"/>
        <v>61</v>
      </c>
      <c r="C57" s="50">
        <f t="shared" si="9"/>
        <v>39</v>
      </c>
      <c r="D57" s="50">
        <f t="shared" si="1"/>
        <v>190021.61895140263</v>
      </c>
      <c r="E57" s="50"/>
      <c r="F57" s="50">
        <f t="shared" si="12"/>
        <v>179270.13505102036</v>
      </c>
      <c r="G57" s="50">
        <f t="shared" si="2"/>
        <v>2689.0520257653052</v>
      </c>
      <c r="H57" s="50">
        <f t="shared" si="3"/>
        <v>107562.0810306122</v>
      </c>
      <c r="I57" s="177">
        <f>H57/D57</f>
        <v>0.56605180833724411</v>
      </c>
      <c r="J57" s="177"/>
      <c r="K57" s="182">
        <f t="shared" si="5"/>
        <v>11401.297137084157</v>
      </c>
      <c r="L57" s="182">
        <f t="shared" si="6"/>
        <v>292.63329318516003</v>
      </c>
      <c r="M57" s="182">
        <f t="shared" si="11"/>
        <v>792458.45578706719</v>
      </c>
      <c r="N57" s="50">
        <f t="shared" si="0"/>
        <v>0</v>
      </c>
      <c r="O57" s="50">
        <f t="shared" si="7"/>
        <v>0</v>
      </c>
      <c r="P57" s="50">
        <f t="shared" si="10"/>
        <v>0</v>
      </c>
      <c r="Q57" s="50">
        <f t="shared" si="8"/>
        <v>792458.45578706719</v>
      </c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W1" zoomScale="90" zoomScaleNormal="90" workbookViewId="0">
      <selection activeCell="G12" sqref="G12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190" t="s">
        <v>63</v>
      </c>
      <c r="Q14" s="190"/>
      <c r="R14" s="190"/>
      <c r="S14" s="38"/>
      <c r="T14" s="191" t="s">
        <v>64</v>
      </c>
      <c r="U14" s="191"/>
      <c r="V14" s="191"/>
      <c r="W14" s="191"/>
      <c r="X14" s="39" t="s">
        <v>65</v>
      </c>
      <c r="Y14" s="63" t="s">
        <v>66</v>
      </c>
      <c r="Z14" s="192" t="s">
        <v>67</v>
      </c>
      <c r="AA14" s="192"/>
      <c r="AB14" s="192"/>
      <c r="AC14" s="192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23" zoomScale="73" zoomScaleNormal="60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" style="16" customWidth="1"/>
    <col min="30" max="30" width="14.7109375" style="16" bestFit="1" customWidth="1"/>
    <col min="31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8">
        <f>_xlfn.XLOOKUP($AD$2,$F$19:$F$60,$AJ$19:$AJ$60,"Valider les inputs")*'Section 3'!$I$61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0.62503928363205752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8.3347302310292859E-2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190" t="s">
        <v>63</v>
      </c>
      <c r="Q14" s="190"/>
      <c r="R14" s="190"/>
      <c r="S14" s="38"/>
      <c r="T14" s="191" t="s">
        <v>64</v>
      </c>
      <c r="U14" s="191"/>
      <c r="V14" s="191"/>
      <c r="W14" s="191"/>
      <c r="X14" s="39" t="s">
        <v>65</v>
      </c>
      <c r="Y14" s="63" t="s">
        <v>66</v>
      </c>
      <c r="Z14" s="192" t="s">
        <v>67</v>
      </c>
      <c r="AA14" s="192"/>
      <c r="AB14" s="192"/>
      <c r="AC14" s="192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5000.8381386175715</v>
      </c>
      <c r="L19" s="45">
        <f>K19*$AA$4</f>
        <v>280.04693576258398</v>
      </c>
      <c r="M19" s="45">
        <f>K19+L19</f>
        <v>5280.8850743801559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>H20*$AA$9/(1-$AA$9)</f>
        <v>5150.8632827760985</v>
      </c>
      <c r="L20" s="45">
        <f t="shared" ref="L20:L60" si="25">K20*$AA$4</f>
        <v>288.44834383546151</v>
      </c>
      <c r="M20" s="45">
        <f>M19*(1+$AA$4)+L20+K20</f>
        <v>11015.926265157006</v>
      </c>
      <c r="N20" s="45">
        <f t="shared" ref="N20:N60" si="26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>
        <f t="shared" ref="K21:K60" si="28">H21*$AA$9/(1-$AA$9)</f>
        <v>5300.8884269346254</v>
      </c>
      <c r="L21" s="45">
        <f t="shared" si="25"/>
        <v>296.84975190833904</v>
      </c>
      <c r="M21" s="45">
        <f t="shared" ref="M21:M60" si="29">M20*(1+$AA$4)+L21+K21</f>
        <v>17230.556314848764</v>
      </c>
      <c r="N21" s="45">
        <f t="shared" si="26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>
        <f t="shared" si="28"/>
        <v>5459.2483013241826</v>
      </c>
      <c r="L22" s="45">
        <f t="shared" si="25"/>
        <v>305.71790487415421</v>
      </c>
      <c r="M22" s="45">
        <f t="shared" si="29"/>
        <v>23960.433674678632</v>
      </c>
      <c r="N22" s="45">
        <f t="shared" si="26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>
        <f t="shared" si="28"/>
        <v>5625.9429059447666</v>
      </c>
      <c r="L23" s="45">
        <f t="shared" si="25"/>
        <v>315.05280273290691</v>
      </c>
      <c r="M23" s="45">
        <f t="shared" si="29"/>
        <v>31243.213669138306</v>
      </c>
      <c r="N23" s="45">
        <f t="shared" si="26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>
        <f t="shared" si="28"/>
        <v>5792.6375105653533</v>
      </c>
      <c r="L24" s="45">
        <f t="shared" si="25"/>
        <v>324.38770059165978</v>
      </c>
      <c r="M24" s="45">
        <f t="shared" si="29"/>
        <v>39109.85884576707</v>
      </c>
      <c r="N24" s="45">
        <f t="shared" si="26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>
        <f t="shared" si="28"/>
        <v>5967.6668454169685</v>
      </c>
      <c r="L25" s="45">
        <f t="shared" si="25"/>
        <v>334.18934334335023</v>
      </c>
      <c r="M25" s="45">
        <f t="shared" si="29"/>
        <v>47601.86712989035</v>
      </c>
      <c r="N25" s="45">
        <f t="shared" si="26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>
        <f t="shared" si="28"/>
        <v>6142.6961802685828</v>
      </c>
      <c r="L26" s="45">
        <f t="shared" si="25"/>
        <v>343.99098609504063</v>
      </c>
      <c r="M26" s="45">
        <f t="shared" si="29"/>
        <v>56754.258855527842</v>
      </c>
      <c r="N26" s="45">
        <f t="shared" si="26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>
        <f t="shared" si="28"/>
        <v>6334.3949755822568</v>
      </c>
      <c r="L27" s="45">
        <f t="shared" si="25"/>
        <v>354.72611863260641</v>
      </c>
      <c r="M27" s="45">
        <f t="shared" si="29"/>
        <v>66621.618445652275</v>
      </c>
      <c r="N27" s="45">
        <f t="shared" si="26"/>
        <v>106587.89005791591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>
        <f t="shared" si="28"/>
        <v>6517.7590406649015</v>
      </c>
      <c r="L28" s="45">
        <f t="shared" si="25"/>
        <v>364.99450627723451</v>
      </c>
      <c r="M28" s="45">
        <f t="shared" si="29"/>
        <v>77235.182625550937</v>
      </c>
      <c r="N28" s="45">
        <f t="shared" si="26"/>
        <v>123568.52544810134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>
        <f t="shared" si="28"/>
        <v>6717.792566209604</v>
      </c>
      <c r="L29" s="45">
        <f t="shared" si="25"/>
        <v>376.19638370773782</v>
      </c>
      <c r="M29" s="45">
        <f t="shared" si="29"/>
        <v>88654.341802499141</v>
      </c>
      <c r="N29" s="45">
        <f t="shared" si="26"/>
        <v>141838.03182311237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>
        <f t="shared" si="28"/>
        <v>6917.8260917543075</v>
      </c>
      <c r="L30" s="45">
        <f t="shared" si="25"/>
        <v>387.39826113824125</v>
      </c>
      <c r="M30" s="45">
        <f t="shared" si="29"/>
        <v>100924.20929633164</v>
      </c>
      <c r="N30" s="45">
        <f t="shared" si="26"/>
        <v>161468.5859580992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>
        <f t="shared" si="28"/>
        <v>7126.1943475300395</v>
      </c>
      <c r="L31" s="45">
        <f t="shared" si="25"/>
        <v>399.06688346168221</v>
      </c>
      <c r="M31" s="45">
        <f t="shared" si="29"/>
        <v>114101.22624791793</v>
      </c>
      <c r="N31" s="45">
        <f t="shared" si="26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>
        <f t="shared" si="28"/>
        <v>7342.8973335368</v>
      </c>
      <c r="L32" s="45">
        <f t="shared" si="25"/>
        <v>411.20225067806081</v>
      </c>
      <c r="M32" s="45">
        <f t="shared" si="29"/>
        <v>128244.99450201621</v>
      </c>
      <c r="N32" s="45">
        <f t="shared" si="26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>
        <f t="shared" si="28"/>
        <v>7559.6003195435624</v>
      </c>
      <c r="L33" s="45">
        <f t="shared" si="25"/>
        <v>423.33761789443952</v>
      </c>
      <c r="M33" s="45">
        <f t="shared" si="29"/>
        <v>143409.65213156713</v>
      </c>
      <c r="N33" s="45">
        <f t="shared" si="26"/>
        <v>229441.02216779738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>
        <f t="shared" si="28"/>
        <v>7784.6380357813523</v>
      </c>
      <c r="L34" s="45">
        <f t="shared" si="25"/>
        <v>435.93973000375576</v>
      </c>
      <c r="M34" s="45">
        <f t="shared" si="29"/>
        <v>159661.17041672001</v>
      </c>
      <c r="N34" s="45">
        <f t="shared" si="26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>
        <f t="shared" si="28"/>
        <v>8018.0104822501726</v>
      </c>
      <c r="L35" s="45">
        <f t="shared" si="25"/>
        <v>449.00858700600969</v>
      </c>
      <c r="M35" s="45">
        <f t="shared" si="29"/>
        <v>177069.2150293125</v>
      </c>
      <c r="N35" s="45">
        <f t="shared" si="26"/>
        <v>283292.93800603418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>
        <f t="shared" si="28"/>
        <v>8259.7176589500232</v>
      </c>
      <c r="L36" s="45">
        <f t="shared" si="25"/>
        <v>462.54418890120132</v>
      </c>
      <c r="M36" s="45">
        <f t="shared" si="29"/>
        <v>195707.35291880523</v>
      </c>
      <c r="N36" s="45">
        <f t="shared" si="26"/>
        <v>313112.08438222331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>
        <f t="shared" si="28"/>
        <v>8509.7595658809005</v>
      </c>
      <c r="L37" s="45">
        <f t="shared" si="25"/>
        <v>476.54653568933043</v>
      </c>
      <c r="M37" s="45">
        <f t="shared" si="29"/>
        <v>215653.27078382857</v>
      </c>
      <c r="N37" s="45">
        <f t="shared" si="26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>
        <f t="shared" si="28"/>
        <v>8768.1362030428081</v>
      </c>
      <c r="L38" s="45">
        <f t="shared" si="25"/>
        <v>491.01562737039728</v>
      </c>
      <c r="M38" s="45">
        <f t="shared" si="29"/>
        <v>236989.0057781362</v>
      </c>
      <c r="N38" s="45">
        <f t="shared" si="26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>
        <f t="shared" si="28"/>
        <v>9026.5128402047158</v>
      </c>
      <c r="L39" s="45">
        <f t="shared" si="25"/>
        <v>505.48471905146408</v>
      </c>
      <c r="M39" s="45">
        <f t="shared" si="29"/>
        <v>259792.38766096803</v>
      </c>
      <c r="N39" s="45">
        <f t="shared" si="26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>
        <f t="shared" si="28"/>
        <v>9301.5589378286822</v>
      </c>
      <c r="L40" s="45">
        <f t="shared" si="25"/>
        <v>520.88730051840616</v>
      </c>
      <c r="M40" s="45">
        <f t="shared" si="29"/>
        <v>284163.20760832937</v>
      </c>
      <c r="N40" s="45">
        <f t="shared" si="26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>
        <f t="shared" si="28"/>
        <v>9576.6050354526487</v>
      </c>
      <c r="L41" s="45">
        <f t="shared" si="25"/>
        <v>536.2898819853483</v>
      </c>
      <c r="M41" s="45">
        <f t="shared" si="29"/>
        <v>310189.24215183378</v>
      </c>
      <c r="N41" s="45">
        <f t="shared" si="26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>
        <f t="shared" si="28"/>
        <v>9868.3205935386741</v>
      </c>
      <c r="L42" s="45">
        <f t="shared" si="25"/>
        <v>552.62595323816572</v>
      </c>
      <c r="M42" s="45">
        <f t="shared" si="29"/>
        <v>337980.78625911335</v>
      </c>
      <c r="N42" s="45">
        <f t="shared" si="26"/>
        <v>540735.27074191521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>
        <f t="shared" si="28"/>
        <v>10160.036151624699</v>
      </c>
      <c r="L43" s="45">
        <f t="shared" si="25"/>
        <v>568.96202449098314</v>
      </c>
      <c r="M43" s="45">
        <f t="shared" si="29"/>
        <v>367636.70846573939</v>
      </c>
      <c r="N43" s="45">
        <f t="shared" si="26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>
        <f t="shared" si="28"/>
        <v>10468.421170172782</v>
      </c>
      <c r="L44" s="45">
        <f t="shared" si="25"/>
        <v>586.23158552967584</v>
      </c>
      <c r="M44" s="45">
        <f t="shared" si="29"/>
        <v>399279.01689552329</v>
      </c>
      <c r="N44" s="45">
        <f t="shared" si="26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>
        <f t="shared" si="28"/>
        <v>10776.806188720866</v>
      </c>
      <c r="L45" s="45">
        <f t="shared" si="25"/>
        <v>603.50114656836854</v>
      </c>
      <c r="M45" s="45">
        <f t="shared" si="29"/>
        <v>433018.94917696185</v>
      </c>
      <c r="N45" s="45">
        <f t="shared" si="26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>
        <f t="shared" si="28"/>
        <v>11101.860667731009</v>
      </c>
      <c r="L46" s="45">
        <f t="shared" si="25"/>
        <v>621.70419739293652</v>
      </c>
      <c r="M46" s="45">
        <f t="shared" si="29"/>
        <v>468991.57519599568</v>
      </c>
      <c r="N46" s="45">
        <f t="shared" si="26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>
        <f t="shared" si="28"/>
        <v>11435.249876972181</v>
      </c>
      <c r="L47" s="45">
        <f t="shared" si="25"/>
        <v>640.37399311044214</v>
      </c>
      <c r="M47" s="45">
        <f t="shared" si="29"/>
        <v>507330.72727705404</v>
      </c>
      <c r="N47" s="45">
        <f t="shared" si="26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>
        <f t="shared" si="28"/>
        <v>11776.973816444379</v>
      </c>
      <c r="L48" s="45">
        <f t="shared" si="25"/>
        <v>659.51053372088518</v>
      </c>
      <c r="M48" s="45">
        <f t="shared" si="29"/>
        <v>548177.73235473433</v>
      </c>
      <c r="N48" s="45">
        <f t="shared" si="26"/>
        <v>877029.24713677785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>
        <f t="shared" si="28"/>
        <v>12135.367216378641</v>
      </c>
      <c r="L49" s="45">
        <f t="shared" si="25"/>
        <v>679.58056411720395</v>
      </c>
      <c r="M49" s="45">
        <f t="shared" si="29"/>
        <v>591690.63314709533</v>
      </c>
      <c r="N49" s="45">
        <f t="shared" si="26"/>
        <v>946645.51275693323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>
        <f t="shared" si="28"/>
        <v>12502.095346543929</v>
      </c>
      <c r="L50" s="45">
        <f t="shared" si="25"/>
        <v>700.11733940646002</v>
      </c>
      <c r="M50" s="45">
        <f t="shared" si="29"/>
        <v>638027.52128928318</v>
      </c>
      <c r="N50" s="45">
        <f t="shared" si="26"/>
        <v>1020779.874157272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>
        <f t="shared" si="28"/>
        <v>12877.158206940245</v>
      </c>
      <c r="L51" s="45">
        <f t="shared" si="25"/>
        <v>721.12085958865373</v>
      </c>
      <c r="M51" s="45">
        <f t="shared" si="29"/>
        <v>687355.34154801199</v>
      </c>
      <c r="N51" s="45">
        <f t="shared" si="26"/>
        <v>1099699.4261766083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>
        <f t="shared" si="28"/>
        <v>13260.555797567593</v>
      </c>
      <c r="L52" s="45">
        <f t="shared" si="25"/>
        <v>742.59112466378519</v>
      </c>
      <c r="M52" s="45">
        <f t="shared" si="29"/>
        <v>739850.38759693212</v>
      </c>
      <c r="N52" s="45">
        <f t="shared" si="26"/>
        <v>1183686.2209647298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>
        <f t="shared" si="28"/>
        <v>13660.622848657</v>
      </c>
      <c r="L53" s="45">
        <f t="shared" si="25"/>
        <v>764.99487952479205</v>
      </c>
      <c r="M53" s="45">
        <f t="shared" si="29"/>
        <v>795707.62703054212</v>
      </c>
      <c r="N53" s="45">
        <f t="shared" si="26"/>
        <v>1273052.1870669364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>
        <f t="shared" si="28"/>
        <v>14069.024629977435</v>
      </c>
      <c r="L54" s="45">
        <f t="shared" si="25"/>
        <v>787.86537927873644</v>
      </c>
      <c r="M54" s="45">
        <f t="shared" si="29"/>
        <v>855124.14415350871</v>
      </c>
      <c r="N54" s="45">
        <f t="shared" si="26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>
        <f t="shared" si="28"/>
        <v>14485.761141528899</v>
      </c>
      <c r="L55" s="45">
        <f t="shared" si="25"/>
        <v>811.20262392561835</v>
      </c>
      <c r="M55" s="45">
        <f t="shared" si="29"/>
        <v>918308.05999155971</v>
      </c>
      <c r="N55" s="45">
        <f t="shared" si="26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>
        <f t="shared" si="28"/>
        <v>14927.501843773449</v>
      </c>
      <c r="L56" s="45">
        <f t="shared" si="25"/>
        <v>835.94010325131319</v>
      </c>
      <c r="M56" s="45">
        <f t="shared" si="29"/>
        <v>985496.75329811184</v>
      </c>
      <c r="N56" s="45">
        <f t="shared" si="26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>
        <f t="shared" si="28"/>
        <v>15369.242546018002</v>
      </c>
      <c r="L57" s="45">
        <f t="shared" si="25"/>
        <v>860.67758257700814</v>
      </c>
      <c r="M57" s="45">
        <f t="shared" si="29"/>
        <v>1056914.4916114011</v>
      </c>
      <c r="N57" s="45">
        <f t="shared" si="26"/>
        <v>1690956.9034921266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>
        <f t="shared" si="28"/>
        <v>15835.987438955643</v>
      </c>
      <c r="L58" s="45">
        <f t="shared" si="25"/>
        <v>886.81529658151601</v>
      </c>
      <c r="M58" s="45">
        <f t="shared" si="29"/>
        <v>1132824.5058771768</v>
      </c>
      <c r="N58" s="45">
        <f t="shared" si="26"/>
        <v>1812405.2928232229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si="28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si="28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Y1" workbookViewId="0">
      <selection activeCell="AD4" sqref="AD4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.140625" style="16" customWidth="1"/>
    <col min="30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6">
        <f>_xlfn.XLOOKUP($AD$2,$F$19:$F$60,$AJ$19:$AJ$60,"Valider les inputs")*'Section 3'!$I$61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0.55004714035846902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7.334730231029285E-2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190" t="s">
        <v>63</v>
      </c>
      <c r="Q14" s="190"/>
      <c r="R14" s="190"/>
      <c r="S14" s="38"/>
      <c r="T14" s="191" t="s">
        <v>64</v>
      </c>
      <c r="U14" s="191"/>
      <c r="V14" s="191"/>
      <c r="W14" s="191"/>
      <c r="X14" s="39" t="s">
        <v>65</v>
      </c>
      <c r="Y14" s="63" t="s">
        <v>66</v>
      </c>
      <c r="Z14" s="192" t="s">
        <v>67</v>
      </c>
      <c r="AA14" s="192"/>
      <c r="AB14" s="192"/>
      <c r="AC14" s="192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>H19*$AA$9/(1-$AA$9)</f>
        <v>4400.8381386175715</v>
      </c>
      <c r="L19" s="45">
        <f>K19*$AA$4</f>
        <v>246.44693576258402</v>
      </c>
      <c r="M19" s="45">
        <f>K19+L19</f>
        <v>4647.2850743801555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si="25">H20*$AA$9/(1-$AA$9)</f>
        <v>4532.8632827760985</v>
      </c>
      <c r="L20" s="45">
        <f t="shared" ref="L20:L60" si="26">K20*$AA$4</f>
        <v>253.84034383546151</v>
      </c>
      <c r="M20" s="45">
        <f>M19*(1+$AA$4)+L20+K20</f>
        <v>9694.2366651570046</v>
      </c>
      <c r="N20" s="45">
        <f t="shared" ref="N20:N60" si="27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si="25"/>
        <v>4664.8884269346254</v>
      </c>
      <c r="L21" s="45">
        <f t="shared" si="26"/>
        <v>261.233751908339</v>
      </c>
      <c r="M21" s="45">
        <f t="shared" ref="M21:M60" si="29">M20*(1+$AA$4)+L21+K21</f>
        <v>15163.236097248762</v>
      </c>
      <c r="N21" s="45">
        <f t="shared" si="27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si="25"/>
        <v>4804.2483013241817</v>
      </c>
      <c r="L22" s="45">
        <f t="shared" si="26"/>
        <v>269.03790487415421</v>
      </c>
      <c r="M22" s="45">
        <f t="shared" si="29"/>
        <v>21085.663524893029</v>
      </c>
      <c r="N22" s="45">
        <f t="shared" si="27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si="25"/>
        <v>4950.9429059447675</v>
      </c>
      <c r="L23" s="45">
        <f t="shared" si="26"/>
        <v>277.25280273290701</v>
      </c>
      <c r="M23" s="45">
        <f t="shared" si="29"/>
        <v>27494.656390964716</v>
      </c>
      <c r="N23" s="45">
        <f t="shared" si="27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si="25"/>
        <v>5097.6375105653533</v>
      </c>
      <c r="L24" s="45">
        <f t="shared" si="26"/>
        <v>285.46770059165976</v>
      </c>
      <c r="M24" s="45">
        <f t="shared" si="29"/>
        <v>34417.46236001575</v>
      </c>
      <c r="N24" s="45">
        <f t="shared" si="27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si="25"/>
        <v>5251.6668454169685</v>
      </c>
      <c r="L25" s="45">
        <f t="shared" si="26"/>
        <v>294.09334334335023</v>
      </c>
      <c r="M25" s="45">
        <f t="shared" si="29"/>
        <v>41890.600440936956</v>
      </c>
      <c r="N25" s="45">
        <f t="shared" si="27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si="25"/>
        <v>5405.6961802685828</v>
      </c>
      <c r="L26" s="45">
        <f t="shared" si="26"/>
        <v>302.71898609504063</v>
      </c>
      <c r="M26" s="45">
        <f t="shared" si="29"/>
        <v>49944.889231993053</v>
      </c>
      <c r="N26" s="45">
        <f t="shared" si="27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si="25"/>
        <v>5574.3949755822568</v>
      </c>
      <c r="L27" s="45">
        <f t="shared" si="26"/>
        <v>312.16611863260641</v>
      </c>
      <c r="M27" s="45">
        <f t="shared" si="29"/>
        <v>58628.364123199528</v>
      </c>
      <c r="N27" s="45">
        <f t="shared" si="27"/>
        <v>106587.89005791589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si="25"/>
        <v>5735.7590406649006</v>
      </c>
      <c r="L28" s="45">
        <f t="shared" si="26"/>
        <v>321.20250627723442</v>
      </c>
      <c r="M28" s="45">
        <f t="shared" si="29"/>
        <v>67968.514061040842</v>
      </c>
      <c r="N28" s="45">
        <f t="shared" si="27"/>
        <v>123568.52544810133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si="25"/>
        <v>5911.792566209604</v>
      </c>
      <c r="L29" s="45">
        <f t="shared" si="26"/>
        <v>331.06038370773786</v>
      </c>
      <c r="M29" s="45">
        <f t="shared" si="29"/>
        <v>78017.603798376484</v>
      </c>
      <c r="N29" s="45">
        <f t="shared" si="27"/>
        <v>141838.03182311234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si="25"/>
        <v>6087.8260917543066</v>
      </c>
      <c r="L30" s="45">
        <f t="shared" si="26"/>
        <v>340.91826113824118</v>
      </c>
      <c r="M30" s="45">
        <f t="shared" si="29"/>
        <v>88815.333963978119</v>
      </c>
      <c r="N30" s="45">
        <f t="shared" si="27"/>
        <v>161468.58595809923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si="25"/>
        <v>6271.1943475300386</v>
      </c>
      <c r="L31" s="45">
        <f t="shared" si="26"/>
        <v>351.18688346168216</v>
      </c>
      <c r="M31" s="45">
        <f t="shared" si="29"/>
        <v>100411.37389695262</v>
      </c>
      <c r="N31" s="45">
        <f t="shared" si="27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si="25"/>
        <v>6461.8973335368009</v>
      </c>
      <c r="L32" s="45">
        <f t="shared" si="26"/>
        <v>361.86625067806085</v>
      </c>
      <c r="M32" s="45">
        <f t="shared" si="29"/>
        <v>112858.17441939685</v>
      </c>
      <c r="N32" s="45">
        <f t="shared" si="27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si="25"/>
        <v>6652.6003195435624</v>
      </c>
      <c r="L33" s="45">
        <f t="shared" si="26"/>
        <v>372.54561789443949</v>
      </c>
      <c r="M33" s="45">
        <f t="shared" si="29"/>
        <v>126203.37812432108</v>
      </c>
      <c r="N33" s="45">
        <f t="shared" si="27"/>
        <v>229441.02216779743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si="25"/>
        <v>6850.6380357813523</v>
      </c>
      <c r="L34" s="45">
        <f t="shared" si="26"/>
        <v>383.63573000375573</v>
      </c>
      <c r="M34" s="45">
        <f t="shared" si="29"/>
        <v>140505.04106506819</v>
      </c>
      <c r="N34" s="45">
        <f t="shared" si="27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si="25"/>
        <v>7056.0104822501726</v>
      </c>
      <c r="L35" s="45">
        <f t="shared" si="26"/>
        <v>395.13658700600968</v>
      </c>
      <c r="M35" s="45">
        <f t="shared" si="29"/>
        <v>155824.47043396818</v>
      </c>
      <c r="N35" s="45">
        <f t="shared" si="27"/>
        <v>283292.93800603424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si="25"/>
        <v>7268.7176589500223</v>
      </c>
      <c r="L36" s="45">
        <f t="shared" si="26"/>
        <v>407.04818890120123</v>
      </c>
      <c r="M36" s="45">
        <f t="shared" si="29"/>
        <v>172226.40662612164</v>
      </c>
      <c r="N36" s="45">
        <f t="shared" si="27"/>
        <v>313112.08438222337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si="25"/>
        <v>7488.7595658809005</v>
      </c>
      <c r="L37" s="45">
        <f t="shared" si="26"/>
        <v>419.37053568933044</v>
      </c>
      <c r="M37" s="45">
        <f t="shared" si="29"/>
        <v>189779.21549875467</v>
      </c>
      <c r="N37" s="45">
        <f t="shared" si="27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si="25"/>
        <v>7716.1362030428081</v>
      </c>
      <c r="L38" s="45">
        <f t="shared" si="26"/>
        <v>432.10362737039725</v>
      </c>
      <c r="M38" s="45">
        <f t="shared" si="29"/>
        <v>208555.09139709815</v>
      </c>
      <c r="N38" s="45">
        <f t="shared" si="27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si="25"/>
        <v>7943.5128402047167</v>
      </c>
      <c r="L39" s="45">
        <f t="shared" si="26"/>
        <v>444.83671905146412</v>
      </c>
      <c r="M39" s="45">
        <f t="shared" si="29"/>
        <v>228622.52607459185</v>
      </c>
      <c r="N39" s="45">
        <f t="shared" si="27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si="25"/>
        <v>8185.5589378286822</v>
      </c>
      <c r="L40" s="45">
        <f t="shared" si="26"/>
        <v>458.39130051840624</v>
      </c>
      <c r="M40" s="45">
        <f t="shared" si="29"/>
        <v>250069.33777311607</v>
      </c>
      <c r="N40" s="45">
        <f t="shared" si="27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si="25"/>
        <v>8427.6050354526487</v>
      </c>
      <c r="L41" s="45">
        <f t="shared" si="26"/>
        <v>471.94588198534836</v>
      </c>
      <c r="M41" s="45">
        <f t="shared" si="29"/>
        <v>272972.77160584857</v>
      </c>
      <c r="N41" s="45">
        <f t="shared" si="27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si="25"/>
        <v>8684.3205935386741</v>
      </c>
      <c r="L42" s="45">
        <f t="shared" si="26"/>
        <v>486.32195323816575</v>
      </c>
      <c r="M42" s="45">
        <f t="shared" si="29"/>
        <v>297429.88936255296</v>
      </c>
      <c r="N42" s="45">
        <f t="shared" si="27"/>
        <v>540735.2707419151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si="25"/>
        <v>8941.0361516246994</v>
      </c>
      <c r="L43" s="45">
        <f t="shared" si="26"/>
        <v>500.69802449098319</v>
      </c>
      <c r="M43" s="45">
        <f t="shared" si="29"/>
        <v>323527.69734297157</v>
      </c>
      <c r="N43" s="45">
        <f t="shared" si="27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si="25"/>
        <v>9212.4211701727818</v>
      </c>
      <c r="L44" s="45">
        <f t="shared" si="26"/>
        <v>515.89558552967583</v>
      </c>
      <c r="M44" s="45">
        <f t="shared" si="29"/>
        <v>351373.56514988048</v>
      </c>
      <c r="N44" s="45">
        <f t="shared" si="27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si="25"/>
        <v>9483.806188720866</v>
      </c>
      <c r="L45" s="45">
        <f t="shared" si="26"/>
        <v>531.09314656836852</v>
      </c>
      <c r="M45" s="45">
        <f t="shared" si="29"/>
        <v>381065.38413356309</v>
      </c>
      <c r="N45" s="45">
        <f t="shared" si="27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si="25"/>
        <v>9769.8606677310072</v>
      </c>
      <c r="L46" s="45">
        <f t="shared" si="26"/>
        <v>547.11219739293642</v>
      </c>
      <c r="M46" s="45">
        <f t="shared" si="29"/>
        <v>412722.01851016656</v>
      </c>
      <c r="N46" s="45">
        <f t="shared" si="27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si="25"/>
        <v>10063.249876972179</v>
      </c>
      <c r="L47" s="45">
        <f t="shared" si="26"/>
        <v>563.54199311044204</v>
      </c>
      <c r="M47" s="45">
        <f t="shared" si="29"/>
        <v>446461.2434168185</v>
      </c>
      <c r="N47" s="45">
        <f t="shared" si="27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si="25"/>
        <v>10363.973816444381</v>
      </c>
      <c r="L48" s="45">
        <f t="shared" si="26"/>
        <v>580.38253372088536</v>
      </c>
      <c r="M48" s="45">
        <f t="shared" si="29"/>
        <v>482407.42939832562</v>
      </c>
      <c r="N48" s="45">
        <f t="shared" si="27"/>
        <v>877029.24713677797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si="25"/>
        <v>10679.36721637864</v>
      </c>
      <c r="L49" s="45">
        <f t="shared" si="26"/>
        <v>598.04456411720378</v>
      </c>
      <c r="M49" s="45">
        <f t="shared" si="29"/>
        <v>520699.65722512774</v>
      </c>
      <c r="N49" s="45">
        <f t="shared" si="27"/>
        <v>946645.51275693346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si="25"/>
        <v>11002.095346543929</v>
      </c>
      <c r="L50" s="45">
        <f t="shared" si="26"/>
        <v>616.11733940646002</v>
      </c>
      <c r="M50" s="45">
        <f t="shared" si="29"/>
        <v>561477.05071568536</v>
      </c>
      <c r="N50" s="45">
        <f t="shared" si="27"/>
        <v>1020779.8741572722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si="25"/>
        <v>11332.158206940247</v>
      </c>
      <c r="L51" s="45">
        <f t="shared" si="26"/>
        <v>634.60085958865386</v>
      </c>
      <c r="M51" s="45">
        <f t="shared" si="29"/>
        <v>604886.52462229272</v>
      </c>
      <c r="N51" s="45">
        <f t="shared" si="27"/>
        <v>1099699.4261766085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si="25"/>
        <v>11669.555797567593</v>
      </c>
      <c r="L52" s="45">
        <f t="shared" si="26"/>
        <v>653.49512466378519</v>
      </c>
      <c r="M52" s="45">
        <f t="shared" si="29"/>
        <v>651083.22092337254</v>
      </c>
      <c r="N52" s="45">
        <f t="shared" si="27"/>
        <v>1183686.22096473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si="25"/>
        <v>12021.622848657</v>
      </c>
      <c r="L53" s="45">
        <f t="shared" si="26"/>
        <v>673.21087952479195</v>
      </c>
      <c r="M53" s="45">
        <f t="shared" si="29"/>
        <v>700238.71502326324</v>
      </c>
      <c r="N53" s="45">
        <f t="shared" si="27"/>
        <v>1273052.1870669369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si="25"/>
        <v>12381.024629977434</v>
      </c>
      <c r="L54" s="45">
        <f t="shared" si="26"/>
        <v>693.33737927873631</v>
      </c>
      <c r="M54" s="45">
        <f t="shared" si="29"/>
        <v>752526.44507382216</v>
      </c>
      <c r="N54" s="45">
        <f t="shared" si="27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si="25"/>
        <v>12747.761141528897</v>
      </c>
      <c r="L55" s="45">
        <f t="shared" si="26"/>
        <v>713.87462392561827</v>
      </c>
      <c r="M55" s="45">
        <f t="shared" si="29"/>
        <v>808129.56176341069</v>
      </c>
      <c r="N55" s="45">
        <f t="shared" si="27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si="25"/>
        <v>13136.501843773451</v>
      </c>
      <c r="L56" s="45">
        <f t="shared" si="26"/>
        <v>735.64410325131325</v>
      </c>
      <c r="M56" s="45">
        <f t="shared" si="29"/>
        <v>867256.96316918638</v>
      </c>
      <c r="N56" s="45">
        <f t="shared" si="27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si="25"/>
        <v>13525.242546018002</v>
      </c>
      <c r="L57" s="45">
        <f t="shared" si="26"/>
        <v>757.41358257700813</v>
      </c>
      <c r="M57" s="45">
        <f t="shared" si="29"/>
        <v>930106.00923525589</v>
      </c>
      <c r="N57" s="45">
        <f t="shared" si="27"/>
        <v>1690956.9034921268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si="25"/>
        <v>13935.987438955643</v>
      </c>
      <c r="L58" s="45">
        <f t="shared" si="26"/>
        <v>780.41529658151603</v>
      </c>
      <c r="M58" s="45">
        <f t="shared" si="29"/>
        <v>996908.34848796751</v>
      </c>
      <c r="N58" s="45">
        <f t="shared" si="27"/>
        <v>1812405.2928232234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5"/>
        <v>#VALUE!</v>
      </c>
      <c r="L59" s="45" t="e">
        <f t="shared" si="26"/>
        <v>#VALUE!</v>
      </c>
      <c r="M59" s="45" t="e">
        <f t="shared" si="29"/>
        <v>#VALUE!</v>
      </c>
      <c r="N59" s="45" t="e">
        <f t="shared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5"/>
        <v>#VALUE!</v>
      </c>
      <c r="L60" s="45" t="e">
        <f t="shared" si="26"/>
        <v>#VALUE!</v>
      </c>
      <c r="M60" s="45" t="e">
        <f t="shared" si="29"/>
        <v>#VALUE!</v>
      </c>
      <c r="N60" s="45" t="e">
        <f t="shared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AD62"/>
  <sheetViews>
    <sheetView topLeftCell="A7" zoomScale="62" workbookViewId="0">
      <selection activeCell="U62" sqref="U62:AD62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1.28515625" bestFit="1" customWidth="1"/>
    <col min="12" max="12" width="19.28515625" bestFit="1" customWidth="1"/>
    <col min="13" max="14" width="28.85546875" bestFit="1" customWidth="1"/>
    <col min="15" max="15" width="41.5703125" bestFit="1" customWidth="1"/>
    <col min="16" max="17" width="37.42578125" bestFit="1" customWidth="1"/>
    <col min="18" max="18" width="41.85546875" bestFit="1" customWidth="1"/>
    <col min="20" max="20" width="36.5703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5703125" bestFit="1" customWidth="1"/>
    <col min="30" max="30" width="41.85546875" bestFit="1" customWidth="1"/>
  </cols>
  <sheetData>
    <row r="1" spans="1:30" ht="24" thickBot="1" x14ac:dyDescent="0.4">
      <c r="A1" s="87" t="s">
        <v>196</v>
      </c>
      <c r="H1" s="201" t="s">
        <v>297</v>
      </c>
      <c r="I1" s="202"/>
      <c r="J1" s="202"/>
      <c r="K1" s="202"/>
      <c r="L1" s="202"/>
      <c r="M1" s="202"/>
      <c r="N1" s="202"/>
      <c r="O1" s="202"/>
      <c r="P1" s="202"/>
      <c r="Q1" s="202"/>
      <c r="R1" s="203"/>
      <c r="T1" s="201" t="s">
        <v>298</v>
      </c>
      <c r="U1" s="202"/>
      <c r="V1" s="202"/>
      <c r="W1" s="202"/>
      <c r="X1" s="202"/>
      <c r="Y1" s="202"/>
      <c r="Z1" s="202"/>
      <c r="AA1" s="202"/>
      <c r="AB1" s="202"/>
      <c r="AC1" s="202"/>
      <c r="AD1" s="203"/>
    </row>
    <row r="2" spans="1:30" ht="15.75" thickBot="1" x14ac:dyDescent="0.3">
      <c r="H2" s="157" t="s">
        <v>243</v>
      </c>
      <c r="I2" s="112" t="s">
        <v>211</v>
      </c>
      <c r="J2" s="112" t="s">
        <v>212</v>
      </c>
      <c r="K2" s="112" t="s">
        <v>203</v>
      </c>
      <c r="L2" s="112" t="s">
        <v>205</v>
      </c>
      <c r="M2" s="112" t="s">
        <v>213</v>
      </c>
      <c r="N2" s="112" t="s">
        <v>215</v>
      </c>
      <c r="O2" s="112" t="s">
        <v>214</v>
      </c>
      <c r="P2" s="112" t="s">
        <v>216</v>
      </c>
      <c r="Q2" s="112" t="s">
        <v>217</v>
      </c>
      <c r="R2" s="158" t="s">
        <v>218</v>
      </c>
      <c r="T2" s="157" t="s">
        <v>243</v>
      </c>
      <c r="U2" s="112" t="s">
        <v>211</v>
      </c>
      <c r="V2" s="112" t="s">
        <v>212</v>
      </c>
      <c r="W2" s="112" t="s">
        <v>203</v>
      </c>
      <c r="X2" s="112" t="s">
        <v>205</v>
      </c>
      <c r="Y2" s="112" t="s">
        <v>213</v>
      </c>
      <c r="Z2" s="112" t="s">
        <v>215</v>
      </c>
      <c r="AA2" s="112" t="s">
        <v>214</v>
      </c>
      <c r="AB2" s="112" t="s">
        <v>216</v>
      </c>
      <c r="AC2" s="112" t="s">
        <v>217</v>
      </c>
      <c r="AD2" s="158" t="s">
        <v>218</v>
      </c>
    </row>
    <row r="3" spans="1:30" s="90" customFormat="1" x14ac:dyDescent="0.25">
      <c r="A3" s="89"/>
      <c r="H3" s="159">
        <v>0</v>
      </c>
      <c r="I3" s="160">
        <v>0.9775595365451456</v>
      </c>
      <c r="J3" s="160">
        <v>0.9775595365451456</v>
      </c>
      <c r="K3" s="160">
        <v>0.9775595365451456</v>
      </c>
      <c r="L3" s="160">
        <v>0.9775595365451456</v>
      </c>
      <c r="M3" s="160">
        <v>0.9775595365451456</v>
      </c>
      <c r="N3" s="160">
        <v>0.9775595365451456</v>
      </c>
      <c r="O3" s="160">
        <v>0.9775595365451456</v>
      </c>
      <c r="P3" s="160">
        <v>0.9775595365451456</v>
      </c>
      <c r="Q3" s="160">
        <v>0.9775595365451456</v>
      </c>
      <c r="R3" s="161">
        <v>0.9775595365451456</v>
      </c>
      <c r="T3" s="159">
        <v>0</v>
      </c>
      <c r="U3" s="160">
        <v>0.9775595365451456</v>
      </c>
      <c r="V3" s="160">
        <v>0.9775595365451456</v>
      </c>
      <c r="W3" s="160">
        <v>0.9775595365451456</v>
      </c>
      <c r="X3" s="160">
        <v>1</v>
      </c>
      <c r="Y3" s="160">
        <v>0.9775595365451456</v>
      </c>
      <c r="Z3" s="160">
        <v>0.9775595365451456</v>
      </c>
      <c r="AA3" s="160">
        <v>0.9775595365451456</v>
      </c>
      <c r="AB3" s="160">
        <v>0.9775595365451456</v>
      </c>
      <c r="AC3" s="160">
        <v>0.9775595365451456</v>
      </c>
      <c r="AD3" s="161">
        <v>0.9775595365451456</v>
      </c>
    </row>
    <row r="4" spans="1:30" s="90" customFormat="1" ht="18.75" x14ac:dyDescent="0.3">
      <c r="A4" s="88" t="s">
        <v>199</v>
      </c>
      <c r="H4" s="159">
        <f>H3+1</f>
        <v>1</v>
      </c>
      <c r="I4" s="160">
        <v>0.9301232507565611</v>
      </c>
      <c r="J4" s="160">
        <v>0.9301232507565611</v>
      </c>
      <c r="K4" s="160">
        <v>0.9301232507565611</v>
      </c>
      <c r="L4" s="160">
        <v>0.9301232507565611</v>
      </c>
      <c r="M4" s="160">
        <v>0.9301232507565611</v>
      </c>
      <c r="N4" s="160">
        <v>0.9301232507565611</v>
      </c>
      <c r="O4" s="160">
        <v>0.9301232507565611</v>
      </c>
      <c r="P4" s="160">
        <v>0.9301232507565611</v>
      </c>
      <c r="Q4" s="160">
        <v>0.9301232507565611</v>
      </c>
      <c r="R4" s="161">
        <v>0.9301232507565611</v>
      </c>
      <c r="T4" s="159">
        <f>T3+1</f>
        <v>1</v>
      </c>
      <c r="U4" s="160">
        <v>0.94872571577169207</v>
      </c>
      <c r="V4" s="160">
        <v>0.94872571577169229</v>
      </c>
      <c r="W4" s="160">
        <v>0.94872571577169229</v>
      </c>
      <c r="X4" s="160">
        <v>0.97050428163653668</v>
      </c>
      <c r="Y4" s="160">
        <v>0.94872571577169229</v>
      </c>
      <c r="Z4" s="160">
        <v>0.94872571577169229</v>
      </c>
      <c r="AA4" s="160">
        <v>0.94872571577169207</v>
      </c>
      <c r="AB4" s="160">
        <v>0.94872571577169229</v>
      </c>
      <c r="AC4" s="160">
        <v>0.94872571577169229</v>
      </c>
      <c r="AD4" s="161">
        <v>0.94872571577169229</v>
      </c>
    </row>
    <row r="5" spans="1:30" s="90" customFormat="1" x14ac:dyDescent="0.25">
      <c r="A5" s="89" t="s">
        <v>200</v>
      </c>
      <c r="B5" s="91">
        <v>0.6</v>
      </c>
      <c r="H5" s="159">
        <f t="shared" ref="H5:H58" si="0">H4+1</f>
        <v>2</v>
      </c>
      <c r="I5" s="160">
        <v>0.8849888208911143</v>
      </c>
      <c r="J5" s="160">
        <v>0.8849888208911143</v>
      </c>
      <c r="K5" s="160">
        <v>0.8849888208911143</v>
      </c>
      <c r="L5" s="160">
        <v>0.8849888208911143</v>
      </c>
      <c r="M5" s="160">
        <v>0.8849888208911143</v>
      </c>
      <c r="N5" s="160">
        <v>0.8849888208911143</v>
      </c>
      <c r="O5" s="160">
        <v>0.8849888208911143</v>
      </c>
      <c r="P5" s="160">
        <v>0.8849888208911143</v>
      </c>
      <c r="Q5" s="160">
        <v>0.8849888208911143</v>
      </c>
      <c r="R5" s="161">
        <v>0.8849888208911143</v>
      </c>
      <c r="T5" s="159">
        <f t="shared" ref="T5:T58" si="1">T4+1</f>
        <v>2</v>
      </c>
      <c r="U5" s="160">
        <v>0.92074236925511521</v>
      </c>
      <c r="V5" s="160">
        <v>0.92074236925511521</v>
      </c>
      <c r="W5" s="160">
        <v>0.92074236925511521</v>
      </c>
      <c r="X5" s="160">
        <v>0.9418785606748501</v>
      </c>
      <c r="Y5" s="160">
        <v>0.92074236925511521</v>
      </c>
      <c r="Z5" s="160">
        <v>0.92074236925511521</v>
      </c>
      <c r="AA5" s="160">
        <v>0.92074236925511521</v>
      </c>
      <c r="AB5" s="160">
        <v>0.92074236925511521</v>
      </c>
      <c r="AC5" s="160">
        <v>0.92074236925511521</v>
      </c>
      <c r="AD5" s="161">
        <v>0.92074236925511521</v>
      </c>
    </row>
    <row r="6" spans="1:30" s="90" customFormat="1" x14ac:dyDescent="0.25">
      <c r="A6" s="89" t="s">
        <v>201</v>
      </c>
      <c r="B6" s="91">
        <v>0.4</v>
      </c>
      <c r="H6" s="159">
        <f t="shared" si="0"/>
        <v>3</v>
      </c>
      <c r="I6" s="160">
        <v>0.84204454889734948</v>
      </c>
      <c r="J6" s="160">
        <v>0.84204454889734948</v>
      </c>
      <c r="K6" s="160">
        <v>0.84204454889734948</v>
      </c>
      <c r="L6" s="160">
        <v>0.84204454889734948</v>
      </c>
      <c r="M6" s="160">
        <v>0.84204454889734948</v>
      </c>
      <c r="N6" s="160">
        <v>0.84204454889734948</v>
      </c>
      <c r="O6" s="160">
        <v>0.84204454889734948</v>
      </c>
      <c r="P6" s="160">
        <v>0.84204454889734948</v>
      </c>
      <c r="Q6" s="160">
        <v>0.84204454889734948</v>
      </c>
      <c r="R6" s="161">
        <v>0.84204454889734948</v>
      </c>
      <c r="T6" s="159">
        <f t="shared" si="1"/>
        <v>3</v>
      </c>
      <c r="U6" s="160">
        <v>0.89358441164625824</v>
      </c>
      <c r="V6" s="160">
        <v>0.89358441164625846</v>
      </c>
      <c r="W6" s="160">
        <v>0.89358441164625846</v>
      </c>
      <c r="X6" s="160">
        <v>0.91409717591660045</v>
      </c>
      <c r="Y6" s="160">
        <v>0.89358441164625846</v>
      </c>
      <c r="Z6" s="160">
        <v>0.89358441164625846</v>
      </c>
      <c r="AA6" s="160">
        <v>0.89358441164625824</v>
      </c>
      <c r="AB6" s="160">
        <v>0.89358441164625846</v>
      </c>
      <c r="AC6" s="160">
        <v>0.89358441164625824</v>
      </c>
      <c r="AD6" s="161">
        <v>0.89358441164625846</v>
      </c>
    </row>
    <row r="7" spans="1:30" s="90" customFormat="1" x14ac:dyDescent="0.25">
      <c r="A7" s="89"/>
      <c r="H7" s="159">
        <f t="shared" si="0"/>
        <v>4</v>
      </c>
      <c r="I7" s="160">
        <v>0.80118415689567035</v>
      </c>
      <c r="J7" s="160">
        <v>0.80118415689567035</v>
      </c>
      <c r="K7" s="160">
        <v>0.80118415689567035</v>
      </c>
      <c r="L7" s="160">
        <v>0.80118415689567035</v>
      </c>
      <c r="M7" s="160">
        <v>0.80118415689567035</v>
      </c>
      <c r="N7" s="160">
        <v>0.80118415689567035</v>
      </c>
      <c r="O7" s="160">
        <v>0.80118415689567035</v>
      </c>
      <c r="P7" s="160">
        <v>0.80118415689567035</v>
      </c>
      <c r="Q7" s="160">
        <v>0.80118415689567035</v>
      </c>
      <c r="R7" s="161">
        <v>0.80118415689567035</v>
      </c>
      <c r="T7" s="159">
        <f t="shared" si="1"/>
        <v>4</v>
      </c>
      <c r="U7" s="160">
        <v>0.86722749750635919</v>
      </c>
      <c r="V7" s="160">
        <v>0.86722749750635952</v>
      </c>
      <c r="W7" s="160">
        <v>0.86722749750635941</v>
      </c>
      <c r="X7" s="160">
        <v>0.88713522305892734</v>
      </c>
      <c r="Y7" s="160">
        <v>0.86722749750635952</v>
      </c>
      <c r="Z7" s="160">
        <v>0.86722749750635952</v>
      </c>
      <c r="AA7" s="160">
        <v>0.86722749750635952</v>
      </c>
      <c r="AB7" s="160">
        <v>0.86722749750635941</v>
      </c>
      <c r="AC7" s="160">
        <v>0.86722749750635952</v>
      </c>
      <c r="AD7" s="161">
        <v>0.86722749750635941</v>
      </c>
    </row>
    <row r="8" spans="1:30" s="90" customFormat="1" ht="18.75" x14ac:dyDescent="0.3">
      <c r="A8" s="88" t="s">
        <v>202</v>
      </c>
      <c r="H8" s="159">
        <f t="shared" si="0"/>
        <v>5</v>
      </c>
      <c r="I8" s="160">
        <v>0.74567737298044623</v>
      </c>
      <c r="J8" s="160">
        <v>0.75240557985479739</v>
      </c>
      <c r="K8" s="160">
        <v>0.72175119783541175</v>
      </c>
      <c r="L8" s="160">
        <v>0.73654892211932643</v>
      </c>
      <c r="M8" s="160">
        <v>0.74616792006097299</v>
      </c>
      <c r="N8" s="160">
        <v>0.75208700977453891</v>
      </c>
      <c r="O8" s="160">
        <v>0.74637156362355694</v>
      </c>
      <c r="P8" s="160">
        <v>0.75186539021507659</v>
      </c>
      <c r="Q8" s="160">
        <v>0.74661892369072258</v>
      </c>
      <c r="R8" s="161">
        <v>0.75114885367949291</v>
      </c>
      <c r="T8" s="159">
        <f t="shared" si="1"/>
        <v>5</v>
      </c>
      <c r="U8" s="160">
        <v>0.82328807288831718</v>
      </c>
      <c r="V8" s="160">
        <v>0.83071655693824642</v>
      </c>
      <c r="W8" s="160">
        <v>0.79687164221668361</v>
      </c>
      <c r="X8" s="160">
        <v>0.84861173077849905</v>
      </c>
      <c r="Y8" s="160">
        <v>0.82382967650299255</v>
      </c>
      <c r="Z8" s="160">
        <v>0.83036482982815918</v>
      </c>
      <c r="AA8" s="160">
        <v>0.82405451545113673</v>
      </c>
      <c r="AB8" s="160">
        <v>0.83012014392694311</v>
      </c>
      <c r="AC8" s="160">
        <v>0.82432762095277246</v>
      </c>
      <c r="AD8" s="161">
        <v>0.82932902969321376</v>
      </c>
    </row>
    <row r="9" spans="1:30" s="90" customFormat="1" x14ac:dyDescent="0.25">
      <c r="A9" s="89" t="s">
        <v>197</v>
      </c>
      <c r="B9" s="92">
        <v>0.8</v>
      </c>
      <c r="H9" s="159">
        <f t="shared" si="0"/>
        <v>6</v>
      </c>
      <c r="I9" s="160">
        <v>0.7085075105920593</v>
      </c>
      <c r="J9" s="160">
        <v>0.71645498290042897</v>
      </c>
      <c r="K9" s="160">
        <v>0.68077400019999046</v>
      </c>
      <c r="L9" s="160">
        <v>0.69777353582635293</v>
      </c>
      <c r="M9" s="160">
        <v>0.70920004114965329</v>
      </c>
      <c r="N9" s="160">
        <v>0.71599985540019828</v>
      </c>
      <c r="O9" s="160">
        <v>0.70949721777397801</v>
      </c>
      <c r="P9" s="160">
        <v>0.71565430304320798</v>
      </c>
      <c r="Q9" s="160">
        <v>0.70985739509869195</v>
      </c>
      <c r="R9" s="161">
        <v>0.71458472981809795</v>
      </c>
      <c r="T9" s="159">
        <f t="shared" si="1"/>
        <v>6</v>
      </c>
      <c r="U9" s="160">
        <v>0.79789453219506756</v>
      </c>
      <c r="V9" s="160">
        <v>0.80684467683689487</v>
      </c>
      <c r="W9" s="160">
        <v>0.76666209503725213</v>
      </c>
      <c r="X9" s="160">
        <v>0.82458265450802215</v>
      </c>
      <c r="Y9" s="160">
        <v>0.79867443408322192</v>
      </c>
      <c r="Z9" s="160">
        <v>0.80633212935016152</v>
      </c>
      <c r="AA9" s="160">
        <v>0.7990091032294202</v>
      </c>
      <c r="AB9" s="160">
        <v>0.80594298127183095</v>
      </c>
      <c r="AC9" s="160">
        <v>0.79941472139678416</v>
      </c>
      <c r="AD9" s="161">
        <v>0.80473846810106087</v>
      </c>
    </row>
    <row r="10" spans="1:30" s="90" customFormat="1" x14ac:dyDescent="0.25">
      <c r="A10" s="89" t="s">
        <v>203</v>
      </c>
      <c r="B10" s="92">
        <v>0.2</v>
      </c>
      <c r="H10" s="159">
        <f t="shared" si="0"/>
        <v>7</v>
      </c>
      <c r="I10" s="160">
        <v>0.67269955661620839</v>
      </c>
      <c r="J10" s="160">
        <v>0.681908670565882</v>
      </c>
      <c r="K10" s="160">
        <v>0.64133897454078681</v>
      </c>
      <c r="L10" s="160">
        <v>0.66047052181226074</v>
      </c>
      <c r="M10" s="160">
        <v>0.67363506261577188</v>
      </c>
      <c r="N10" s="160">
        <v>0.68128768152436148</v>
      </c>
      <c r="O10" s="160">
        <v>0.67405193264961283</v>
      </c>
      <c r="P10" s="160">
        <v>0.68078336298010345</v>
      </c>
      <c r="Q10" s="160">
        <v>0.67454958843329205</v>
      </c>
      <c r="R10" s="161">
        <v>0.67927200885107419</v>
      </c>
      <c r="T10" s="159">
        <f t="shared" si="1"/>
        <v>7</v>
      </c>
      <c r="U10" s="160">
        <v>0.77272033931906381</v>
      </c>
      <c r="V10" s="160">
        <v>0.7832987165248031</v>
      </c>
      <c r="W10" s="160">
        <v>0.73669688815988821</v>
      </c>
      <c r="X10" s="160">
        <v>0.80098293973136414</v>
      </c>
      <c r="Y10" s="160">
        <v>0.77379494165276241</v>
      </c>
      <c r="Z10" s="160">
        <v>0.78258539531304117</v>
      </c>
      <c r="AA10" s="160">
        <v>0.77427379428590815</v>
      </c>
      <c r="AB10" s="160">
        <v>0.78200609182932213</v>
      </c>
      <c r="AC10" s="160">
        <v>0.77484544435204317</v>
      </c>
      <c r="AD10" s="161">
        <v>0.78027002100256382</v>
      </c>
    </row>
    <row r="11" spans="1:30" s="90" customFormat="1" x14ac:dyDescent="0.25">
      <c r="A11" s="89" t="s">
        <v>204</v>
      </c>
      <c r="B11" s="92">
        <v>0.7</v>
      </c>
      <c r="H11" s="159">
        <f t="shared" si="0"/>
        <v>8</v>
      </c>
      <c r="I11" s="160">
        <v>0.63815857646334462</v>
      </c>
      <c r="J11" s="160">
        <v>0.64868610416399564</v>
      </c>
      <c r="K11" s="160">
        <v>0.60334855340795468</v>
      </c>
      <c r="L11" s="160">
        <v>0.62455953267021613</v>
      </c>
      <c r="M11" s="160">
        <v>0.63938233787451604</v>
      </c>
      <c r="N11" s="160">
        <v>0.6478667295794206</v>
      </c>
      <c r="O11" s="160">
        <v>0.63994940929240929</v>
      </c>
      <c r="P11" s="160">
        <v>0.64716261119615748</v>
      </c>
      <c r="Q11" s="160">
        <v>0.64061233124036854</v>
      </c>
      <c r="R11" s="161">
        <v>0.64511330583327586</v>
      </c>
      <c r="T11" s="159">
        <f t="shared" si="1"/>
        <v>8</v>
      </c>
      <c r="U11" s="160">
        <v>0.7477044826803293</v>
      </c>
      <c r="V11" s="160">
        <v>0.76003915926955823</v>
      </c>
      <c r="W11" s="160">
        <v>0.70691899261457658</v>
      </c>
      <c r="X11" s="160">
        <v>0.77778891012049012</v>
      </c>
      <c r="Y11" s="160">
        <v>0.74913831421783705</v>
      </c>
      <c r="Z11" s="160">
        <v>0.75907913135098626</v>
      </c>
      <c r="AA11" s="160">
        <v>0.74980272876430976</v>
      </c>
      <c r="AB11" s="160">
        <v>0.75825414444189976</v>
      </c>
      <c r="AC11" s="160">
        <v>0.75057944748350836</v>
      </c>
      <c r="AD11" s="161">
        <v>0.75585305658894142</v>
      </c>
    </row>
    <row r="12" spans="1:30" s="90" customFormat="1" x14ac:dyDescent="0.25">
      <c r="A12" s="89" t="s">
        <v>205</v>
      </c>
      <c r="B12" s="92">
        <v>0.3</v>
      </c>
      <c r="H12" s="159">
        <f t="shared" si="0"/>
        <v>9</v>
      </c>
      <c r="I12" s="160">
        <v>0.60479060043697908</v>
      </c>
      <c r="J12" s="160">
        <v>0.61672855368086277</v>
      </c>
      <c r="K12" s="160">
        <v>0.56671075521638326</v>
      </c>
      <c r="L12" s="160">
        <v>0.59000484284227361</v>
      </c>
      <c r="M12" s="160">
        <v>0.60635583498243995</v>
      </c>
      <c r="N12" s="160">
        <v>0.61567347003279604</v>
      </c>
      <c r="O12" s="160">
        <v>0.60710539261709784</v>
      </c>
      <c r="P12" s="160">
        <v>0.61472700382637824</v>
      </c>
      <c r="Q12" s="160">
        <v>0.60796476086166185</v>
      </c>
      <c r="R12" s="161">
        <v>0.61204464400377889</v>
      </c>
      <c r="T12" s="159">
        <f t="shared" si="1"/>
        <v>9</v>
      </c>
      <c r="U12" s="160">
        <v>0.72278075215485915</v>
      </c>
      <c r="V12" s="160">
        <v>0.73704771136118519</v>
      </c>
      <c r="W12" s="160">
        <v>0.67727181211743737</v>
      </c>
      <c r="X12" s="160">
        <v>0.75499692482348291</v>
      </c>
      <c r="Y12" s="160">
        <v>0.72465135232829014</v>
      </c>
      <c r="Z12" s="160">
        <v>0.73578678873410563</v>
      </c>
      <c r="AA12" s="160">
        <v>0.72554714308722401</v>
      </c>
      <c r="AB12" s="160">
        <v>0.73465567400436349</v>
      </c>
      <c r="AC12" s="160">
        <v>0.7265741676900126</v>
      </c>
      <c r="AD12" s="161">
        <v>0.73145000571400409</v>
      </c>
    </row>
    <row r="13" spans="1:30" s="90" customFormat="1" x14ac:dyDescent="0.25">
      <c r="A13" s="89"/>
      <c r="B13" s="92"/>
      <c r="H13" s="159">
        <f t="shared" si="0"/>
        <v>10</v>
      </c>
      <c r="I13" s="160">
        <v>0.57250791884897512</v>
      </c>
      <c r="J13" s="160">
        <v>0.5859462104504537</v>
      </c>
      <c r="K13" s="160">
        <v>0.53134927020926725</v>
      </c>
      <c r="L13" s="160">
        <v>0.55670522079619489</v>
      </c>
      <c r="M13" s="160">
        <v>0.57447200672797438</v>
      </c>
      <c r="N13" s="160">
        <v>0.58461438696274537</v>
      </c>
      <c r="O13" s="160">
        <v>0.57543930559126655</v>
      </c>
      <c r="P13" s="160">
        <v>0.58337700084760291</v>
      </c>
      <c r="Q13" s="160">
        <v>0.5765343149940253</v>
      </c>
      <c r="R13" s="161">
        <v>0.57996029111335679</v>
      </c>
      <c r="T13" s="159">
        <f t="shared" si="1"/>
        <v>10</v>
      </c>
      <c r="U13" s="160">
        <v>0.69788395847971185</v>
      </c>
      <c r="V13" s="160">
        <v>0.71426516095617676</v>
      </c>
      <c r="W13" s="160">
        <v>0.64771179545338331</v>
      </c>
      <c r="X13" s="160">
        <v>0.73257062734320433</v>
      </c>
      <c r="Y13" s="160">
        <v>0.7002781706445913</v>
      </c>
      <c r="Z13" s="160">
        <v>0.71264167555624236</v>
      </c>
      <c r="AA13" s="160">
        <v>0.70145730256141192</v>
      </c>
      <c r="AB13" s="160">
        <v>0.71113330878650471</v>
      </c>
      <c r="AC13" s="160">
        <v>0.70279211291321653</v>
      </c>
      <c r="AD13" s="161">
        <v>0.70696835868571706</v>
      </c>
    </row>
    <row r="14" spans="1:30" s="90" customFormat="1" ht="18.75" x14ac:dyDescent="0.3">
      <c r="A14" s="88" t="s">
        <v>210</v>
      </c>
      <c r="B14" s="92"/>
      <c r="H14" s="159">
        <f t="shared" si="0"/>
        <v>11</v>
      </c>
      <c r="I14" s="160">
        <v>0.54119669108061674</v>
      </c>
      <c r="J14" s="160">
        <v>0.55625069198047217</v>
      </c>
      <c r="K14" s="160">
        <v>0.49714591241697392</v>
      </c>
      <c r="L14" s="160">
        <v>0.52456625146740632</v>
      </c>
      <c r="M14" s="160">
        <v>0.54362633448353692</v>
      </c>
      <c r="N14" s="160">
        <v>0.55459447010370988</v>
      </c>
      <c r="O14" s="160">
        <v>0.54485392400303767</v>
      </c>
      <c r="P14" s="160">
        <v>0.55301225716797209</v>
      </c>
      <c r="Q14" s="160">
        <v>0.54623228490013154</v>
      </c>
      <c r="R14" s="161">
        <v>0.54875768316445495</v>
      </c>
      <c r="T14" s="159">
        <f t="shared" si="1"/>
        <v>11</v>
      </c>
      <c r="U14" s="160">
        <v>0.67291006147783616</v>
      </c>
      <c r="V14" s="160">
        <v>0.69162781943526674</v>
      </c>
      <c r="W14" s="160">
        <v>0.6181384550226835</v>
      </c>
      <c r="X14" s="160">
        <v>0.71047436662758123</v>
      </c>
      <c r="Y14" s="160">
        <v>0.67593101766358765</v>
      </c>
      <c r="Z14" s="160">
        <v>0.68956851570469901</v>
      </c>
      <c r="AA14" s="160">
        <v>0.67745737093338965</v>
      </c>
      <c r="AB14" s="160">
        <v>0.68760123278999308</v>
      </c>
      <c r="AC14" s="160">
        <v>0.6791711894605319</v>
      </c>
      <c r="AD14" s="161">
        <v>0.68231120478085572</v>
      </c>
    </row>
    <row r="15" spans="1:30" s="90" customFormat="1" x14ac:dyDescent="0.25">
      <c r="A15" s="89" t="s">
        <v>206</v>
      </c>
      <c r="B15" s="91">
        <v>0.05</v>
      </c>
      <c r="H15" s="159">
        <f t="shared" si="0"/>
        <v>12</v>
      </c>
      <c r="I15" s="160">
        <v>0.51080344175811265</v>
      </c>
      <c r="J15" s="160">
        <v>0.52755531764183716</v>
      </c>
      <c r="K15" s="160">
        <v>0.46409414528815862</v>
      </c>
      <c r="L15" s="160">
        <v>0.49350141516094093</v>
      </c>
      <c r="M15" s="160">
        <v>0.5137631707286362</v>
      </c>
      <c r="N15" s="160">
        <v>0.52552607867774914</v>
      </c>
      <c r="O15" s="160">
        <v>0.51530423224369759</v>
      </c>
      <c r="P15" s="160">
        <v>0.52353501818298531</v>
      </c>
      <c r="Q15" s="160">
        <v>0.51701715975706874</v>
      </c>
      <c r="R15" s="161">
        <v>0.51833574828664097</v>
      </c>
      <c r="T15" s="159">
        <f t="shared" si="1"/>
        <v>12</v>
      </c>
      <c r="U15" s="160">
        <v>0.64782227364403344</v>
      </c>
      <c r="V15" s="160">
        <v>0.66906770277709715</v>
      </c>
      <c r="W15" s="160">
        <v>0.58858359166622498</v>
      </c>
      <c r="X15" s="160">
        <v>0.68867393578893887</v>
      </c>
      <c r="Y15" s="160">
        <v>0.65157592562502908</v>
      </c>
      <c r="Z15" s="160">
        <v>0.66649413711168604</v>
      </c>
      <c r="AA15" s="160">
        <v>0.65353036424642186</v>
      </c>
      <c r="AB15" s="160">
        <v>0.66396899097672413</v>
      </c>
      <c r="AC15" s="160">
        <v>0.6557027705099352</v>
      </c>
      <c r="AD15" s="161">
        <v>0.65737505959296938</v>
      </c>
    </row>
    <row r="16" spans="1:30" s="90" customFormat="1" x14ac:dyDescent="0.25">
      <c r="A16" s="89" t="s">
        <v>207</v>
      </c>
      <c r="B16" s="91">
        <v>0.25</v>
      </c>
      <c r="H16" s="159">
        <f t="shared" si="0"/>
        <v>13</v>
      </c>
      <c r="I16" s="160">
        <v>0.48123411879384981</v>
      </c>
      <c r="J16" s="160">
        <v>0.49976772581638712</v>
      </c>
      <c r="K16" s="160">
        <v>0.43211771438168661</v>
      </c>
      <c r="L16" s="160">
        <v>0.463419199293857</v>
      </c>
      <c r="M16" s="160">
        <v>0.48479198356189634</v>
      </c>
      <c r="N16" s="160">
        <v>0.49731257752676455</v>
      </c>
      <c r="O16" s="160">
        <v>0.48670893776240293</v>
      </c>
      <c r="P16" s="160">
        <v>0.49484119529960291</v>
      </c>
      <c r="Q16" s="160">
        <v>0.48881719246075339</v>
      </c>
      <c r="R16" s="161">
        <v>0.48859768026324096</v>
      </c>
      <c r="T16" s="159">
        <f t="shared" si="1"/>
        <v>13</v>
      </c>
      <c r="U16" s="160">
        <v>0.6225276468723141</v>
      </c>
      <c r="V16" s="160">
        <v>0.64650284380289336</v>
      </c>
      <c r="W16" s="160">
        <v>0.55899034046068952</v>
      </c>
      <c r="X16" s="160">
        <v>0.66713001485454759</v>
      </c>
      <c r="Y16" s="160">
        <v>0.62713012432651694</v>
      </c>
      <c r="Z16" s="160">
        <v>0.64332684769669013</v>
      </c>
      <c r="AA16" s="160">
        <v>0.62960990899056846</v>
      </c>
      <c r="AB16" s="160">
        <v>0.64012985126124833</v>
      </c>
      <c r="AC16" s="160">
        <v>0.63233716124703998</v>
      </c>
      <c r="AD16" s="161">
        <v>0.63205319881287236</v>
      </c>
    </row>
    <row r="17" spans="1:30" s="90" customFormat="1" x14ac:dyDescent="0.25">
      <c r="A17" s="89" t="s">
        <v>208</v>
      </c>
      <c r="B17" s="91">
        <v>0.5</v>
      </c>
      <c r="H17" s="159">
        <f t="shared" si="0"/>
        <v>14</v>
      </c>
      <c r="I17" s="160">
        <v>0.45238631573381471</v>
      </c>
      <c r="J17" s="160">
        <v>0.47279593717892898</v>
      </c>
      <c r="K17" s="160">
        <v>0.40113416581469613</v>
      </c>
      <c r="L17" s="160">
        <v>0.43423619341642899</v>
      </c>
      <c r="M17" s="160">
        <v>0.45661569888253045</v>
      </c>
      <c r="N17" s="160">
        <v>0.46985650992322359</v>
      </c>
      <c r="O17" s="160">
        <v>0.45898159367575087</v>
      </c>
      <c r="P17" s="160">
        <v>0.46684209102842056</v>
      </c>
      <c r="Q17" s="160">
        <v>0.46155696333348928</v>
      </c>
      <c r="R17" s="161">
        <v>0.45945450534216692</v>
      </c>
      <c r="T17" s="159">
        <f t="shared" si="1"/>
        <v>14</v>
      </c>
      <c r="U17" s="160">
        <v>0.59691413631102375</v>
      </c>
      <c r="V17" s="160">
        <v>0.62384419837000471</v>
      </c>
      <c r="W17" s="160">
        <v>0.52928801293143235</v>
      </c>
      <c r="X17" s="160">
        <v>0.64580481300973758</v>
      </c>
      <c r="Y17" s="160">
        <v>0.60249471755661022</v>
      </c>
      <c r="Z17" s="160">
        <v>0.61996568653053319</v>
      </c>
      <c r="AA17" s="160">
        <v>0.60561646549190562</v>
      </c>
      <c r="AB17" s="160">
        <v>0.61598822481586524</v>
      </c>
      <c r="AC17" s="160">
        <v>0.6090146110623279</v>
      </c>
      <c r="AD17" s="161">
        <v>0.60624046239254636</v>
      </c>
    </row>
    <row r="18" spans="1:30" s="90" customFormat="1" x14ac:dyDescent="0.25">
      <c r="A18" s="89" t="s">
        <v>209</v>
      </c>
      <c r="B18" s="91">
        <v>0.2</v>
      </c>
      <c r="H18" s="159">
        <f t="shared" si="0"/>
        <v>15</v>
      </c>
      <c r="I18" s="160">
        <v>0.42603415722298132</v>
      </c>
      <c r="J18" s="160">
        <v>0.44849811688900382</v>
      </c>
      <c r="K18" s="160">
        <v>0.37272247722888197</v>
      </c>
      <c r="L18" s="160">
        <v>0.40764504952487457</v>
      </c>
      <c r="M18" s="160">
        <v>0.43102924368156231</v>
      </c>
      <c r="N18" s="160">
        <v>0.44499827259995939</v>
      </c>
      <c r="O18" s="160">
        <v>0.43394252598112099</v>
      </c>
      <c r="P18" s="160">
        <v>0.44135773727085914</v>
      </c>
      <c r="Q18" s="160">
        <v>0.43707856201366102</v>
      </c>
      <c r="R18" s="161">
        <v>0.43270318221818344</v>
      </c>
      <c r="T18" s="159">
        <f t="shared" si="1"/>
        <v>15</v>
      </c>
      <c r="U18" s="160">
        <v>0.57338588325101492</v>
      </c>
      <c r="V18" s="160">
        <v>0.60361941531890495</v>
      </c>
      <c r="W18" s="160">
        <v>0.50163538108408878</v>
      </c>
      <c r="X18" s="160">
        <v>0.55757354494835198</v>
      </c>
      <c r="Y18" s="160">
        <v>0.58010861196281072</v>
      </c>
      <c r="Z18" s="160">
        <v>0.59890908570121548</v>
      </c>
      <c r="AA18" s="160">
        <v>0.58402950637038697</v>
      </c>
      <c r="AB18" s="160">
        <v>0.59400940446722916</v>
      </c>
      <c r="AC18" s="160">
        <v>0.58825019797442601</v>
      </c>
      <c r="AD18" s="161">
        <v>0.58236151283954973</v>
      </c>
    </row>
    <row r="19" spans="1:30" s="90" customFormat="1" x14ac:dyDescent="0.25">
      <c r="A19" s="89"/>
      <c r="B19" s="92"/>
      <c r="H19" s="159">
        <f t="shared" si="0"/>
        <v>16</v>
      </c>
      <c r="I19" s="160">
        <v>0.40209956963410481</v>
      </c>
      <c r="J19" s="160">
        <v>0.42680721998371557</v>
      </c>
      <c r="K19" s="160">
        <v>0.34677519212092234</v>
      </c>
      <c r="L19" s="160">
        <v>0.38352027208948164</v>
      </c>
      <c r="M19" s="160">
        <v>0.40796186521384104</v>
      </c>
      <c r="N19" s="160">
        <v>0.42265989720126468</v>
      </c>
      <c r="O19" s="160">
        <v>0.41155149033585736</v>
      </c>
      <c r="P19" s="160">
        <v>0.41829504309718107</v>
      </c>
      <c r="Q19" s="160">
        <v>0.4153685928015346</v>
      </c>
      <c r="R19" s="161">
        <v>0.40825234085745687</v>
      </c>
      <c r="T19" s="159">
        <f t="shared" si="1"/>
        <v>16</v>
      </c>
      <c r="U19" s="160">
        <v>0.55199654121678654</v>
      </c>
      <c r="V19" s="160">
        <v>0.5859148504231092</v>
      </c>
      <c r="W19" s="160">
        <v>0.47604802662365298</v>
      </c>
      <c r="X19" s="160">
        <v>0.53506739030949257</v>
      </c>
      <c r="Y19" s="160">
        <v>0.56004421678766414</v>
      </c>
      <c r="Z19" s="160">
        <v>0.5802214649929639</v>
      </c>
      <c r="AA19" s="160">
        <v>0.56497200284180227</v>
      </c>
      <c r="AB19" s="160">
        <v>0.57422945567407191</v>
      </c>
      <c r="AC19" s="160">
        <v>0.5702120665415501</v>
      </c>
      <c r="AD19" s="161">
        <v>0.56044297759889716</v>
      </c>
    </row>
    <row r="20" spans="1:30" s="90" customFormat="1" x14ac:dyDescent="0.25">
      <c r="A20" s="89"/>
      <c r="B20" s="92"/>
      <c r="H20" s="159">
        <f t="shared" si="0"/>
        <v>17</v>
      </c>
      <c r="I20" s="160">
        <v>0.37825349243870304</v>
      </c>
      <c r="J20" s="160">
        <v>0.4052054989893687</v>
      </c>
      <c r="K20" s="160">
        <v>0.32132301670932262</v>
      </c>
      <c r="L20" s="160">
        <v>0.35960870504277609</v>
      </c>
      <c r="M20" s="160">
        <v>0.38503676763875522</v>
      </c>
      <c r="N20" s="160">
        <v>0.40035104297213664</v>
      </c>
      <c r="O20" s="160">
        <v>0.38942126387919174</v>
      </c>
      <c r="P20" s="160">
        <v>0.39516268940540561</v>
      </c>
      <c r="Q20" s="160">
        <v>0.39404628139823838</v>
      </c>
      <c r="R20" s="161">
        <v>0.38369518381845485</v>
      </c>
      <c r="T20" s="159">
        <f t="shared" si="1"/>
        <v>17</v>
      </c>
      <c r="U20" s="160">
        <v>0.52964620706686072</v>
      </c>
      <c r="V20" s="160">
        <v>0.56738552296944833</v>
      </c>
      <c r="W20" s="160">
        <v>0.44992979693625312</v>
      </c>
      <c r="X20" s="160">
        <v>0.51174136923020108</v>
      </c>
      <c r="Y20" s="160">
        <v>0.53914442995975453</v>
      </c>
      <c r="Z20" s="160">
        <v>0.5605881125864719</v>
      </c>
      <c r="AA20" s="160">
        <v>0.54528378319790738</v>
      </c>
      <c r="AB20" s="160">
        <v>0.55332316502492052</v>
      </c>
      <c r="AC20" s="160">
        <v>0.55175992429256693</v>
      </c>
      <c r="AD20" s="161">
        <v>0.53726588872725156</v>
      </c>
    </row>
    <row r="21" spans="1:30" s="90" customFormat="1" x14ac:dyDescent="0.25">
      <c r="A21" s="89"/>
      <c r="H21" s="159">
        <f t="shared" si="0"/>
        <v>18</v>
      </c>
      <c r="I21" s="160">
        <v>0.35443052432865185</v>
      </c>
      <c r="J21" s="160">
        <v>0.38361719717685261</v>
      </c>
      <c r="K21" s="160">
        <v>0.29634552200977382</v>
      </c>
      <c r="L21" s="160">
        <v>0.33588842483934916</v>
      </c>
      <c r="M21" s="160">
        <v>0.36218110408087545</v>
      </c>
      <c r="N21" s="160">
        <v>0.37799826521270563</v>
      </c>
      <c r="O21" s="160">
        <v>0.36748702078593176</v>
      </c>
      <c r="P21" s="160">
        <v>0.37189735548298852</v>
      </c>
      <c r="Q21" s="160">
        <v>0.37306764300226664</v>
      </c>
      <c r="R21" s="161">
        <v>0.35900853505551322</v>
      </c>
      <c r="T21" s="159">
        <f t="shared" si="1"/>
        <v>18</v>
      </c>
      <c r="U21" s="160">
        <v>0.50621406639888811</v>
      </c>
      <c r="V21" s="160">
        <v>0.54789982237356716</v>
      </c>
      <c r="W21" s="160">
        <v>0.42325437979649144</v>
      </c>
      <c r="X21" s="160">
        <v>0.48754593541812613</v>
      </c>
      <c r="Y21" s="160">
        <v>0.51728380284654207</v>
      </c>
      <c r="Z21" s="160">
        <v>0.53987460388038777</v>
      </c>
      <c r="AA21" s="160">
        <v>0.52486195847049111</v>
      </c>
      <c r="AB21" s="160">
        <v>0.53116100245211773</v>
      </c>
      <c r="AC21" s="160">
        <v>0.53283246121011207</v>
      </c>
      <c r="AD21" s="161">
        <v>0.51275259304089182</v>
      </c>
    </row>
    <row r="22" spans="1:30" ht="19.5" thickBot="1" x14ac:dyDescent="0.35">
      <c r="A22" s="93" t="s">
        <v>198</v>
      </c>
      <c r="H22" s="159">
        <f t="shared" si="0"/>
        <v>19</v>
      </c>
      <c r="I22" s="160">
        <v>0.33058928697943346</v>
      </c>
      <c r="J22" s="160">
        <v>0.36197325394451246</v>
      </c>
      <c r="K22" s="160">
        <v>0.27185523698622288</v>
      </c>
      <c r="L22" s="160">
        <v>0.31235604949602996</v>
      </c>
      <c r="M22" s="160">
        <v>0.33933944670814675</v>
      </c>
      <c r="N22" s="160">
        <v>0.35553977171206952</v>
      </c>
      <c r="O22" s="160">
        <v>0.34568825239380424</v>
      </c>
      <c r="P22" s="160">
        <v>0.34845405997433121</v>
      </c>
      <c r="Q22" s="160">
        <v>0.35240117370781554</v>
      </c>
      <c r="R22" s="161">
        <v>0.33413468230392307</v>
      </c>
      <c r="T22" s="159">
        <f t="shared" si="1"/>
        <v>19</v>
      </c>
      <c r="U22" s="160">
        <v>0.48160616678963747</v>
      </c>
      <c r="V22" s="160">
        <v>0.52732668050260778</v>
      </c>
      <c r="W22" s="160">
        <v>0.39604174655172203</v>
      </c>
      <c r="X22" s="160">
        <v>0.46245618870625699</v>
      </c>
      <c r="Y22" s="160">
        <v>0.49435349724382976</v>
      </c>
      <c r="Z22" s="160">
        <v>0.51795431170812589</v>
      </c>
      <c r="AA22" s="160">
        <v>0.50360250829890352</v>
      </c>
      <c r="AB22" s="160">
        <v>0.50763176768327734</v>
      </c>
      <c r="AC22" s="160">
        <v>0.51338196706945516</v>
      </c>
      <c r="AD22" s="161">
        <v>0.48677113830938173</v>
      </c>
    </row>
    <row r="23" spans="1:30" x14ac:dyDescent="0.25">
      <c r="A23" s="94" t="s">
        <v>211</v>
      </c>
      <c r="B23" s="95">
        <f>B5*B9*B15</f>
        <v>2.4E-2</v>
      </c>
      <c r="H23" s="159">
        <f t="shared" si="0"/>
        <v>20</v>
      </c>
      <c r="I23" s="160">
        <v>0.30668651127956509</v>
      </c>
      <c r="J23" s="160">
        <v>0.34021034976717152</v>
      </c>
      <c r="K23" s="160">
        <v>0.24786043637637559</v>
      </c>
      <c r="L23" s="160">
        <v>0.28902205737753783</v>
      </c>
      <c r="M23" s="160">
        <v>0.31645562423502771</v>
      </c>
      <c r="N23" s="160">
        <v>0.33292027263549262</v>
      </c>
      <c r="O23" s="160">
        <v>0.32397756420044166</v>
      </c>
      <c r="P23" s="160">
        <v>0.32480176655438336</v>
      </c>
      <c r="Q23" s="160">
        <v>0.33201105588187152</v>
      </c>
      <c r="R23" s="161">
        <v>0.30912380309973597</v>
      </c>
      <c r="T23" s="159">
        <f t="shared" si="1"/>
        <v>20</v>
      </c>
      <c r="U23" s="160">
        <v>0.45572002281755614</v>
      </c>
      <c r="V23" s="160">
        <v>0.50553468332141382</v>
      </c>
      <c r="W23" s="160">
        <v>0.36830756999953401</v>
      </c>
      <c r="X23" s="160">
        <v>0.43646742270226863</v>
      </c>
      <c r="Y23" s="160">
        <v>0.47023641077474426</v>
      </c>
      <c r="Z23" s="160">
        <v>0.49470201219111432</v>
      </c>
      <c r="AA23" s="160">
        <v>0.48141361787905657</v>
      </c>
      <c r="AB23" s="160">
        <v>0.48263833922065547</v>
      </c>
      <c r="AC23" s="160">
        <v>0.49335096392369115</v>
      </c>
      <c r="AD23" s="161">
        <v>0.45934171025097836</v>
      </c>
    </row>
    <row r="24" spans="1:30" x14ac:dyDescent="0.25">
      <c r="A24" s="96" t="s">
        <v>212</v>
      </c>
      <c r="B24" s="97">
        <f>B6*B11*B15</f>
        <v>1.3999999999999999E-2</v>
      </c>
      <c r="H24" s="159">
        <f t="shared" si="0"/>
        <v>21</v>
      </c>
      <c r="I24" s="160">
        <v>0.28275721055150643</v>
      </c>
      <c r="J24" s="160">
        <v>0.31832054394400339</v>
      </c>
      <c r="K24" s="160">
        <v>0.22445287870044084</v>
      </c>
      <c r="L24" s="160">
        <v>0.26597022474871279</v>
      </c>
      <c r="M24" s="160">
        <v>0.2935418399828118</v>
      </c>
      <c r="N24" s="160">
        <v>0.31014877840212046</v>
      </c>
      <c r="O24" s="160">
        <v>0.30234455328850901</v>
      </c>
      <c r="P24" s="160">
        <v>0.30099073800600051</v>
      </c>
      <c r="Q24" s="160">
        <v>0.31189770089767677</v>
      </c>
      <c r="R24" s="161">
        <v>0.28406414519103224</v>
      </c>
      <c r="T24" s="159">
        <f t="shared" si="1"/>
        <v>21</v>
      </c>
      <c r="U24" s="160">
        <v>0.42856558752737672</v>
      </c>
      <c r="V24" s="160">
        <v>0.48246773502720552</v>
      </c>
      <c r="W24" s="160">
        <v>0.34019567403726098</v>
      </c>
      <c r="X24" s="160">
        <v>0.40968874955856072</v>
      </c>
      <c r="Y24" s="160">
        <v>0.44491148738781722</v>
      </c>
      <c r="Z24" s="160">
        <v>0.47008206502514893</v>
      </c>
      <c r="AA24" s="160">
        <v>0.45825346368024489</v>
      </c>
      <c r="AB24" s="160">
        <v>0.4562015314206922</v>
      </c>
      <c r="AC24" s="160">
        <v>0.47273284798974941</v>
      </c>
      <c r="AD24" s="161">
        <v>0.43054646437418048</v>
      </c>
    </row>
    <row r="25" spans="1:30" x14ac:dyDescent="0.25">
      <c r="A25" s="96" t="s">
        <v>203</v>
      </c>
      <c r="B25" s="98">
        <f>B5*B10</f>
        <v>0.12</v>
      </c>
      <c r="H25" s="159">
        <f t="shared" si="0"/>
        <v>22</v>
      </c>
      <c r="I25" s="160">
        <v>0.25886611973233964</v>
      </c>
      <c r="J25" s="160">
        <v>0.29646750268715599</v>
      </c>
      <c r="K25" s="160">
        <v>0.20173680844221353</v>
      </c>
      <c r="L25" s="160">
        <v>0.2434779364804619</v>
      </c>
      <c r="M25" s="160">
        <v>0.27068667898333615</v>
      </c>
      <c r="N25" s="160">
        <v>0.28738313019863543</v>
      </c>
      <c r="O25" s="160">
        <v>0.28079259058729844</v>
      </c>
      <c r="P25" s="160">
        <v>0.27723401457878577</v>
      </c>
      <c r="Q25" s="160">
        <v>0.29206761267623721</v>
      </c>
      <c r="R25" s="161">
        <v>0.25927865706765402</v>
      </c>
      <c r="T25" s="159">
        <f t="shared" si="1"/>
        <v>22</v>
      </c>
      <c r="U25" s="160">
        <v>0.40020175855883222</v>
      </c>
      <c r="V25" s="160">
        <v>0.45833273220003695</v>
      </c>
      <c r="W25" s="160">
        <v>0.31188100469887015</v>
      </c>
      <c r="X25" s="160">
        <v>0.38254347780749892</v>
      </c>
      <c r="Y25" s="160">
        <v>0.41847610285807446</v>
      </c>
      <c r="Z25" s="160">
        <v>0.44428847701102853</v>
      </c>
      <c r="AA25" s="160">
        <v>0.43409963675245827</v>
      </c>
      <c r="AB25" s="160">
        <v>0.42859815058638684</v>
      </c>
      <c r="AC25" s="160">
        <v>0.45153059168950671</v>
      </c>
      <c r="AD25" s="161">
        <v>0.40083953289266422</v>
      </c>
    </row>
    <row r="26" spans="1:30" x14ac:dyDescent="0.25">
      <c r="A26" s="96" t="s">
        <v>205</v>
      </c>
      <c r="B26" s="98">
        <f>B6*B12</f>
        <v>0.12</v>
      </c>
      <c r="H26" s="159">
        <f t="shared" si="0"/>
        <v>23</v>
      </c>
      <c r="I26" s="160">
        <v>0.23508221798021398</v>
      </c>
      <c r="J26" s="160">
        <v>0.27458739363781204</v>
      </c>
      <c r="K26" s="160">
        <v>0.17979869621129796</v>
      </c>
      <c r="L26" s="160">
        <v>0.22151109894661103</v>
      </c>
      <c r="M26" s="160">
        <v>0.24790771990677674</v>
      </c>
      <c r="N26" s="160">
        <v>0.26459268100090194</v>
      </c>
      <c r="O26" s="160">
        <v>0.25932423970542517</v>
      </c>
      <c r="P26" s="160">
        <v>0.25354099588860163</v>
      </c>
      <c r="Q26" s="160">
        <v>0.27251729748345493</v>
      </c>
      <c r="R26" s="161">
        <v>0.23486180254420924</v>
      </c>
      <c r="T26" s="159">
        <f t="shared" si="1"/>
        <v>23</v>
      </c>
      <c r="U26" s="160">
        <v>0.37070097655748135</v>
      </c>
      <c r="V26" s="160">
        <v>0.43299665898369949</v>
      </c>
      <c r="W26" s="160">
        <v>0.28352443175816849</v>
      </c>
      <c r="X26" s="160">
        <v>0.35499059970969227</v>
      </c>
      <c r="Y26" s="160">
        <v>0.39092550110836349</v>
      </c>
      <c r="Z26" s="160">
        <v>0.41723600398075167</v>
      </c>
      <c r="AA26" s="160">
        <v>0.40892820277847874</v>
      </c>
      <c r="AB26" s="160">
        <v>0.39980860985909022</v>
      </c>
      <c r="AC26" s="160">
        <v>0.42973232588108845</v>
      </c>
      <c r="AD26" s="161">
        <v>0.37035340361862901</v>
      </c>
    </row>
    <row r="27" spans="1:30" x14ac:dyDescent="0.25">
      <c r="A27" s="96" t="s">
        <v>213</v>
      </c>
      <c r="B27" s="98">
        <f>B5*B9*B16</f>
        <v>0.12</v>
      </c>
      <c r="H27" s="159">
        <f t="shared" si="0"/>
        <v>24</v>
      </c>
      <c r="I27" s="160">
        <v>0.21157961517390511</v>
      </c>
      <c r="J27" s="160">
        <v>0.25270098051731316</v>
      </c>
      <c r="K27" s="160">
        <v>0.15880413820675823</v>
      </c>
      <c r="L27" s="160">
        <v>0.20013207328500782</v>
      </c>
      <c r="M27" s="160">
        <v>0.22531415326876369</v>
      </c>
      <c r="N27" s="160">
        <v>0.2418453273000635</v>
      </c>
      <c r="O27" s="160">
        <v>0.23801783784059857</v>
      </c>
      <c r="P27" s="160">
        <v>0.22991385970958861</v>
      </c>
      <c r="Q27" s="160">
        <v>0.25327646847042479</v>
      </c>
      <c r="R27" s="161">
        <v>0.21101788788622822</v>
      </c>
      <c r="T27" s="159">
        <f t="shared" si="1"/>
        <v>24</v>
      </c>
      <c r="U27" s="160">
        <v>0.34031253427534275</v>
      </c>
      <c r="V27" s="160">
        <v>0.4064536700429599</v>
      </c>
      <c r="W27" s="160">
        <v>0.25542649126256195</v>
      </c>
      <c r="X27" s="160">
        <v>0.32714344859255406</v>
      </c>
      <c r="Y27" s="160">
        <v>0.36240367695144976</v>
      </c>
      <c r="Z27" s="160">
        <v>0.38899303304095001</v>
      </c>
      <c r="AA27" s="160">
        <v>0.38283675642237275</v>
      </c>
      <c r="AB27" s="160">
        <v>0.36980201612752367</v>
      </c>
      <c r="AC27" s="160">
        <v>0.40737930630336894</v>
      </c>
      <c r="AD27" s="161">
        <v>0.33940903118179655</v>
      </c>
    </row>
    <row r="28" spans="1:30" x14ac:dyDescent="0.25">
      <c r="A28" s="96" t="s">
        <v>215</v>
      </c>
      <c r="B28" s="98">
        <f>B6*B11*B16</f>
        <v>6.9999999999999993E-2</v>
      </c>
      <c r="H28" s="159">
        <f t="shared" si="0"/>
        <v>25</v>
      </c>
      <c r="I28" s="160">
        <v>0.1885236538092217</v>
      </c>
      <c r="J28" s="160">
        <v>0.23087015803892838</v>
      </c>
      <c r="K28" s="160">
        <v>0.13887637836859845</v>
      </c>
      <c r="L28" s="160">
        <v>0.1794316736546343</v>
      </c>
      <c r="M28" s="160">
        <v>0.20302187113958442</v>
      </c>
      <c r="N28" s="160">
        <v>0.21924398925399877</v>
      </c>
      <c r="O28" s="160">
        <v>0.2170076642146995</v>
      </c>
      <c r="P28" s="160">
        <v>0.20652363966129383</v>
      </c>
      <c r="Q28" s="160">
        <v>0.2343821482510208</v>
      </c>
      <c r="R28" s="161">
        <v>0.18797432554071236</v>
      </c>
      <c r="T28" s="159">
        <f t="shared" si="1"/>
        <v>25</v>
      </c>
      <c r="U28" s="160">
        <v>0.30929303653780266</v>
      </c>
      <c r="V28" s="160">
        <v>0.37876696522168557</v>
      </c>
      <c r="W28" s="160">
        <v>0.22784141884107467</v>
      </c>
      <c r="X28" s="160">
        <v>0.29917190909708247</v>
      </c>
      <c r="Y28" s="160">
        <v>0.33307889879904828</v>
      </c>
      <c r="Z28" s="160">
        <v>0.35969300302047136</v>
      </c>
      <c r="AA28" s="160">
        <v>0.35602407475542536</v>
      </c>
      <c r="AB28" s="160">
        <v>0.33882392122699273</v>
      </c>
      <c r="AC28" s="160">
        <v>0.38452875741614589</v>
      </c>
      <c r="AD28" s="161">
        <v>0.30839180528755744</v>
      </c>
    </row>
    <row r="29" spans="1:30" x14ac:dyDescent="0.25">
      <c r="A29" s="96" t="s">
        <v>214</v>
      </c>
      <c r="B29" s="98">
        <f>B5*B9*B17</f>
        <v>0.24</v>
      </c>
      <c r="H29" s="159">
        <f t="shared" si="0"/>
        <v>26</v>
      </c>
      <c r="I29" s="160">
        <v>0.16608506393507505</v>
      </c>
      <c r="J29" s="160">
        <v>0.20920564199867184</v>
      </c>
      <c r="K29" s="160">
        <v>0.12011644821224973</v>
      </c>
      <c r="L29" s="160">
        <v>0.15952829691331535</v>
      </c>
      <c r="M29" s="160">
        <v>0.1811679951641442</v>
      </c>
      <c r="N29" s="160">
        <v>0.19693273464457051</v>
      </c>
      <c r="O29" s="160">
        <v>0.19634866283268823</v>
      </c>
      <c r="P29" s="160">
        <v>0.18353486630763946</v>
      </c>
      <c r="Q29" s="160">
        <v>0.21585924050748964</v>
      </c>
      <c r="R29" s="161">
        <v>0.16596289681579193</v>
      </c>
      <c r="T29" s="159">
        <f t="shared" si="1"/>
        <v>26</v>
      </c>
      <c r="U29" s="160">
        <v>0.27792975451260094</v>
      </c>
      <c r="V29" s="160">
        <v>0.35008851094564075</v>
      </c>
      <c r="W29" s="160">
        <v>0.20100504027024588</v>
      </c>
      <c r="X29" s="160">
        <v>0.27130612925738995</v>
      </c>
      <c r="Y29" s="160">
        <v>0.30316980484888134</v>
      </c>
      <c r="Z29" s="160">
        <v>0.32955080546349874</v>
      </c>
      <c r="AA29" s="160">
        <v>0.32857340911341132</v>
      </c>
      <c r="AB29" s="160">
        <v>0.30713056989474807</v>
      </c>
      <c r="AC29" s="160">
        <v>0.36122276321593533</v>
      </c>
      <c r="AD29" s="161">
        <v>0.27772531784221427</v>
      </c>
    </row>
    <row r="30" spans="1:30" x14ac:dyDescent="0.25">
      <c r="A30" s="96" t="s">
        <v>216</v>
      </c>
      <c r="B30" s="98">
        <f>B6*B11*B17</f>
        <v>0.13999999999999999</v>
      </c>
      <c r="H30" s="159">
        <f t="shared" si="0"/>
        <v>27</v>
      </c>
      <c r="I30" s="160">
        <v>0.14402327806316945</v>
      </c>
      <c r="J30" s="160">
        <v>0.18735916821314097</v>
      </c>
      <c r="K30" s="160">
        <v>0.10226493060204279</v>
      </c>
      <c r="L30" s="160">
        <v>0.14008697801236999</v>
      </c>
      <c r="M30" s="160">
        <v>0.15946734269171475</v>
      </c>
      <c r="N30" s="160">
        <v>0.17459616165584563</v>
      </c>
      <c r="O30" s="160">
        <v>0.17590230526130801</v>
      </c>
      <c r="P30" s="160">
        <v>0.16078561764481755</v>
      </c>
      <c r="Q30" s="160">
        <v>0.19754251484173171</v>
      </c>
      <c r="R30" s="161">
        <v>0.14473781101042069</v>
      </c>
      <c r="T30" s="159">
        <f t="shared" si="1"/>
        <v>27</v>
      </c>
      <c r="U30" s="160">
        <v>0.24583138564754564</v>
      </c>
      <c r="V30" s="160">
        <v>0.31980083049773644</v>
      </c>
      <c r="W30" s="160">
        <v>0.17455462707926805</v>
      </c>
      <c r="X30" s="160">
        <v>0.24300757689555377</v>
      </c>
      <c r="Y30" s="160">
        <v>0.27219265070638082</v>
      </c>
      <c r="Z30" s="160">
        <v>0.29801582720380737</v>
      </c>
      <c r="AA30" s="160">
        <v>0.30024526606052226</v>
      </c>
      <c r="AB30" s="160">
        <v>0.27444279639632668</v>
      </c>
      <c r="AC30" s="160">
        <v>0.33718264714502677</v>
      </c>
      <c r="AD30" s="161">
        <v>0.24705101227232323</v>
      </c>
    </row>
    <row r="31" spans="1:30" x14ac:dyDescent="0.25">
      <c r="A31" s="96" t="s">
        <v>217</v>
      </c>
      <c r="B31" s="98">
        <f>B5*B9*B18</f>
        <v>9.6000000000000002E-2</v>
      </c>
      <c r="H31" s="159">
        <f t="shared" si="0"/>
        <v>28</v>
      </c>
      <c r="I31" s="160">
        <v>0.12270214261953284</v>
      </c>
      <c r="J31" s="160">
        <v>0.16554798697464337</v>
      </c>
      <c r="K31" s="160">
        <v>8.5575918605571927E-2</v>
      </c>
      <c r="L31" s="160">
        <v>0.12133290802954279</v>
      </c>
      <c r="M31" s="160">
        <v>0.13821494132564849</v>
      </c>
      <c r="N31" s="160">
        <v>0.15251773709523681</v>
      </c>
      <c r="O31" s="160">
        <v>0.1558799769035118</v>
      </c>
      <c r="P31" s="160">
        <v>0.13861848206165478</v>
      </c>
      <c r="Q31" s="160">
        <v>0.17955490967417467</v>
      </c>
      <c r="R31" s="161">
        <v>0.12454514092974731</v>
      </c>
      <c r="T31" s="159">
        <f t="shared" si="1"/>
        <v>28</v>
      </c>
      <c r="U31" s="160">
        <v>0.21362740045001224</v>
      </c>
      <c r="V31" s="160">
        <v>0.28822305260622033</v>
      </c>
      <c r="W31" s="160">
        <v>0.14898974575787052</v>
      </c>
      <c r="X31" s="160">
        <v>0.21468456757525051</v>
      </c>
      <c r="Y31" s="160">
        <v>0.24063555850286317</v>
      </c>
      <c r="Z31" s="160">
        <v>0.26553707215367855</v>
      </c>
      <c r="AA31" s="160">
        <v>0.27139081304684692</v>
      </c>
      <c r="AB31" s="160">
        <v>0.24133813269242738</v>
      </c>
      <c r="AC31" s="160">
        <v>0.31260944408011132</v>
      </c>
      <c r="AD31" s="161">
        <v>0.21683610512003326</v>
      </c>
    </row>
    <row r="32" spans="1:30" ht="15.75" thickBot="1" x14ac:dyDescent="0.3">
      <c r="A32" s="99" t="s">
        <v>218</v>
      </c>
      <c r="B32" s="100">
        <f>B6*B11*B18</f>
        <v>5.5999999999999994E-2</v>
      </c>
      <c r="H32" s="159">
        <f t="shared" si="0"/>
        <v>29</v>
      </c>
      <c r="I32" s="160">
        <v>0.10227271775959988</v>
      </c>
      <c r="J32" s="160">
        <v>0.14375147920645645</v>
      </c>
      <c r="K32" s="160">
        <v>7.0098182458062416E-2</v>
      </c>
      <c r="L32" s="160">
        <v>0.10324659992001911</v>
      </c>
      <c r="M32" s="160">
        <v>0.11748759053405308</v>
      </c>
      <c r="N32" s="160">
        <v>0.13074695751883578</v>
      </c>
      <c r="O32" s="160">
        <v>0.13639598052677765</v>
      </c>
      <c r="P32" s="160">
        <v>0.11719382574378848</v>
      </c>
      <c r="Q32" s="160">
        <v>0.1619413889435993</v>
      </c>
      <c r="R32" s="161">
        <v>0.10537234192980123</v>
      </c>
      <c r="T32" s="159">
        <f t="shared" si="1"/>
        <v>29</v>
      </c>
      <c r="U32" s="160">
        <v>0.18162046279567071</v>
      </c>
      <c r="V32" s="160">
        <v>0.25528030107118377</v>
      </c>
      <c r="W32" s="160">
        <v>0.12448348511764895</v>
      </c>
      <c r="X32" s="160">
        <v>0.18633659291416788</v>
      </c>
      <c r="Y32" s="160">
        <v>0.20863971382573399</v>
      </c>
      <c r="Z32" s="160">
        <v>0.23218629028236507</v>
      </c>
      <c r="AA32" s="160">
        <v>0.24221807779638654</v>
      </c>
      <c r="AB32" s="160">
        <v>0.20811803318274633</v>
      </c>
      <c r="AC32" s="160">
        <v>0.2875827556948779</v>
      </c>
      <c r="AD32" s="161">
        <v>0.18712491392024028</v>
      </c>
    </row>
    <row r="33" spans="1:30" x14ac:dyDescent="0.25">
      <c r="H33" s="159">
        <f t="shared" si="0"/>
        <v>30</v>
      </c>
      <c r="I33" s="160">
        <v>8.3084829972334018E-2</v>
      </c>
      <c r="J33" s="160">
        <v>0.12239132345405722</v>
      </c>
      <c r="K33" s="160">
        <v>5.6014795816947079E-2</v>
      </c>
      <c r="L33" s="160">
        <v>8.6164763293355637E-2</v>
      </c>
      <c r="M33" s="160">
        <v>9.7655277609728738E-2</v>
      </c>
      <c r="N33" s="160">
        <v>0.10971526460029217</v>
      </c>
      <c r="O33" s="160">
        <v>0.11747816040232353</v>
      </c>
      <c r="P33" s="160">
        <v>9.6992544305976286E-2</v>
      </c>
      <c r="Q33" s="160">
        <v>0.14490956367386965</v>
      </c>
      <c r="R33" s="161">
        <v>8.7506113908474251E-2</v>
      </c>
      <c r="T33" s="159">
        <f t="shared" si="1"/>
        <v>30</v>
      </c>
      <c r="U33" s="160">
        <v>0.15049666923364483</v>
      </c>
      <c r="V33" s="160">
        <v>0.22169494153224717</v>
      </c>
      <c r="W33" s="160">
        <v>0.10146304928421124</v>
      </c>
      <c r="X33" s="160">
        <v>0.15861792448809783</v>
      </c>
      <c r="Y33" s="160">
        <v>0.17688901834721113</v>
      </c>
      <c r="Z33" s="160">
        <v>0.19873401548670394</v>
      </c>
      <c r="AA33" s="160">
        <v>0.21279542672390078</v>
      </c>
      <c r="AB33" s="160">
        <v>0.17568856870028807</v>
      </c>
      <c r="AC33" s="160">
        <v>0.26248361680802645</v>
      </c>
      <c r="AD33" s="161">
        <v>0.15850521310798255</v>
      </c>
    </row>
    <row r="34" spans="1:30" x14ac:dyDescent="0.25">
      <c r="H34" s="159">
        <f t="shared" si="0"/>
        <v>31</v>
      </c>
      <c r="I34" s="160">
        <v>6.5528186051641638E-2</v>
      </c>
      <c r="J34" s="160">
        <v>0.10182904736660225</v>
      </c>
      <c r="K34" s="160">
        <v>4.3509614881532668E-2</v>
      </c>
      <c r="L34" s="160">
        <v>7.0314718984123503E-2</v>
      </c>
      <c r="M34" s="160">
        <v>7.9093235846085741E-2</v>
      </c>
      <c r="N34" s="160">
        <v>8.9815277487122064E-2</v>
      </c>
      <c r="O34" s="160">
        <v>9.9415211459597141E-2</v>
      </c>
      <c r="P34" s="160">
        <v>7.8374681177877215E-2</v>
      </c>
      <c r="Q34" s="160">
        <v>0.1285981144455294</v>
      </c>
      <c r="R34" s="161">
        <v>7.111708822139598E-2</v>
      </c>
      <c r="T34" s="159">
        <f t="shared" si="1"/>
        <v>31</v>
      </c>
      <c r="U34" s="160">
        <v>0.12106914366771938</v>
      </c>
      <c r="V34" s="160">
        <v>0.18813820903661829</v>
      </c>
      <c r="W34" s="160">
        <v>8.0387877834250721E-2</v>
      </c>
      <c r="X34" s="160">
        <v>0.13202889263698908</v>
      </c>
      <c r="Y34" s="160">
        <v>0.1461317779535066</v>
      </c>
      <c r="Z34" s="160">
        <v>0.16594170217187093</v>
      </c>
      <c r="AA34" s="160">
        <v>0.18367843281169438</v>
      </c>
      <c r="AB34" s="160">
        <v>0.14480418438499415</v>
      </c>
      <c r="AC34" s="160">
        <v>0.23759643798065386</v>
      </c>
      <c r="AD34" s="161">
        <v>0.13139513680907636</v>
      </c>
    </row>
    <row r="35" spans="1:30" x14ac:dyDescent="0.25">
      <c r="A35" t="s">
        <v>219</v>
      </c>
      <c r="B35" s="101">
        <v>60000</v>
      </c>
      <c r="H35" s="159">
        <f t="shared" si="0"/>
        <v>32</v>
      </c>
      <c r="I35" s="160">
        <v>5.0009085252535675E-2</v>
      </c>
      <c r="J35" s="160">
        <v>8.2392891593114359E-2</v>
      </c>
      <c r="K35" s="160">
        <v>3.2755590383633806E-2</v>
      </c>
      <c r="L35" s="160">
        <v>5.5857237822941323E-2</v>
      </c>
      <c r="M35" s="160">
        <v>6.2177516683294541E-2</v>
      </c>
      <c r="N35" s="160">
        <v>7.1418175659017549E-2</v>
      </c>
      <c r="O35" s="160">
        <v>8.2421492053210588E-2</v>
      </c>
      <c r="P35" s="160">
        <v>6.1590986847513803E-2</v>
      </c>
      <c r="Q35" s="160">
        <v>0.1131947431081592</v>
      </c>
      <c r="R35" s="161">
        <v>5.6308620481738125E-2</v>
      </c>
      <c r="T35" s="159">
        <f t="shared" si="1"/>
        <v>32</v>
      </c>
      <c r="U35" s="160">
        <v>9.4244151132249487E-2</v>
      </c>
      <c r="V35" s="160">
        <v>0.15527274870781196</v>
      </c>
      <c r="W35" s="160">
        <v>6.172923969619535E-2</v>
      </c>
      <c r="X35" s="160">
        <v>0.10697994316570947</v>
      </c>
      <c r="Y35" s="160">
        <v>0.11717605410571381</v>
      </c>
      <c r="Z35" s="160">
        <v>0.13459045104322748</v>
      </c>
      <c r="AA35" s="160">
        <v>0.15532664743581612</v>
      </c>
      <c r="AB35" s="160">
        <v>0.11607071482170658</v>
      </c>
      <c r="AC35" s="160">
        <v>0.21332008819978568</v>
      </c>
      <c r="AD35" s="161">
        <v>0.10611588098305261</v>
      </c>
    </row>
    <row r="36" spans="1:30" x14ac:dyDescent="0.25">
      <c r="A36" t="s">
        <v>220</v>
      </c>
      <c r="H36" s="159">
        <f t="shared" si="0"/>
        <v>33</v>
      </c>
      <c r="I36" s="160">
        <v>3.6815418173281635E-2</v>
      </c>
      <c r="J36" s="160">
        <v>6.4491231584080669E-2</v>
      </c>
      <c r="K36" s="160">
        <v>2.383222738767219E-2</v>
      </c>
      <c r="L36" s="160">
        <v>4.2982755396180017E-2</v>
      </c>
      <c r="M36" s="160">
        <v>4.7248138318786236E-2</v>
      </c>
      <c r="N36" s="160">
        <v>5.490834952218937E-2</v>
      </c>
      <c r="O36" s="160">
        <v>6.6836669242395078E-2</v>
      </c>
      <c r="P36" s="160">
        <v>4.6865092314850365E-2</v>
      </c>
      <c r="Q36" s="160">
        <v>9.8862723605445305E-2</v>
      </c>
      <c r="R36" s="161">
        <v>4.3221841617507625E-2</v>
      </c>
      <c r="T36" s="159">
        <f t="shared" si="1"/>
        <v>33</v>
      </c>
      <c r="U36" s="160">
        <v>7.0767752961981428E-2</v>
      </c>
      <c r="V36" s="160">
        <v>0.12396707062989042</v>
      </c>
      <c r="W36" s="160">
        <v>4.5811055910497583E-2</v>
      </c>
      <c r="X36" s="160">
        <v>8.3968680994289266E-2</v>
      </c>
      <c r="Y36" s="160">
        <v>9.0821855254220762E-2</v>
      </c>
      <c r="Z36" s="160">
        <v>0.10554655379023944</v>
      </c>
      <c r="AA36" s="160">
        <v>0.12847554455269328</v>
      </c>
      <c r="AB36" s="160">
        <v>9.0085552196300281E-2</v>
      </c>
      <c r="AC36" s="160">
        <v>0.19003703199373906</v>
      </c>
      <c r="AD36" s="161">
        <v>8.3082381293430291E-2</v>
      </c>
    </row>
    <row r="37" spans="1:30" x14ac:dyDescent="0.25">
      <c r="A37" t="s">
        <v>221</v>
      </c>
      <c r="H37" s="159">
        <f t="shared" si="0"/>
        <v>34</v>
      </c>
      <c r="I37" s="160">
        <v>2.606569913163197E-2</v>
      </c>
      <c r="J37" s="160">
        <v>4.862833018033632E-2</v>
      </c>
      <c r="K37" s="160">
        <v>1.6710017830726877E-2</v>
      </c>
      <c r="L37" s="160">
        <v>3.1921625252284071E-2</v>
      </c>
      <c r="M37" s="160">
        <v>3.4582443551190806E-2</v>
      </c>
      <c r="N37" s="160">
        <v>4.0667086519813683E-2</v>
      </c>
      <c r="O37" s="160">
        <v>5.2895132349236297E-2</v>
      </c>
      <c r="P37" s="160">
        <v>3.4428992352984002E-2</v>
      </c>
      <c r="Q37" s="160">
        <v>8.5721816575744458E-2</v>
      </c>
      <c r="R37" s="161">
        <v>3.2042484572748643E-2</v>
      </c>
      <c r="T37" s="159">
        <f t="shared" si="1"/>
        <v>34</v>
      </c>
      <c r="U37" s="160">
        <v>5.1106391545287892E-2</v>
      </c>
      <c r="V37" s="160">
        <v>9.5344401461838271E-2</v>
      </c>
      <c r="W37" s="160">
        <v>3.2762931455366712E-2</v>
      </c>
      <c r="X37" s="160">
        <v>6.3607488114264407E-2</v>
      </c>
      <c r="Y37" s="160">
        <v>6.7804968199574156E-2</v>
      </c>
      <c r="Z37" s="160">
        <v>7.9734981831564328E-2</v>
      </c>
      <c r="AA37" s="160">
        <v>0.10371021820778002</v>
      </c>
      <c r="AB37" s="160">
        <v>6.7504100113165003E-2</v>
      </c>
      <c r="AC37" s="160">
        <v>0.16807271118144973</v>
      </c>
      <c r="AD37" s="161">
        <v>6.2824931508223478E-2</v>
      </c>
    </row>
    <row r="38" spans="1:30" x14ac:dyDescent="0.25">
      <c r="A38" t="s">
        <v>222</v>
      </c>
      <c r="H38" s="159">
        <f t="shared" si="0"/>
        <v>35</v>
      </c>
      <c r="I38" s="160">
        <v>1.7694538656480865E-2</v>
      </c>
      <c r="J38" s="160">
        <v>3.521843719606739E-2</v>
      </c>
      <c r="K38" s="160">
        <v>1.1256031596643765E-2</v>
      </c>
      <c r="L38" s="160">
        <v>2.282107859416739E-2</v>
      </c>
      <c r="M38" s="160">
        <v>2.4309804090091251E-2</v>
      </c>
      <c r="N38" s="160">
        <v>2.8935822889100699E-2</v>
      </c>
      <c r="O38" s="160">
        <v>4.0721391953122757E-2</v>
      </c>
      <c r="P38" s="160">
        <v>2.4359339178181144E-2</v>
      </c>
      <c r="Q38" s="160">
        <v>7.3607230897581588E-2</v>
      </c>
      <c r="R38" s="161">
        <v>2.2879262245800367E-2</v>
      </c>
      <c r="T38" s="159">
        <f t="shared" si="1"/>
        <v>35</v>
      </c>
      <c r="U38" s="160">
        <v>3.5387122998278064E-2</v>
      </c>
      <c r="V38" s="160">
        <v>7.0432984609514027E-2</v>
      </c>
      <c r="W38" s="160">
        <v>2.2510819994566375E-2</v>
      </c>
      <c r="X38" s="160">
        <v>4.6383080543053436E-2</v>
      </c>
      <c r="Y38" s="160">
        <v>4.8616923227044535E-2</v>
      </c>
      <c r="Z38" s="160">
        <v>5.7868449893603673E-2</v>
      </c>
      <c r="AA38" s="160">
        <v>8.1438286336923224E-2</v>
      </c>
      <c r="AB38" s="160">
        <v>4.8715987932205745E-2</v>
      </c>
      <c r="AC38" s="160">
        <v>0.14720633207248654</v>
      </c>
      <c r="AD38" s="161">
        <v>4.575599753800072E-2</v>
      </c>
    </row>
    <row r="39" spans="1:30" x14ac:dyDescent="0.25">
      <c r="A39" t="s">
        <v>223</v>
      </c>
      <c r="H39" s="159">
        <f t="shared" si="0"/>
        <v>36</v>
      </c>
      <c r="I39" s="160">
        <v>1.14760290670319E-2</v>
      </c>
      <c r="J39" s="160">
        <v>2.4446891112250364E-2</v>
      </c>
      <c r="K39" s="160">
        <v>7.257336251052399E-3</v>
      </c>
      <c r="L39" s="160">
        <v>1.5674991017485825E-2</v>
      </c>
      <c r="M39" s="160">
        <v>1.636921555613783E-2</v>
      </c>
      <c r="N39" s="160">
        <v>1.9736277462711199E-2</v>
      </c>
      <c r="O39" s="160">
        <v>3.037674539285588E-2</v>
      </c>
      <c r="P39" s="160">
        <v>1.6566730746312944E-2</v>
      </c>
      <c r="Q39" s="160">
        <v>6.2548776899212247E-2</v>
      </c>
      <c r="R39" s="161">
        <v>1.5701621287682248E-2</v>
      </c>
      <c r="T39" s="159">
        <f t="shared" si="1"/>
        <v>36</v>
      </c>
      <c r="U39" s="160">
        <v>2.3409806449951928E-2</v>
      </c>
      <c r="V39" s="160">
        <v>4.9868903773075485E-2</v>
      </c>
      <c r="W39" s="160">
        <v>1.4804148367610974E-2</v>
      </c>
      <c r="X39" s="160">
        <v>3.2496073979725683E-2</v>
      </c>
      <c r="Y39" s="160">
        <v>3.3391355639519803E-2</v>
      </c>
      <c r="Z39" s="160">
        <v>4.0259782608246093E-2</v>
      </c>
      <c r="AA39" s="160">
        <v>6.196513847016108E-2</v>
      </c>
      <c r="AB39" s="160">
        <v>3.3794264376149616E-2</v>
      </c>
      <c r="AC39" s="160">
        <v>0.12759245836160035</v>
      </c>
      <c r="AD39" s="161">
        <v>3.2029538540560121E-2</v>
      </c>
    </row>
    <row r="40" spans="1:30" x14ac:dyDescent="0.25">
      <c r="H40" s="159">
        <f t="shared" si="0"/>
        <v>37</v>
      </c>
      <c r="I40" s="160">
        <v>7.1356569532849768E-3</v>
      </c>
      <c r="J40" s="160">
        <v>1.6300987131210653E-2</v>
      </c>
      <c r="K40" s="160">
        <v>4.4934722478312539E-3</v>
      </c>
      <c r="L40" s="160">
        <v>1.0367440292634861E-2</v>
      </c>
      <c r="M40" s="160">
        <v>1.0589580260766113E-2</v>
      </c>
      <c r="N40" s="160">
        <v>1.2939167478687556E-2</v>
      </c>
      <c r="O40" s="160">
        <v>2.1917414119229109E-2</v>
      </c>
      <c r="P40" s="160">
        <v>1.0852267073032315E-2</v>
      </c>
      <c r="Q40" s="160">
        <v>5.246418377207511E-2</v>
      </c>
      <c r="R40" s="161">
        <v>1.037901082243675E-2</v>
      </c>
      <c r="T40" s="159">
        <f t="shared" si="1"/>
        <v>37</v>
      </c>
      <c r="U40" s="160">
        <v>1.4847055034265057E-2</v>
      </c>
      <c r="V40" s="160">
        <v>3.3917220885809785E-2</v>
      </c>
      <c r="W40" s="160">
        <v>9.3495007110425132E-3</v>
      </c>
      <c r="X40" s="160">
        <v>2.1922764005485609E-2</v>
      </c>
      <c r="Y40" s="160">
        <v>2.2033581764182426E-2</v>
      </c>
      <c r="Z40" s="160">
        <v>2.692233285755246E-2</v>
      </c>
      <c r="AA40" s="160">
        <v>4.5603236782167204E-2</v>
      </c>
      <c r="AB40" s="160">
        <v>2.2580150297959331E-2</v>
      </c>
      <c r="AC40" s="160">
        <v>0.10916144496453156</v>
      </c>
      <c r="AD40" s="161">
        <v>2.159545307331661E-2</v>
      </c>
    </row>
    <row r="41" spans="1:30" x14ac:dyDescent="0.25">
      <c r="H41" s="159">
        <f t="shared" si="0"/>
        <v>38</v>
      </c>
      <c r="I41" s="160">
        <v>4.239470300846592E-3</v>
      </c>
      <c r="J41" s="160">
        <v>1.0442272703456625E-2</v>
      </c>
      <c r="K41" s="160">
        <v>2.6619162919140167E-3</v>
      </c>
      <c r="L41" s="160">
        <v>6.6017510994386399E-3</v>
      </c>
      <c r="M41" s="160">
        <v>6.5743679886598851E-3</v>
      </c>
      <c r="N41" s="160">
        <v>8.1503019116697349E-3</v>
      </c>
      <c r="O41" s="160">
        <v>1.525344128949384E-2</v>
      </c>
      <c r="P41" s="160">
        <v>6.8495614593105242E-3</v>
      </c>
      <c r="Q41" s="160">
        <v>4.3347165681503624E-2</v>
      </c>
      <c r="R41" s="161">
        <v>6.6065190419926419E-3</v>
      </c>
      <c r="T41" s="159">
        <f t="shared" si="1"/>
        <v>38</v>
      </c>
      <c r="U41" s="160">
        <v>8.9974226999101035E-3</v>
      </c>
      <c r="V41" s="160">
        <v>2.2161622748476488E-2</v>
      </c>
      <c r="W41" s="160">
        <v>5.6493817318038495E-3</v>
      </c>
      <c r="X41" s="160">
        <v>1.4239117837827385E-2</v>
      </c>
      <c r="Y41" s="160">
        <v>1.3952773243138058E-2</v>
      </c>
      <c r="Z41" s="160">
        <v>1.729737590484693E-2</v>
      </c>
      <c r="AA41" s="160">
        <v>3.237236002866483E-2</v>
      </c>
      <c r="AB41" s="160">
        <v>1.4536816013576778E-2</v>
      </c>
      <c r="AC41" s="160">
        <v>9.1995637379896772E-2</v>
      </c>
      <c r="AD41" s="161">
        <v>1.4021007384800614E-2</v>
      </c>
    </row>
    <row r="42" spans="1:30" x14ac:dyDescent="0.25">
      <c r="H42" s="159">
        <f t="shared" si="0"/>
        <v>39</v>
      </c>
      <c r="I42" s="160">
        <v>2.3944454730280285E-3</v>
      </c>
      <c r="J42" s="160">
        <v>6.4242830067943665E-3</v>
      </c>
      <c r="K42" s="160">
        <v>1.5005604176981883E-3</v>
      </c>
      <c r="L42" s="160">
        <v>4.0444680035385287E-3</v>
      </c>
      <c r="M42" s="160">
        <v>3.909853280872966E-3</v>
      </c>
      <c r="N42" s="160">
        <v>4.9274163152091014E-3</v>
      </c>
      <c r="O42" s="160">
        <v>1.0215021684201258E-2</v>
      </c>
      <c r="P42" s="160">
        <v>4.1656129687738927E-3</v>
      </c>
      <c r="Q42" s="160">
        <v>3.5160103877539567E-2</v>
      </c>
      <c r="R42" s="161">
        <v>4.0463300134065362E-3</v>
      </c>
      <c r="T42" s="159">
        <f t="shared" si="1"/>
        <v>39</v>
      </c>
      <c r="U42" s="160">
        <v>5.1833633105969794E-3</v>
      </c>
      <c r="V42" s="160">
        <v>1.3906933028714564E-2</v>
      </c>
      <c r="W42" s="160">
        <v>3.2483303136549733E-3</v>
      </c>
      <c r="X42" s="160">
        <v>8.8978588769541202E-3</v>
      </c>
      <c r="Y42" s="160">
        <v>8.4638344343942896E-3</v>
      </c>
      <c r="Z42" s="160">
        <v>1.0666598689337892E-2</v>
      </c>
      <c r="AA42" s="160">
        <v>2.2112914748433514E-2</v>
      </c>
      <c r="AB42" s="160">
        <v>9.0174888807070374E-3</v>
      </c>
      <c r="AC42" s="160">
        <v>7.6112650920025282E-2</v>
      </c>
      <c r="AD42" s="161">
        <v>8.7592717271341731E-3</v>
      </c>
    </row>
    <row r="43" spans="1:30" x14ac:dyDescent="0.25">
      <c r="H43" s="159">
        <f t="shared" si="0"/>
        <v>40</v>
      </c>
      <c r="I43" s="160">
        <v>1.2756937755421221E-3</v>
      </c>
      <c r="J43" s="160">
        <v>3.7893895895702448E-3</v>
      </c>
      <c r="K43" s="160">
        <v>7.9849141564099918E-4</v>
      </c>
      <c r="L43" s="160">
        <v>2.3788666534484641E-3</v>
      </c>
      <c r="M43" s="160">
        <v>2.2201733006045293E-3</v>
      </c>
      <c r="N43" s="160">
        <v>2.8523233957275154E-3</v>
      </c>
      <c r="O43" s="160">
        <v>6.5936326915001916E-3</v>
      </c>
      <c r="P43" s="160">
        <v>2.4354863146172916E-3</v>
      </c>
      <c r="Q43" s="160">
        <v>2.7859551038245955E-2</v>
      </c>
      <c r="R43" s="161">
        <v>2.3795548842086103E-3</v>
      </c>
      <c r="T43" s="159">
        <f t="shared" si="1"/>
        <v>40</v>
      </c>
      <c r="U43" s="160">
        <v>2.8167824550235903E-3</v>
      </c>
      <c r="V43" s="160">
        <v>8.3671225146603103E-3</v>
      </c>
      <c r="W43" s="160">
        <v>1.7631007167913004E-3</v>
      </c>
      <c r="X43" s="160">
        <v>5.3381943301261713E-3</v>
      </c>
      <c r="Y43" s="160">
        <v>4.902230707833505E-3</v>
      </c>
      <c r="Z43" s="160">
        <v>6.2980431912229616E-3</v>
      </c>
      <c r="AA43" s="160">
        <v>1.4559002510139987E-2</v>
      </c>
      <c r="AB43" s="160">
        <v>5.3776503828661453E-3</v>
      </c>
      <c r="AC43" s="160">
        <v>6.151499370294946E-2</v>
      </c>
      <c r="AD43" s="161">
        <v>5.2541515660810634E-3</v>
      </c>
    </row>
    <row r="44" spans="1:30" x14ac:dyDescent="0.25">
      <c r="H44" s="159">
        <f t="shared" si="0"/>
        <v>41</v>
      </c>
      <c r="I44" s="160">
        <v>6.4194760643415541E-4</v>
      </c>
      <c r="J44" s="160">
        <v>2.1284928017938423E-3</v>
      </c>
      <c r="K44" s="160">
        <v>4.0152711186518811E-4</v>
      </c>
      <c r="L44" s="160">
        <v>1.3337267441978821E-3</v>
      </c>
      <c r="M44" s="160">
        <v>1.2001163826379491E-3</v>
      </c>
      <c r="N44" s="160">
        <v>1.5729962355710266E-3</v>
      </c>
      <c r="O44" s="160">
        <v>4.1056099373831412E-3</v>
      </c>
      <c r="P44" s="160">
        <v>1.3590087125278749E-3</v>
      </c>
      <c r="Q44" s="160">
        <v>2.1448823599284125E-2</v>
      </c>
      <c r="R44" s="161">
        <v>1.3339670914836758E-3</v>
      </c>
      <c r="T44" s="159">
        <f t="shared" si="1"/>
        <v>41</v>
      </c>
      <c r="U44" s="160">
        <v>1.4457946925086178E-3</v>
      </c>
      <c r="V44" s="160">
        <v>4.7937924606811034E-3</v>
      </c>
      <c r="W44" s="160">
        <v>9.0431954479535488E-4</v>
      </c>
      <c r="X44" s="160">
        <v>3.0527505121666935E-3</v>
      </c>
      <c r="Y44" s="160">
        <v>2.7029026652949442E-3</v>
      </c>
      <c r="Z44" s="160">
        <v>3.5427028404348354E-3</v>
      </c>
      <c r="AA44" s="160">
        <v>9.2466565767747363E-3</v>
      </c>
      <c r="AB44" s="160">
        <v>3.0607600432688985E-3</v>
      </c>
      <c r="AC44" s="160">
        <v>4.8307050309999613E-2</v>
      </c>
      <c r="AD44" s="161">
        <v>3.0043612929119582E-3</v>
      </c>
    </row>
    <row r="45" spans="1:30" x14ac:dyDescent="0.25">
      <c r="H45" s="159">
        <f t="shared" si="0"/>
        <v>42</v>
      </c>
      <c r="I45" s="160">
        <v>3.1038605055428396E-4</v>
      </c>
      <c r="J45" s="160">
        <v>1.153131572430551E-3</v>
      </c>
      <c r="K45" s="160">
        <v>1.9406626974241025E-4</v>
      </c>
      <c r="L45" s="160">
        <v>7.2174442528924574E-4</v>
      </c>
      <c r="M45" s="160">
        <v>6.2666670805284043E-4</v>
      </c>
      <c r="N45" s="160">
        <v>8.3773797027157475E-4</v>
      </c>
      <c r="O45" s="160">
        <v>2.4687911666878113E-3</v>
      </c>
      <c r="P45" s="160">
        <v>7.3251759276640532E-4</v>
      </c>
      <c r="Q45" s="160">
        <v>1.5974544980567187E-2</v>
      </c>
      <c r="R45" s="161">
        <v>7.2182354226821895E-4</v>
      </c>
      <c r="T45" s="159">
        <f t="shared" si="1"/>
        <v>42</v>
      </c>
      <c r="U45" s="160">
        <v>7.1303263696715182E-4</v>
      </c>
      <c r="V45" s="160">
        <v>2.6490251233646676E-3</v>
      </c>
      <c r="W45" s="160">
        <v>4.4581766420784621E-4</v>
      </c>
      <c r="X45" s="160">
        <v>1.6850316506068855E-3</v>
      </c>
      <c r="Y45" s="160">
        <v>1.4396066271164256E-3</v>
      </c>
      <c r="Z45" s="160">
        <v>1.9244889161853019E-3</v>
      </c>
      <c r="AA45" s="160">
        <v>5.6714168454447154E-3</v>
      </c>
      <c r="AB45" s="160">
        <v>1.6827719862485015E-3</v>
      </c>
      <c r="AC45" s="160">
        <v>3.6697435053873712E-2</v>
      </c>
      <c r="AD45" s="161">
        <v>1.6582051379221525E-3</v>
      </c>
    </row>
    <row r="46" spans="1:30" x14ac:dyDescent="0.25">
      <c r="H46" s="159">
        <f t="shared" si="0"/>
        <v>43</v>
      </c>
      <c r="I46" s="160">
        <v>1.439869178831453E-4</v>
      </c>
      <c r="J46" s="160">
        <v>6.0194072399962601E-4</v>
      </c>
      <c r="K46" s="160">
        <v>9.000853533902327E-5</v>
      </c>
      <c r="L46" s="160">
        <v>3.7650536409586865E-4</v>
      </c>
      <c r="M46" s="160">
        <v>3.1579990608549989E-4</v>
      </c>
      <c r="N46" s="160">
        <v>4.3039863758823809E-4</v>
      </c>
      <c r="O46" s="160">
        <v>1.4296977874329339E-3</v>
      </c>
      <c r="P46" s="160">
        <v>3.8088058566929214E-4</v>
      </c>
      <c r="Q46" s="160">
        <v>1.1465346548609414E-2</v>
      </c>
      <c r="R46" s="161">
        <v>3.7650536409586865E-4</v>
      </c>
      <c r="T46" s="159">
        <f t="shared" si="1"/>
        <v>43</v>
      </c>
      <c r="U46" s="160">
        <v>3.3738861329277717E-4</v>
      </c>
      <c r="V46" s="160">
        <v>1.4104610970248222E-3</v>
      </c>
      <c r="W46" s="160">
        <v>2.1090704189662886E-4</v>
      </c>
      <c r="X46" s="160">
        <v>8.9659428123461883E-4</v>
      </c>
      <c r="Y46" s="160">
        <v>7.3997897835861783E-4</v>
      </c>
      <c r="Z46" s="160">
        <v>1.0085055061519186E-3</v>
      </c>
      <c r="AA46" s="160">
        <v>3.3500526368737092E-3</v>
      </c>
      <c r="AB46" s="160">
        <v>8.9247533399800384E-4</v>
      </c>
      <c r="AC46" s="160">
        <v>2.6865477988047615E-2</v>
      </c>
      <c r="AD46" s="161">
        <v>8.8222336137988068E-4</v>
      </c>
    </row>
    <row r="47" spans="1:30" x14ac:dyDescent="0.25">
      <c r="H47" s="159">
        <f t="shared" si="0"/>
        <v>44</v>
      </c>
      <c r="I47" s="160">
        <v>6.3980522030792706E-5</v>
      </c>
      <c r="J47" s="160">
        <v>3.0240200085263086E-4</v>
      </c>
      <c r="K47" s="160">
        <v>3.9991244031421254E-5</v>
      </c>
      <c r="L47" s="160">
        <v>1.89077650365017E-4</v>
      </c>
      <c r="M47" s="160">
        <v>1.5341197969322083E-4</v>
      </c>
      <c r="N47" s="160">
        <v>2.1304654222665915E-4</v>
      </c>
      <c r="O47" s="160">
        <v>7.9129736221990408E-4</v>
      </c>
      <c r="P47" s="160">
        <v>1.9076860696325251E-4</v>
      </c>
      <c r="Q47" s="160">
        <v>7.9057251046349229E-3</v>
      </c>
      <c r="R47" s="161">
        <v>1.89077650365017E-4</v>
      </c>
      <c r="T47" s="159">
        <f t="shared" si="1"/>
        <v>44</v>
      </c>
      <c r="U47" s="160">
        <v>1.529168477354347E-4</v>
      </c>
      <c r="V47" s="160">
        <v>7.2275685242169363E-4</v>
      </c>
      <c r="W47" s="160">
        <v>9.5581198467875142E-5</v>
      </c>
      <c r="X47" s="160">
        <v>4.5926691972190525E-4</v>
      </c>
      <c r="Y47" s="160">
        <v>3.6666278415561091E-4</v>
      </c>
      <c r="Z47" s="160">
        <v>5.091925577374233E-4</v>
      </c>
      <c r="AA47" s="160">
        <v>1.8912427471878971E-3</v>
      </c>
      <c r="AB47" s="160">
        <v>4.5594710855376933E-4</v>
      </c>
      <c r="AC47" s="160">
        <v>1.8895103129696732E-2</v>
      </c>
      <c r="AD47" s="161">
        <v>4.5190563242240611E-4</v>
      </c>
    </row>
    <row r="48" spans="1:30" x14ac:dyDescent="0.25">
      <c r="H48" s="159">
        <f t="shared" si="0"/>
        <v>45</v>
      </c>
      <c r="I48" s="160">
        <v>2.7182523808096441E-5</v>
      </c>
      <c r="J48" s="160">
        <v>1.4309248712199082E-4</v>
      </c>
      <c r="K48" s="160">
        <v>1.6989716443580538E-5</v>
      </c>
      <c r="L48" s="160">
        <v>8.9450519302029078E-5</v>
      </c>
      <c r="M48" s="160">
        <v>7.0654644574031714E-5</v>
      </c>
      <c r="N48" s="160">
        <v>9.9638965717411133E-5</v>
      </c>
      <c r="O48" s="160">
        <v>4.2360989483323738E-4</v>
      </c>
      <c r="P48" s="160">
        <v>9.0071095472618647E-5</v>
      </c>
      <c r="Q48" s="160">
        <v>5.250475905161171E-3</v>
      </c>
      <c r="R48" s="161">
        <v>8.9450519302029078E-5</v>
      </c>
      <c r="T48" s="159">
        <f t="shared" si="1"/>
        <v>45</v>
      </c>
      <c r="U48" s="160">
        <v>6.6267029976271866E-5</v>
      </c>
      <c r="V48" s="160">
        <v>3.4883862147737398E-4</v>
      </c>
      <c r="W48" s="160">
        <v>4.1418451678860237E-5</v>
      </c>
      <c r="X48" s="160">
        <v>2.2161951809650791E-4</v>
      </c>
      <c r="Y48" s="160">
        <v>1.7224572239887514E-4</v>
      </c>
      <c r="Z48" s="160">
        <v>2.429052715860674E-4</v>
      </c>
      <c r="AA48" s="160">
        <v>1.0326991635264686E-3</v>
      </c>
      <c r="AB48" s="160">
        <v>2.195801988740224E-4</v>
      </c>
      <c r="AC48" s="160">
        <v>1.2799894765230553E-2</v>
      </c>
      <c r="AD48" s="161">
        <v>2.1806732464684081E-4</v>
      </c>
    </row>
    <row r="49" spans="8:30" x14ac:dyDescent="0.25">
      <c r="H49" s="159">
        <f t="shared" si="0"/>
        <v>46</v>
      </c>
      <c r="I49" s="160">
        <v>1.1020182510422937E-5</v>
      </c>
      <c r="J49" s="160">
        <v>6.4923290905660673E-5</v>
      </c>
      <c r="K49" s="160">
        <v>6.8877228825326507E-6</v>
      </c>
      <c r="L49" s="160">
        <v>4.0580834046287311E-5</v>
      </c>
      <c r="M49" s="160">
        <v>3.1235197544686055E-5</v>
      </c>
      <c r="N49" s="160">
        <v>4.4712442010187927E-5</v>
      </c>
      <c r="O49" s="160">
        <v>2.1901764103497356E-4</v>
      </c>
      <c r="P49" s="160">
        <v>4.07965386656528E-5</v>
      </c>
      <c r="Q49" s="160">
        <v>3.356081866912343E-3</v>
      </c>
      <c r="R49" s="161">
        <v>4.0580834046287311E-5</v>
      </c>
      <c r="T49" s="159">
        <f t="shared" si="1"/>
        <v>46</v>
      </c>
      <c r="U49" s="160">
        <v>2.7402910241747356E-5</v>
      </c>
      <c r="V49" s="160">
        <v>1.6143898811149483E-4</v>
      </c>
      <c r="W49" s="160">
        <v>1.7127089478015181E-5</v>
      </c>
      <c r="X49" s="160">
        <v>1.0255250673307517E-4</v>
      </c>
      <c r="Y49" s="160">
        <v>7.7669794841485793E-5</v>
      </c>
      <c r="Z49" s="160">
        <v>1.1118246307950578E-4</v>
      </c>
      <c r="AA49" s="160">
        <v>5.4461173877693662E-4</v>
      </c>
      <c r="AB49" s="160">
        <v>1.014451336147566E-4</v>
      </c>
      <c r="AC49" s="160">
        <v>8.3452710584396034E-3</v>
      </c>
      <c r="AD49" s="161">
        <v>1.0090876007306511E-4</v>
      </c>
    </row>
    <row r="50" spans="8:30" x14ac:dyDescent="0.25">
      <c r="H50" s="159">
        <f t="shared" si="0"/>
        <v>47</v>
      </c>
      <c r="I50" s="160">
        <v>4.2549370545947955E-6</v>
      </c>
      <c r="J50" s="160">
        <v>2.8201714952438276E-5</v>
      </c>
      <c r="K50" s="160">
        <v>2.6593524642983206E-6</v>
      </c>
      <c r="L50" s="160">
        <v>1.7626810155240627E-5</v>
      </c>
      <c r="M50" s="160">
        <v>1.3235260335617006E-5</v>
      </c>
      <c r="N50" s="160">
        <v>1.9222243411993927E-5</v>
      </c>
      <c r="O50" s="160">
        <v>1.0919180645765381E-4</v>
      </c>
      <c r="P50" s="160">
        <v>1.7697610913062088E-5</v>
      </c>
      <c r="Q50" s="160">
        <v>2.0620842289969395E-3</v>
      </c>
      <c r="R50" s="161">
        <v>1.7626810155240627E-5</v>
      </c>
      <c r="T50" s="159">
        <f t="shared" si="1"/>
        <v>47</v>
      </c>
      <c r="U50" s="160">
        <v>1.0791982005986631E-5</v>
      </c>
      <c r="V50" s="160">
        <v>7.1529236837009367E-5</v>
      </c>
      <c r="W50" s="160">
        <v>6.7450313774422711E-6</v>
      </c>
      <c r="X50" s="160">
        <v>4.5435907905870162E-5</v>
      </c>
      <c r="Y50" s="160">
        <v>3.3569166724166675E-5</v>
      </c>
      <c r="Z50" s="160">
        <v>4.8754212425520609E-5</v>
      </c>
      <c r="AA50" s="160">
        <v>2.7694793022135458E-4</v>
      </c>
      <c r="AB50" s="160">
        <v>4.4887220673798495E-5</v>
      </c>
      <c r="AC50" s="160">
        <v>5.2301539620033402E-3</v>
      </c>
      <c r="AD50" s="161">
        <v>4.4707645630827098E-5</v>
      </c>
    </row>
    <row r="51" spans="8:30" x14ac:dyDescent="0.25">
      <c r="H51" s="159">
        <f t="shared" si="0"/>
        <v>48</v>
      </c>
      <c r="I51" s="160">
        <v>1.5606973123797136E-6</v>
      </c>
      <c r="J51" s="160">
        <v>1.1705624483769308E-5</v>
      </c>
      <c r="K51" s="160">
        <v>9.7543816258046507E-7</v>
      </c>
      <c r="L51" s="160">
        <v>7.3161470721558581E-6</v>
      </c>
      <c r="M51" s="160">
        <v>5.3650982963698123E-6</v>
      </c>
      <c r="N51" s="160">
        <v>7.9013818601999694E-6</v>
      </c>
      <c r="O51" s="160">
        <v>5.1375275886540625E-5</v>
      </c>
      <c r="P51" s="160">
        <v>7.3161470721558581E-6</v>
      </c>
      <c r="Q51" s="160">
        <v>1.2147777924050281E-3</v>
      </c>
      <c r="R51" s="161">
        <v>7.3161470721558581E-6</v>
      </c>
      <c r="T51" s="159">
        <f t="shared" si="1"/>
        <v>48</v>
      </c>
      <c r="U51" s="160">
        <v>4.037633797586111E-6</v>
      </c>
      <c r="V51" s="160">
        <v>3.0283274445736625E-5</v>
      </c>
      <c r="W51" s="160">
        <v>2.5235271832978995E-6</v>
      </c>
      <c r="X51" s="160">
        <v>1.9235703868257388E-5</v>
      </c>
      <c r="Y51" s="160">
        <v>1.3879886917831785E-5</v>
      </c>
      <c r="Z51" s="160">
        <v>2.0441431015045743E-5</v>
      </c>
      <c r="AA51" s="160">
        <v>1.3291145479293222E-4</v>
      </c>
      <c r="AB51" s="160">
        <v>1.8927387426332786E-5</v>
      </c>
      <c r="AC51" s="160">
        <v>3.1427156516934222E-3</v>
      </c>
      <c r="AD51" s="161">
        <v>1.8927387426332786E-5</v>
      </c>
    </row>
    <row r="52" spans="8:30" x14ac:dyDescent="0.25">
      <c r="H52" s="159">
        <f t="shared" si="0"/>
        <v>49</v>
      </c>
      <c r="I52" s="160">
        <v>5.4232808488231017E-7</v>
      </c>
      <c r="J52" s="160">
        <v>4.632584014023961E-6</v>
      </c>
      <c r="K52" s="160">
        <v>3.3895534607043181E-7</v>
      </c>
      <c r="L52" s="160">
        <v>2.8953863895597506E-6</v>
      </c>
      <c r="M52" s="160">
        <v>2.0761831750159202E-6</v>
      </c>
      <c r="N52" s="160">
        <v>3.098755592411648E-6</v>
      </c>
      <c r="O52" s="160">
        <v>2.3203840297950208E-5</v>
      </c>
      <c r="P52" s="160">
        <v>2.8953863895597506E-6</v>
      </c>
      <c r="Q52" s="160">
        <v>6.8086776696006982E-4</v>
      </c>
      <c r="R52" s="161">
        <v>2.8953863895597506E-6</v>
      </c>
      <c r="T52" s="159">
        <f t="shared" si="1"/>
        <v>49</v>
      </c>
      <c r="U52" s="160">
        <v>1.431101746176119E-6</v>
      </c>
      <c r="V52" s="160">
        <v>1.2224517329239858E-5</v>
      </c>
      <c r="W52" s="160">
        <v>8.9443936458203533E-7</v>
      </c>
      <c r="X52" s="160">
        <v>7.7648372178622003E-6</v>
      </c>
      <c r="Y52" s="160">
        <v>5.478656647094986E-6</v>
      </c>
      <c r="Z52" s="160">
        <v>8.1770328015294978E-6</v>
      </c>
      <c r="AA52" s="160">
        <v>6.123056742597896E-5</v>
      </c>
      <c r="AB52" s="160">
        <v>7.6403797506683126E-6</v>
      </c>
      <c r="AC52" s="160">
        <v>1.796681893070395E-3</v>
      </c>
      <c r="AD52" s="161">
        <v>7.6403797506683126E-6</v>
      </c>
    </row>
    <row r="53" spans="8:30" x14ac:dyDescent="0.25">
      <c r="H53" s="159">
        <f t="shared" si="0"/>
        <v>50</v>
      </c>
      <c r="I53" s="160">
        <v>1.7798422207096802E-7</v>
      </c>
      <c r="J53" s="160">
        <v>1.7439342701303742E-6</v>
      </c>
      <c r="K53" s="160">
        <v>1.1124017149029613E-7</v>
      </c>
      <c r="L53" s="160">
        <v>1.0899620578458522E-6</v>
      </c>
      <c r="M53" s="160">
        <v>7.6521689361556613E-7</v>
      </c>
      <c r="N53" s="160">
        <v>1.1567056481577887E-6</v>
      </c>
      <c r="O53" s="160">
        <v>1.0042913803903751E-5</v>
      </c>
      <c r="P53" s="160">
        <v>1.0899620578458522E-6</v>
      </c>
      <c r="Q53" s="160">
        <v>3.6837904725502666E-4</v>
      </c>
      <c r="R53" s="161">
        <v>1.0899620578458522E-6</v>
      </c>
      <c r="T53" s="159">
        <f t="shared" si="1"/>
        <v>50</v>
      </c>
      <c r="U53" s="160">
        <v>4.7906020149019601E-7</v>
      </c>
      <c r="V53" s="160">
        <v>4.6939526049741344E-6</v>
      </c>
      <c r="W53" s="160">
        <v>2.9941271393537631E-7</v>
      </c>
      <c r="X53" s="160">
        <v>2.9815176112602155E-6</v>
      </c>
      <c r="Y53" s="160">
        <v>2.05964863050055E-6</v>
      </c>
      <c r="Z53" s="160">
        <v>3.113375075743332E-6</v>
      </c>
      <c r="AA53" s="160">
        <v>2.7031386571605424E-5</v>
      </c>
      <c r="AB53" s="160">
        <v>2.9337288270423305E-6</v>
      </c>
      <c r="AC53" s="160">
        <v>9.9152463375317031E-4</v>
      </c>
      <c r="AD53" s="161">
        <v>2.9337288270423305E-6</v>
      </c>
    </row>
    <row r="54" spans="8:30" x14ac:dyDescent="0.25">
      <c r="H54" s="159">
        <f t="shared" si="0"/>
        <v>51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4.1222229818713304E-6</v>
      </c>
      <c r="P54" s="160">
        <v>0</v>
      </c>
      <c r="Q54" s="160">
        <v>1.9211082013116125E-4</v>
      </c>
      <c r="R54" s="161">
        <v>0</v>
      </c>
      <c r="T54" s="159">
        <f t="shared" si="1"/>
        <v>51</v>
      </c>
      <c r="U54" s="160">
        <v>0</v>
      </c>
      <c r="V54" s="160">
        <v>0</v>
      </c>
      <c r="W54" s="160">
        <v>0</v>
      </c>
      <c r="X54" s="160">
        <v>0</v>
      </c>
      <c r="Y54" s="160">
        <v>0</v>
      </c>
      <c r="Z54" s="160">
        <v>0</v>
      </c>
      <c r="AA54" s="160">
        <v>1.131723255180052E-5</v>
      </c>
      <c r="AB54" s="160">
        <v>0</v>
      </c>
      <c r="AC54" s="160">
        <v>5.2742484739495767E-4</v>
      </c>
      <c r="AD54" s="161">
        <v>0</v>
      </c>
    </row>
    <row r="55" spans="8:30" x14ac:dyDescent="0.25">
      <c r="H55" s="159">
        <f t="shared" si="0"/>
        <v>52</v>
      </c>
      <c r="I55" s="160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1.6313816820147157E-6</v>
      </c>
      <c r="P55" s="160">
        <v>0</v>
      </c>
      <c r="Q55" s="160">
        <v>9.6476347866447185E-5</v>
      </c>
      <c r="R55" s="161">
        <v>0</v>
      </c>
      <c r="T55" s="159">
        <f t="shared" si="1"/>
        <v>52</v>
      </c>
      <c r="U55" s="160">
        <v>0</v>
      </c>
      <c r="V55" s="160">
        <v>0</v>
      </c>
      <c r="W55" s="160">
        <v>0</v>
      </c>
      <c r="X55" s="160">
        <v>0</v>
      </c>
      <c r="Y55" s="160">
        <v>0</v>
      </c>
      <c r="Z55" s="160">
        <v>0</v>
      </c>
      <c r="AA55" s="160">
        <v>4.5684041053696699E-6</v>
      </c>
      <c r="AB55" s="160">
        <v>0</v>
      </c>
      <c r="AC55" s="160">
        <v>2.7016543615951557E-4</v>
      </c>
      <c r="AD55" s="161">
        <v>0</v>
      </c>
    </row>
    <row r="56" spans="8:30" x14ac:dyDescent="0.25">
      <c r="H56" s="159">
        <f t="shared" si="0"/>
        <v>53</v>
      </c>
      <c r="I56" s="160">
        <v>0</v>
      </c>
      <c r="J56" s="160">
        <v>0</v>
      </c>
      <c r="K56" s="160">
        <v>0</v>
      </c>
      <c r="L56" s="160">
        <v>0</v>
      </c>
      <c r="M56" s="160">
        <v>0</v>
      </c>
      <c r="N56" s="160">
        <v>0</v>
      </c>
      <c r="O56" s="160">
        <v>6.1413016987040453E-7</v>
      </c>
      <c r="P56" s="160">
        <v>0</v>
      </c>
      <c r="Q56" s="160">
        <v>4.56418799385165E-5</v>
      </c>
      <c r="R56" s="161">
        <v>0</v>
      </c>
      <c r="T56" s="159">
        <f t="shared" si="1"/>
        <v>53</v>
      </c>
      <c r="U56" s="160">
        <v>0</v>
      </c>
      <c r="V56" s="160">
        <v>0</v>
      </c>
      <c r="W56" s="160">
        <v>0</v>
      </c>
      <c r="X56" s="160">
        <v>0</v>
      </c>
      <c r="Y56" s="160">
        <v>0</v>
      </c>
      <c r="Z56" s="160">
        <v>0</v>
      </c>
      <c r="AA56" s="160">
        <v>1.7541613447066165E-6</v>
      </c>
      <c r="AB56" s="160">
        <v>0</v>
      </c>
      <c r="AC56" s="160">
        <v>1.30368487685243E-4</v>
      </c>
      <c r="AD56" s="161">
        <v>0</v>
      </c>
    </row>
    <row r="57" spans="8:30" x14ac:dyDescent="0.25">
      <c r="H57" s="159">
        <f t="shared" si="0"/>
        <v>54</v>
      </c>
      <c r="I57" s="160">
        <v>0</v>
      </c>
      <c r="J57" s="160">
        <v>0</v>
      </c>
      <c r="K57" s="160">
        <v>0</v>
      </c>
      <c r="L57" s="160">
        <v>0</v>
      </c>
      <c r="M57" s="160">
        <v>0</v>
      </c>
      <c r="N57" s="160">
        <v>0</v>
      </c>
      <c r="O57" s="160">
        <v>0</v>
      </c>
      <c r="P57" s="160">
        <v>0</v>
      </c>
      <c r="Q57" s="160">
        <v>2.0706258273265206E-5</v>
      </c>
      <c r="R57" s="161">
        <v>0</v>
      </c>
      <c r="T57" s="159">
        <f t="shared" si="1"/>
        <v>54</v>
      </c>
      <c r="U57" s="160">
        <v>0</v>
      </c>
      <c r="V57" s="160">
        <v>0</v>
      </c>
      <c r="W57" s="160">
        <v>0</v>
      </c>
      <c r="X57" s="160">
        <v>0</v>
      </c>
      <c r="Y57" s="160">
        <v>0</v>
      </c>
      <c r="Z57" s="160">
        <v>0</v>
      </c>
      <c r="AA57" s="160">
        <v>0</v>
      </c>
      <c r="AB57" s="160">
        <v>0</v>
      </c>
      <c r="AC57" s="160">
        <v>6.0326885131569017E-5</v>
      </c>
      <c r="AD57" s="161">
        <v>0</v>
      </c>
    </row>
    <row r="58" spans="8:30" ht="15.75" thickBot="1" x14ac:dyDescent="0.3">
      <c r="H58" s="159">
        <f t="shared" si="0"/>
        <v>55</v>
      </c>
      <c r="I58" s="160">
        <v>0</v>
      </c>
      <c r="J58" s="160">
        <v>0</v>
      </c>
      <c r="K58" s="160">
        <v>0</v>
      </c>
      <c r="L58" s="160">
        <v>0</v>
      </c>
      <c r="M58" s="160">
        <v>0</v>
      </c>
      <c r="N58" s="160">
        <v>0</v>
      </c>
      <c r="O58" s="160">
        <v>0</v>
      </c>
      <c r="P58" s="160">
        <v>0</v>
      </c>
      <c r="Q58" s="160">
        <v>8.9940311032522596E-6</v>
      </c>
      <c r="R58" s="161">
        <v>0</v>
      </c>
      <c r="T58" s="159">
        <f t="shared" si="1"/>
        <v>55</v>
      </c>
      <c r="U58" s="160">
        <v>0</v>
      </c>
      <c r="V58" s="160">
        <v>0</v>
      </c>
      <c r="W58" s="160">
        <v>0</v>
      </c>
      <c r="X58" s="160">
        <v>0</v>
      </c>
      <c r="Y58" s="160">
        <v>0</v>
      </c>
      <c r="Z58" s="160">
        <v>0</v>
      </c>
      <c r="AA58" s="160">
        <v>0</v>
      </c>
      <c r="AB58" s="160">
        <v>0</v>
      </c>
      <c r="AC58" s="160">
        <v>2.6727838103658465E-5</v>
      </c>
      <c r="AD58" s="161">
        <v>0</v>
      </c>
    </row>
    <row r="59" spans="8:30" ht="15.75" thickBot="1" x14ac:dyDescent="0.3">
      <c r="H59" s="158" t="s">
        <v>244</v>
      </c>
      <c r="I59" s="204">
        <v>14.580772071355785</v>
      </c>
      <c r="J59" s="204">
        <v>15.460317931840995</v>
      </c>
      <c r="K59" s="204">
        <v>13.315814874643628</v>
      </c>
      <c r="L59" s="204">
        <v>14.292354008004393</v>
      </c>
      <c r="M59" s="204">
        <v>14.84987382267232</v>
      </c>
      <c r="N59" s="204">
        <v>15.240489476016625</v>
      </c>
      <c r="O59" s="204">
        <v>15.182008269953853</v>
      </c>
      <c r="P59" s="204">
        <v>15.022309576138591</v>
      </c>
      <c r="Q59" s="204">
        <v>15.765078424375417</v>
      </c>
      <c r="R59" s="205">
        <v>14.732871281014914</v>
      </c>
      <c r="T59" s="158" t="s">
        <v>244</v>
      </c>
      <c r="U59" s="162">
        <v>18.158022775147909</v>
      </c>
      <c r="V59" s="162">
        <v>19.574462711555078</v>
      </c>
      <c r="W59" s="204">
        <v>16.299297045636685</v>
      </c>
      <c r="X59" s="204">
        <v>17.790336021937616</v>
      </c>
      <c r="Y59" s="162">
        <v>18.606680996697385</v>
      </c>
      <c r="Z59" s="162">
        <v>19.203096587217757</v>
      </c>
      <c r="AA59" s="162">
        <v>19.199220954684929</v>
      </c>
      <c r="AB59" s="162">
        <v>18.839559917359619</v>
      </c>
      <c r="AC59" s="162">
        <v>20.306201736783041</v>
      </c>
      <c r="AD59" s="163">
        <v>18.387370647548551</v>
      </c>
    </row>
    <row r="60" spans="8:30" ht="15.75" thickBot="1" x14ac:dyDescent="0.3">
      <c r="H60" s="158" t="s">
        <v>248</v>
      </c>
      <c r="I60" s="164">
        <v>2.4E-2</v>
      </c>
      <c r="J60" s="164">
        <v>1.3999999999999999E-2</v>
      </c>
      <c r="K60" s="164">
        <v>0.12</v>
      </c>
      <c r="L60" s="164">
        <v>0.12</v>
      </c>
      <c r="M60" s="164">
        <v>0.12</v>
      </c>
      <c r="N60" s="164">
        <v>6.9999999999999993E-2</v>
      </c>
      <c r="O60" s="164">
        <v>0.24</v>
      </c>
      <c r="P60" s="164">
        <v>0.13999999999999999</v>
      </c>
      <c r="Q60" s="164">
        <v>9.6000000000000002E-2</v>
      </c>
      <c r="R60" s="165">
        <v>5.5999999999999994E-2</v>
      </c>
      <c r="T60" s="158" t="s">
        <v>248</v>
      </c>
      <c r="U60" s="164">
        <v>2.4E-2</v>
      </c>
      <c r="V60" s="164">
        <v>1.3999999999999999E-2</v>
      </c>
      <c r="W60" s="164">
        <v>0.12</v>
      </c>
      <c r="X60" s="164">
        <v>0.12</v>
      </c>
      <c r="Y60" s="164">
        <v>0.12</v>
      </c>
      <c r="Z60" s="164">
        <v>6.9999999999999993E-2</v>
      </c>
      <c r="AA60" s="164">
        <v>0.24</v>
      </c>
      <c r="AB60" s="164">
        <v>0.13999999999999999</v>
      </c>
      <c r="AC60" s="164">
        <v>9.6000000000000002E-2</v>
      </c>
      <c r="AD60" s="165">
        <v>5.5999999999999994E-2</v>
      </c>
    </row>
    <row r="61" spans="8:30" ht="15.75" thickBot="1" x14ac:dyDescent="0.3">
      <c r="H61" s="112" t="s">
        <v>249</v>
      </c>
      <c r="I61" s="167">
        <f>SUMPRODUCT(I59:R59,I60:R60)</f>
        <v>14.81347601464312</v>
      </c>
      <c r="T61" s="112" t="s">
        <v>249</v>
      </c>
      <c r="U61" s="167">
        <f>SUMPRODUCT(U59:AD59,U60:AD60)</f>
        <v>18.602049013931786</v>
      </c>
    </row>
    <row r="62" spans="8:30" x14ac:dyDescent="0.25">
      <c r="I62" s="166"/>
      <c r="J62" s="166"/>
      <c r="K62" s="166"/>
      <c r="L62" s="166"/>
      <c r="M62" s="166"/>
      <c r="N62" s="166"/>
      <c r="O62" s="166"/>
      <c r="P62" s="166"/>
      <c r="Q62" s="166"/>
      <c r="R62" s="166"/>
    </row>
  </sheetData>
  <mergeCells count="2">
    <mergeCell ref="H1:R1"/>
    <mergeCell ref="T1:A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topLeftCell="A7" workbookViewId="0">
      <selection activeCell="A19" sqref="A19"/>
    </sheetView>
  </sheetViews>
  <sheetFormatPr baseColWidth="10" defaultRowHeight="15" x14ac:dyDescent="0.25"/>
  <sheetData>
    <row r="1" spans="1:1" x14ac:dyDescent="0.25">
      <c r="A1" t="s">
        <v>250</v>
      </c>
    </row>
    <row r="2" spans="1:1" x14ac:dyDescent="0.25">
      <c r="A2" t="s">
        <v>251</v>
      </c>
    </row>
    <row r="3" spans="1:1" x14ac:dyDescent="0.25">
      <c r="A3" t="s">
        <v>252</v>
      </c>
    </row>
    <row r="4" spans="1:1" x14ac:dyDescent="0.25">
      <c r="A4" t="s">
        <v>253</v>
      </c>
    </row>
    <row r="5" spans="1:1" x14ac:dyDescent="0.25">
      <c r="A5" t="s">
        <v>254</v>
      </c>
    </row>
    <row r="6" spans="1:1" x14ac:dyDescent="0.25">
      <c r="A6" t="s">
        <v>255</v>
      </c>
    </row>
    <row r="7" spans="1:1" x14ac:dyDescent="0.25">
      <c r="A7" t="s">
        <v>256</v>
      </c>
    </row>
    <row r="8" spans="1:1" x14ac:dyDescent="0.25">
      <c r="A8" t="s">
        <v>257</v>
      </c>
    </row>
    <row r="9" spans="1:1" x14ac:dyDescent="0.25">
      <c r="A9" t="s">
        <v>258</v>
      </c>
    </row>
    <row r="10" spans="1:1" x14ac:dyDescent="0.25">
      <c r="A10" t="s">
        <v>259</v>
      </c>
    </row>
    <row r="11" spans="1:1" x14ac:dyDescent="0.25">
      <c r="A11" t="s">
        <v>260</v>
      </c>
    </row>
    <row r="12" spans="1:1" x14ac:dyDescent="0.25">
      <c r="A12" t="s">
        <v>261</v>
      </c>
    </row>
    <row r="13" spans="1:1" x14ac:dyDescent="0.25">
      <c r="A13" t="s">
        <v>262</v>
      </c>
    </row>
    <row r="14" spans="1:1" x14ac:dyDescent="0.25">
      <c r="A14" t="s">
        <v>263</v>
      </c>
    </row>
    <row r="15" spans="1:1" x14ac:dyDescent="0.25">
      <c r="A15" t="s">
        <v>264</v>
      </c>
    </row>
    <row r="18" spans="1:1" x14ac:dyDescent="0.25">
      <c r="A18" t="s">
        <v>265</v>
      </c>
    </row>
    <row r="19" spans="1:1" x14ac:dyDescent="0.25">
      <c r="A19" t="s">
        <v>266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G44" sqref="AG44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194" t="s">
        <v>9</v>
      </c>
      <c r="B1" s="194"/>
      <c r="D1" s="194" t="s">
        <v>9</v>
      </c>
      <c r="E1" s="194"/>
      <c r="F1" s="194"/>
      <c r="H1" s="193" t="s">
        <v>4</v>
      </c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G1" s="193" t="s">
        <v>7</v>
      </c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3"/>
    </row>
    <row r="2" spans="1:61" x14ac:dyDescent="0.25">
      <c r="A2" s="194" t="s">
        <v>2</v>
      </c>
      <c r="B2" s="194"/>
      <c r="D2" s="194" t="s">
        <v>3</v>
      </c>
      <c r="E2" s="194"/>
      <c r="F2" s="194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5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5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5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5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5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5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5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5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5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5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5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5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5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5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5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5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5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5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5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5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5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1.4537368309473762E-3</v>
      </c>
      <c r="AW26" s="5">
        <f t="shared" si="15"/>
        <v>1.4391994626379023E-3</v>
      </c>
      <c r="AX26" s="5">
        <f t="shared" si="16"/>
        <v>1.4248074680115234E-3</v>
      </c>
      <c r="AY26" s="5">
        <f t="shared" si="17"/>
        <v>1.4105593933314081E-3</v>
      </c>
      <c r="AZ26" s="5">
        <f t="shared" si="18"/>
        <v>1.3964537993980939E-3</v>
      </c>
      <c r="BA26" s="5">
        <f t="shared" si="19"/>
        <v>1.382489261404113E-3</v>
      </c>
      <c r="BB26" s="5">
        <f t="shared" si="20"/>
        <v>1.3686643687900717E-3</v>
      </c>
      <c r="BC26" s="5">
        <f t="shared" si="21"/>
        <v>1.3549777251021711E-3</v>
      </c>
      <c r="BD26" s="5">
        <f t="shared" si="22"/>
        <v>1.3414279478511494E-3</v>
      </c>
      <c r="BE26" s="5">
        <f t="shared" si="23"/>
        <v>1.3280136683726379E-3</v>
      </c>
      <c r="BF26" s="5">
        <f t="shared" si="24"/>
        <v>1.3147335316889114E-3</v>
      </c>
      <c r="BG26" s="5">
        <f t="shared" si="25"/>
        <v>1.3015861963720224E-3</v>
      </c>
      <c r="BH26" s="5">
        <f t="shared" si="26"/>
        <v>1.2885703344083022E-3</v>
      </c>
      <c r="BI26" s="5">
        <f t="shared" si="27"/>
        <v>1.2756846310642191E-3</v>
      </c>
    </row>
    <row r="27" spans="1:61" x14ac:dyDescent="0.25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5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5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5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5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5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5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5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5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5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5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5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5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5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5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5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5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5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5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5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5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5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5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5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5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5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5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5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5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5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5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5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5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5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5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5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5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5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5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5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5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5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5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5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5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5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5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5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5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5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5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5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5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5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5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5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5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5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5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5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5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5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5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5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5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5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5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5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5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5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5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5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5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5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5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5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194" t="s">
        <v>8</v>
      </c>
      <c r="B1" s="194"/>
      <c r="D1" s="194" t="s">
        <v>8</v>
      </c>
      <c r="E1" s="194"/>
      <c r="F1" s="194"/>
      <c r="H1" s="193" t="s">
        <v>4</v>
      </c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G1" s="193" t="s">
        <v>7</v>
      </c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3"/>
    </row>
    <row r="2" spans="1:61" x14ac:dyDescent="0.25">
      <c r="A2" s="194" t="s">
        <v>2</v>
      </c>
      <c r="B2" s="194"/>
      <c r="D2" s="194" t="s">
        <v>3</v>
      </c>
      <c r="E2" s="194"/>
      <c r="F2" s="194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5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5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5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5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5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5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5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5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5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5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5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5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5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5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5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5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5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5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5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5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5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5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5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5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5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5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5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5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5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5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5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5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5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5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5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5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5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5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5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5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5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5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5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5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5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5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5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5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5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5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5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5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5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5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5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5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5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5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5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5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5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5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5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5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5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5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5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5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5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5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5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5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5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5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5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5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5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5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5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5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5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5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5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5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5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5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5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5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5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5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5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5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5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5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5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5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5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5">
      <c r="E103" s="9"/>
    </row>
    <row r="104" spans="1:61" x14ac:dyDescent="0.25">
      <c r="E104" s="9"/>
    </row>
    <row r="105" spans="1:61" x14ac:dyDescent="0.25">
      <c r="E105" s="9"/>
    </row>
    <row r="106" spans="1:61" x14ac:dyDescent="0.25">
      <c r="E106" s="9"/>
    </row>
    <row r="107" spans="1:61" x14ac:dyDescent="0.25">
      <c r="E107" s="9"/>
    </row>
    <row r="108" spans="1:61" x14ac:dyDescent="0.25">
      <c r="E108" s="9"/>
    </row>
    <row r="109" spans="1:61" x14ac:dyDescent="0.25">
      <c r="E109" s="9"/>
    </row>
    <row r="110" spans="1:61" x14ac:dyDescent="0.25">
      <c r="E110" s="9"/>
    </row>
    <row r="111" spans="1:61" x14ac:dyDescent="0.25">
      <c r="E111" s="9"/>
    </row>
    <row r="112" spans="1:61" x14ac:dyDescent="0.25">
      <c r="E112" s="9"/>
    </row>
    <row r="113" spans="5:5" x14ac:dyDescent="0.25">
      <c r="E113" s="9"/>
    </row>
    <row r="114" spans="5:5" x14ac:dyDescent="0.25">
      <c r="E114" s="9"/>
    </row>
    <row r="115" spans="5:5" x14ac:dyDescent="0.25">
      <c r="E115" s="9"/>
    </row>
    <row r="116" spans="5:5" x14ac:dyDescent="0.25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112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119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120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121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5">
      <c r="A1" s="76" t="s">
        <v>122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77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77" t="s">
        <v>115</v>
      </c>
      <c r="E6" s="16">
        <v>60</v>
      </c>
    </row>
    <row r="7" spans="1:115" ht="12.75" customHeight="1" x14ac:dyDescent="0.2">
      <c r="A7" s="77" t="s">
        <v>116</v>
      </c>
      <c r="E7" s="16">
        <v>115</v>
      </c>
    </row>
    <row r="8" spans="1:115" ht="12.75" customHeight="1" x14ac:dyDescent="0.2">
      <c r="A8" s="77" t="s">
        <v>117</v>
      </c>
      <c r="E8" s="16">
        <v>2014</v>
      </c>
    </row>
    <row r="9" spans="1:115" ht="12.75" customHeight="1" x14ac:dyDescent="0.2">
      <c r="A9" s="77" t="s">
        <v>118</v>
      </c>
      <c r="E9" s="16">
        <v>2125</v>
      </c>
    </row>
    <row r="10" spans="1:115" ht="12.75" customHeight="1" x14ac:dyDescent="0.2">
      <c r="A10" s="77"/>
    </row>
    <row r="11" spans="1:115" ht="12.75" customHeight="1" x14ac:dyDescent="0.2">
      <c r="B11" s="78" t="s">
        <v>5</v>
      </c>
      <c r="C11" s="78"/>
      <c r="D11" s="78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2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2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2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2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2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2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2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2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2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2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2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2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2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2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2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2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2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2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2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2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2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2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2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2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2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2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2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2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2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2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2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2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2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2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2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2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2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2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2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2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2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2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125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2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2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2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2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2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2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2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2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2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2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2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2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2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2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2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2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2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2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2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2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2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2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2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2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2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2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2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2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2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2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2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2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2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2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2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2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2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2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2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124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2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2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2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2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2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2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2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2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2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2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2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2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2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2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2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2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2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2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2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2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2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2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2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2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2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2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2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2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2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2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2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2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2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2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2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2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2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2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2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2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2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2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126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2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2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2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2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2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2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2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2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2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2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2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2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2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2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2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2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2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2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2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2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2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2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2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2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2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2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2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2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2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2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2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2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2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2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2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2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2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2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2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127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2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2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2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2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2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2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2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2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2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2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2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2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2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2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2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2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2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2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2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2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2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2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2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2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2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2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2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2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2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2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2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2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2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2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2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2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2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2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2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2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2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2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2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2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2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2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2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2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2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2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2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2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2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2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128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2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2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2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2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2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2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2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2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2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2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2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2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2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2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2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2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2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2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2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2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2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2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2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2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2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2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2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2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2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2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2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2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2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2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2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2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2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2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2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2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2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2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2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2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2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2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2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2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2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2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2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2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2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2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5"/>
  <sheetData>
    <row r="1" spans="1:115" x14ac:dyDescent="0.25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70">
        <f>'Table de mortalité H'!AG44</f>
        <v>6.6239999999999997E-3</v>
      </c>
      <c r="E13" s="170">
        <f>'Table de mortalité H'!AH44</f>
        <v>6.4954944000000002E-3</v>
      </c>
      <c r="F13" s="170">
        <f>'Table de mortalité H'!AI44</f>
        <v>6.3720800063999999E-3</v>
      </c>
      <c r="G13" s="170">
        <f>'Table de mortalité H'!AJ44</f>
        <v>6.2548337342822405E-3</v>
      </c>
      <c r="H13" s="170">
        <f>'Table de mortalité H'!AK44</f>
        <v>6.143497693812016E-3</v>
      </c>
      <c r="I13" s="170">
        <f>'Table de mortalité H'!AL44</f>
        <v>6.0378295334784495E-3</v>
      </c>
      <c r="J13" s="170">
        <f>'Table de mortalité H'!AM44</f>
        <v>5.9388091291294031E-3</v>
      </c>
      <c r="K13" s="170">
        <f>'Table de mortalité H'!AN44</f>
        <v>5.8455698258020709E-3</v>
      </c>
      <c r="L13" s="170">
        <f>'Table de mortalité H'!AO44</f>
        <v>5.7584708353976199E-3</v>
      </c>
      <c r="M13" s="170">
        <f>'Table de mortalité H'!AP44</f>
        <v>5.6772763966185134E-3</v>
      </c>
      <c r="N13" s="170">
        <f>'Table de mortalité H'!AQ44</f>
        <v>5.6012008929038253E-3</v>
      </c>
      <c r="O13" s="170">
        <f>'Table de mortalité H'!AR44</f>
        <v>5.5300656415639467E-3</v>
      </c>
      <c r="P13" s="170">
        <f>'Table de mortalité H'!AS44</f>
        <v>5.4637048538651797E-3</v>
      </c>
      <c r="Q13" s="170">
        <f>'Table de mortalité H'!AT44</f>
        <v>5.4014186185311168E-3</v>
      </c>
      <c r="R13" s="170">
        <f>'Table de mortalité H'!AU44</f>
        <v>5.3425431555891275E-3</v>
      </c>
      <c r="S13" s="170">
        <f>'Table de mortalité H'!AV44</f>
        <v>5.2864464524554422E-3</v>
      </c>
      <c r="T13" s="170">
        <f>'Table de mortalité H'!AW44</f>
        <v>5.232524698640397E-3</v>
      </c>
      <c r="U13" s="170">
        <f>'Table de mortalité H'!AX44</f>
        <v>5.1801994516539928E-3</v>
      </c>
      <c r="V13" s="170">
        <f>'Table de mortalité H'!AY44</f>
        <v>5.1283974571374527E-3</v>
      </c>
      <c r="W13" s="170">
        <f>'Table de mortalité H'!AZ44</f>
        <v>5.0771134825660785E-3</v>
      </c>
      <c r="X13" s="170">
        <f>'Table de mortalité H'!BA44</f>
        <v>5.0263423477404177E-3</v>
      </c>
      <c r="Y13" s="170">
        <f>'Table de mortalité H'!BB44</f>
        <v>4.9760789242630134E-3</v>
      </c>
      <c r="Z13" s="170">
        <f>'Table de mortalité H'!BC44</f>
        <v>4.9263181350203836E-3</v>
      </c>
      <c r="AA13" s="170">
        <f>'Table de mortalité H'!BD44</f>
        <v>4.8770549536701797E-3</v>
      </c>
      <c r="AB13" s="170">
        <f>'Table de mortalité H'!BE44</f>
        <v>4.8282844041334779E-3</v>
      </c>
      <c r="AC13" s="170">
        <f>'Table de mortalité H'!BF44</f>
        <v>4.7800015600921435E-3</v>
      </c>
      <c r="AD13" s="170">
        <f>'Table de mortalité H'!BG44</f>
        <v>4.7322015444912222E-3</v>
      </c>
      <c r="AE13" s="170">
        <f>'Table de mortalité H'!BH44</f>
        <v>4.6848795290463097E-3</v>
      </c>
      <c r="AF13" s="170">
        <f>'Table de mortalité H'!BI44</f>
        <v>4.6380307337558465E-3</v>
      </c>
      <c r="AG13" s="170">
        <f>AF13*(1-'Table de mortalité H'!$AC44)</f>
        <v>4.5916504264182879E-3</v>
      </c>
      <c r="AH13" s="170">
        <f>AG13*(1-'Table de mortalité H'!$AC44)</f>
        <v>4.5457339221541054E-3</v>
      </c>
      <c r="AI13" s="170">
        <f>AH13*(1-'Table de mortalité H'!$AC44)</f>
        <v>4.5002765829325643E-3</v>
      </c>
      <c r="AJ13" s="170">
        <f>AI13*(1-'Table de mortalité H'!$AC44)</f>
        <v>4.4552738171032384E-3</v>
      </c>
      <c r="AK13" s="170">
        <f>AJ13*(1-'Table de mortalité H'!$AC44)</f>
        <v>4.4107210789322056E-3</v>
      </c>
      <c r="AL13" s="170">
        <f>AK13*(1-'Table de mortalité H'!$AC44)</f>
        <v>4.3666138681428832E-3</v>
      </c>
      <c r="AM13" s="170">
        <f>AL13*(1-'Table de mortalité H'!$AC44)</f>
        <v>4.3229477294614545E-3</v>
      </c>
      <c r="AN13" s="170">
        <f>AM13*(1-'Table de mortalité H'!$AC44)</f>
        <v>4.2797182521668396E-3</v>
      </c>
      <c r="AO13" s="170">
        <f>AN13*(1-'Table de mortalité H'!$AC44)</f>
        <v>4.236921069645171E-3</v>
      </c>
      <c r="AP13" s="170">
        <f>AO13*(1-'Table de mortalité H'!$AC44)</f>
        <v>4.1945518589487189E-3</v>
      </c>
      <c r="AQ13" s="170">
        <f>AP13*(1-'Table de mortalité H'!$AC44)</f>
        <v>4.1526063403592318E-3</v>
      </c>
      <c r="AR13" s="170">
        <f>AQ13*(1-'Table de mortalité H'!$AC44)</f>
        <v>4.1110802769556394E-3</v>
      </c>
      <c r="AS13" s="170">
        <f>AR13*(1-'Table de mortalité H'!$AC44)</f>
        <v>4.0699694741860833E-3</v>
      </c>
      <c r="AT13" s="170">
        <f>AS13*(1-'Table de mortalité H'!$AC44)</f>
        <v>4.0292697794442221E-3</v>
      </c>
      <c r="AU13" s="170">
        <f>AT13*(1-'Table de mortalité H'!$AC44)</f>
        <v>3.9889770816497801E-3</v>
      </c>
      <c r="AV13" s="170">
        <f>AU13*(1-'Table de mortalité H'!$AC44)</f>
        <v>3.9490873108332823E-3</v>
      </c>
      <c r="AW13" s="170">
        <f>AV13*(1-'Table de mortalité H'!$AC44)</f>
        <v>3.9095964377249496E-3</v>
      </c>
      <c r="AX13" s="170">
        <f>AW13*(1-'Table de mortalité H'!$AC44)</f>
        <v>3.8705004733477003E-3</v>
      </c>
      <c r="AY13" s="170">
        <f>AX13*(1-'Table de mortalité H'!$AC44)</f>
        <v>3.8317954686142232E-3</v>
      </c>
      <c r="AZ13" s="170">
        <f>AY13*(1-'Table de mortalité H'!$AC44)</f>
        <v>3.793477513928081E-3</v>
      </c>
      <c r="BA13" s="170">
        <f>AZ13*(1-'Table de mortalité H'!$AC44)</f>
        <v>3.7555427387888003E-3</v>
      </c>
      <c r="BB13" s="170">
        <f>BA13*(1-'Table de mortalité H'!$AC44)</f>
        <v>3.7179873114009123E-3</v>
      </c>
      <c r="BC13" s="170">
        <f>BB13*(1-'Table de mortalité H'!$AC44)</f>
        <v>3.6808074382869032E-3</v>
      </c>
      <c r="BD13" s="170">
        <f>BC13*(1-'Table de mortalité H'!$AC44)</f>
        <v>3.6439993639040343E-3</v>
      </c>
      <c r="BE13" s="170">
        <f>BD13*(1-'Table de mortalité H'!$AC44)</f>
        <v>3.6075593702649938E-3</v>
      </c>
      <c r="BF13" s="170">
        <f>BE13*(1-'Table de mortalité H'!$AC44)</f>
        <v>3.5714837765623438E-3</v>
      </c>
      <c r="BG13" s="170">
        <f>BF13*(1-'Table de mortalité H'!$AC44)</f>
        <v>3.5357689387967204E-3</v>
      </c>
      <c r="BH13" s="170">
        <f>BG13*(1-'Table de mortalité H'!$AC44)</f>
        <v>3.5004112494087533E-3</v>
      </c>
      <c r="BI13" s="170">
        <f>BH13*(1-'Table de mortalité H'!$AC44)</f>
        <v>3.4654071369146656E-3</v>
      </c>
      <c r="BJ13" s="170">
        <f>BI13*(1-'Table de mortalité H'!$AC44)</f>
        <v>3.430753065545519E-3</v>
      </c>
      <c r="BK13" s="170">
        <f>BJ13*(1-'Table de mortalité H'!$AC44)</f>
        <v>3.3964455348900638E-3</v>
      </c>
      <c r="BL13" s="170">
        <f>BK13*(1-'Table de mortalité H'!$AC44)</f>
        <v>3.3624810795411632E-3</v>
      </c>
      <c r="BM13" s="170">
        <f>BL13*(1-'Table de mortalité H'!$AC44)</f>
        <v>3.3288562687457516E-3</v>
      </c>
      <c r="BN13" s="170">
        <f>BM13*(1-'Table de mortalité H'!$AC44)</f>
        <v>3.295567706058294E-3</v>
      </c>
      <c r="BO13" s="170">
        <f>BN13*(1-'Table de mortalité H'!$AC44)</f>
        <v>3.2626120289977112E-3</v>
      </c>
      <c r="BP13" s="170">
        <f>BO13*(1-'Table de mortalité H'!$AC44)</f>
        <v>3.2299859087077339E-3</v>
      </c>
      <c r="BQ13" s="170">
        <f>BP13*(1-'Table de mortalité H'!$AC44)</f>
        <v>3.1976860496206565E-3</v>
      </c>
      <c r="BR13" s="170">
        <f>BQ13*(1-'Table de mortalité H'!$AC44)</f>
        <v>3.1657091891244497E-3</v>
      </c>
      <c r="BS13" s="170">
        <f>BR13*(1-'Table de mortalité H'!$AC44)</f>
        <v>3.134052097233205E-3</v>
      </c>
      <c r="BT13" s="170">
        <f>BS13*(1-'Table de mortalité H'!$AC44)</f>
        <v>3.102711576260873E-3</v>
      </c>
      <c r="BU13" s="170">
        <f>BT13*(1-'Table de mortalité H'!$AC44)</f>
        <v>3.0716844604982644E-3</v>
      </c>
      <c r="BV13" s="170">
        <f>BU13*(1-'Table de mortalité H'!$AC44)</f>
        <v>3.0409676158932816E-3</v>
      </c>
      <c r="BW13" s="170">
        <f>BV13*(1-'Table de mortalité H'!$AC44)</f>
        <v>3.0105579397343486E-3</v>
      </c>
      <c r="BX13" s="170">
        <f>BW13*(1-'Table de mortalité H'!$AC44)</f>
        <v>2.9804523603370052E-3</v>
      </c>
      <c r="BY13" s="170">
        <f>BX13*(1-'Table de mortalité H'!$AC44)</f>
        <v>2.9506478367336353E-3</v>
      </c>
      <c r="BZ13" s="170">
        <f>BY13*(1-'Table de mortalité H'!$AC44)</f>
        <v>2.9211413583662988E-3</v>
      </c>
      <c r="CA13" s="170">
        <f>BZ13*(1-'Table de mortalité H'!$AC44)</f>
        <v>2.8919299447826359E-3</v>
      </c>
      <c r="CB13" s="170">
        <f>CA13*(1-'Table de mortalité H'!$AC44)</f>
        <v>2.8630106453348095E-3</v>
      </c>
      <c r="CC13" s="170">
        <f>CB13*(1-'Table de mortalité H'!$AC44)</f>
        <v>2.8343805388814612E-3</v>
      </c>
      <c r="CD13" s="170">
        <f>CC13*(1-'Table de mortalité H'!$AC44)</f>
        <v>2.8060367334926464E-3</v>
      </c>
      <c r="CE13" s="170">
        <f>CD13*(1-'Table de mortalité H'!$AC44)</f>
        <v>2.7779763661577197E-3</v>
      </c>
      <c r="CF13" s="170">
        <f>CE13*(1-'Table de mortalité H'!$AC44)</f>
        <v>2.7501966024961427E-3</v>
      </c>
      <c r="CG13" s="170">
        <f>CF13*(1-'Table de mortalité H'!$AC44)</f>
        <v>2.7226946364711812E-3</v>
      </c>
      <c r="CH13" s="170">
        <f>CG13*(1-'Table de mortalité H'!$AC44)</f>
        <v>2.6954676901064694E-3</v>
      </c>
      <c r="CI13" s="170">
        <f>CH13*(1-'Table de mortalité H'!$AC44)</f>
        <v>2.6685130132054046E-3</v>
      </c>
      <c r="CJ13" s="170">
        <f>CI13*(1-'Table de mortalité H'!$AC44)</f>
        <v>2.6418278830733504E-3</v>
      </c>
      <c r="CK13" s="170">
        <f>CJ13*(1-'Table de mortalité H'!$AC44)</f>
        <v>2.6154096042426168E-3</v>
      </c>
      <c r="CL13" s="170">
        <f>CK13*(1-'Table de mortalité H'!$AC44)</f>
        <v>2.5892555082001906E-3</v>
      </c>
      <c r="CM13" s="170">
        <f>CL13*(1-'Table de mortalité H'!$AC44)</f>
        <v>2.5633629531181886E-3</v>
      </c>
      <c r="CN13" s="170">
        <f>CM13*(1-'Table de mortalité H'!$AC44)</f>
        <v>2.5377293235870064E-3</v>
      </c>
      <c r="CO13" s="170">
        <f>CN13*(1-'Table de mortalité H'!$AC44)</f>
        <v>2.5123520303511363E-3</v>
      </c>
      <c r="CP13" s="170">
        <f>CO13*(1-'Table de mortalité H'!$AC44)</f>
        <v>2.487228510047625E-3</v>
      </c>
      <c r="CQ13" s="170">
        <f>CP13*(1-'Table de mortalité H'!$AC44)</f>
        <v>2.4623562249471488E-3</v>
      </c>
      <c r="CR13" s="170">
        <f>CQ13*(1-'Table de mortalité H'!$AC44)</f>
        <v>2.4377326626976773E-3</v>
      </c>
      <c r="CS13" s="170">
        <f>CR13*(1-'Table de mortalité H'!$AC44)</f>
        <v>2.4133553360707006E-3</v>
      </c>
      <c r="CT13" s="170">
        <f>CS13*(1-'Table de mortalité H'!$AC44)</f>
        <v>2.3892217827099936E-3</v>
      </c>
      <c r="CU13" s="170">
        <f>CT13*(1-'Table de mortalité H'!$AC44)</f>
        <v>2.3653295648828937E-3</v>
      </c>
      <c r="CV13" s="170">
        <f>CU13*(1-'Table de mortalité H'!$AC44)</f>
        <v>2.3416762692340647E-3</v>
      </c>
      <c r="CW13" s="170">
        <f>CV13*(1-'Table de mortalité H'!$AC44)</f>
        <v>2.318259506541724E-3</v>
      </c>
      <c r="CX13" s="170">
        <f>CW13*(1-'Table de mortalité H'!$AC44)</f>
        <v>2.2950769114763068E-3</v>
      </c>
      <c r="CY13" s="170">
        <f>CX13*(1-'Table de mortalité H'!$AC44)</f>
        <v>2.2721261423615437E-3</v>
      </c>
      <c r="CZ13" s="170">
        <f>CY13*(1-'Table de mortalité H'!$AC44)</f>
        <v>2.2494048809379285E-3</v>
      </c>
      <c r="DA13" s="170">
        <f>CZ13*(1-'Table de mortalité H'!$AC44)</f>
        <v>2.2269108321285491E-3</v>
      </c>
      <c r="DB13" s="170">
        <f>DA13*(1-'Table de mortalité H'!$AC44)</f>
        <v>2.2046417238072635E-3</v>
      </c>
      <c r="DC13" s="170">
        <f>DB13*(1-'Table de mortalité H'!$AC44)</f>
        <v>2.1825953065691909E-3</v>
      </c>
      <c r="DD13" s="170">
        <f>DC13*(1-'Table de mortalité H'!$AC44)</f>
        <v>2.1607693535034989E-3</v>
      </c>
      <c r="DE13" s="170">
        <f>DD13*(1-'Table de mortalité H'!$AC44)</f>
        <v>2.1391616599684641E-3</v>
      </c>
      <c r="DF13" s="170">
        <f>DE13*(1-'Table de mortalité H'!$AC44)</f>
        <v>2.1177700433687796E-3</v>
      </c>
      <c r="DG13" s="170">
        <f>DF13*(1-'Table de mortalité H'!$AC44)</f>
        <v>2.0965923429350918E-3</v>
      </c>
      <c r="DH13" s="170">
        <f>DG13*(1-'Table de mortalité H'!$AC44)</f>
        <v>2.075626419505741E-3</v>
      </c>
      <c r="DI13" s="170">
        <f>DH13*(1-'Table de mortalité H'!$AC44)</f>
        <v>2.0548701553106835E-3</v>
      </c>
      <c r="DJ13" s="170">
        <f>DI13*(1-'Table de mortalité H'!$AC44)</f>
        <v>2.0343214537575766E-3</v>
      </c>
      <c r="DK13" s="170">
        <f>DJ13*(1-'Table de mortalité H'!$AC44)</f>
        <v>2.0139782392200006E-3</v>
      </c>
    </row>
    <row r="14" spans="1:115" x14ac:dyDescent="0.25">
      <c r="A14" s="16"/>
      <c r="B14" s="16">
        <v>58</v>
      </c>
      <c r="C14" s="16"/>
      <c r="D14" s="170">
        <f>'Table de mortalité H'!AG45</f>
        <v>7.2960000000000004E-3</v>
      </c>
      <c r="E14" s="170">
        <f>'Table de mortalité H'!AH45</f>
        <v>7.1551872000000004E-3</v>
      </c>
      <c r="F14" s="170">
        <f>'Table de mortalité H'!AI45</f>
        <v>7.0199541619200001E-3</v>
      </c>
      <c r="G14" s="170">
        <f>'Table de mortalité H'!AJ45</f>
        <v>6.8907870053406721E-3</v>
      </c>
      <c r="H14" s="170">
        <f>'Table de mortalité H'!AK45</f>
        <v>6.7681309966456079E-3</v>
      </c>
      <c r="I14" s="170">
        <f>'Table de mortalité H'!AL45</f>
        <v>6.652395956602968E-3</v>
      </c>
      <c r="J14" s="170">
        <f>'Table de mortalité H'!AM45</f>
        <v>6.5432966629146794E-3</v>
      </c>
      <c r="K14" s="170">
        <f>'Table de mortalité H'!AN45</f>
        <v>6.4405669053069188E-3</v>
      </c>
      <c r="L14" s="170">
        <f>'Table de mortalité H'!AO45</f>
        <v>6.3439584017273148E-3</v>
      </c>
      <c r="M14" s="170">
        <f>'Table de mortalité H'!AP45</f>
        <v>6.2538741924227873E-3</v>
      </c>
      <c r="N14" s="170">
        <f>'Table de mortalité H'!AQ45</f>
        <v>6.1694468908250798E-3</v>
      </c>
      <c r="O14" s="170">
        <f>'Table de mortalité H'!AR45</f>
        <v>6.0904779706225185E-3</v>
      </c>
      <c r="P14" s="170">
        <f>'Table de mortalité H'!AS45</f>
        <v>6.0167831871779862E-3</v>
      </c>
      <c r="Q14" s="170">
        <f>'Table de mortalité H'!AT45</f>
        <v>5.9475901805254392E-3</v>
      </c>
      <c r="R14" s="170">
        <f>'Table de mortalité H'!AU45</f>
        <v>5.8821666885396596E-3</v>
      </c>
      <c r="S14" s="170">
        <f>'Table de mortalité H'!AV45</f>
        <v>5.8198157216411391E-3</v>
      </c>
      <c r="T14" s="170">
        <f>'Table de mortalité H'!AW45</f>
        <v>5.7598716197082359E-3</v>
      </c>
      <c r="U14" s="170">
        <f>'Table de mortalité H'!AX45</f>
        <v>5.7016969163491823E-3</v>
      </c>
      <c r="V14" s="170">
        <f>'Table de mortalité H'!AY45</f>
        <v>5.6446799471856907E-3</v>
      </c>
      <c r="W14" s="170">
        <f>'Table de mortalité H'!AZ45</f>
        <v>5.588233147713834E-3</v>
      </c>
      <c r="X14" s="170">
        <f>'Table de mortalité H'!BA45</f>
        <v>5.5323508162366955E-3</v>
      </c>
      <c r="Y14" s="170">
        <f>'Table de mortalité H'!BB45</f>
        <v>5.4770273080743288E-3</v>
      </c>
      <c r="Z14" s="170">
        <f>'Table de mortalité H'!BC45</f>
        <v>5.4222570349935859E-3</v>
      </c>
      <c r="AA14" s="170">
        <f>'Table de mortalité H'!BD45</f>
        <v>5.3680344646436498E-3</v>
      </c>
      <c r="AB14" s="170">
        <f>'Table de mortalité H'!BE45</f>
        <v>5.314354119997213E-3</v>
      </c>
      <c r="AC14" s="170">
        <f>'Table de mortalité H'!BF45</f>
        <v>5.2612105787972407E-3</v>
      </c>
      <c r="AD14" s="170">
        <f>'Table de mortalité H'!BG45</f>
        <v>5.2085984730092681E-3</v>
      </c>
      <c r="AE14" s="170">
        <f>'Table de mortalité H'!BH45</f>
        <v>5.1565124882791752E-3</v>
      </c>
      <c r="AF14" s="170">
        <f>'Table de mortalité H'!BI45</f>
        <v>5.1049473633963836E-3</v>
      </c>
      <c r="AG14" s="170">
        <f>AF14*(1-'Table de mortalité H'!$AC45)</f>
        <v>5.0538978897624199E-3</v>
      </c>
      <c r="AH14" s="170">
        <f>AG14*(1-'Table de mortalité H'!$AC45)</f>
        <v>5.0033589108647953E-3</v>
      </c>
      <c r="AI14" s="170">
        <f>AH14*(1-'Table de mortalité H'!$AC45)</f>
        <v>4.9533253217561475E-3</v>
      </c>
      <c r="AJ14" s="170">
        <f>AI14*(1-'Table de mortalité H'!$AC45)</f>
        <v>4.903792068538586E-3</v>
      </c>
      <c r="AK14" s="170">
        <f>AJ14*(1-'Table de mortalité H'!$AC45)</f>
        <v>4.8547541478532004E-3</v>
      </c>
      <c r="AL14" s="170">
        <f>AK14*(1-'Table de mortalité H'!$AC45)</f>
        <v>4.8062066063746687E-3</v>
      </c>
      <c r="AM14" s="170">
        <f>AL14*(1-'Table de mortalité H'!$AC45)</f>
        <v>4.7581445403109216E-3</v>
      </c>
      <c r="AN14" s="170">
        <f>AM14*(1-'Table de mortalité H'!$AC45)</f>
        <v>4.7105630949078126E-3</v>
      </c>
      <c r="AO14" s="170">
        <f>AN14*(1-'Table de mortalité H'!$AC45)</f>
        <v>4.6634574639587345E-3</v>
      </c>
      <c r="AP14" s="170">
        <f>AO14*(1-'Table de mortalité H'!$AC45)</f>
        <v>4.6168228893191474E-3</v>
      </c>
      <c r="AQ14" s="170">
        <f>AP14*(1-'Table de mortalité H'!$AC45)</f>
        <v>4.5706546604259556E-3</v>
      </c>
      <c r="AR14" s="170">
        <f>AQ14*(1-'Table de mortalité H'!$AC45)</f>
        <v>4.524948113821696E-3</v>
      </c>
      <c r="AS14" s="170">
        <f>AR14*(1-'Table de mortalité H'!$AC45)</f>
        <v>4.4796986326834792E-3</v>
      </c>
      <c r="AT14" s="170">
        <f>AS14*(1-'Table de mortalité H'!$AC45)</f>
        <v>4.4349016463566442E-3</v>
      </c>
      <c r="AU14" s="170">
        <f>AT14*(1-'Table de mortalité H'!$AC45)</f>
        <v>4.3905526298930776E-3</v>
      </c>
      <c r="AV14" s="170">
        <f>AU14*(1-'Table de mortalité H'!$AC45)</f>
        <v>4.3466471035941466E-3</v>
      </c>
      <c r="AW14" s="170">
        <f>AV14*(1-'Table de mortalité H'!$AC45)</f>
        <v>4.3031806325582048E-3</v>
      </c>
      <c r="AX14" s="170">
        <f>AW14*(1-'Table de mortalité H'!$AC45)</f>
        <v>4.2601488262326223E-3</v>
      </c>
      <c r="AY14" s="170">
        <f>AX14*(1-'Table de mortalité H'!$AC45)</f>
        <v>4.2175473379702962E-3</v>
      </c>
      <c r="AZ14" s="170">
        <f>AY14*(1-'Table de mortalité H'!$AC45)</f>
        <v>4.1753718645905933E-3</v>
      </c>
      <c r="BA14" s="170">
        <f>AZ14*(1-'Table de mortalité H'!$AC45)</f>
        <v>4.1336181459446873E-3</v>
      </c>
      <c r="BB14" s="170">
        <f>BA14*(1-'Table de mortalité H'!$AC45)</f>
        <v>4.0922819644852405E-3</v>
      </c>
      <c r="BC14" s="170">
        <f>BB14*(1-'Table de mortalité H'!$AC45)</f>
        <v>4.051359144840388E-3</v>
      </c>
      <c r="BD14" s="170">
        <f>BC14*(1-'Table de mortalité H'!$AC45)</f>
        <v>4.010845553391984E-3</v>
      </c>
      <c r="BE14" s="170">
        <f>BD14*(1-'Table de mortalité H'!$AC45)</f>
        <v>3.9707370978580639E-3</v>
      </c>
      <c r="BF14" s="170">
        <f>BE14*(1-'Table de mortalité H'!$AC45)</f>
        <v>3.9310297268794836E-3</v>
      </c>
      <c r="BG14" s="170">
        <f>BF14*(1-'Table de mortalité H'!$AC45)</f>
        <v>3.8917194296106887E-3</v>
      </c>
      <c r="BH14" s="170">
        <f>BG14*(1-'Table de mortalité H'!$AC45)</f>
        <v>3.8528022353145818E-3</v>
      </c>
      <c r="BI14" s="170">
        <f>BH14*(1-'Table de mortalité H'!$AC45)</f>
        <v>3.8142742129614361E-3</v>
      </c>
      <c r="BJ14" s="170">
        <f>BI14*(1-'Table de mortalité H'!$AC45)</f>
        <v>3.7761314708318217E-3</v>
      </c>
      <c r="BK14" s="170">
        <f>BJ14*(1-'Table de mortalité H'!$AC45)</f>
        <v>3.7383701561235034E-3</v>
      </c>
      <c r="BL14" s="170">
        <f>BK14*(1-'Table de mortalité H'!$AC45)</f>
        <v>3.7009864545622683E-3</v>
      </c>
      <c r="BM14" s="170">
        <f>BL14*(1-'Table de mortalité H'!$AC45)</f>
        <v>3.6639765900166456E-3</v>
      </c>
      <c r="BN14" s="170">
        <f>BM14*(1-'Table de mortalité H'!$AC45)</f>
        <v>3.6273368241164792E-3</v>
      </c>
      <c r="BO14" s="170">
        <f>BN14*(1-'Table de mortalité H'!$AC45)</f>
        <v>3.5910634558753143E-3</v>
      </c>
      <c r="BP14" s="170">
        <f>BO14*(1-'Table de mortalité H'!$AC45)</f>
        <v>3.555152821316561E-3</v>
      </c>
      <c r="BQ14" s="170">
        <f>BP14*(1-'Table de mortalité H'!$AC45)</f>
        <v>3.5196012931033955E-3</v>
      </c>
      <c r="BR14" s="170">
        <f>BQ14*(1-'Table de mortalité H'!$AC45)</f>
        <v>3.4844052801723618E-3</v>
      </c>
      <c r="BS14" s="170">
        <f>BR14*(1-'Table de mortalité H'!$AC45)</f>
        <v>3.4495612273706382E-3</v>
      </c>
      <c r="BT14" s="170">
        <f>BS14*(1-'Table de mortalité H'!$AC45)</f>
        <v>3.4150656150969318E-3</v>
      </c>
      <c r="BU14" s="170">
        <f>BT14*(1-'Table de mortalité H'!$AC45)</f>
        <v>3.3809149589459626E-3</v>
      </c>
      <c r="BV14" s="170">
        <f>BU14*(1-'Table de mortalité H'!$AC45)</f>
        <v>3.3471058093565028E-3</v>
      </c>
      <c r="BW14" s="170">
        <f>BV14*(1-'Table de mortalité H'!$AC45)</f>
        <v>3.3136347512629379E-3</v>
      </c>
      <c r="BX14" s="170">
        <f>BW14*(1-'Table de mortalité H'!$AC45)</f>
        <v>3.2804984037503085E-3</v>
      </c>
      <c r="BY14" s="170">
        <f>BX14*(1-'Table de mortalité H'!$AC45)</f>
        <v>3.2476934197128056E-3</v>
      </c>
      <c r="BZ14" s="170">
        <f>BY14*(1-'Table de mortalité H'!$AC45)</f>
        <v>3.2152164855156775E-3</v>
      </c>
      <c r="CA14" s="170">
        <f>BZ14*(1-'Table de mortalité H'!$AC45)</f>
        <v>3.1830643206605205E-3</v>
      </c>
      <c r="CB14" s="170">
        <f>CA14*(1-'Table de mortalité H'!$AC45)</f>
        <v>3.1512336774539153E-3</v>
      </c>
      <c r="CC14" s="170">
        <f>CB14*(1-'Table de mortalité H'!$AC45)</f>
        <v>3.119721340679376E-3</v>
      </c>
      <c r="CD14" s="170">
        <f>CC14*(1-'Table de mortalité H'!$AC45)</f>
        <v>3.0885241272725823E-3</v>
      </c>
      <c r="CE14" s="170">
        <f>CD14*(1-'Table de mortalité H'!$AC45)</f>
        <v>3.0576388859998565E-3</v>
      </c>
      <c r="CF14" s="170">
        <f>CE14*(1-'Table de mortalité H'!$AC45)</f>
        <v>3.027062497139858E-3</v>
      </c>
      <c r="CG14" s="170">
        <f>CF14*(1-'Table de mortalité H'!$AC45)</f>
        <v>2.9967918721684594E-3</v>
      </c>
      <c r="CH14" s="170">
        <f>CG14*(1-'Table de mortalité H'!$AC45)</f>
        <v>2.9668239534467746E-3</v>
      </c>
      <c r="CI14" s="170">
        <f>CH14*(1-'Table de mortalité H'!$AC45)</f>
        <v>2.9371557139123068E-3</v>
      </c>
      <c r="CJ14" s="170">
        <f>CI14*(1-'Table de mortalité H'!$AC45)</f>
        <v>2.9077841567731835E-3</v>
      </c>
      <c r="CK14" s="170">
        <f>CJ14*(1-'Table de mortalité H'!$AC45)</f>
        <v>2.8787063152054516E-3</v>
      </c>
      <c r="CL14" s="170">
        <f>CK14*(1-'Table de mortalité H'!$AC45)</f>
        <v>2.8499192520533971E-3</v>
      </c>
      <c r="CM14" s="170">
        <f>CL14*(1-'Table de mortalité H'!$AC45)</f>
        <v>2.8214200595328628E-3</v>
      </c>
      <c r="CN14" s="170">
        <f>CM14*(1-'Table de mortalité H'!$AC45)</f>
        <v>2.7932058589375344E-3</v>
      </c>
      <c r="CO14" s="170">
        <f>CN14*(1-'Table de mortalité H'!$AC45)</f>
        <v>2.7652738003481588E-3</v>
      </c>
      <c r="CP14" s="170">
        <f>CO14*(1-'Table de mortalité H'!$AC45)</f>
        <v>2.7376210623446771E-3</v>
      </c>
      <c r="CQ14" s="170">
        <f>CP14*(1-'Table de mortalité H'!$AC45)</f>
        <v>2.7102448517212305E-3</v>
      </c>
      <c r="CR14" s="170">
        <f>CQ14*(1-'Table de mortalité H'!$AC45)</f>
        <v>2.6831424032040183E-3</v>
      </c>
      <c r="CS14" s="170">
        <f>CR14*(1-'Table de mortalité H'!$AC45)</f>
        <v>2.6563109791719781E-3</v>
      </c>
      <c r="CT14" s="170">
        <f>CS14*(1-'Table de mortalité H'!$AC45)</f>
        <v>2.6297478693802583E-3</v>
      </c>
      <c r="CU14" s="170">
        <f>CT14*(1-'Table de mortalité H'!$AC45)</f>
        <v>2.6034503906864556E-3</v>
      </c>
      <c r="CV14" s="170">
        <f>CU14*(1-'Table de mortalité H'!$AC45)</f>
        <v>2.5774158867795912E-3</v>
      </c>
      <c r="CW14" s="170">
        <f>CV14*(1-'Table de mortalité H'!$AC45)</f>
        <v>2.5516417279117954E-3</v>
      </c>
      <c r="CX14" s="170">
        <f>CW14*(1-'Table de mortalité H'!$AC45)</f>
        <v>2.5261253106326773E-3</v>
      </c>
      <c r="CY14" s="170">
        <f>CX14*(1-'Table de mortalité H'!$AC45)</f>
        <v>2.5008640575263506E-3</v>
      </c>
      <c r="CZ14" s="170">
        <f>CY14*(1-'Table de mortalité H'!$AC45)</f>
        <v>2.4758554169510873E-3</v>
      </c>
      <c r="DA14" s="170">
        <f>CZ14*(1-'Table de mortalité H'!$AC45)</f>
        <v>2.4510968627815765E-3</v>
      </c>
      <c r="DB14" s="170">
        <f>DA14*(1-'Table de mortalité H'!$AC45)</f>
        <v>2.4265858941537608E-3</v>
      </c>
      <c r="DC14" s="170">
        <f>DB14*(1-'Table de mortalité H'!$AC45)</f>
        <v>2.4023200352122232E-3</v>
      </c>
      <c r="DD14" s="170">
        <f>DC14*(1-'Table de mortalité H'!$AC45)</f>
        <v>2.378296834860101E-3</v>
      </c>
      <c r="DE14" s="170">
        <f>DD14*(1-'Table de mortalité H'!$AC45)</f>
        <v>2.3545138665115001E-3</v>
      </c>
      <c r="DF14" s="170">
        <f>DE14*(1-'Table de mortalité H'!$AC45)</f>
        <v>2.3309687278463848E-3</v>
      </c>
      <c r="DG14" s="170">
        <f>DF14*(1-'Table de mortalité H'!$AC45)</f>
        <v>2.3076590405679211E-3</v>
      </c>
      <c r="DH14" s="170">
        <f>DG14*(1-'Table de mortalité H'!$AC45)</f>
        <v>2.284582450162242E-3</v>
      </c>
      <c r="DI14" s="170">
        <f>DH14*(1-'Table de mortalité H'!$AC45)</f>
        <v>2.2617366256606195E-3</v>
      </c>
      <c r="DJ14" s="170">
        <f>DI14*(1-'Table de mortalité H'!$AC45)</f>
        <v>2.2391192594040134E-3</v>
      </c>
      <c r="DK14" s="170">
        <f>DJ14*(1-'Table de mortalité H'!$AC45)</f>
        <v>2.2167280668099732E-3</v>
      </c>
    </row>
    <row r="15" spans="1:115" x14ac:dyDescent="0.25">
      <c r="A15" s="16"/>
      <c r="B15" s="16">
        <v>59</v>
      </c>
      <c r="C15" s="16"/>
      <c r="D15" s="170">
        <f>'Table de mortalité H'!AG46</f>
        <v>8.003999999999999E-3</v>
      </c>
      <c r="E15" s="170">
        <f>'Table de mortalité H'!AH46</f>
        <v>7.8487223999999991E-3</v>
      </c>
      <c r="F15" s="170">
        <f>'Table de mortalité H'!AI46</f>
        <v>7.700381546639999E-3</v>
      </c>
      <c r="G15" s="170">
        <f>'Table de mortalité H'!AJ46</f>
        <v>7.5586945261818233E-3</v>
      </c>
      <c r="H15" s="170">
        <f>'Table de mortalité H'!AK46</f>
        <v>7.4241497636157866E-3</v>
      </c>
      <c r="I15" s="170">
        <f>'Table de mortalité H'!AL46</f>
        <v>7.2964543876815951E-3</v>
      </c>
      <c r="J15" s="170">
        <f>'Table de mortalité H'!AM46</f>
        <v>7.1760628902848489E-3</v>
      </c>
      <c r="K15" s="170">
        <f>'Table de mortalité H'!AN46</f>
        <v>7.0626810966183482E-3</v>
      </c>
      <c r="L15" s="170">
        <f>'Table de mortalité H'!AO46</f>
        <v>6.9567408801690725E-3</v>
      </c>
      <c r="M15" s="170">
        <f>'Table de mortalité H'!AP46</f>
        <v>6.8572594855826549E-3</v>
      </c>
      <c r="N15" s="170">
        <f>'Table de mortalité H'!AQ46</f>
        <v>6.7640007565787311E-3</v>
      </c>
      <c r="O15" s="170">
        <f>'Table de mortalité H'!AR46</f>
        <v>6.6767451468188656E-3</v>
      </c>
      <c r="P15" s="170">
        <f>'Table de mortalité H'!AS46</f>
        <v>6.594621181512994E-3</v>
      </c>
      <c r="Q15" s="170">
        <f>'Table de mortalité H'!AT46</f>
        <v>6.5174641136892921E-3</v>
      </c>
      <c r="R15" s="170">
        <f>'Table de mortalité H'!AU46</f>
        <v>6.4444685156159719E-3</v>
      </c>
      <c r="S15" s="170">
        <f>'Table de mortalité H'!AV46</f>
        <v>6.375512702498881E-3</v>
      </c>
      <c r="T15" s="170">
        <f>'Table de mortalité H'!AW46</f>
        <v>6.3092073703928924E-3</v>
      </c>
      <c r="U15" s="170">
        <f>'Table de mortalité H'!AX46</f>
        <v>6.245484375951924E-3</v>
      </c>
      <c r="V15" s="170">
        <f>'Table de mortalité H'!AY46</f>
        <v>6.1830295321924043E-3</v>
      </c>
      <c r="W15" s="170">
        <f>'Table de mortalité H'!AZ46</f>
        <v>6.1211992368704806E-3</v>
      </c>
      <c r="X15" s="170">
        <f>'Table de mortalité H'!BA46</f>
        <v>6.0599872445017758E-3</v>
      </c>
      <c r="Y15" s="170">
        <f>'Table de mortalité H'!BB46</f>
        <v>5.9993873720567579E-3</v>
      </c>
      <c r="Z15" s="170">
        <f>'Table de mortalité H'!BC46</f>
        <v>5.9393934983361903E-3</v>
      </c>
      <c r="AA15" s="170">
        <f>'Table de mortalité H'!BD46</f>
        <v>5.8799995633528283E-3</v>
      </c>
      <c r="AB15" s="170">
        <f>'Table de mortalité H'!BE46</f>
        <v>5.8211995677192995E-3</v>
      </c>
      <c r="AC15" s="170">
        <f>'Table de mortalité H'!BF46</f>
        <v>5.7629875720421062E-3</v>
      </c>
      <c r="AD15" s="170">
        <f>'Table de mortalité H'!BG46</f>
        <v>5.7053576963216847E-3</v>
      </c>
      <c r="AE15" s="170">
        <f>'Table de mortalité H'!BH46</f>
        <v>5.6483041193584674E-3</v>
      </c>
      <c r="AF15" s="170">
        <f>'Table de mortalité H'!BI46</f>
        <v>5.5918210781648828E-3</v>
      </c>
      <c r="AG15" s="170">
        <f>AF15*(1-'Table de mortalité H'!$AC46)</f>
        <v>5.5359028673832343E-3</v>
      </c>
      <c r="AH15" s="170">
        <f>AG15*(1-'Table de mortalité H'!$AC46)</f>
        <v>5.4805438387094023E-3</v>
      </c>
      <c r="AI15" s="170">
        <f>AH15*(1-'Table de mortalité H'!$AC46)</f>
        <v>5.4257384003223086E-3</v>
      </c>
      <c r="AJ15" s="170">
        <f>AI15*(1-'Table de mortalité H'!$AC46)</f>
        <v>5.3714810163190858E-3</v>
      </c>
      <c r="AK15" s="170">
        <f>AJ15*(1-'Table de mortalité H'!$AC46)</f>
        <v>5.3177662061558951E-3</v>
      </c>
      <c r="AL15" s="170">
        <f>AK15*(1-'Table de mortalité H'!$AC46)</f>
        <v>5.2645885440943362E-3</v>
      </c>
      <c r="AM15" s="170">
        <f>AL15*(1-'Table de mortalité H'!$AC46)</f>
        <v>5.2119426586533929E-3</v>
      </c>
      <c r="AN15" s="170">
        <f>AM15*(1-'Table de mortalité H'!$AC46)</f>
        <v>5.1598232320668588E-3</v>
      </c>
      <c r="AO15" s="170">
        <f>AN15*(1-'Table de mortalité H'!$AC46)</f>
        <v>5.1082249997461901E-3</v>
      </c>
      <c r="AP15" s="170">
        <f>AO15*(1-'Table de mortalité H'!$AC46)</f>
        <v>5.0571427497487281E-3</v>
      </c>
      <c r="AQ15" s="170">
        <f>AP15*(1-'Table de mortalité H'!$AC46)</f>
        <v>5.0065713222512409E-3</v>
      </c>
      <c r="AR15" s="170">
        <f>AQ15*(1-'Table de mortalité H'!$AC46)</f>
        <v>4.9565056090287284E-3</v>
      </c>
      <c r="AS15" s="170">
        <f>AR15*(1-'Table de mortalité H'!$AC46)</f>
        <v>4.906940552938441E-3</v>
      </c>
      <c r="AT15" s="170">
        <f>AS15*(1-'Table de mortalité H'!$AC46)</f>
        <v>4.8578711474090569E-3</v>
      </c>
      <c r="AU15" s="170">
        <f>AT15*(1-'Table de mortalité H'!$AC46)</f>
        <v>4.8092924359349667E-3</v>
      </c>
      <c r="AV15" s="170">
        <f>AU15*(1-'Table de mortalité H'!$AC46)</f>
        <v>4.7611995115756168E-3</v>
      </c>
      <c r="AW15" s="170">
        <f>AV15*(1-'Table de mortalité H'!$AC46)</f>
        <v>4.713587516459861E-3</v>
      </c>
      <c r="AX15" s="170">
        <f>AW15*(1-'Table de mortalité H'!$AC46)</f>
        <v>4.666451641295262E-3</v>
      </c>
      <c r="AY15" s="170">
        <f>AX15*(1-'Table de mortalité H'!$AC46)</f>
        <v>4.6197871248823096E-3</v>
      </c>
      <c r="AZ15" s="170">
        <f>AY15*(1-'Table de mortalité H'!$AC46)</f>
        <v>4.573589253633486E-3</v>
      </c>
      <c r="BA15" s="170">
        <f>AZ15*(1-'Table de mortalité H'!$AC46)</f>
        <v>4.5278533610971514E-3</v>
      </c>
      <c r="BB15" s="170">
        <f>BA15*(1-'Table de mortalité H'!$AC46)</f>
        <v>4.4825748274861799E-3</v>
      </c>
      <c r="BC15" s="170">
        <f>BB15*(1-'Table de mortalité H'!$AC46)</f>
        <v>4.4377490792113184E-3</v>
      </c>
      <c r="BD15" s="170">
        <f>BC15*(1-'Table de mortalité H'!$AC46)</f>
        <v>4.3933715884192049E-3</v>
      </c>
      <c r="BE15" s="170">
        <f>BD15*(1-'Table de mortalité H'!$AC46)</f>
        <v>4.3494378725350133E-3</v>
      </c>
      <c r="BF15" s="170">
        <f>BE15*(1-'Table de mortalité H'!$AC46)</f>
        <v>4.3059434938096629E-3</v>
      </c>
      <c r="BG15" s="170">
        <f>BF15*(1-'Table de mortalité H'!$AC46)</f>
        <v>4.2628840588715662E-3</v>
      </c>
      <c r="BH15" s="170">
        <f>BG15*(1-'Table de mortalité H'!$AC46)</f>
        <v>4.2202552182828501E-3</v>
      </c>
      <c r="BI15" s="170">
        <f>BH15*(1-'Table de mortalité H'!$AC46)</f>
        <v>4.1780526661000213E-3</v>
      </c>
      <c r="BJ15" s="170">
        <f>BI15*(1-'Table de mortalité H'!$AC46)</f>
        <v>4.136272139439021E-3</v>
      </c>
      <c r="BK15" s="170">
        <f>BJ15*(1-'Table de mortalité H'!$AC46)</f>
        <v>4.0949094180446309E-3</v>
      </c>
      <c r="BL15" s="170">
        <f>BK15*(1-'Table de mortalité H'!$AC46)</f>
        <v>4.0539603238641843E-3</v>
      </c>
      <c r="BM15" s="170">
        <f>BL15*(1-'Table de mortalité H'!$AC46)</f>
        <v>4.0134207206255421E-3</v>
      </c>
      <c r="BN15" s="170">
        <f>BM15*(1-'Table de mortalité H'!$AC46)</f>
        <v>3.9732865134192866E-3</v>
      </c>
      <c r="BO15" s="170">
        <f>BN15*(1-'Table de mortalité H'!$AC46)</f>
        <v>3.9335536482850934E-3</v>
      </c>
      <c r="BP15" s="170">
        <f>BO15*(1-'Table de mortalité H'!$AC46)</f>
        <v>3.8942181118022424E-3</v>
      </c>
      <c r="BQ15" s="170">
        <f>BP15*(1-'Table de mortalité H'!$AC46)</f>
        <v>3.8552759306842198E-3</v>
      </c>
      <c r="BR15" s="170">
        <f>BQ15*(1-'Table de mortalité H'!$AC46)</f>
        <v>3.8167231713773777E-3</v>
      </c>
      <c r="BS15" s="170">
        <f>BR15*(1-'Table de mortalité H'!$AC46)</f>
        <v>3.7785559396636037E-3</v>
      </c>
      <c r="BT15" s="170">
        <f>BS15*(1-'Table de mortalité H'!$AC46)</f>
        <v>3.7407703802669677E-3</v>
      </c>
      <c r="BU15" s="170">
        <f>BT15*(1-'Table de mortalité H'!$AC46)</f>
        <v>3.7033626764642982E-3</v>
      </c>
      <c r="BV15" s="170">
        <f>BU15*(1-'Table de mortalité H'!$AC46)</f>
        <v>3.6663290496996553E-3</v>
      </c>
      <c r="BW15" s="170">
        <f>BV15*(1-'Table de mortalité H'!$AC46)</f>
        <v>3.6296657592026589E-3</v>
      </c>
      <c r="BX15" s="170">
        <f>BW15*(1-'Table de mortalité H'!$AC46)</f>
        <v>3.5933691016106321E-3</v>
      </c>
      <c r="BY15" s="170">
        <f>BX15*(1-'Table de mortalité H'!$AC46)</f>
        <v>3.5574354105945257E-3</v>
      </c>
      <c r="BZ15" s="170">
        <f>BY15*(1-'Table de mortalité H'!$AC46)</f>
        <v>3.5218610564885806E-3</v>
      </c>
      <c r="CA15" s="170">
        <f>BZ15*(1-'Table de mortalité H'!$AC46)</f>
        <v>3.4866424459236945E-3</v>
      </c>
      <c r="CB15" s="170">
        <f>CA15*(1-'Table de mortalité H'!$AC46)</f>
        <v>3.4517760214644575E-3</v>
      </c>
      <c r="CC15" s="170">
        <f>CB15*(1-'Table de mortalité H'!$AC46)</f>
        <v>3.4172582612498129E-3</v>
      </c>
      <c r="CD15" s="170">
        <f>CC15*(1-'Table de mortalité H'!$AC46)</f>
        <v>3.3830856786373148E-3</v>
      </c>
      <c r="CE15" s="170">
        <f>CD15*(1-'Table de mortalité H'!$AC46)</f>
        <v>3.3492548218509418E-3</v>
      </c>
      <c r="CF15" s="170">
        <f>CE15*(1-'Table de mortalité H'!$AC46)</f>
        <v>3.3157622736324321E-3</v>
      </c>
      <c r="CG15" s="170">
        <f>CF15*(1-'Table de mortalité H'!$AC46)</f>
        <v>3.2826046508961076E-3</v>
      </c>
      <c r="CH15" s="170">
        <f>CG15*(1-'Table de mortalité H'!$AC46)</f>
        <v>3.2497786043871463E-3</v>
      </c>
      <c r="CI15" s="170">
        <f>CH15*(1-'Table de mortalité H'!$AC46)</f>
        <v>3.217280818343275E-3</v>
      </c>
      <c r="CJ15" s="170">
        <f>CI15*(1-'Table de mortalité H'!$AC46)</f>
        <v>3.185108010159842E-3</v>
      </c>
      <c r="CK15" s="170">
        <f>CJ15*(1-'Table de mortalité H'!$AC46)</f>
        <v>3.1532569300582436E-3</v>
      </c>
      <c r="CL15" s="170">
        <f>CK15*(1-'Table de mortalité H'!$AC46)</f>
        <v>3.1217243607576614E-3</v>
      </c>
      <c r="CM15" s="170">
        <f>CL15*(1-'Table de mortalité H'!$AC46)</f>
        <v>3.0905071171500849E-3</v>
      </c>
      <c r="CN15" s="170">
        <f>CM15*(1-'Table de mortalité H'!$AC46)</f>
        <v>3.059602045978584E-3</v>
      </c>
      <c r="CO15" s="170">
        <f>CN15*(1-'Table de mortalité H'!$AC46)</f>
        <v>3.0290060255187983E-3</v>
      </c>
      <c r="CP15" s="170">
        <f>CO15*(1-'Table de mortalité H'!$AC46)</f>
        <v>2.9987159652636102E-3</v>
      </c>
      <c r="CQ15" s="170">
        <f>CP15*(1-'Table de mortalité H'!$AC46)</f>
        <v>2.9687288056109741E-3</v>
      </c>
      <c r="CR15" s="170">
        <f>CQ15*(1-'Table de mortalité H'!$AC46)</f>
        <v>2.9390415175548643E-3</v>
      </c>
      <c r="CS15" s="170">
        <f>CR15*(1-'Table de mortalité H'!$AC46)</f>
        <v>2.9096511023793156E-3</v>
      </c>
      <c r="CT15" s="170">
        <f>CS15*(1-'Table de mortalité H'!$AC46)</f>
        <v>2.8805545913555223E-3</v>
      </c>
      <c r="CU15" s="170">
        <f>CT15*(1-'Table de mortalité H'!$AC46)</f>
        <v>2.8517490454419672E-3</v>
      </c>
      <c r="CV15" s="170">
        <f>CU15*(1-'Table de mortalité H'!$AC46)</f>
        <v>2.8232315549875475E-3</v>
      </c>
      <c r="CW15" s="170">
        <f>CV15*(1-'Table de mortalité H'!$AC46)</f>
        <v>2.7949992394376722E-3</v>
      </c>
      <c r="CX15" s="170">
        <f>CW15*(1-'Table de mortalité H'!$AC46)</f>
        <v>2.7670492470432953E-3</v>
      </c>
      <c r="CY15" s="170">
        <f>CX15*(1-'Table de mortalité H'!$AC46)</f>
        <v>2.7393787545728623E-3</v>
      </c>
      <c r="CZ15" s="170">
        <f>CY15*(1-'Table de mortalité H'!$AC46)</f>
        <v>2.7119849670271335E-3</v>
      </c>
      <c r="DA15" s="170">
        <f>CZ15*(1-'Table de mortalité H'!$AC46)</f>
        <v>2.6848651173568619E-3</v>
      </c>
      <c r="DB15" s="170">
        <f>DA15*(1-'Table de mortalité H'!$AC46)</f>
        <v>2.6580164661832934E-3</v>
      </c>
      <c r="DC15" s="170">
        <f>DB15*(1-'Table de mortalité H'!$AC46)</f>
        <v>2.6314363015214606E-3</v>
      </c>
      <c r="DD15" s="170">
        <f>DC15*(1-'Table de mortalité H'!$AC46)</f>
        <v>2.605121938506246E-3</v>
      </c>
      <c r="DE15" s="170">
        <f>DD15*(1-'Table de mortalité H'!$AC46)</f>
        <v>2.5790707191211833E-3</v>
      </c>
      <c r="DF15" s="170">
        <f>DE15*(1-'Table de mortalité H'!$AC46)</f>
        <v>2.5532800119299716E-3</v>
      </c>
      <c r="DG15" s="170">
        <f>DF15*(1-'Table de mortalité H'!$AC46)</f>
        <v>2.5277472118106718E-3</v>
      </c>
      <c r="DH15" s="170">
        <f>DG15*(1-'Table de mortalité H'!$AC46)</f>
        <v>2.5024697396925652E-3</v>
      </c>
      <c r="DI15" s="170">
        <f>DH15*(1-'Table de mortalité H'!$AC46)</f>
        <v>2.4774450422956396E-3</v>
      </c>
      <c r="DJ15" s="170">
        <f>DI15*(1-'Table de mortalité H'!$AC46)</f>
        <v>2.4526705918726834E-3</v>
      </c>
      <c r="DK15" s="170">
        <f>DJ15*(1-'Table de mortalité H'!$AC46)</f>
        <v>2.4281438859539567E-3</v>
      </c>
    </row>
    <row r="16" spans="1:115" x14ac:dyDescent="0.25">
      <c r="A16" s="16"/>
      <c r="B16" s="16">
        <v>60</v>
      </c>
      <c r="C16" s="16"/>
      <c r="D16" s="170">
        <f>'Table de mortalité H'!AG47</f>
        <v>8.7240000000000009E-3</v>
      </c>
      <c r="E16" s="170">
        <f>'Table de mortalité H'!AH47</f>
        <v>8.5547544000000014E-3</v>
      </c>
      <c r="F16" s="170">
        <f>'Table de mortalité H'!AI47</f>
        <v>8.3930695418400012E-3</v>
      </c>
      <c r="G16" s="170">
        <f>'Table de mortalité H'!AJ47</f>
        <v>8.2386370622701457E-3</v>
      </c>
      <c r="H16" s="170">
        <f>'Table de mortalité H'!AK47</f>
        <v>8.0919893225617368E-3</v>
      </c>
      <c r="I16" s="170">
        <f>'Table de mortalité H'!AL47</f>
        <v>7.9536163051459313E-3</v>
      </c>
      <c r="J16" s="170">
        <f>'Table de mortalité H'!AM47</f>
        <v>7.822381636111023E-3</v>
      </c>
      <c r="K16" s="170">
        <f>'Table de mortalité H'!AN47</f>
        <v>7.6987880062604685E-3</v>
      </c>
      <c r="L16" s="170">
        <f>'Table de mortalité H'!AO47</f>
        <v>7.5825363073659356E-3</v>
      </c>
      <c r="M16" s="170">
        <f>'Table de mortalité H'!AP47</f>
        <v>7.4733477845398662E-3</v>
      </c>
      <c r="N16" s="170">
        <f>'Table de mortalité H'!AQ47</f>
        <v>7.3709629198916698E-3</v>
      </c>
      <c r="O16" s="170">
        <f>'Table de mortalité H'!AR47</f>
        <v>7.2751404019330782E-3</v>
      </c>
      <c r="P16" s="170">
        <f>'Table de mortalité H'!AS47</f>
        <v>7.1849286609491081E-3</v>
      </c>
      <c r="Q16" s="170">
        <f>'Table de mortalité H'!AT47</f>
        <v>7.1001465027499084E-3</v>
      </c>
      <c r="R16" s="170">
        <f>'Table de mortalité H'!AU47</f>
        <v>7.0199148472688344E-3</v>
      </c>
      <c r="S16" s="170">
        <f>'Table de mortalité H'!AV47</f>
        <v>6.9433977754336041E-3</v>
      </c>
      <c r="T16" s="170">
        <f>'Table de mortalité H'!AW47</f>
        <v>6.8704920987915519E-3</v>
      </c>
      <c r="U16" s="170">
        <f>'Table de mortalité H'!AX47</f>
        <v>6.8004130793838779E-3</v>
      </c>
      <c r="V16" s="170">
        <f>'Table de mortalité H'!AY47</f>
        <v>6.7317289072821003E-3</v>
      </c>
      <c r="W16" s="170">
        <f>'Table de mortalité H'!AZ47</f>
        <v>6.6644116182092792E-3</v>
      </c>
      <c r="X16" s="170">
        <f>'Table de mortalité H'!BA47</f>
        <v>6.5977675020271864E-3</v>
      </c>
      <c r="Y16" s="170">
        <f>'Table de mortalité H'!BB47</f>
        <v>6.5317898270069149E-3</v>
      </c>
      <c r="Z16" s="170">
        <f>'Table de mortalité H'!BC47</f>
        <v>6.4664719287368458E-3</v>
      </c>
      <c r="AA16" s="170">
        <f>'Table de mortalité H'!BD47</f>
        <v>6.4018072094494775E-3</v>
      </c>
      <c r="AB16" s="170">
        <f>'Table de mortalité H'!BE47</f>
        <v>6.3377891373549823E-3</v>
      </c>
      <c r="AC16" s="170">
        <f>'Table de mortalité H'!BF47</f>
        <v>6.2744112459814328E-3</v>
      </c>
      <c r="AD16" s="170">
        <f>'Table de mortalité H'!BG47</f>
        <v>6.2116671335216188E-3</v>
      </c>
      <c r="AE16" s="170">
        <f>'Table de mortalité H'!BH47</f>
        <v>6.1495504621864022E-3</v>
      </c>
      <c r="AF16" s="170">
        <f>'Table de mortalité H'!BI47</f>
        <v>6.0880549575645379E-3</v>
      </c>
      <c r="AG16" s="170">
        <f>AF16*(1-'Table de mortalité H'!$AC47)</f>
        <v>6.0271744079888924E-3</v>
      </c>
      <c r="AH16" s="170">
        <f>AG16*(1-'Table de mortalité H'!$AC47)</f>
        <v>5.9669026639090038E-3</v>
      </c>
      <c r="AI16" s="170">
        <f>AH16*(1-'Table de mortalité H'!$AC47)</f>
        <v>5.9072336372699135E-3</v>
      </c>
      <c r="AJ16" s="170">
        <f>AI16*(1-'Table de mortalité H'!$AC47)</f>
        <v>5.8481613008972144E-3</v>
      </c>
      <c r="AK16" s="170">
        <f>AJ16*(1-'Table de mortalité H'!$AC47)</f>
        <v>5.7896796878882419E-3</v>
      </c>
      <c r="AL16" s="170">
        <f>AK16*(1-'Table de mortalité H'!$AC47)</f>
        <v>5.7317828910093595E-3</v>
      </c>
      <c r="AM16" s="170">
        <f>AL16*(1-'Table de mortalité H'!$AC47)</f>
        <v>5.6744650620992659E-3</v>
      </c>
      <c r="AN16" s="170">
        <f>AM16*(1-'Table de mortalité H'!$AC47)</f>
        <v>5.617720411478273E-3</v>
      </c>
      <c r="AO16" s="170">
        <f>AN16*(1-'Table de mortalité H'!$AC47)</f>
        <v>5.5615432073634905E-3</v>
      </c>
      <c r="AP16" s="170">
        <f>AO16*(1-'Table de mortalité H'!$AC47)</f>
        <v>5.5059277752898556E-3</v>
      </c>
      <c r="AQ16" s="170">
        <f>AP16*(1-'Table de mortalité H'!$AC47)</f>
        <v>5.4508684975369572E-3</v>
      </c>
      <c r="AR16" s="170">
        <f>AQ16*(1-'Table de mortalité H'!$AC47)</f>
        <v>5.3963598125615873E-3</v>
      </c>
      <c r="AS16" s="170">
        <f>AR16*(1-'Table de mortalité H'!$AC47)</f>
        <v>5.3423962144359717E-3</v>
      </c>
      <c r="AT16" s="170">
        <f>AS16*(1-'Table de mortalité H'!$AC47)</f>
        <v>5.2889722522916124E-3</v>
      </c>
      <c r="AU16" s="170">
        <f>AT16*(1-'Table de mortalité H'!$AC47)</f>
        <v>5.2360825297686963E-3</v>
      </c>
      <c r="AV16" s="170">
        <f>AU16*(1-'Table de mortalité H'!$AC47)</f>
        <v>5.1837217044710089E-3</v>
      </c>
      <c r="AW16" s="170">
        <f>AV16*(1-'Table de mortalité H'!$AC47)</f>
        <v>5.1318844874262987E-3</v>
      </c>
      <c r="AX16" s="170">
        <f>AW16*(1-'Table de mortalité H'!$AC47)</f>
        <v>5.0805656425520354E-3</v>
      </c>
      <c r="AY16" s="170">
        <f>AX16*(1-'Table de mortalité H'!$AC47)</f>
        <v>5.0297599861265146E-3</v>
      </c>
      <c r="AZ16" s="170">
        <f>AY16*(1-'Table de mortalité H'!$AC47)</f>
        <v>4.9794623862652494E-3</v>
      </c>
      <c r="BA16" s="170">
        <f>AZ16*(1-'Table de mortalité H'!$AC47)</f>
        <v>4.9296677624025972E-3</v>
      </c>
      <c r="BB16" s="170">
        <f>BA16*(1-'Table de mortalité H'!$AC47)</f>
        <v>4.880371084778571E-3</v>
      </c>
      <c r="BC16" s="170">
        <f>BB16*(1-'Table de mortalité H'!$AC47)</f>
        <v>4.8315673739307849E-3</v>
      </c>
      <c r="BD16" s="170">
        <f>BC16*(1-'Table de mortalité H'!$AC47)</f>
        <v>4.7832517001914774E-3</v>
      </c>
      <c r="BE16" s="170">
        <f>BD16*(1-'Table de mortalité H'!$AC47)</f>
        <v>4.7354191831895627E-3</v>
      </c>
      <c r="BF16" s="170">
        <f>BE16*(1-'Table de mortalité H'!$AC47)</f>
        <v>4.6880649913576674E-3</v>
      </c>
      <c r="BG16" s="170">
        <f>BF16*(1-'Table de mortalité H'!$AC47)</f>
        <v>4.6411843414440905E-3</v>
      </c>
      <c r="BH16" s="170">
        <f>BG16*(1-'Table de mortalité H'!$AC47)</f>
        <v>4.5947724980296492E-3</v>
      </c>
      <c r="BI16" s="170">
        <f>BH16*(1-'Table de mortalité H'!$AC47)</f>
        <v>4.5488247730493528E-3</v>
      </c>
      <c r="BJ16" s="170">
        <f>BI16*(1-'Table de mortalité H'!$AC47)</f>
        <v>4.5033365253188589E-3</v>
      </c>
      <c r="BK16" s="170">
        <f>BJ16*(1-'Table de mortalité H'!$AC47)</f>
        <v>4.4583031600656702E-3</v>
      </c>
      <c r="BL16" s="170">
        <f>BK16*(1-'Table de mortalité H'!$AC47)</f>
        <v>4.4137201284650132E-3</v>
      </c>
      <c r="BM16" s="170">
        <f>BL16*(1-'Table de mortalité H'!$AC47)</f>
        <v>4.3695829271803632E-3</v>
      </c>
      <c r="BN16" s="170">
        <f>BM16*(1-'Table de mortalité H'!$AC47)</f>
        <v>4.3258870979085593E-3</v>
      </c>
      <c r="BO16" s="170">
        <f>BN16*(1-'Table de mortalité H'!$AC47)</f>
        <v>4.2826282269294736E-3</v>
      </c>
      <c r="BP16" s="170">
        <f>BO16*(1-'Table de mortalité H'!$AC47)</f>
        <v>4.2398019446601787E-3</v>
      </c>
      <c r="BQ16" s="170">
        <f>BP16*(1-'Table de mortalité H'!$AC47)</f>
        <v>4.1974039252135765E-3</v>
      </c>
      <c r="BR16" s="170">
        <f>BQ16*(1-'Table de mortalité H'!$AC47)</f>
        <v>4.1554298859614409E-3</v>
      </c>
      <c r="BS16" s="170">
        <f>BR16*(1-'Table de mortalité H'!$AC47)</f>
        <v>4.1138755871018267E-3</v>
      </c>
      <c r="BT16" s="170">
        <f>BS16*(1-'Table de mortalité H'!$AC47)</f>
        <v>4.0727368312308086E-3</v>
      </c>
      <c r="BU16" s="170">
        <f>BT16*(1-'Table de mortalité H'!$AC47)</f>
        <v>4.0320094629185E-3</v>
      </c>
      <c r="BV16" s="170">
        <f>BU16*(1-'Table de mortalité H'!$AC47)</f>
        <v>3.9916893682893154E-3</v>
      </c>
      <c r="BW16" s="170">
        <f>BV16*(1-'Table de mortalité H'!$AC47)</f>
        <v>3.951772474606422E-3</v>
      </c>
      <c r="BX16" s="170">
        <f>BW16*(1-'Table de mortalité H'!$AC47)</f>
        <v>3.9122547498603574E-3</v>
      </c>
      <c r="BY16" s="170">
        <f>BX16*(1-'Table de mortalité H'!$AC47)</f>
        <v>3.8731322023617537E-3</v>
      </c>
      <c r="BZ16" s="170">
        <f>BY16*(1-'Table de mortalité H'!$AC47)</f>
        <v>3.8344008803381361E-3</v>
      </c>
      <c r="CA16" s="170">
        <f>BZ16*(1-'Table de mortalité H'!$AC47)</f>
        <v>3.7960568715347549E-3</v>
      </c>
      <c r="CB16" s="170">
        <f>CA16*(1-'Table de mortalité H'!$AC47)</f>
        <v>3.7580963028194074E-3</v>
      </c>
      <c r="CC16" s="170">
        <f>CB16*(1-'Table de mortalité H'!$AC47)</f>
        <v>3.7205153397912132E-3</v>
      </c>
      <c r="CD16" s="170">
        <f>CC16*(1-'Table de mortalité H'!$AC47)</f>
        <v>3.6833101863933009E-3</v>
      </c>
      <c r="CE16" s="170">
        <f>CD16*(1-'Table de mortalité H'!$AC47)</f>
        <v>3.6464770845293678E-3</v>
      </c>
      <c r="CF16" s="170">
        <f>CE16*(1-'Table de mortalité H'!$AC47)</f>
        <v>3.6100123136840741E-3</v>
      </c>
      <c r="CG16" s="170">
        <f>CF16*(1-'Table de mortalité H'!$AC47)</f>
        <v>3.5739121905472332E-3</v>
      </c>
      <c r="CH16" s="170">
        <f>CG16*(1-'Table de mortalité H'!$AC47)</f>
        <v>3.538173068641761E-3</v>
      </c>
      <c r="CI16" s="170">
        <f>CH16*(1-'Table de mortalité H'!$AC47)</f>
        <v>3.5027913379553433E-3</v>
      </c>
      <c r="CJ16" s="170">
        <f>CI16*(1-'Table de mortalité H'!$AC47)</f>
        <v>3.4677634245757899E-3</v>
      </c>
      <c r="CK16" s="170">
        <f>CJ16*(1-'Table de mortalité H'!$AC47)</f>
        <v>3.4330857903300321E-3</v>
      </c>
      <c r="CL16" s="170">
        <f>CK16*(1-'Table de mortalité H'!$AC47)</f>
        <v>3.3987549324267317E-3</v>
      </c>
      <c r="CM16" s="170">
        <f>CL16*(1-'Table de mortalité H'!$AC47)</f>
        <v>3.3647673831024645E-3</v>
      </c>
      <c r="CN16" s="170">
        <f>CM16*(1-'Table de mortalité H'!$AC47)</f>
        <v>3.3311197092714398E-3</v>
      </c>
      <c r="CO16" s="170">
        <f>CN16*(1-'Table de mortalité H'!$AC47)</f>
        <v>3.2978085121787254E-3</v>
      </c>
      <c r="CP16" s="170">
        <f>CO16*(1-'Table de mortalité H'!$AC47)</f>
        <v>3.2648304270569382E-3</v>
      </c>
      <c r="CQ16" s="170">
        <f>CP16*(1-'Table de mortalité H'!$AC47)</f>
        <v>3.2321821227863689E-3</v>
      </c>
      <c r="CR16" s="170">
        <f>CQ16*(1-'Table de mortalité H'!$AC47)</f>
        <v>3.1998603015585053E-3</v>
      </c>
      <c r="CS16" s="170">
        <f>CR16*(1-'Table de mortalité H'!$AC47)</f>
        <v>3.1678616985429202E-3</v>
      </c>
      <c r="CT16" s="170">
        <f>CS16*(1-'Table de mortalité H'!$AC47)</f>
        <v>3.1361830815574911E-3</v>
      </c>
      <c r="CU16" s="170">
        <f>CT16*(1-'Table de mortalité H'!$AC47)</f>
        <v>3.1048212507419162E-3</v>
      </c>
      <c r="CV16" s="170">
        <f>CU16*(1-'Table de mortalité H'!$AC47)</f>
        <v>3.0737730382344969E-3</v>
      </c>
      <c r="CW16" s="170">
        <f>CV16*(1-'Table de mortalité H'!$AC47)</f>
        <v>3.0430353078521517E-3</v>
      </c>
      <c r="CX16" s="170">
        <f>CW16*(1-'Table de mortalité H'!$AC47)</f>
        <v>3.0126049547736303E-3</v>
      </c>
      <c r="CY16" s="170">
        <f>CX16*(1-'Table de mortalité H'!$AC47)</f>
        <v>2.982478905225894E-3</v>
      </c>
      <c r="CZ16" s="170">
        <f>CY16*(1-'Table de mortalité H'!$AC47)</f>
        <v>2.9526541161736353E-3</v>
      </c>
      <c r="DA16" s="170">
        <f>CZ16*(1-'Table de mortalité H'!$AC47)</f>
        <v>2.923127575011899E-3</v>
      </c>
      <c r="DB16" s="170">
        <f>DA16*(1-'Table de mortalité H'!$AC47)</f>
        <v>2.8938962992617798E-3</v>
      </c>
      <c r="DC16" s="170">
        <f>DB16*(1-'Table de mortalité H'!$AC47)</f>
        <v>2.8649573362691618E-3</v>
      </c>
      <c r="DD16" s="170">
        <f>DC16*(1-'Table de mortalité H'!$AC47)</f>
        <v>2.8363077629064704E-3</v>
      </c>
      <c r="DE16" s="170">
        <f>DD16*(1-'Table de mortalité H'!$AC47)</f>
        <v>2.8079446852774057E-3</v>
      </c>
      <c r="DF16" s="170">
        <f>DE16*(1-'Table de mortalité H'!$AC47)</f>
        <v>2.7798652384246315E-3</v>
      </c>
      <c r="DG16" s="170">
        <f>DF16*(1-'Table de mortalité H'!$AC47)</f>
        <v>2.7520665860403851E-3</v>
      </c>
      <c r="DH16" s="170">
        <f>DG16*(1-'Table de mortalité H'!$AC47)</f>
        <v>2.7245459201799813E-3</v>
      </c>
      <c r="DI16" s="170">
        <f>DH16*(1-'Table de mortalité H'!$AC47)</f>
        <v>2.6973004609781815E-3</v>
      </c>
      <c r="DJ16" s="170">
        <f>DI16*(1-'Table de mortalité H'!$AC47)</f>
        <v>2.6703274563683998E-3</v>
      </c>
      <c r="DK16" s="170">
        <f>DJ16*(1-'Table de mortalité H'!$AC47)</f>
        <v>2.6436241818047156E-3</v>
      </c>
    </row>
    <row r="17" spans="1:115" x14ac:dyDescent="0.25">
      <c r="A17" s="16"/>
      <c r="B17" s="16">
        <v>61</v>
      </c>
      <c r="C17" s="16"/>
      <c r="D17" s="170">
        <f>'Table de mortalité H'!AG48</f>
        <v>9.3653E-3</v>
      </c>
      <c r="E17" s="170">
        <f>'Table de mortalité H'!AH48</f>
        <v>9.1836131799999995E-3</v>
      </c>
      <c r="F17" s="170">
        <f>'Table de mortalité H'!AI48</f>
        <v>9.0100428908979988E-3</v>
      </c>
      <c r="G17" s="170">
        <f>'Table de mortalité H'!AJ48</f>
        <v>8.8451591059945656E-3</v>
      </c>
      <c r="H17" s="170">
        <f>'Table de mortalité H'!AK48</f>
        <v>8.6885997898184606E-3</v>
      </c>
      <c r="I17" s="170">
        <f>'Table de mortalité H'!AL48</f>
        <v>8.5408935933915468E-3</v>
      </c>
      <c r="J17" s="170">
        <f>'Table de mortalité H'!AM48</f>
        <v>8.401677027819264E-3</v>
      </c>
      <c r="K17" s="170">
        <f>'Table de mortalité H'!AN48</f>
        <v>8.2697706984825019E-3</v>
      </c>
      <c r="L17" s="170">
        <f>'Table de mortalité H'!AO48</f>
        <v>8.1457241380052635E-3</v>
      </c>
      <c r="M17" s="170">
        <f>'Table de mortalité H'!AP48</f>
        <v>8.0292402828317892E-3</v>
      </c>
      <c r="N17" s="170">
        <f>'Table de mortalité H'!AQ48</f>
        <v>7.9200426149852766E-3</v>
      </c>
      <c r="O17" s="170">
        <f>'Table de mortalité H'!AR48</f>
        <v>7.817874065251966E-3</v>
      </c>
      <c r="P17" s="170">
        <f>'Table de mortalité H'!AS48</f>
        <v>7.7217142142493667E-3</v>
      </c>
      <c r="Q17" s="170">
        <f>'Table de mortalité H'!AT48</f>
        <v>7.6305979865212243E-3</v>
      </c>
      <c r="R17" s="170">
        <f>'Table de mortalité H'!AU48</f>
        <v>7.5443722292735348E-3</v>
      </c>
      <c r="S17" s="170">
        <f>'Table de mortalité H'!AV48</f>
        <v>7.4628930091973807E-3</v>
      </c>
      <c r="T17" s="170">
        <f>'Table de mortalité H'!AW48</f>
        <v>7.3845326326008086E-3</v>
      </c>
      <c r="U17" s="170">
        <f>'Table de mortalité H'!AX48</f>
        <v>7.3092103997482805E-3</v>
      </c>
      <c r="V17" s="170">
        <f>'Table de mortalité H'!AY48</f>
        <v>7.2353873747108225E-3</v>
      </c>
      <c r="W17" s="170">
        <f>'Table de mortalité H'!AZ48</f>
        <v>7.1630335009637142E-3</v>
      </c>
      <c r="X17" s="170">
        <f>'Table de mortalité H'!BA48</f>
        <v>7.0914031659540773E-3</v>
      </c>
      <c r="Y17" s="170">
        <f>'Table de mortalité H'!BB48</f>
        <v>7.0204891342945368E-3</v>
      </c>
      <c r="Z17" s="170">
        <f>'Table de mortalité H'!BC48</f>
        <v>6.9502842429515913E-3</v>
      </c>
      <c r="AA17" s="170">
        <f>'Table de mortalité H'!BD48</f>
        <v>6.8807814005220755E-3</v>
      </c>
      <c r="AB17" s="170">
        <f>'Table de mortalité H'!BE48</f>
        <v>6.8119735865168549E-3</v>
      </c>
      <c r="AC17" s="170">
        <f>'Table de mortalité H'!BF48</f>
        <v>6.7438538506516864E-3</v>
      </c>
      <c r="AD17" s="170">
        <f>'Table de mortalité H'!BG48</f>
        <v>6.6764153121451697E-3</v>
      </c>
      <c r="AE17" s="170">
        <f>'Table de mortalité H'!BH48</f>
        <v>6.609651159023718E-3</v>
      </c>
      <c r="AF17" s="170">
        <f>'Table de mortalité H'!BI48</f>
        <v>6.543554647433481E-3</v>
      </c>
      <c r="AG17" s="170">
        <f>AF17*(1-'Table de mortalité H'!$AC48)</f>
        <v>6.4781191009591465E-3</v>
      </c>
      <c r="AH17" s="170">
        <f>AG17*(1-'Table de mortalité H'!$AC48)</f>
        <v>6.4133379099495548E-3</v>
      </c>
      <c r="AI17" s="170">
        <f>AH17*(1-'Table de mortalité H'!$AC48)</f>
        <v>6.349204530850059E-3</v>
      </c>
      <c r="AJ17" s="170">
        <f>AI17*(1-'Table de mortalité H'!$AC48)</f>
        <v>6.2857124855415581E-3</v>
      </c>
      <c r="AK17" s="170">
        <f>AJ17*(1-'Table de mortalité H'!$AC48)</f>
        <v>6.2228553606861426E-3</v>
      </c>
      <c r="AL17" s="170">
        <f>AK17*(1-'Table de mortalité H'!$AC48)</f>
        <v>6.1606268070792808E-3</v>
      </c>
      <c r="AM17" s="170">
        <f>AL17*(1-'Table de mortalité H'!$AC48)</f>
        <v>6.0990205390084882E-3</v>
      </c>
      <c r="AN17" s="170">
        <f>AM17*(1-'Table de mortalité H'!$AC48)</f>
        <v>6.0380303336184035E-3</v>
      </c>
      <c r="AO17" s="170">
        <f>AN17*(1-'Table de mortalité H'!$AC48)</f>
        <v>5.9776500302822196E-3</v>
      </c>
      <c r="AP17" s="170">
        <f>AO17*(1-'Table de mortalité H'!$AC48)</f>
        <v>5.9178735299793978E-3</v>
      </c>
      <c r="AQ17" s="170">
        <f>AP17*(1-'Table de mortalité H'!$AC48)</f>
        <v>5.8586947946796036E-3</v>
      </c>
      <c r="AR17" s="170">
        <f>AQ17*(1-'Table de mortalité H'!$AC48)</f>
        <v>5.8001078467328077E-3</v>
      </c>
      <c r="AS17" s="170">
        <f>AR17*(1-'Table de mortalité H'!$AC48)</f>
        <v>5.7421067682654793E-3</v>
      </c>
      <c r="AT17" s="170">
        <f>AS17*(1-'Table de mortalité H'!$AC48)</f>
        <v>5.6846857005828245E-3</v>
      </c>
      <c r="AU17" s="170">
        <f>AT17*(1-'Table de mortalité H'!$AC48)</f>
        <v>5.627838843576996E-3</v>
      </c>
      <c r="AV17" s="170">
        <f>AU17*(1-'Table de mortalité H'!$AC48)</f>
        <v>5.5715604551412256E-3</v>
      </c>
      <c r="AW17" s="170">
        <f>AV17*(1-'Table de mortalité H'!$AC48)</f>
        <v>5.5158448505898136E-3</v>
      </c>
      <c r="AX17" s="170">
        <f>AW17*(1-'Table de mortalité H'!$AC48)</f>
        <v>5.4606864020839158E-3</v>
      </c>
      <c r="AY17" s="170">
        <f>AX17*(1-'Table de mortalité H'!$AC48)</f>
        <v>5.406079538063077E-3</v>
      </c>
      <c r="AZ17" s="170">
        <f>AY17*(1-'Table de mortalité H'!$AC48)</f>
        <v>5.352018742682446E-3</v>
      </c>
      <c r="BA17" s="170">
        <f>AZ17*(1-'Table de mortalité H'!$AC48)</f>
        <v>5.2984985552556214E-3</v>
      </c>
      <c r="BB17" s="170">
        <f>BA17*(1-'Table de mortalité H'!$AC48)</f>
        <v>5.2455135697030654E-3</v>
      </c>
      <c r="BC17" s="170">
        <f>BB17*(1-'Table de mortalité H'!$AC48)</f>
        <v>5.1930584340060346E-3</v>
      </c>
      <c r="BD17" s="170">
        <f>BC17*(1-'Table de mortalité H'!$AC48)</f>
        <v>5.1411278496659744E-3</v>
      </c>
      <c r="BE17" s="170">
        <f>BD17*(1-'Table de mortalité H'!$AC48)</f>
        <v>5.0897165711693143E-3</v>
      </c>
      <c r="BF17" s="170">
        <f>BE17*(1-'Table de mortalité H'!$AC48)</f>
        <v>5.0388194054576214E-3</v>
      </c>
      <c r="BG17" s="170">
        <f>BF17*(1-'Table de mortalité H'!$AC48)</f>
        <v>4.988431211403045E-3</v>
      </c>
      <c r="BH17" s="170">
        <f>BG17*(1-'Table de mortalité H'!$AC48)</f>
        <v>4.9385468992890142E-3</v>
      </c>
      <c r="BI17" s="170">
        <f>BH17*(1-'Table de mortalité H'!$AC48)</f>
        <v>4.8891614302961238E-3</v>
      </c>
      <c r="BJ17" s="170">
        <f>BI17*(1-'Table de mortalité H'!$AC48)</f>
        <v>4.8402698159931623E-3</v>
      </c>
      <c r="BK17" s="170">
        <f>BJ17*(1-'Table de mortalité H'!$AC48)</f>
        <v>4.791867117833231E-3</v>
      </c>
      <c r="BL17" s="170">
        <f>BK17*(1-'Table de mortalité H'!$AC48)</f>
        <v>4.7439484466548984E-3</v>
      </c>
      <c r="BM17" s="170">
        <f>BL17*(1-'Table de mortalité H'!$AC48)</f>
        <v>4.6965089621883492E-3</v>
      </c>
      <c r="BN17" s="170">
        <f>BM17*(1-'Table de mortalité H'!$AC48)</f>
        <v>4.649543872566466E-3</v>
      </c>
      <c r="BO17" s="170">
        <f>BN17*(1-'Table de mortalité H'!$AC48)</f>
        <v>4.6030484338408012E-3</v>
      </c>
      <c r="BP17" s="170">
        <f>BO17*(1-'Table de mortalité H'!$AC48)</f>
        <v>4.5570179495023934E-3</v>
      </c>
      <c r="BQ17" s="170">
        <f>BP17*(1-'Table de mortalité H'!$AC48)</f>
        <v>4.5114477700073695E-3</v>
      </c>
      <c r="BR17" s="170">
        <f>BQ17*(1-'Table de mortalité H'!$AC48)</f>
        <v>4.4663332923072958E-3</v>
      </c>
      <c r="BS17" s="170">
        <f>BR17*(1-'Table de mortalité H'!$AC48)</f>
        <v>4.4216699593842227E-3</v>
      </c>
      <c r="BT17" s="170">
        <f>BS17*(1-'Table de mortalité H'!$AC48)</f>
        <v>4.3774532597903801E-3</v>
      </c>
      <c r="BU17" s="170">
        <f>BT17*(1-'Table de mortalité H'!$AC48)</f>
        <v>4.333678727192476E-3</v>
      </c>
      <c r="BV17" s="170">
        <f>BU17*(1-'Table de mortalité H'!$AC48)</f>
        <v>4.2903419399205516E-3</v>
      </c>
      <c r="BW17" s="170">
        <f>BV17*(1-'Table de mortalité H'!$AC48)</f>
        <v>4.2474385205213457E-3</v>
      </c>
      <c r="BX17" s="170">
        <f>BW17*(1-'Table de mortalité H'!$AC48)</f>
        <v>4.2049641353161318E-3</v>
      </c>
      <c r="BY17" s="170">
        <f>BX17*(1-'Table de mortalité H'!$AC48)</f>
        <v>4.1629144939629706E-3</v>
      </c>
      <c r="BZ17" s="170">
        <f>BY17*(1-'Table de mortalité H'!$AC48)</f>
        <v>4.1212853490233412E-3</v>
      </c>
      <c r="CA17" s="170">
        <f>BZ17*(1-'Table de mortalité H'!$AC48)</f>
        <v>4.0800724955331082E-3</v>
      </c>
      <c r="CB17" s="170">
        <f>CA17*(1-'Table de mortalité H'!$AC48)</f>
        <v>4.0392717705777775E-3</v>
      </c>
      <c r="CC17" s="170">
        <f>CB17*(1-'Table de mortalité H'!$AC48)</f>
        <v>3.9988790528719996E-3</v>
      </c>
      <c r="CD17" s="170">
        <f>CC17*(1-'Table de mortalité H'!$AC48)</f>
        <v>3.9588902623432795E-3</v>
      </c>
      <c r="CE17" s="170">
        <f>CD17*(1-'Table de mortalité H'!$AC48)</f>
        <v>3.9193013597198468E-3</v>
      </c>
      <c r="CF17" s="170">
        <f>CE17*(1-'Table de mortalité H'!$AC48)</f>
        <v>3.8801083461226485E-3</v>
      </c>
      <c r="CG17" s="170">
        <f>CF17*(1-'Table de mortalité H'!$AC48)</f>
        <v>3.8413072626614221E-3</v>
      </c>
      <c r="CH17" s="170">
        <f>CG17*(1-'Table de mortalité H'!$AC48)</f>
        <v>3.802894190034808E-3</v>
      </c>
      <c r="CI17" s="170">
        <f>CH17*(1-'Table de mortalité H'!$AC48)</f>
        <v>3.7648652481344601E-3</v>
      </c>
      <c r="CJ17" s="170">
        <f>CI17*(1-'Table de mortalité H'!$AC48)</f>
        <v>3.7272165956531156E-3</v>
      </c>
      <c r="CK17" s="170">
        <f>CJ17*(1-'Table de mortalité H'!$AC48)</f>
        <v>3.6899444296965844E-3</v>
      </c>
      <c r="CL17" s="170">
        <f>CK17*(1-'Table de mortalité H'!$AC48)</f>
        <v>3.6530449853996185E-3</v>
      </c>
      <c r="CM17" s="170">
        <f>CL17*(1-'Table de mortalité H'!$AC48)</f>
        <v>3.6165145355456221E-3</v>
      </c>
      <c r="CN17" s="170">
        <f>CM17*(1-'Table de mortalité H'!$AC48)</f>
        <v>3.5803493901901658E-3</v>
      </c>
      <c r="CO17" s="170">
        <f>CN17*(1-'Table de mortalité H'!$AC48)</f>
        <v>3.5445458962882642E-3</v>
      </c>
      <c r="CP17" s="170">
        <f>CO17*(1-'Table de mortalité H'!$AC48)</f>
        <v>3.5091004373253814E-3</v>
      </c>
      <c r="CQ17" s="170">
        <f>CP17*(1-'Table de mortalité H'!$AC48)</f>
        <v>3.4740094329521274E-3</v>
      </c>
      <c r="CR17" s="170">
        <f>CQ17*(1-'Table de mortalité H'!$AC48)</f>
        <v>3.4392693386226061E-3</v>
      </c>
      <c r="CS17" s="170">
        <f>CR17*(1-'Table de mortalité H'!$AC48)</f>
        <v>3.4048766452363802E-3</v>
      </c>
      <c r="CT17" s="170">
        <f>CS17*(1-'Table de mortalité H'!$AC48)</f>
        <v>3.3708278787840163E-3</v>
      </c>
      <c r="CU17" s="170">
        <f>CT17*(1-'Table de mortalité H'!$AC48)</f>
        <v>3.3371195999961759E-3</v>
      </c>
      <c r="CV17" s="170">
        <f>CU17*(1-'Table de mortalité H'!$AC48)</f>
        <v>3.3037484039962141E-3</v>
      </c>
      <c r="CW17" s="170">
        <f>CV17*(1-'Table de mortalité H'!$AC48)</f>
        <v>3.2707109199562518E-3</v>
      </c>
      <c r="CX17" s="170">
        <f>CW17*(1-'Table de mortalité H'!$AC48)</f>
        <v>3.2380038107566894E-3</v>
      </c>
      <c r="CY17" s="170">
        <f>CX17*(1-'Table de mortalité H'!$AC48)</f>
        <v>3.2056237726491225E-3</v>
      </c>
      <c r="CZ17" s="170">
        <f>CY17*(1-'Table de mortalité H'!$AC48)</f>
        <v>3.1735675349226313E-3</v>
      </c>
      <c r="DA17" s="170">
        <f>CZ17*(1-'Table de mortalité H'!$AC48)</f>
        <v>3.141831859573405E-3</v>
      </c>
      <c r="DB17" s="170">
        <f>DA17*(1-'Table de mortalité H'!$AC48)</f>
        <v>3.1104135409776709E-3</v>
      </c>
      <c r="DC17" s="170">
        <f>DB17*(1-'Table de mortalité H'!$AC48)</f>
        <v>3.0793094055678941E-3</v>
      </c>
      <c r="DD17" s="170">
        <f>DC17*(1-'Table de mortalité H'!$AC48)</f>
        <v>3.0485163115122151E-3</v>
      </c>
      <c r="DE17" s="170">
        <f>DD17*(1-'Table de mortalité H'!$AC48)</f>
        <v>3.0180311483970928E-3</v>
      </c>
      <c r="DF17" s="170">
        <f>DE17*(1-'Table de mortalité H'!$AC48)</f>
        <v>2.9878508369131219E-3</v>
      </c>
      <c r="DG17" s="170">
        <f>DF17*(1-'Table de mortalité H'!$AC48)</f>
        <v>2.9579723285439907E-3</v>
      </c>
      <c r="DH17" s="170">
        <f>DG17*(1-'Table de mortalité H'!$AC48)</f>
        <v>2.9283926052585509E-3</v>
      </c>
      <c r="DI17" s="170">
        <f>DH17*(1-'Table de mortalité H'!$AC48)</f>
        <v>2.8991086792059654E-3</v>
      </c>
      <c r="DJ17" s="170">
        <f>DI17*(1-'Table de mortalité H'!$AC48)</f>
        <v>2.8701175924139058E-3</v>
      </c>
      <c r="DK17" s="170">
        <f>DJ17*(1-'Table de mortalité H'!$AC48)</f>
        <v>2.841416416489767E-3</v>
      </c>
    </row>
    <row r="18" spans="1:115" x14ac:dyDescent="0.25">
      <c r="A18" s="16"/>
      <c r="B18" s="16">
        <v>62</v>
      </c>
      <c r="C18" s="16"/>
      <c r="D18" s="170">
        <f>'Table de mortalité H'!AG49</f>
        <v>9.9945999999999993E-3</v>
      </c>
      <c r="E18" s="170">
        <f>'Table de mortalité H'!AH49</f>
        <v>9.8007047599999991E-3</v>
      </c>
      <c r="F18" s="170">
        <f>'Table de mortalité H'!AI49</f>
        <v>9.6154714400359994E-3</v>
      </c>
      <c r="G18" s="170">
        <f>'Table de mortalité H'!AJ49</f>
        <v>9.4404698598273447E-3</v>
      </c>
      <c r="H18" s="170">
        <f>'Table de mortalité H'!AK49</f>
        <v>9.2743175902943835E-3</v>
      </c>
      <c r="I18" s="170">
        <f>'Table de mortalité H'!AL49</f>
        <v>9.1175816230184073E-3</v>
      </c>
      <c r="J18" s="170">
        <f>'Table de mortalité H'!AM49</f>
        <v>8.9698768007255084E-3</v>
      </c>
      <c r="K18" s="170">
        <f>'Table de mortalité H'!AN49</f>
        <v>8.8308437103142637E-3</v>
      </c>
      <c r="L18" s="170">
        <f>'Table de mortalité H'!AO49</f>
        <v>8.7001472234016115E-3</v>
      </c>
      <c r="M18" s="170">
        <f>'Table de mortalité H'!AP49</f>
        <v>8.5774751475516491E-3</v>
      </c>
      <c r="N18" s="170">
        <f>'Table de mortalité H'!AQ49</f>
        <v>8.4616792330597015E-3</v>
      </c>
      <c r="O18" s="170">
        <f>'Table de mortalité H'!AR49</f>
        <v>8.3533697388765375E-3</v>
      </c>
      <c r="P18" s="170">
        <f>'Table de mortalité H'!AS49</f>
        <v>8.2506232910883569E-3</v>
      </c>
      <c r="Q18" s="170">
        <f>'Table de mortalité H'!AT49</f>
        <v>8.1540909985826221E-3</v>
      </c>
      <c r="R18" s="170">
        <f>'Table de mortalité H'!AU49</f>
        <v>8.0627651793984973E-3</v>
      </c>
      <c r="S18" s="170">
        <f>'Table de mortalité H'!AV49</f>
        <v>7.9756873154609928E-3</v>
      </c>
      <c r="T18" s="170">
        <f>'Table de mortalité H'!AW49</f>
        <v>7.8919425986486522E-3</v>
      </c>
      <c r="U18" s="170">
        <f>'Table de mortalité H'!AX49</f>
        <v>7.8114447841424357E-3</v>
      </c>
      <c r="V18" s="170">
        <f>'Table de mortalité H'!AY49</f>
        <v>7.7325491918225969E-3</v>
      </c>
      <c r="W18" s="170">
        <f>'Table de mortalité H'!AZ49</f>
        <v>7.6552236999043706E-3</v>
      </c>
      <c r="X18" s="170">
        <f>'Table de mortalité H'!BA49</f>
        <v>7.5786714629053273E-3</v>
      </c>
      <c r="Y18" s="170">
        <f>'Table de mortalité H'!BB49</f>
        <v>7.5028847482762739E-3</v>
      </c>
      <c r="Z18" s="170">
        <f>'Table de mortalité H'!BC49</f>
        <v>7.4278559007935107E-3</v>
      </c>
      <c r="AA18" s="170">
        <f>'Table de mortalité H'!BD49</f>
        <v>7.3535773417855756E-3</v>
      </c>
      <c r="AB18" s="170">
        <f>'Table de mortalité H'!BE49</f>
        <v>7.2800415683677193E-3</v>
      </c>
      <c r="AC18" s="170">
        <f>'Table de mortalité H'!BF49</f>
        <v>7.2072411526840421E-3</v>
      </c>
      <c r="AD18" s="170">
        <f>'Table de mortalité H'!BG49</f>
        <v>7.1351687411572015E-3</v>
      </c>
      <c r="AE18" s="170">
        <f>'Table de mortalité H'!BH49</f>
        <v>7.0638170537456295E-3</v>
      </c>
      <c r="AF18" s="170">
        <f>'Table de mortalité H'!BI49</f>
        <v>6.9931788832081733E-3</v>
      </c>
      <c r="AG18" s="170">
        <f>AF18*(1-'Table de mortalité H'!$AC49)</f>
        <v>6.9232470943760916E-3</v>
      </c>
      <c r="AH18" s="170">
        <f>AG18*(1-'Table de mortalité H'!$AC49)</f>
        <v>6.8540146234323304E-3</v>
      </c>
      <c r="AI18" s="170">
        <f>AH18*(1-'Table de mortalité H'!$AC49)</f>
        <v>6.7854744771980073E-3</v>
      </c>
      <c r="AJ18" s="170">
        <f>AI18*(1-'Table de mortalité H'!$AC49)</f>
        <v>6.7176197324260271E-3</v>
      </c>
      <c r="AK18" s="170">
        <f>AJ18*(1-'Table de mortalité H'!$AC49)</f>
        <v>6.6504435351017665E-3</v>
      </c>
      <c r="AL18" s="170">
        <f>AK18*(1-'Table de mortalité H'!$AC49)</f>
        <v>6.5839390997507489E-3</v>
      </c>
      <c r="AM18" s="170">
        <f>AL18*(1-'Table de mortalité H'!$AC49)</f>
        <v>6.5180997087532413E-3</v>
      </c>
      <c r="AN18" s="170">
        <f>AM18*(1-'Table de mortalité H'!$AC49)</f>
        <v>6.4529187116657092E-3</v>
      </c>
      <c r="AO18" s="170">
        <f>AN18*(1-'Table de mortalité H'!$AC49)</f>
        <v>6.3883895245490522E-3</v>
      </c>
      <c r="AP18" s="170">
        <f>AO18*(1-'Table de mortalité H'!$AC49)</f>
        <v>6.3245056293035617E-3</v>
      </c>
      <c r="AQ18" s="170">
        <f>AP18*(1-'Table de mortalité H'!$AC49)</f>
        <v>6.2612605730105264E-3</v>
      </c>
      <c r="AR18" s="170">
        <f>AQ18*(1-'Table de mortalité H'!$AC49)</f>
        <v>6.1986479672804214E-3</v>
      </c>
      <c r="AS18" s="170">
        <f>AR18*(1-'Table de mortalité H'!$AC49)</f>
        <v>6.1366614876076173E-3</v>
      </c>
      <c r="AT18" s="170">
        <f>AS18*(1-'Table de mortalité H'!$AC49)</f>
        <v>6.0752948727315409E-3</v>
      </c>
      <c r="AU18" s="170">
        <f>AT18*(1-'Table de mortalité H'!$AC49)</f>
        <v>6.0145419240042255E-3</v>
      </c>
      <c r="AV18" s="170">
        <f>AU18*(1-'Table de mortalité H'!$AC49)</f>
        <v>5.9543965047641834E-3</v>
      </c>
      <c r="AW18" s="170">
        <f>AV18*(1-'Table de mortalité H'!$AC49)</f>
        <v>5.8948525397165413E-3</v>
      </c>
      <c r="AX18" s="170">
        <f>AW18*(1-'Table de mortalité H'!$AC49)</f>
        <v>5.8359040143193758E-3</v>
      </c>
      <c r="AY18" s="170">
        <f>AX18*(1-'Table de mortalité H'!$AC49)</f>
        <v>5.7775449741761823E-3</v>
      </c>
      <c r="AZ18" s="170">
        <f>AY18*(1-'Table de mortalité H'!$AC49)</f>
        <v>5.7197695244344208E-3</v>
      </c>
      <c r="BA18" s="170">
        <f>AZ18*(1-'Table de mortalité H'!$AC49)</f>
        <v>5.6625718291900768E-3</v>
      </c>
      <c r="BB18" s="170">
        <f>BA18*(1-'Table de mortalité H'!$AC49)</f>
        <v>5.6059461108981757E-3</v>
      </c>
      <c r="BC18" s="170">
        <f>BB18*(1-'Table de mortalité H'!$AC49)</f>
        <v>5.5498866497891942E-3</v>
      </c>
      <c r="BD18" s="170">
        <f>BC18*(1-'Table de mortalité H'!$AC49)</f>
        <v>5.4943877832913024E-3</v>
      </c>
      <c r="BE18" s="170">
        <f>BD18*(1-'Table de mortalité H'!$AC49)</f>
        <v>5.4394439054583892E-3</v>
      </c>
      <c r="BF18" s="170">
        <f>BE18*(1-'Table de mortalité H'!$AC49)</f>
        <v>5.3850494664038056E-3</v>
      </c>
      <c r="BG18" s="170">
        <f>BF18*(1-'Table de mortalité H'!$AC49)</f>
        <v>5.3311989717397673E-3</v>
      </c>
      <c r="BH18" s="170">
        <f>BG18*(1-'Table de mortalité H'!$AC49)</f>
        <v>5.2778869820223695E-3</v>
      </c>
      <c r="BI18" s="170">
        <f>BH18*(1-'Table de mortalité H'!$AC49)</f>
        <v>5.225108112202146E-3</v>
      </c>
      <c r="BJ18" s="170">
        <f>BI18*(1-'Table de mortalité H'!$AC49)</f>
        <v>5.1728570310801249E-3</v>
      </c>
      <c r="BK18" s="170">
        <f>BJ18*(1-'Table de mortalité H'!$AC49)</f>
        <v>5.1211284607693237E-3</v>
      </c>
      <c r="BL18" s="170">
        <f>BK18*(1-'Table de mortalité H'!$AC49)</f>
        <v>5.0699171761616306E-3</v>
      </c>
      <c r="BM18" s="170">
        <f>BL18*(1-'Table de mortalité H'!$AC49)</f>
        <v>5.019218004400014E-3</v>
      </c>
      <c r="BN18" s="170">
        <f>BM18*(1-'Table de mortalité H'!$AC49)</f>
        <v>4.9690258243560142E-3</v>
      </c>
      <c r="BO18" s="170">
        <f>BN18*(1-'Table de mortalité H'!$AC49)</f>
        <v>4.9193355661124542E-3</v>
      </c>
      <c r="BP18" s="170">
        <f>BO18*(1-'Table de mortalité H'!$AC49)</f>
        <v>4.8701422104513292E-3</v>
      </c>
      <c r="BQ18" s="170">
        <f>BP18*(1-'Table de mortalité H'!$AC49)</f>
        <v>4.8214407883468155E-3</v>
      </c>
      <c r="BR18" s="170">
        <f>BQ18*(1-'Table de mortalité H'!$AC49)</f>
        <v>4.7732263804633477E-3</v>
      </c>
      <c r="BS18" s="170">
        <f>BR18*(1-'Table de mortalité H'!$AC49)</f>
        <v>4.7254941166587142E-3</v>
      </c>
      <c r="BT18" s="170">
        <f>BS18*(1-'Table de mortalité H'!$AC49)</f>
        <v>4.6782391754921267E-3</v>
      </c>
      <c r="BU18" s="170">
        <f>BT18*(1-'Table de mortalité H'!$AC49)</f>
        <v>4.6314567837372053E-3</v>
      </c>
      <c r="BV18" s="170">
        <f>BU18*(1-'Table de mortalité H'!$AC49)</f>
        <v>4.5851422158998331E-3</v>
      </c>
      <c r="BW18" s="170">
        <f>BV18*(1-'Table de mortalité H'!$AC49)</f>
        <v>4.5392907937408349E-3</v>
      </c>
      <c r="BX18" s="170">
        <f>BW18*(1-'Table de mortalité H'!$AC49)</f>
        <v>4.4938978858034264E-3</v>
      </c>
      <c r="BY18" s="170">
        <f>BX18*(1-'Table de mortalité H'!$AC49)</f>
        <v>4.4489589069453923E-3</v>
      </c>
      <c r="BZ18" s="170">
        <f>BY18*(1-'Table de mortalité H'!$AC49)</f>
        <v>4.4044693178759385E-3</v>
      </c>
      <c r="CA18" s="170">
        <f>BZ18*(1-'Table de mortalité H'!$AC49)</f>
        <v>4.3604246246971793E-3</v>
      </c>
      <c r="CB18" s="170">
        <f>CA18*(1-'Table de mortalité H'!$AC49)</f>
        <v>4.3168203784502077E-3</v>
      </c>
      <c r="CC18" s="170">
        <f>CB18*(1-'Table de mortalité H'!$AC49)</f>
        <v>4.2736521746657057E-3</v>
      </c>
      <c r="CD18" s="170">
        <f>CC18*(1-'Table de mortalité H'!$AC49)</f>
        <v>4.2309156529190487E-3</v>
      </c>
      <c r="CE18" s="170">
        <f>CD18*(1-'Table de mortalité H'!$AC49)</f>
        <v>4.1886064963898581E-3</v>
      </c>
      <c r="CF18" s="170">
        <f>CE18*(1-'Table de mortalité H'!$AC49)</f>
        <v>4.1467204314259596E-3</v>
      </c>
      <c r="CG18" s="170">
        <f>CF18*(1-'Table de mortalité H'!$AC49)</f>
        <v>4.1052532271116998E-3</v>
      </c>
      <c r="CH18" s="170">
        <f>CG18*(1-'Table de mortalité H'!$AC49)</f>
        <v>4.0642006948405831E-3</v>
      </c>
      <c r="CI18" s="170">
        <f>CH18*(1-'Table de mortalité H'!$AC49)</f>
        <v>4.0235586878921772E-3</v>
      </c>
      <c r="CJ18" s="170">
        <f>CI18*(1-'Table de mortalité H'!$AC49)</f>
        <v>3.9833231010132555E-3</v>
      </c>
      <c r="CK18" s="170">
        <f>CJ18*(1-'Table de mortalité H'!$AC49)</f>
        <v>3.943489870003123E-3</v>
      </c>
      <c r="CL18" s="170">
        <f>CK18*(1-'Table de mortalité H'!$AC49)</f>
        <v>3.9040549713030919E-3</v>
      </c>
      <c r="CM18" s="170">
        <f>CL18*(1-'Table de mortalité H'!$AC49)</f>
        <v>3.865014421590061E-3</v>
      </c>
      <c r="CN18" s="170">
        <f>CM18*(1-'Table de mortalité H'!$AC49)</f>
        <v>3.8263642773741602E-3</v>
      </c>
      <c r="CO18" s="170">
        <f>CN18*(1-'Table de mortalité H'!$AC49)</f>
        <v>3.7881006346004186E-3</v>
      </c>
      <c r="CP18" s="170">
        <f>CO18*(1-'Table de mortalité H'!$AC49)</f>
        <v>3.7502196282544146E-3</v>
      </c>
      <c r="CQ18" s="170">
        <f>CP18*(1-'Table de mortalité H'!$AC49)</f>
        <v>3.7127174319718705E-3</v>
      </c>
      <c r="CR18" s="170">
        <f>CQ18*(1-'Table de mortalité H'!$AC49)</f>
        <v>3.6755902576521516E-3</v>
      </c>
      <c r="CS18" s="170">
        <f>CR18*(1-'Table de mortalité H'!$AC49)</f>
        <v>3.63883435507563E-3</v>
      </c>
      <c r="CT18" s="170">
        <f>CS18*(1-'Table de mortalité H'!$AC49)</f>
        <v>3.6024460115248735E-3</v>
      </c>
      <c r="CU18" s="170">
        <f>CT18*(1-'Table de mortalité H'!$AC49)</f>
        <v>3.5664215514096247E-3</v>
      </c>
      <c r="CV18" s="170">
        <f>CU18*(1-'Table de mortalité H'!$AC49)</f>
        <v>3.5307573358955287E-3</v>
      </c>
      <c r="CW18" s="170">
        <f>CV18*(1-'Table de mortalité H'!$AC49)</f>
        <v>3.4954497625365732E-3</v>
      </c>
      <c r="CX18" s="170">
        <f>CW18*(1-'Table de mortalité H'!$AC49)</f>
        <v>3.4604952649112076E-3</v>
      </c>
      <c r="CY18" s="170">
        <f>CX18*(1-'Table de mortalité H'!$AC49)</f>
        <v>3.4258903122620955E-3</v>
      </c>
      <c r="CZ18" s="170">
        <f>CY18*(1-'Table de mortalité H'!$AC49)</f>
        <v>3.3916314091394745E-3</v>
      </c>
      <c r="DA18" s="170">
        <f>CZ18*(1-'Table de mortalité H'!$AC49)</f>
        <v>3.3577150950480795E-3</v>
      </c>
      <c r="DB18" s="170">
        <f>DA18*(1-'Table de mortalité H'!$AC49)</f>
        <v>3.3241379440975987E-3</v>
      </c>
      <c r="DC18" s="170">
        <f>DB18*(1-'Table de mortalité H'!$AC49)</f>
        <v>3.2908965646566229E-3</v>
      </c>
      <c r="DD18" s="170">
        <f>DC18*(1-'Table de mortalité H'!$AC49)</f>
        <v>3.2579875990100568E-3</v>
      </c>
      <c r="DE18" s="170">
        <f>DD18*(1-'Table de mortalité H'!$AC49)</f>
        <v>3.225407723019956E-3</v>
      </c>
      <c r="DF18" s="170">
        <f>DE18*(1-'Table de mortalité H'!$AC49)</f>
        <v>3.1931536457897565E-3</v>
      </c>
      <c r="DG18" s="170">
        <f>DF18*(1-'Table de mortalité H'!$AC49)</f>
        <v>3.1612221093318591E-3</v>
      </c>
      <c r="DH18" s="170">
        <f>DG18*(1-'Table de mortalité H'!$AC49)</f>
        <v>3.1296098882385407E-3</v>
      </c>
      <c r="DI18" s="170">
        <f>DH18*(1-'Table de mortalité H'!$AC49)</f>
        <v>3.0983137893561552E-3</v>
      </c>
      <c r="DJ18" s="170">
        <f>DI18*(1-'Table de mortalité H'!$AC49)</f>
        <v>3.0673306514625936E-3</v>
      </c>
      <c r="DK18" s="170">
        <f>DJ18*(1-'Table de mortalité H'!$AC49)</f>
        <v>3.0366573449479677E-3</v>
      </c>
    </row>
    <row r="19" spans="1:115" x14ac:dyDescent="0.25">
      <c r="A19" s="16"/>
      <c r="B19" s="16">
        <v>63</v>
      </c>
      <c r="C19" s="16"/>
      <c r="D19" s="170">
        <f>'Table de mortalité H'!AG50</f>
        <v>1.0588500000000001E-2</v>
      </c>
      <c r="E19" s="170">
        <f>'Table de mortalité H'!AH50</f>
        <v>1.0383083100000001E-2</v>
      </c>
      <c r="F19" s="170">
        <f>'Table de mortalité H'!AI50</f>
        <v>1.018788113772E-2</v>
      </c>
      <c r="G19" s="170">
        <f>'Table de mortalité H'!AJ50</f>
        <v>1.0003480489127267E-2</v>
      </c>
      <c r="H19" s="170">
        <f>'Table de mortalité H'!AK50</f>
        <v>9.8294199286164535E-3</v>
      </c>
      <c r="I19" s="170">
        <f>'Table de mortalité H'!AL50</f>
        <v>9.6652686158085581E-3</v>
      </c>
      <c r="J19" s="170">
        <f>'Table de mortalité H'!AM50</f>
        <v>9.5106243179556207E-3</v>
      </c>
      <c r="K19" s="170">
        <f>'Table de mortalité H'!AN50</f>
        <v>9.3651117658908999E-3</v>
      </c>
      <c r="L19" s="170">
        <f>'Table de mortalité H'!AO50</f>
        <v>9.2283811341088932E-3</v>
      </c>
      <c r="M19" s="170">
        <f>'Table de mortalité H'!AP50</f>
        <v>9.0991837982313684E-3</v>
      </c>
      <c r="N19" s="170">
        <f>'Table de mortalité H'!AQ50</f>
        <v>8.9781646537148915E-3</v>
      </c>
      <c r="O19" s="170">
        <f>'Table de mortalité H'!AR50</f>
        <v>8.8641419626127125E-3</v>
      </c>
      <c r="P19" s="170">
        <f>'Table de mortalité H'!AS50</f>
        <v>8.7568858448650987E-3</v>
      </c>
      <c r="Q19" s="170">
        <f>'Table de mortalité H'!AT50</f>
        <v>8.6553059690646639E-3</v>
      </c>
      <c r="R19" s="170">
        <f>'Table de mortalité H'!AU50</f>
        <v>8.5583665422111401E-3</v>
      </c>
      <c r="S19" s="170">
        <f>'Table de mortalité H'!AV50</f>
        <v>8.4659361835552598E-3</v>
      </c>
      <c r="T19" s="170">
        <f>'Table de mortalité H'!AW50</f>
        <v>8.3778904472462858E-3</v>
      </c>
      <c r="U19" s="170">
        <f>'Table de mortalité H'!AX50</f>
        <v>8.2924359646843731E-3</v>
      </c>
      <c r="V19" s="170">
        <f>'Table de mortalité H'!AY50</f>
        <v>8.2086823614410612E-3</v>
      </c>
      <c r="W19" s="170">
        <f>'Table de mortalité H'!AZ50</f>
        <v>8.1265955378266499E-3</v>
      </c>
      <c r="X19" s="170">
        <f>'Table de mortalité H'!BA50</f>
        <v>8.0453295824483833E-3</v>
      </c>
      <c r="Y19" s="170">
        <f>'Table de mortalité H'!BB50</f>
        <v>7.9648762866238992E-3</v>
      </c>
      <c r="Z19" s="170">
        <f>'Table de mortalité H'!BC50</f>
        <v>7.8852275237576604E-3</v>
      </c>
      <c r="AA19" s="170">
        <f>'Table de mortalité H'!BD50</f>
        <v>7.8063752485200838E-3</v>
      </c>
      <c r="AB19" s="170">
        <f>'Table de mortalité H'!BE50</f>
        <v>7.7283114960348832E-3</v>
      </c>
      <c r="AC19" s="170">
        <f>'Table de mortalité H'!BF50</f>
        <v>7.6510283810745346E-3</v>
      </c>
      <c r="AD19" s="170">
        <f>'Table de mortalité H'!BG50</f>
        <v>7.5745180972637896E-3</v>
      </c>
      <c r="AE19" s="170">
        <f>'Table de mortalité H'!BH50</f>
        <v>7.4987729162911514E-3</v>
      </c>
      <c r="AF19" s="170">
        <f>'Table de mortalité H'!BI50</f>
        <v>7.4237851871282396E-3</v>
      </c>
      <c r="AG19" s="170">
        <f>AF19*(1-'Table de mortalité H'!$AC50)</f>
        <v>7.3495473352569573E-3</v>
      </c>
      <c r="AH19" s="170">
        <f>AG19*(1-'Table de mortalité H'!$AC50)</f>
        <v>7.2760518619043877E-3</v>
      </c>
      <c r="AI19" s="170">
        <f>AH19*(1-'Table de mortalité H'!$AC50)</f>
        <v>7.2032913432853434E-3</v>
      </c>
      <c r="AJ19" s="170">
        <f>AI19*(1-'Table de mortalité H'!$AC50)</f>
        <v>7.1312584298524901E-3</v>
      </c>
      <c r="AK19" s="170">
        <f>AJ19*(1-'Table de mortalité H'!$AC50)</f>
        <v>7.0599458455539651E-3</v>
      </c>
      <c r="AL19" s="170">
        <f>AK19*(1-'Table de mortalité H'!$AC50)</f>
        <v>6.9893463870984258E-3</v>
      </c>
      <c r="AM19" s="170">
        <f>AL19*(1-'Table de mortalité H'!$AC50)</f>
        <v>6.9194529232274411E-3</v>
      </c>
      <c r="AN19" s="170">
        <f>AM19*(1-'Table de mortalité H'!$AC50)</f>
        <v>6.8502583939951669E-3</v>
      </c>
      <c r="AO19" s="170">
        <f>AN19*(1-'Table de mortalité H'!$AC50)</f>
        <v>6.7817558100552152E-3</v>
      </c>
      <c r="AP19" s="170">
        <f>AO19*(1-'Table de mortalité H'!$AC50)</f>
        <v>6.7139382519546629E-3</v>
      </c>
      <c r="AQ19" s="170">
        <f>AP19*(1-'Table de mortalité H'!$AC50)</f>
        <v>6.6467988694351166E-3</v>
      </c>
      <c r="AR19" s="170">
        <f>AQ19*(1-'Table de mortalité H'!$AC50)</f>
        <v>6.5803308807407656E-3</v>
      </c>
      <c r="AS19" s="170">
        <f>AR19*(1-'Table de mortalité H'!$AC50)</f>
        <v>6.5145275719333583E-3</v>
      </c>
      <c r="AT19" s="170">
        <f>AS19*(1-'Table de mortalité H'!$AC50)</f>
        <v>6.4493822962140247E-3</v>
      </c>
      <c r="AU19" s="170">
        <f>AT19*(1-'Table de mortalité H'!$AC50)</f>
        <v>6.3848884732518848E-3</v>
      </c>
      <c r="AV19" s="170">
        <f>AU19*(1-'Table de mortalité H'!$AC50)</f>
        <v>6.3210395885193657E-3</v>
      </c>
      <c r="AW19" s="170">
        <f>AV19*(1-'Table de mortalité H'!$AC50)</f>
        <v>6.257829192634172E-3</v>
      </c>
      <c r="AX19" s="170">
        <f>AW19*(1-'Table de mortalité H'!$AC50)</f>
        <v>6.1952509007078306E-3</v>
      </c>
      <c r="AY19" s="170">
        <f>AX19*(1-'Table de mortalité H'!$AC50)</f>
        <v>6.1332983917007523E-3</v>
      </c>
      <c r="AZ19" s="170">
        <f>AY19*(1-'Table de mortalité H'!$AC50)</f>
        <v>6.0719654077837446E-3</v>
      </c>
      <c r="BA19" s="170">
        <f>AZ19*(1-'Table de mortalité H'!$AC50)</f>
        <v>6.0112457537059068E-3</v>
      </c>
      <c r="BB19" s="170">
        <f>BA19*(1-'Table de mortalité H'!$AC50)</f>
        <v>5.9511332961688481E-3</v>
      </c>
      <c r="BC19" s="170">
        <f>BB19*(1-'Table de mortalité H'!$AC50)</f>
        <v>5.8916219632071595E-3</v>
      </c>
      <c r="BD19" s="170">
        <f>BC19*(1-'Table de mortalité H'!$AC50)</f>
        <v>5.8327057435750874E-3</v>
      </c>
      <c r="BE19" s="170">
        <f>BD19*(1-'Table de mortalité H'!$AC50)</f>
        <v>5.7743786861393365E-3</v>
      </c>
      <c r="BF19" s="170">
        <f>BE19*(1-'Table de mortalité H'!$AC50)</f>
        <v>5.7166348992779429E-3</v>
      </c>
      <c r="BG19" s="170">
        <f>BF19*(1-'Table de mortalité H'!$AC50)</f>
        <v>5.6594685502851638E-3</v>
      </c>
      <c r="BH19" s="170">
        <f>BG19*(1-'Table de mortalité H'!$AC50)</f>
        <v>5.6028738647823121E-3</v>
      </c>
      <c r="BI19" s="170">
        <f>BH19*(1-'Table de mortalité H'!$AC50)</f>
        <v>5.546845126134489E-3</v>
      </c>
      <c r="BJ19" s="170">
        <f>BI19*(1-'Table de mortalité H'!$AC50)</f>
        <v>5.4913766748731444E-3</v>
      </c>
      <c r="BK19" s="170">
        <f>BJ19*(1-'Table de mortalité H'!$AC50)</f>
        <v>5.4364629081244129E-3</v>
      </c>
      <c r="BL19" s="170">
        <f>BK19*(1-'Table de mortalité H'!$AC50)</f>
        <v>5.3820982790431689E-3</v>
      </c>
      <c r="BM19" s="170">
        <f>BL19*(1-'Table de mortalité H'!$AC50)</f>
        <v>5.3282772962527369E-3</v>
      </c>
      <c r="BN19" s="170">
        <f>BM19*(1-'Table de mortalité H'!$AC50)</f>
        <v>5.2749945232902096E-3</v>
      </c>
      <c r="BO19" s="170">
        <f>BN19*(1-'Table de mortalité H'!$AC50)</f>
        <v>5.2222445780573078E-3</v>
      </c>
      <c r="BP19" s="170">
        <f>BO19*(1-'Table de mortalité H'!$AC50)</f>
        <v>5.1700221322767345E-3</v>
      </c>
      <c r="BQ19" s="170">
        <f>BP19*(1-'Table de mortalité H'!$AC50)</f>
        <v>5.1183219109539671E-3</v>
      </c>
      <c r="BR19" s="170">
        <f>BQ19*(1-'Table de mortalité H'!$AC50)</f>
        <v>5.0671386918444278E-3</v>
      </c>
      <c r="BS19" s="170">
        <f>BR19*(1-'Table de mortalité H'!$AC50)</f>
        <v>5.016467304925983E-3</v>
      </c>
      <c r="BT19" s="170">
        <f>BS19*(1-'Table de mortalité H'!$AC50)</f>
        <v>4.9663026318767234E-3</v>
      </c>
      <c r="BU19" s="170">
        <f>BT19*(1-'Table de mortalité H'!$AC50)</f>
        <v>4.9166396055579558E-3</v>
      </c>
      <c r="BV19" s="170">
        <f>BU19*(1-'Table de mortalité H'!$AC50)</f>
        <v>4.8674732095023761E-3</v>
      </c>
      <c r="BW19" s="170">
        <f>BV19*(1-'Table de mortalité H'!$AC50)</f>
        <v>4.8187984774073524E-3</v>
      </c>
      <c r="BX19" s="170">
        <f>BW19*(1-'Table de mortalité H'!$AC50)</f>
        <v>4.7706104926332786E-3</v>
      </c>
      <c r="BY19" s="170">
        <f>BX19*(1-'Table de mortalité H'!$AC50)</f>
        <v>4.7229043877069455E-3</v>
      </c>
      <c r="BZ19" s="170">
        <f>BY19*(1-'Table de mortalité H'!$AC50)</f>
        <v>4.6756753438298758E-3</v>
      </c>
      <c r="CA19" s="170">
        <f>BZ19*(1-'Table de mortalité H'!$AC50)</f>
        <v>4.6289185903915769E-3</v>
      </c>
      <c r="CB19" s="170">
        <f>CA19*(1-'Table de mortalité H'!$AC50)</f>
        <v>4.5826294044876608E-3</v>
      </c>
      <c r="CC19" s="170">
        <f>CB19*(1-'Table de mortalité H'!$AC50)</f>
        <v>4.5368031104427841E-3</v>
      </c>
      <c r="CD19" s="170">
        <f>CC19*(1-'Table de mortalité H'!$AC50)</f>
        <v>4.4914350793383564E-3</v>
      </c>
      <c r="CE19" s="170">
        <f>CD19*(1-'Table de mortalité H'!$AC50)</f>
        <v>4.4465207285449724E-3</v>
      </c>
      <c r="CF19" s="170">
        <f>CE19*(1-'Table de mortalité H'!$AC50)</f>
        <v>4.4020555212595227E-3</v>
      </c>
      <c r="CG19" s="170">
        <f>CF19*(1-'Table de mortalité H'!$AC50)</f>
        <v>4.3580349660469276E-3</v>
      </c>
      <c r="CH19" s="170">
        <f>CG19*(1-'Table de mortalité H'!$AC50)</f>
        <v>4.3144546163864581E-3</v>
      </c>
      <c r="CI19" s="170">
        <f>CH19*(1-'Table de mortalité H'!$AC50)</f>
        <v>4.2713100702225937E-3</v>
      </c>
      <c r="CJ19" s="170">
        <f>CI19*(1-'Table de mortalité H'!$AC50)</f>
        <v>4.2285969695203679E-3</v>
      </c>
      <c r="CK19" s="170">
        <f>CJ19*(1-'Table de mortalité H'!$AC50)</f>
        <v>4.186310999825164E-3</v>
      </c>
      <c r="CL19" s="170">
        <f>CK19*(1-'Table de mortalité H'!$AC50)</f>
        <v>4.1444478898269126E-3</v>
      </c>
      <c r="CM19" s="170">
        <f>CL19*(1-'Table de mortalité H'!$AC50)</f>
        <v>4.1030034109286436E-3</v>
      </c>
      <c r="CN19" s="170">
        <f>CM19*(1-'Table de mortalité H'!$AC50)</f>
        <v>4.0619733768193569E-3</v>
      </c>
      <c r="CO19" s="170">
        <f>CN19*(1-'Table de mortalité H'!$AC50)</f>
        <v>4.0213536430511636E-3</v>
      </c>
      <c r="CP19" s="170">
        <f>CO19*(1-'Table de mortalité H'!$AC50)</f>
        <v>3.9811401066206517E-3</v>
      </c>
      <c r="CQ19" s="170">
        <f>CP19*(1-'Table de mortalité H'!$AC50)</f>
        <v>3.9413287055544456E-3</v>
      </c>
      <c r="CR19" s="170">
        <f>CQ19*(1-'Table de mortalité H'!$AC50)</f>
        <v>3.9019154184989011E-3</v>
      </c>
      <c r="CS19" s="170">
        <f>CR19*(1-'Table de mortalité H'!$AC50)</f>
        <v>3.8628962643139121E-3</v>
      </c>
      <c r="CT19" s="170">
        <f>CS19*(1-'Table de mortalité H'!$AC50)</f>
        <v>3.8242673016707731E-3</v>
      </c>
      <c r="CU19" s="170">
        <f>CT19*(1-'Table de mortalité H'!$AC50)</f>
        <v>3.7860246286540652E-3</v>
      </c>
      <c r="CV19" s="170">
        <f>CU19*(1-'Table de mortalité H'!$AC50)</f>
        <v>3.7481643823675244E-3</v>
      </c>
      <c r="CW19" s="170">
        <f>CV19*(1-'Table de mortalité H'!$AC50)</f>
        <v>3.7106827385438492E-3</v>
      </c>
      <c r="CX19" s="170">
        <f>CW19*(1-'Table de mortalité H'!$AC50)</f>
        <v>3.6735759111584105E-3</v>
      </c>
      <c r="CY19" s="170">
        <f>CX19*(1-'Table de mortalité H'!$AC50)</f>
        <v>3.6368401520468262E-3</v>
      </c>
      <c r="CZ19" s="170">
        <f>CY19*(1-'Table de mortalité H'!$AC50)</f>
        <v>3.6004717505263581E-3</v>
      </c>
      <c r="DA19" s="170">
        <f>CZ19*(1-'Table de mortalité H'!$AC50)</f>
        <v>3.5644670330210945E-3</v>
      </c>
      <c r="DB19" s="170">
        <f>DA19*(1-'Table de mortalité H'!$AC50)</f>
        <v>3.5288223626908834E-3</v>
      </c>
      <c r="DC19" s="170">
        <f>DB19*(1-'Table de mortalité H'!$AC50)</f>
        <v>3.4935341390639747E-3</v>
      </c>
      <c r="DD19" s="170">
        <f>DC19*(1-'Table de mortalité H'!$AC50)</f>
        <v>3.4585987976733347E-3</v>
      </c>
      <c r="DE19" s="170">
        <f>DD19*(1-'Table de mortalité H'!$AC50)</f>
        <v>3.4240128096966011E-3</v>
      </c>
      <c r="DF19" s="170">
        <f>DE19*(1-'Table de mortalité H'!$AC50)</f>
        <v>3.3897726815996349E-3</v>
      </c>
      <c r="DG19" s="170">
        <f>DF19*(1-'Table de mortalité H'!$AC50)</f>
        <v>3.3558749547836384E-3</v>
      </c>
      <c r="DH19" s="170">
        <f>DG19*(1-'Table de mortalité H'!$AC50)</f>
        <v>3.3223162052358019E-3</v>
      </c>
      <c r="DI19" s="170">
        <f>DH19*(1-'Table de mortalité H'!$AC50)</f>
        <v>3.2890930431834441E-3</v>
      </c>
      <c r="DJ19" s="170">
        <f>DI19*(1-'Table de mortalité H'!$AC50)</f>
        <v>3.2562021127516098E-3</v>
      </c>
      <c r="DK19" s="170">
        <f>DJ19*(1-'Table de mortalité H'!$AC50)</f>
        <v>3.2236400916240936E-3</v>
      </c>
    </row>
    <row r="20" spans="1:115" x14ac:dyDescent="0.25">
      <c r="A20" s="16"/>
      <c r="B20" s="16">
        <v>64</v>
      </c>
      <c r="C20" s="16"/>
      <c r="D20" s="170">
        <f>'Table de mortalité H'!AG51</f>
        <v>1.1182399999999999E-2</v>
      </c>
      <c r="E20" s="170">
        <f>'Table de mortalité H'!AH51</f>
        <v>1.0965461439999999E-2</v>
      </c>
      <c r="F20" s="170">
        <f>'Table de mortalité H'!AI51</f>
        <v>1.0760407311071999E-2</v>
      </c>
      <c r="G20" s="170">
        <f>'Table de mortalité H'!AJ51</f>
        <v>1.056779602020381E-2</v>
      </c>
      <c r="H20" s="170">
        <f>'Table de mortalité H'!AK51</f>
        <v>1.0386029928656304E-2</v>
      </c>
      <c r="I20" s="170">
        <f>'Table de mortalité H'!AL51</f>
        <v>1.0214660434833475E-2</v>
      </c>
      <c r="J20" s="170">
        <f>'Table de mortalité H'!AM51</f>
        <v>1.0053268799963105E-2</v>
      </c>
      <c r="K20" s="170">
        <f>'Table de mortalité H'!AN51</f>
        <v>9.9014644410836614E-3</v>
      </c>
      <c r="L20" s="170">
        <f>'Table de mortalité H'!AO51</f>
        <v>9.7588833531320578E-3</v>
      </c>
      <c r="M20" s="170">
        <f>'Table de mortalité H'!AP51</f>
        <v>9.6251866511941481E-3</v>
      </c>
      <c r="N20" s="170">
        <f>'Table de mortalité H'!AQ51</f>
        <v>9.4990967060635048E-3</v>
      </c>
      <c r="O20" s="170">
        <f>'Table de mortalité H'!AR51</f>
        <v>9.3803579972377114E-3</v>
      </c>
      <c r="P20" s="170">
        <f>'Table de mortalité H'!AS51</f>
        <v>9.267793701270859E-3</v>
      </c>
      <c r="Q20" s="170">
        <f>'Table de mortalité H'!AT51</f>
        <v>9.1612140737062451E-3</v>
      </c>
      <c r="R20" s="170">
        <f>'Table de mortalité H'!AU51</f>
        <v>9.0595245974881052E-3</v>
      </c>
      <c r="S20" s="170">
        <f>'Table de mortalité H'!AV51</f>
        <v>8.9625876842949828E-3</v>
      </c>
      <c r="T20" s="170">
        <f>'Table de mortalité H'!AW51</f>
        <v>8.8693767723783158E-3</v>
      </c>
      <c r="U20" s="170">
        <f>'Table de mortalité H'!AX51</f>
        <v>8.7789091293000564E-3</v>
      </c>
      <c r="V20" s="170">
        <f>'Table de mortalité H'!AY51</f>
        <v>8.6911200380070559E-3</v>
      </c>
      <c r="W20" s="170">
        <f>'Table de mortalité H'!AZ51</f>
        <v>8.6042088376269855E-3</v>
      </c>
      <c r="X20" s="170">
        <f>'Table de mortalité H'!BA51</f>
        <v>8.5181667492507159E-3</v>
      </c>
      <c r="Y20" s="170">
        <f>'Table de mortalité H'!BB51</f>
        <v>8.4329850817582083E-3</v>
      </c>
      <c r="Z20" s="170">
        <f>'Table de mortalité H'!BC51</f>
        <v>8.348655230940626E-3</v>
      </c>
      <c r="AA20" s="170">
        <f>'Table de mortalité H'!BD51</f>
        <v>8.2651686786312205E-3</v>
      </c>
      <c r="AB20" s="170">
        <f>'Table de mortalité H'!BE51</f>
        <v>8.1825169918449073E-3</v>
      </c>
      <c r="AC20" s="170">
        <f>'Table de mortalité H'!BF51</f>
        <v>8.1006918219264576E-3</v>
      </c>
      <c r="AD20" s="170">
        <f>'Table de mortalité H'!BG51</f>
        <v>8.0196849037071933E-3</v>
      </c>
      <c r="AE20" s="170">
        <f>'Table de mortalité H'!BH51</f>
        <v>7.9394880546701206E-3</v>
      </c>
      <c r="AF20" s="170">
        <f>'Table de mortalité H'!BI51</f>
        <v>7.8600931741234191E-3</v>
      </c>
      <c r="AG20" s="170">
        <f>AF20*(1-'Table de mortalité H'!$AC51)</f>
        <v>7.7814922423821847E-3</v>
      </c>
      <c r="AH20" s="170">
        <f>AG20*(1-'Table de mortalité H'!$AC51)</f>
        <v>7.7036773199583627E-3</v>
      </c>
      <c r="AI20" s="170">
        <f>AH20*(1-'Table de mortalité H'!$AC51)</f>
        <v>7.6266405467587794E-3</v>
      </c>
      <c r="AJ20" s="170">
        <f>AI20*(1-'Table de mortalité H'!$AC51)</f>
        <v>7.5503741412911917E-3</v>
      </c>
      <c r="AK20" s="170">
        <f>AJ20*(1-'Table de mortalité H'!$AC51)</f>
        <v>7.4748703998782796E-3</v>
      </c>
      <c r="AL20" s="170">
        <f>AK20*(1-'Table de mortalité H'!$AC51)</f>
        <v>7.4001216958794963E-3</v>
      </c>
      <c r="AM20" s="170">
        <f>AL20*(1-'Table de mortalité H'!$AC51)</f>
        <v>7.326120478920701E-3</v>
      </c>
      <c r="AN20" s="170">
        <f>AM20*(1-'Table de mortalité H'!$AC51)</f>
        <v>7.2528592741314939E-3</v>
      </c>
      <c r="AO20" s="170">
        <f>AN20*(1-'Table de mortalité H'!$AC51)</f>
        <v>7.180330681390179E-3</v>
      </c>
      <c r="AP20" s="170">
        <f>AO20*(1-'Table de mortalité H'!$AC51)</f>
        <v>7.108527374576277E-3</v>
      </c>
      <c r="AQ20" s="170">
        <f>AP20*(1-'Table de mortalité H'!$AC51)</f>
        <v>7.0374421008305146E-3</v>
      </c>
      <c r="AR20" s="170">
        <f>AQ20*(1-'Table de mortalité H'!$AC51)</f>
        <v>6.9670676798222093E-3</v>
      </c>
      <c r="AS20" s="170">
        <f>AR20*(1-'Table de mortalité H'!$AC51)</f>
        <v>6.8973970030239869E-3</v>
      </c>
      <c r="AT20" s="170">
        <f>AS20*(1-'Table de mortalité H'!$AC51)</f>
        <v>6.8284230329937468E-3</v>
      </c>
      <c r="AU20" s="170">
        <f>AT20*(1-'Table de mortalité H'!$AC51)</f>
        <v>6.7601388026638093E-3</v>
      </c>
      <c r="AV20" s="170">
        <f>AU20*(1-'Table de mortalité H'!$AC51)</f>
        <v>6.6925374146371711E-3</v>
      </c>
      <c r="AW20" s="170">
        <f>AV20*(1-'Table de mortalité H'!$AC51)</f>
        <v>6.6256120404907994E-3</v>
      </c>
      <c r="AX20" s="170">
        <f>AW20*(1-'Table de mortalité H'!$AC51)</f>
        <v>6.5593559200858914E-3</v>
      </c>
      <c r="AY20" s="170">
        <f>AX20*(1-'Table de mortalité H'!$AC51)</f>
        <v>6.4937623608850321E-3</v>
      </c>
      <c r="AZ20" s="170">
        <f>AY20*(1-'Table de mortalité H'!$AC51)</f>
        <v>6.4288247372761816E-3</v>
      </c>
      <c r="BA20" s="170">
        <f>AZ20*(1-'Table de mortalité H'!$AC51)</f>
        <v>6.3645364899034195E-3</v>
      </c>
      <c r="BB20" s="170">
        <f>BA20*(1-'Table de mortalité H'!$AC51)</f>
        <v>6.3008911250043856E-3</v>
      </c>
      <c r="BC20" s="170">
        <f>BB20*(1-'Table de mortalité H'!$AC51)</f>
        <v>6.2378822137543416E-3</v>
      </c>
      <c r="BD20" s="170">
        <f>BC20*(1-'Table de mortalité H'!$AC51)</f>
        <v>6.1755033916167977E-3</v>
      </c>
      <c r="BE20" s="170">
        <f>BD20*(1-'Table de mortalité H'!$AC51)</f>
        <v>6.11374835770063E-3</v>
      </c>
      <c r="BF20" s="170">
        <f>BE20*(1-'Table de mortalité H'!$AC51)</f>
        <v>6.0526108741236232E-3</v>
      </c>
      <c r="BG20" s="170">
        <f>BF20*(1-'Table de mortalité H'!$AC51)</f>
        <v>5.9920847653823868E-3</v>
      </c>
      <c r="BH20" s="170">
        <f>BG20*(1-'Table de mortalité H'!$AC51)</f>
        <v>5.9321639177285631E-3</v>
      </c>
      <c r="BI20" s="170">
        <f>BH20*(1-'Table de mortalité H'!$AC51)</f>
        <v>5.8728422785512772E-3</v>
      </c>
      <c r="BJ20" s="170">
        <f>BI20*(1-'Table de mortalité H'!$AC51)</f>
        <v>5.8141138557657648E-3</v>
      </c>
      <c r="BK20" s="170">
        <f>BJ20*(1-'Table de mortalité H'!$AC51)</f>
        <v>5.755972717208107E-3</v>
      </c>
      <c r="BL20" s="170">
        <f>BK20*(1-'Table de mortalité H'!$AC51)</f>
        <v>5.6984129900360262E-3</v>
      </c>
      <c r="BM20" s="170">
        <f>BL20*(1-'Table de mortalité H'!$AC51)</f>
        <v>5.6414288601356662E-3</v>
      </c>
      <c r="BN20" s="170">
        <f>BM20*(1-'Table de mortalité H'!$AC51)</f>
        <v>5.5850145715343096E-3</v>
      </c>
      <c r="BO20" s="170">
        <f>BN20*(1-'Table de mortalité H'!$AC51)</f>
        <v>5.5291644258189665E-3</v>
      </c>
      <c r="BP20" s="170">
        <f>BO20*(1-'Table de mortalité H'!$AC51)</f>
        <v>5.4738727815607765E-3</v>
      </c>
      <c r="BQ20" s="170">
        <f>BP20*(1-'Table de mortalité H'!$AC51)</f>
        <v>5.4191340537451688E-3</v>
      </c>
      <c r="BR20" s="170">
        <f>BQ20*(1-'Table de mortalité H'!$AC51)</f>
        <v>5.364942713207717E-3</v>
      </c>
      <c r="BS20" s="170">
        <f>BR20*(1-'Table de mortalité H'!$AC51)</f>
        <v>5.3112932860756397E-3</v>
      </c>
      <c r="BT20" s="170">
        <f>BS20*(1-'Table de mortalité H'!$AC51)</f>
        <v>5.258180353214883E-3</v>
      </c>
      <c r="BU20" s="170">
        <f>BT20*(1-'Table de mortalité H'!$AC51)</f>
        <v>5.2055985496827339E-3</v>
      </c>
      <c r="BV20" s="170">
        <f>BU20*(1-'Table de mortalité H'!$AC51)</f>
        <v>5.1535425641859069E-3</v>
      </c>
      <c r="BW20" s="170">
        <f>BV20*(1-'Table de mortalité H'!$AC51)</f>
        <v>5.1020071385440482E-3</v>
      </c>
      <c r="BX20" s="170">
        <f>BW20*(1-'Table de mortalité H'!$AC51)</f>
        <v>5.0509870671586075E-3</v>
      </c>
      <c r="BY20" s="170">
        <f>BX20*(1-'Table de mortalité H'!$AC51)</f>
        <v>5.0004771964870217E-3</v>
      </c>
      <c r="BZ20" s="170">
        <f>BY20*(1-'Table de mortalité H'!$AC51)</f>
        <v>4.950472424522151E-3</v>
      </c>
      <c r="CA20" s="170">
        <f>BZ20*(1-'Table de mortalité H'!$AC51)</f>
        <v>4.9009677002769293E-3</v>
      </c>
      <c r="CB20" s="170">
        <f>CA20*(1-'Table de mortalité H'!$AC51)</f>
        <v>4.8519580232741603E-3</v>
      </c>
      <c r="CC20" s="170">
        <f>CB20*(1-'Table de mortalité H'!$AC51)</f>
        <v>4.8034384430414188E-3</v>
      </c>
      <c r="CD20" s="170">
        <f>CC20*(1-'Table de mortalité H'!$AC51)</f>
        <v>4.7554040586110045E-3</v>
      </c>
      <c r="CE20" s="170">
        <f>CD20*(1-'Table de mortalité H'!$AC51)</f>
        <v>4.7078500180248945E-3</v>
      </c>
      <c r="CF20" s="170">
        <f>CE20*(1-'Table de mortalité H'!$AC51)</f>
        <v>4.6607715178446458E-3</v>
      </c>
      <c r="CG20" s="170">
        <f>CF20*(1-'Table de mortalité H'!$AC51)</f>
        <v>4.6141638026661993E-3</v>
      </c>
      <c r="CH20" s="170">
        <f>CG20*(1-'Table de mortalité H'!$AC51)</f>
        <v>4.568022164639537E-3</v>
      </c>
      <c r="CI20" s="170">
        <f>CH20*(1-'Table de mortalité H'!$AC51)</f>
        <v>4.5223419429931419E-3</v>
      </c>
      <c r="CJ20" s="170">
        <f>CI20*(1-'Table de mortalité H'!$AC51)</f>
        <v>4.4771185235632106E-3</v>
      </c>
      <c r="CK20" s="170">
        <f>CJ20*(1-'Table de mortalité H'!$AC51)</f>
        <v>4.4323473383275783E-3</v>
      </c>
      <c r="CL20" s="170">
        <f>CK20*(1-'Table de mortalité H'!$AC51)</f>
        <v>4.3880238649443024E-3</v>
      </c>
      <c r="CM20" s="170">
        <f>CL20*(1-'Table de mortalité H'!$AC51)</f>
        <v>4.3441436262948597E-3</v>
      </c>
      <c r="CN20" s="170">
        <f>CM20*(1-'Table de mortalité H'!$AC51)</f>
        <v>4.3007021900319112E-3</v>
      </c>
      <c r="CO20" s="170">
        <f>CN20*(1-'Table de mortalité H'!$AC51)</f>
        <v>4.2576951681315917E-3</v>
      </c>
      <c r="CP20" s="170">
        <f>CO20*(1-'Table de mortalité H'!$AC51)</f>
        <v>4.2151182164502756E-3</v>
      </c>
      <c r="CQ20" s="170">
        <f>CP20*(1-'Table de mortalité H'!$AC51)</f>
        <v>4.1729670342857727E-3</v>
      </c>
      <c r="CR20" s="170">
        <f>CQ20*(1-'Table de mortalité H'!$AC51)</f>
        <v>4.1312373639429151E-3</v>
      </c>
      <c r="CS20" s="170">
        <f>CR20*(1-'Table de mortalité H'!$AC51)</f>
        <v>4.0899249903034859E-3</v>
      </c>
      <c r="CT20" s="170">
        <f>CS20*(1-'Table de mortalité H'!$AC51)</f>
        <v>4.0490257404004514E-3</v>
      </c>
      <c r="CU20" s="170">
        <f>CT20*(1-'Table de mortalité H'!$AC51)</f>
        <v>4.0085354829964472E-3</v>
      </c>
      <c r="CV20" s="170">
        <f>CU20*(1-'Table de mortalité H'!$AC51)</f>
        <v>3.9684501281664827E-3</v>
      </c>
      <c r="CW20" s="170">
        <f>CV20*(1-'Table de mortalité H'!$AC51)</f>
        <v>3.9287656268848182E-3</v>
      </c>
      <c r="CX20" s="170">
        <f>CW20*(1-'Table de mortalité H'!$AC51)</f>
        <v>3.8894779706159701E-3</v>
      </c>
      <c r="CY20" s="170">
        <f>CX20*(1-'Table de mortalité H'!$AC51)</f>
        <v>3.8505831909098104E-3</v>
      </c>
      <c r="CZ20" s="170">
        <f>CY20*(1-'Table de mortalité H'!$AC51)</f>
        <v>3.8120773590007121E-3</v>
      </c>
      <c r="DA20" s="170">
        <f>CZ20*(1-'Table de mortalité H'!$AC51)</f>
        <v>3.7739565854107049E-3</v>
      </c>
      <c r="DB20" s="170">
        <f>DA20*(1-'Table de mortalité H'!$AC51)</f>
        <v>3.7362170195565977E-3</v>
      </c>
      <c r="DC20" s="170">
        <f>DB20*(1-'Table de mortalité H'!$AC51)</f>
        <v>3.6988548493610317E-3</v>
      </c>
      <c r="DD20" s="170">
        <f>DC20*(1-'Table de mortalité H'!$AC51)</f>
        <v>3.6618663008674214E-3</v>
      </c>
      <c r="DE20" s="170">
        <f>DD20*(1-'Table de mortalité H'!$AC51)</f>
        <v>3.625247637858747E-3</v>
      </c>
      <c r="DF20" s="170">
        <f>DE20*(1-'Table de mortalité H'!$AC51)</f>
        <v>3.5889951614801593E-3</v>
      </c>
      <c r="DG20" s="170">
        <f>DF20*(1-'Table de mortalité H'!$AC51)</f>
        <v>3.5531052098653577E-3</v>
      </c>
      <c r="DH20" s="170">
        <f>DG20*(1-'Table de mortalité H'!$AC51)</f>
        <v>3.5175741577667041E-3</v>
      </c>
      <c r="DI20" s="170">
        <f>DH20*(1-'Table de mortalité H'!$AC51)</f>
        <v>3.4823984161890371E-3</v>
      </c>
      <c r="DJ20" s="170">
        <f>DI20*(1-'Table de mortalité H'!$AC51)</f>
        <v>3.4475744320271468E-3</v>
      </c>
      <c r="DK20" s="170">
        <f>DJ20*(1-'Table de mortalité H'!$AC51)</f>
        <v>3.4130986877068752E-3</v>
      </c>
    </row>
    <row r="21" spans="1:115" x14ac:dyDescent="0.25">
      <c r="A21" s="16"/>
      <c r="B21" s="16">
        <v>65</v>
      </c>
      <c r="C21" s="16"/>
      <c r="D21" s="170">
        <f>'Table de mortalité H'!AG52</f>
        <v>1.1776E-2</v>
      </c>
      <c r="E21" s="170">
        <f>'Table de mortalité H'!AH52</f>
        <v>1.15499008E-2</v>
      </c>
      <c r="F21" s="170">
        <f>'Table de mortalité H'!AI52</f>
        <v>1.1336227635200001E-2</v>
      </c>
      <c r="G21" s="170">
        <f>'Table de mortalité H'!AJ52</f>
        <v>1.113557640605696E-2</v>
      </c>
      <c r="H21" s="170">
        <f>'Table de mortalité H'!AK52</f>
        <v>1.0947385164794597E-2</v>
      </c>
      <c r="I21" s="170">
        <f>'Table de mortalité H'!AL52</f>
        <v>1.0770037525124924E-2</v>
      </c>
      <c r="J21" s="170">
        <f>'Table de mortalité H'!AM52</f>
        <v>1.0604178947238E-2</v>
      </c>
      <c r="K21" s="170">
        <f>'Table de mortalité H'!AN52</f>
        <v>1.0447237098818878E-2</v>
      </c>
      <c r="L21" s="170">
        <f>'Table de mortalité H'!AO52</f>
        <v>1.0299931055725532E-2</v>
      </c>
      <c r="M21" s="170">
        <f>'Table de mortalité H'!AP52</f>
        <v>1.016191197957881E-2</v>
      </c>
      <c r="N21" s="170">
        <f>'Table de mortalité H'!AQ52</f>
        <v>1.0030823315042244E-2</v>
      </c>
      <c r="O21" s="170">
        <f>'Table de mortalité H'!AR52</f>
        <v>9.9074441882672244E-3</v>
      </c>
      <c r="P21" s="170">
        <f>'Table de mortalité H'!AS52</f>
        <v>9.790536346845671E-3</v>
      </c>
      <c r="Q21" s="170">
        <f>'Table de mortalité H'!AT52</f>
        <v>9.6799032861263155E-3</v>
      </c>
      <c r="R21" s="170">
        <f>'Table de mortalité H'!AU52</f>
        <v>9.5734243499789266E-3</v>
      </c>
      <c r="S21" s="170">
        <f>'Table de mortalité H'!AV52</f>
        <v>9.4719460518691498E-3</v>
      </c>
      <c r="T21" s="170">
        <f>'Table de mortalité H'!AW52</f>
        <v>9.3734378129297115E-3</v>
      </c>
      <c r="U21" s="170">
        <f>'Table de mortalité H'!AX52</f>
        <v>9.277828747237829E-3</v>
      </c>
      <c r="V21" s="170">
        <f>'Table de mortalité H'!AY52</f>
        <v>9.1850504597654498E-3</v>
      </c>
      <c r="W21" s="170">
        <f>'Table de mortalité H'!AZ52</f>
        <v>9.0931999551677953E-3</v>
      </c>
      <c r="X21" s="170">
        <f>'Table de mortalité H'!BA52</f>
        <v>9.002267955616117E-3</v>
      </c>
      <c r="Y21" s="170">
        <f>'Table de mortalité H'!BB52</f>
        <v>8.9122452760599553E-3</v>
      </c>
      <c r="Z21" s="170">
        <f>'Table de mortalité H'!BC52</f>
        <v>8.823122823299355E-3</v>
      </c>
      <c r="AA21" s="170">
        <f>'Table de mortalité H'!BD52</f>
        <v>8.7348915950663606E-3</v>
      </c>
      <c r="AB21" s="170">
        <f>'Table de mortalité H'!BE52</f>
        <v>8.6475426791156971E-3</v>
      </c>
      <c r="AC21" s="170">
        <f>'Table de mortalité H'!BF52</f>
        <v>8.5610672523245401E-3</v>
      </c>
      <c r="AD21" s="170">
        <f>'Table de mortalité H'!BG52</f>
        <v>8.4754565798012948E-3</v>
      </c>
      <c r="AE21" s="170">
        <f>'Table de mortalité H'!BH52</f>
        <v>8.3907020140032811E-3</v>
      </c>
      <c r="AF21" s="170">
        <f>'Table de mortalité H'!BI52</f>
        <v>8.3067949938632479E-3</v>
      </c>
      <c r="AG21" s="170">
        <f>AF21*(1-'Table de mortalité H'!$AC52)</f>
        <v>8.2237270439246158E-3</v>
      </c>
      <c r="AH21" s="170">
        <f>AG21*(1-'Table de mortalité H'!$AC52)</f>
        <v>8.1414897734853695E-3</v>
      </c>
      <c r="AI21" s="170">
        <f>AH21*(1-'Table de mortalité H'!$AC52)</f>
        <v>8.0600748757505159E-3</v>
      </c>
      <c r="AJ21" s="170">
        <f>AI21*(1-'Table de mortalité H'!$AC52)</f>
        <v>7.9794741269930101E-3</v>
      </c>
      <c r="AK21" s="170">
        <f>AJ21*(1-'Table de mortalité H'!$AC52)</f>
        <v>7.8996793857230799E-3</v>
      </c>
      <c r="AL21" s="170">
        <f>AK21*(1-'Table de mortalité H'!$AC52)</f>
        <v>7.8206825918658487E-3</v>
      </c>
      <c r="AM21" s="170">
        <f>AL21*(1-'Table de mortalité H'!$AC52)</f>
        <v>7.7424757659471898E-3</v>
      </c>
      <c r="AN21" s="170">
        <f>AM21*(1-'Table de mortalité H'!$AC52)</f>
        <v>7.6650510082877177E-3</v>
      </c>
      <c r="AO21" s="170">
        <f>AN21*(1-'Table de mortalité H'!$AC52)</f>
        <v>7.5884004982048406E-3</v>
      </c>
      <c r="AP21" s="170">
        <f>AO21*(1-'Table de mortalité H'!$AC52)</f>
        <v>7.5125164932227919E-3</v>
      </c>
      <c r="AQ21" s="170">
        <f>AP21*(1-'Table de mortalité H'!$AC52)</f>
        <v>7.4373913282905638E-3</v>
      </c>
      <c r="AR21" s="170">
        <f>AQ21*(1-'Table de mortalité H'!$AC52)</f>
        <v>7.3630174150076579E-3</v>
      </c>
      <c r="AS21" s="170">
        <f>AR21*(1-'Table de mortalité H'!$AC52)</f>
        <v>7.2893872408575809E-3</v>
      </c>
      <c r="AT21" s="170">
        <f>AS21*(1-'Table de mortalité H'!$AC52)</f>
        <v>7.2164933684490049E-3</v>
      </c>
      <c r="AU21" s="170">
        <f>AT21*(1-'Table de mortalité H'!$AC52)</f>
        <v>7.1443284347645145E-3</v>
      </c>
      <c r="AV21" s="170">
        <f>AU21*(1-'Table de mortalité H'!$AC52)</f>
        <v>7.0728851504168692E-3</v>
      </c>
      <c r="AW21" s="170">
        <f>AV21*(1-'Table de mortalité H'!$AC52)</f>
        <v>7.0021562989127008E-3</v>
      </c>
      <c r="AX21" s="170">
        <f>AW21*(1-'Table de mortalité H'!$AC52)</f>
        <v>6.9321347359235742E-3</v>
      </c>
      <c r="AY21" s="170">
        <f>AX21*(1-'Table de mortalité H'!$AC52)</f>
        <v>6.8628133885643384E-3</v>
      </c>
      <c r="AZ21" s="170">
        <f>AY21*(1-'Table de mortalité H'!$AC52)</f>
        <v>6.7941852546786951E-3</v>
      </c>
      <c r="BA21" s="170">
        <f>AZ21*(1-'Table de mortalité H'!$AC52)</f>
        <v>6.7262434021319083E-3</v>
      </c>
      <c r="BB21" s="170">
        <f>BA21*(1-'Table de mortalité H'!$AC52)</f>
        <v>6.6589809681105892E-3</v>
      </c>
      <c r="BC21" s="170">
        <f>BB21*(1-'Table de mortalité H'!$AC52)</f>
        <v>6.5923911584294835E-3</v>
      </c>
      <c r="BD21" s="170">
        <f>BC21*(1-'Table de mortalité H'!$AC52)</f>
        <v>6.5264672468451886E-3</v>
      </c>
      <c r="BE21" s="170">
        <f>BD21*(1-'Table de mortalité H'!$AC52)</f>
        <v>6.4612025743767364E-3</v>
      </c>
      <c r="BF21" s="170">
        <f>BE21*(1-'Table de mortalité H'!$AC52)</f>
        <v>6.3965905486329687E-3</v>
      </c>
      <c r="BG21" s="170">
        <f>BF21*(1-'Table de mortalité H'!$AC52)</f>
        <v>6.3326246431466386E-3</v>
      </c>
      <c r="BH21" s="170">
        <f>BG21*(1-'Table de mortalité H'!$AC52)</f>
        <v>6.2692983967151724E-3</v>
      </c>
      <c r="BI21" s="170">
        <f>BH21*(1-'Table de mortalité H'!$AC52)</f>
        <v>6.2066054127480202E-3</v>
      </c>
      <c r="BJ21" s="170">
        <f>BI21*(1-'Table de mortalité H'!$AC52)</f>
        <v>6.1445393586205396E-3</v>
      </c>
      <c r="BK21" s="170">
        <f>BJ21*(1-'Table de mortalité H'!$AC52)</f>
        <v>6.083093965034334E-3</v>
      </c>
      <c r="BL21" s="170">
        <f>BK21*(1-'Table de mortalité H'!$AC52)</f>
        <v>6.0222630253839908E-3</v>
      </c>
      <c r="BM21" s="170">
        <f>BL21*(1-'Table de mortalité H'!$AC52)</f>
        <v>5.9620403951301509E-3</v>
      </c>
      <c r="BN21" s="170">
        <f>BM21*(1-'Table de mortalité H'!$AC52)</f>
        <v>5.902419991178849E-3</v>
      </c>
      <c r="BO21" s="170">
        <f>BN21*(1-'Table de mortalité H'!$AC52)</f>
        <v>5.84339579126706E-3</v>
      </c>
      <c r="BP21" s="170">
        <f>BO21*(1-'Table de mortalité H'!$AC52)</f>
        <v>5.7849618333543898E-3</v>
      </c>
      <c r="BQ21" s="170">
        <f>BP21*(1-'Table de mortalité H'!$AC52)</f>
        <v>5.7271122150208461E-3</v>
      </c>
      <c r="BR21" s="170">
        <f>BQ21*(1-'Table de mortalité H'!$AC52)</f>
        <v>5.6698410928706375E-3</v>
      </c>
      <c r="BS21" s="170">
        <f>BR21*(1-'Table de mortalité H'!$AC52)</f>
        <v>5.6131426819419307E-3</v>
      </c>
      <c r="BT21" s="170">
        <f>BS21*(1-'Table de mortalité H'!$AC52)</f>
        <v>5.5570112551225114E-3</v>
      </c>
      <c r="BU21" s="170">
        <f>BT21*(1-'Table de mortalité H'!$AC52)</f>
        <v>5.5014411425712865E-3</v>
      </c>
      <c r="BV21" s="170">
        <f>BU21*(1-'Table de mortalité H'!$AC52)</f>
        <v>5.4464267311455736E-3</v>
      </c>
      <c r="BW21" s="170">
        <f>BV21*(1-'Table de mortalité H'!$AC52)</f>
        <v>5.391962463834118E-3</v>
      </c>
      <c r="BX21" s="170">
        <f>BW21*(1-'Table de mortalité H'!$AC52)</f>
        <v>5.3380428391957765E-3</v>
      </c>
      <c r="BY21" s="170">
        <f>BX21*(1-'Table de mortalité H'!$AC52)</f>
        <v>5.2846624108038188E-3</v>
      </c>
      <c r="BZ21" s="170">
        <f>BY21*(1-'Table de mortalité H'!$AC52)</f>
        <v>5.2318157866957805E-3</v>
      </c>
      <c r="CA21" s="170">
        <f>BZ21*(1-'Table de mortalité H'!$AC52)</f>
        <v>5.1794976288288223E-3</v>
      </c>
      <c r="CB21" s="170">
        <f>CA21*(1-'Table de mortalité H'!$AC52)</f>
        <v>5.1277026525405342E-3</v>
      </c>
      <c r="CC21" s="170">
        <f>CB21*(1-'Table de mortalité H'!$AC52)</f>
        <v>5.0764256260151285E-3</v>
      </c>
      <c r="CD21" s="170">
        <f>CC21*(1-'Table de mortalité H'!$AC52)</f>
        <v>5.0256613697549773E-3</v>
      </c>
      <c r="CE21" s="170">
        <f>CD21*(1-'Table de mortalité H'!$AC52)</f>
        <v>4.9754047560574277E-3</v>
      </c>
      <c r="CF21" s="170">
        <f>CE21*(1-'Table de mortalité H'!$AC52)</f>
        <v>4.9256507084968534E-3</v>
      </c>
      <c r="CG21" s="170">
        <f>CF21*(1-'Table de mortalité H'!$AC52)</f>
        <v>4.8763942014118846E-3</v>
      </c>
      <c r="CH21" s="170">
        <f>CG21*(1-'Table de mortalité H'!$AC52)</f>
        <v>4.8276302593977657E-3</v>
      </c>
      <c r="CI21" s="170">
        <f>CH21*(1-'Table de mortalité H'!$AC52)</f>
        <v>4.7793539568037882E-3</v>
      </c>
      <c r="CJ21" s="170">
        <f>CI21*(1-'Table de mortalité H'!$AC52)</f>
        <v>4.7315604172357504E-3</v>
      </c>
      <c r="CK21" s="170">
        <f>CJ21*(1-'Table de mortalité H'!$AC52)</f>
        <v>4.6842448130633933E-3</v>
      </c>
      <c r="CL21" s="170">
        <f>CK21*(1-'Table de mortalité H'!$AC52)</f>
        <v>4.637402364932759E-3</v>
      </c>
      <c r="CM21" s="170">
        <f>CL21*(1-'Table de mortalité H'!$AC52)</f>
        <v>4.5910283412834317E-3</v>
      </c>
      <c r="CN21" s="170">
        <f>CM21*(1-'Table de mortalité H'!$AC52)</f>
        <v>4.5451180578705971E-3</v>
      </c>
      <c r="CO21" s="170">
        <f>CN21*(1-'Table de mortalité H'!$AC52)</f>
        <v>4.4996668772918913E-3</v>
      </c>
      <c r="CP21" s="170">
        <f>CO21*(1-'Table de mortalité H'!$AC52)</f>
        <v>4.454670208518972E-3</v>
      </c>
      <c r="CQ21" s="170">
        <f>CP21*(1-'Table de mortalité H'!$AC52)</f>
        <v>4.4101235064337822E-3</v>
      </c>
      <c r="CR21" s="170">
        <f>CQ21*(1-'Table de mortalité H'!$AC52)</f>
        <v>4.3660222713694441E-3</v>
      </c>
      <c r="CS21" s="170">
        <f>CR21*(1-'Table de mortalité H'!$AC52)</f>
        <v>4.3223620486557493E-3</v>
      </c>
      <c r="CT21" s="170">
        <f>CS21*(1-'Table de mortalité H'!$AC52)</f>
        <v>4.279138428169192E-3</v>
      </c>
      <c r="CU21" s="170">
        <f>CT21*(1-'Table de mortalité H'!$AC52)</f>
        <v>4.2363470438875001E-3</v>
      </c>
      <c r="CV21" s="170">
        <f>CU21*(1-'Table de mortalité H'!$AC52)</f>
        <v>4.1939835734486255E-3</v>
      </c>
      <c r="CW21" s="170">
        <f>CV21*(1-'Table de mortalité H'!$AC52)</f>
        <v>4.1520437377141391E-3</v>
      </c>
      <c r="CX21" s="170">
        <f>CW21*(1-'Table de mortalité H'!$AC52)</f>
        <v>4.1105233003369979E-3</v>
      </c>
      <c r="CY21" s="170">
        <f>CX21*(1-'Table de mortalité H'!$AC52)</f>
        <v>4.0694180673336282E-3</v>
      </c>
      <c r="CZ21" s="170">
        <f>CY21*(1-'Table de mortalité H'!$AC52)</f>
        <v>4.0287238866602917E-3</v>
      </c>
      <c r="DA21" s="170">
        <f>CZ21*(1-'Table de mortalité H'!$AC52)</f>
        <v>3.9884366477936891E-3</v>
      </c>
      <c r="DB21" s="170">
        <f>DA21*(1-'Table de mortalité H'!$AC52)</f>
        <v>3.9485522813157521E-3</v>
      </c>
      <c r="DC21" s="170">
        <f>DB21*(1-'Table de mortalité H'!$AC52)</f>
        <v>3.9090667585025942E-3</v>
      </c>
      <c r="DD21" s="170">
        <f>DC21*(1-'Table de mortalité H'!$AC52)</f>
        <v>3.8699760909175684E-3</v>
      </c>
      <c r="DE21" s="170">
        <f>DD21*(1-'Table de mortalité H'!$AC52)</f>
        <v>3.8312763300083928E-3</v>
      </c>
      <c r="DF21" s="170">
        <f>DE21*(1-'Table de mortalité H'!$AC52)</f>
        <v>3.7929635667083086E-3</v>
      </c>
      <c r="DG21" s="170">
        <f>DF21*(1-'Table de mortalité H'!$AC52)</f>
        <v>3.7550339310412255E-3</v>
      </c>
      <c r="DH21" s="170">
        <f>DG21*(1-'Table de mortalité H'!$AC52)</f>
        <v>3.7174835917308134E-3</v>
      </c>
      <c r="DI21" s="170">
        <f>DH21*(1-'Table de mortalité H'!$AC52)</f>
        <v>3.6803087558135053E-3</v>
      </c>
      <c r="DJ21" s="170">
        <f>DI21*(1-'Table de mortalité H'!$AC52)</f>
        <v>3.6435056682553703E-3</v>
      </c>
      <c r="DK21" s="170">
        <f>DJ21*(1-'Table de mortalité H'!$AC52)</f>
        <v>3.6070706115728167E-3</v>
      </c>
    </row>
    <row r="22" spans="1:115" x14ac:dyDescent="0.25">
      <c r="A22" s="16"/>
      <c r="B22" s="16">
        <v>66</v>
      </c>
      <c r="C22" s="16"/>
      <c r="D22" s="170">
        <f>'Table de mortalité H'!AG53</f>
        <v>1.24146E-2</v>
      </c>
      <c r="E22" s="170">
        <f>'Table de mortalité H'!AH53</f>
        <v>1.217748114E-2</v>
      </c>
      <c r="F22" s="170">
        <f>'Table de mortalité H'!AI53</f>
        <v>1.1955850983251999E-2</v>
      </c>
      <c r="G22" s="170">
        <f>'Table de mortalité H'!AJ53</f>
        <v>1.1747819176143415E-2</v>
      </c>
      <c r="H22" s="170">
        <f>'Table de mortalité H'!AK53</f>
        <v>1.1552805377819435E-2</v>
      </c>
      <c r="I22" s="170">
        <f>'Table de mortalité H'!AL53</f>
        <v>1.1370271052849887E-2</v>
      </c>
      <c r="J22" s="170">
        <f>'Table de mortalité H'!AM53</f>
        <v>1.1198579959951854E-2</v>
      </c>
      <c r="K22" s="170">
        <f>'Table de mortalité H'!AN53</f>
        <v>1.1037320408528548E-2</v>
      </c>
      <c r="L22" s="170">
        <f>'Table de mortalité H'!AO53</f>
        <v>1.0886109118931706E-2</v>
      </c>
      <c r="M22" s="170">
        <f>'Table de mortalité H'!AP53</f>
        <v>1.07435010894737E-2</v>
      </c>
      <c r="N22" s="170">
        <f>'Table de mortalité H'!AQ53</f>
        <v>1.0608132975746332E-2</v>
      </c>
      <c r="O22" s="170">
        <f>'Table de mortalité H'!AR53</f>
        <v>1.0479774566739802E-2</v>
      </c>
      <c r="P22" s="170">
        <f>'Table de mortalité H'!AS53</f>
        <v>1.035820918176562E-2</v>
      </c>
      <c r="Q22" s="170">
        <f>'Table de mortalité H'!AT53</f>
        <v>1.0242197238929844E-2</v>
      </c>
      <c r="R22" s="170">
        <f>'Table de mortalité H'!AU53</f>
        <v>1.0131581508749403E-2</v>
      </c>
      <c r="S22" s="170">
        <f>'Table de mortalité H'!AV53</f>
        <v>1.0025199902907534E-2</v>
      </c>
      <c r="T22" s="170">
        <f>'Table de mortalité H'!AW53</f>
        <v>9.9219403439075871E-3</v>
      </c>
      <c r="U22" s="170">
        <f>'Table de mortalité H'!AX53</f>
        <v>9.8217287464341212E-3</v>
      </c>
      <c r="V22" s="170">
        <f>'Table de mortalité H'!AY53</f>
        <v>9.7235114589697795E-3</v>
      </c>
      <c r="W22" s="170">
        <f>'Table de mortalité H'!AZ53</f>
        <v>9.6262763443800813E-3</v>
      </c>
      <c r="X22" s="170">
        <f>'Table de mortalité H'!BA53</f>
        <v>9.5300135809362804E-3</v>
      </c>
      <c r="Y22" s="170">
        <f>'Table de mortalité H'!BB53</f>
        <v>9.4347134451269171E-3</v>
      </c>
      <c r="Z22" s="170">
        <f>'Table de mortalité H'!BC53</f>
        <v>9.3403663106756477E-3</v>
      </c>
      <c r="AA22" s="170">
        <f>'Table de mortalité H'!BD53</f>
        <v>9.2469626475688918E-3</v>
      </c>
      <c r="AB22" s="170">
        <f>'Table de mortalité H'!BE53</f>
        <v>9.1544930210932032E-3</v>
      </c>
      <c r="AC22" s="170">
        <f>'Table de mortalité H'!BF53</f>
        <v>9.0629480908822717E-3</v>
      </c>
      <c r="AD22" s="170">
        <f>'Table de mortalité H'!BG53</f>
        <v>8.9723186099734484E-3</v>
      </c>
      <c r="AE22" s="170">
        <f>'Table de mortalité H'!BH53</f>
        <v>8.882595423873714E-3</v>
      </c>
      <c r="AF22" s="170">
        <f>'Table de mortalité H'!BI53</f>
        <v>8.7937694696349766E-3</v>
      </c>
      <c r="AG22" s="170">
        <f>AF22*(1-'Table de mortalité H'!$AC53)</f>
        <v>8.7058317749386261E-3</v>
      </c>
      <c r="AH22" s="170">
        <f>AG22*(1-'Table de mortalité H'!$AC53)</f>
        <v>8.6187734571892393E-3</v>
      </c>
      <c r="AI22" s="170">
        <f>AH22*(1-'Table de mortalité H'!$AC53)</f>
        <v>8.5325857226173467E-3</v>
      </c>
      <c r="AJ22" s="170">
        <f>AI22*(1-'Table de mortalité H'!$AC53)</f>
        <v>8.4472598653911723E-3</v>
      </c>
      <c r="AK22" s="170">
        <f>AJ22*(1-'Table de mortalité H'!$AC53)</f>
        <v>8.3627872667372607E-3</v>
      </c>
      <c r="AL22" s="170">
        <f>AK22*(1-'Table de mortalité H'!$AC53)</f>
        <v>8.2791593940698873E-3</v>
      </c>
      <c r="AM22" s="170">
        <f>AL22*(1-'Table de mortalité H'!$AC53)</f>
        <v>8.1963678001291881E-3</v>
      </c>
      <c r="AN22" s="170">
        <f>AM22*(1-'Table de mortalité H'!$AC53)</f>
        <v>8.1144041221278967E-3</v>
      </c>
      <c r="AO22" s="170">
        <f>AN22*(1-'Table de mortalité H'!$AC53)</f>
        <v>8.0332600809066169E-3</v>
      </c>
      <c r="AP22" s="170">
        <f>AO22*(1-'Table de mortalité H'!$AC53)</f>
        <v>7.9529274800975505E-3</v>
      </c>
      <c r="AQ22" s="170">
        <f>AP22*(1-'Table de mortalité H'!$AC53)</f>
        <v>7.8733982052965751E-3</v>
      </c>
      <c r="AR22" s="170">
        <f>AQ22*(1-'Table de mortalité H'!$AC53)</f>
        <v>7.7946642232436091E-3</v>
      </c>
      <c r="AS22" s="170">
        <f>AR22*(1-'Table de mortalité H'!$AC53)</f>
        <v>7.7167175810111729E-3</v>
      </c>
      <c r="AT22" s="170">
        <f>AS22*(1-'Table de mortalité H'!$AC53)</f>
        <v>7.6395504052010612E-3</v>
      </c>
      <c r="AU22" s="170">
        <f>AT22*(1-'Table de mortalité H'!$AC53)</f>
        <v>7.5631549011490502E-3</v>
      </c>
      <c r="AV22" s="170">
        <f>AU22*(1-'Table de mortalité H'!$AC53)</f>
        <v>7.4875233521375598E-3</v>
      </c>
      <c r="AW22" s="170">
        <f>AV22*(1-'Table de mortalité H'!$AC53)</f>
        <v>7.4126481186161846E-3</v>
      </c>
      <c r="AX22" s="170">
        <f>AW22*(1-'Table de mortalité H'!$AC53)</f>
        <v>7.3385216374300226E-3</v>
      </c>
      <c r="AY22" s="170">
        <f>AX22*(1-'Table de mortalité H'!$AC53)</f>
        <v>7.2651364210557226E-3</v>
      </c>
      <c r="AZ22" s="170">
        <f>AY22*(1-'Table de mortalité H'!$AC53)</f>
        <v>7.1924850568451651E-3</v>
      </c>
      <c r="BA22" s="170">
        <f>AZ22*(1-'Table de mortalité H'!$AC53)</f>
        <v>7.1205602062767133E-3</v>
      </c>
      <c r="BB22" s="170">
        <f>BA22*(1-'Table de mortalité H'!$AC53)</f>
        <v>7.0493546042139461E-3</v>
      </c>
      <c r="BC22" s="170">
        <f>BB22*(1-'Table de mortalité H'!$AC53)</f>
        <v>6.9788610581718062E-3</v>
      </c>
      <c r="BD22" s="170">
        <f>BC22*(1-'Table de mortalité H'!$AC53)</f>
        <v>6.9090724475900879E-3</v>
      </c>
      <c r="BE22" s="170">
        <f>BD22*(1-'Table de mortalité H'!$AC53)</f>
        <v>6.8399817231141868E-3</v>
      </c>
      <c r="BF22" s="170">
        <f>BE22*(1-'Table de mortalité H'!$AC53)</f>
        <v>6.7715819058830453E-3</v>
      </c>
      <c r="BG22" s="170">
        <f>BF22*(1-'Table de mortalité H'!$AC53)</f>
        <v>6.7038660868242146E-3</v>
      </c>
      <c r="BH22" s="170">
        <f>BG22*(1-'Table de mortalité H'!$AC53)</f>
        <v>6.6368274259559724E-3</v>
      </c>
      <c r="BI22" s="170">
        <f>BH22*(1-'Table de mortalité H'!$AC53)</f>
        <v>6.5704591516964122E-3</v>
      </c>
      <c r="BJ22" s="170">
        <f>BI22*(1-'Table de mortalité H'!$AC53)</f>
        <v>6.5047545601794477E-3</v>
      </c>
      <c r="BK22" s="170">
        <f>BJ22*(1-'Table de mortalité H'!$AC53)</f>
        <v>6.4397070145776536E-3</v>
      </c>
      <c r="BL22" s="170">
        <f>BK22*(1-'Table de mortalité H'!$AC53)</f>
        <v>6.3753099444318773E-3</v>
      </c>
      <c r="BM22" s="170">
        <f>BL22*(1-'Table de mortalité H'!$AC53)</f>
        <v>6.3115568449875585E-3</v>
      </c>
      <c r="BN22" s="170">
        <f>BM22*(1-'Table de mortalité H'!$AC53)</f>
        <v>6.2484412765376829E-3</v>
      </c>
      <c r="BO22" s="170">
        <f>BN22*(1-'Table de mortalité H'!$AC53)</f>
        <v>6.1859568637723057E-3</v>
      </c>
      <c r="BP22" s="170">
        <f>BO22*(1-'Table de mortalité H'!$AC53)</f>
        <v>6.1240972951345828E-3</v>
      </c>
      <c r="BQ22" s="170">
        <f>BP22*(1-'Table de mortalité H'!$AC53)</f>
        <v>6.0628563221832368E-3</v>
      </c>
      <c r="BR22" s="170">
        <f>BQ22*(1-'Table de mortalité H'!$AC53)</f>
        <v>6.0022277589614047E-3</v>
      </c>
      <c r="BS22" s="170">
        <f>BR22*(1-'Table de mortalité H'!$AC53)</f>
        <v>5.9422054813717904E-3</v>
      </c>
      <c r="BT22" s="170">
        <f>BS22*(1-'Table de mortalité H'!$AC53)</f>
        <v>5.8827834265580727E-3</v>
      </c>
      <c r="BU22" s="170">
        <f>BT22*(1-'Table de mortalité H'!$AC53)</f>
        <v>5.8239555922924915E-3</v>
      </c>
      <c r="BV22" s="170">
        <f>BU22*(1-'Table de mortalité H'!$AC53)</f>
        <v>5.7657160363695668E-3</v>
      </c>
      <c r="BW22" s="170">
        <f>BV22*(1-'Table de mortalité H'!$AC53)</f>
        <v>5.7080588760058714E-3</v>
      </c>
      <c r="BX22" s="170">
        <f>BW22*(1-'Table de mortalité H'!$AC53)</f>
        <v>5.6509782872458123E-3</v>
      </c>
      <c r="BY22" s="170">
        <f>BX22*(1-'Table de mortalité H'!$AC53)</f>
        <v>5.5944685043733539E-3</v>
      </c>
      <c r="BZ22" s="170">
        <f>BY22*(1-'Table de mortalité H'!$AC53)</f>
        <v>5.5385238193296207E-3</v>
      </c>
      <c r="CA22" s="170">
        <f>BZ22*(1-'Table de mortalité H'!$AC53)</f>
        <v>5.4831385811363242E-3</v>
      </c>
      <c r="CB22" s="170">
        <f>CA22*(1-'Table de mortalité H'!$AC53)</f>
        <v>5.4283071953249613E-3</v>
      </c>
      <c r="CC22" s="170">
        <f>CB22*(1-'Table de mortalité H'!$AC53)</f>
        <v>5.374024123371712E-3</v>
      </c>
      <c r="CD22" s="170">
        <f>CC22*(1-'Table de mortalité H'!$AC53)</f>
        <v>5.3202838821379949E-3</v>
      </c>
      <c r="CE22" s="170">
        <f>CD22*(1-'Table de mortalité H'!$AC53)</f>
        <v>5.2670810433166149E-3</v>
      </c>
      <c r="CF22" s="170">
        <f>CE22*(1-'Table de mortalité H'!$AC53)</f>
        <v>5.2144102328834487E-3</v>
      </c>
      <c r="CG22" s="170">
        <f>CF22*(1-'Table de mortalité H'!$AC53)</f>
        <v>5.1622661305546144E-3</v>
      </c>
      <c r="CH22" s="170">
        <f>CG22*(1-'Table de mortalité H'!$AC53)</f>
        <v>5.1106434692490682E-3</v>
      </c>
      <c r="CI22" s="170">
        <f>CH22*(1-'Table de mortalité H'!$AC53)</f>
        <v>5.0595370345565775E-3</v>
      </c>
      <c r="CJ22" s="170">
        <f>CI22*(1-'Table de mortalité H'!$AC53)</f>
        <v>5.008941664211012E-3</v>
      </c>
      <c r="CK22" s="170">
        <f>CJ22*(1-'Table de mortalité H'!$AC53)</f>
        <v>4.9588522475689017E-3</v>
      </c>
      <c r="CL22" s="170">
        <f>CK22*(1-'Table de mortalité H'!$AC53)</f>
        <v>4.9092637250932126E-3</v>
      </c>
      <c r="CM22" s="170">
        <f>CL22*(1-'Table de mortalité H'!$AC53)</f>
        <v>4.8601710878422803E-3</v>
      </c>
      <c r="CN22" s="170">
        <f>CM22*(1-'Table de mortalité H'!$AC53)</f>
        <v>4.8115693769638576E-3</v>
      </c>
      <c r="CO22" s="170">
        <f>CN22*(1-'Table de mortalité H'!$AC53)</f>
        <v>4.763453683194219E-3</v>
      </c>
      <c r="CP22" s="170">
        <f>CO22*(1-'Table de mortalité H'!$AC53)</f>
        <v>4.7158191463622769E-3</v>
      </c>
      <c r="CQ22" s="170">
        <f>CP22*(1-'Table de mortalité H'!$AC53)</f>
        <v>4.6686609548986539E-3</v>
      </c>
      <c r="CR22" s="170">
        <f>CQ22*(1-'Table de mortalité H'!$AC53)</f>
        <v>4.6219743453496673E-3</v>
      </c>
      <c r="CS22" s="170">
        <f>CR22*(1-'Table de mortalité H'!$AC53)</f>
        <v>4.5757546018961705E-3</v>
      </c>
      <c r="CT22" s="170">
        <f>CS22*(1-'Table de mortalité H'!$AC53)</f>
        <v>4.5299970558772091E-3</v>
      </c>
      <c r="CU22" s="170">
        <f>CT22*(1-'Table de mortalité H'!$AC53)</f>
        <v>4.4846970853184374E-3</v>
      </c>
      <c r="CV22" s="170">
        <f>CU22*(1-'Table de mortalité H'!$AC53)</f>
        <v>4.4398501144652528E-3</v>
      </c>
      <c r="CW22" s="170">
        <f>CV22*(1-'Table de mortalité H'!$AC53)</f>
        <v>4.3954516133205999E-3</v>
      </c>
      <c r="CX22" s="170">
        <f>CW22*(1-'Table de mortalité H'!$AC53)</f>
        <v>4.3514970971873937E-3</v>
      </c>
      <c r="CY22" s="170">
        <f>CX22*(1-'Table de mortalité H'!$AC53)</f>
        <v>4.3079821262155199E-3</v>
      </c>
      <c r="CZ22" s="170">
        <f>CY22*(1-'Table de mortalité H'!$AC53)</f>
        <v>4.2649023049533647E-3</v>
      </c>
      <c r="DA22" s="170">
        <f>CZ22*(1-'Table de mortalité H'!$AC53)</f>
        <v>4.2222532819038315E-3</v>
      </c>
      <c r="DB22" s="170">
        <f>DA22*(1-'Table de mortalité H'!$AC53)</f>
        <v>4.1800307490847928E-3</v>
      </c>
      <c r="DC22" s="170">
        <f>DB22*(1-'Table de mortalité H'!$AC53)</f>
        <v>4.1382304415939451E-3</v>
      </c>
      <c r="DD22" s="170">
        <f>DC22*(1-'Table de mortalité H'!$AC53)</f>
        <v>4.0968481371780052E-3</v>
      </c>
      <c r="DE22" s="170">
        <f>DD22*(1-'Table de mortalité H'!$AC53)</f>
        <v>4.0558796558062254E-3</v>
      </c>
      <c r="DF22" s="170">
        <f>DE22*(1-'Table de mortalité H'!$AC53)</f>
        <v>4.0153208592481632E-3</v>
      </c>
      <c r="DG22" s="170">
        <f>DF22*(1-'Table de mortalité H'!$AC53)</f>
        <v>3.9751676506556812E-3</v>
      </c>
      <c r="DH22" s="170">
        <f>DG22*(1-'Table de mortalité H'!$AC53)</f>
        <v>3.9354159741491245E-3</v>
      </c>
      <c r="DI22" s="170">
        <f>DH22*(1-'Table de mortalité H'!$AC53)</f>
        <v>3.8960618144076331E-3</v>
      </c>
      <c r="DJ22" s="170">
        <f>DI22*(1-'Table de mortalité H'!$AC53)</f>
        <v>3.8571011962635566E-3</v>
      </c>
      <c r="DK22" s="170">
        <f>DJ22*(1-'Table de mortalité H'!$AC53)</f>
        <v>3.818530184300921E-3</v>
      </c>
    </row>
    <row r="23" spans="1:115" x14ac:dyDescent="0.25">
      <c r="A23" s="16"/>
      <c r="B23" s="16">
        <v>67</v>
      </c>
      <c r="C23" s="16"/>
      <c r="D23" s="170">
        <f>'Table de mortalité H'!AG54</f>
        <v>1.3141899999999998E-2</v>
      </c>
      <c r="E23" s="170">
        <f>'Table de mortalité H'!AH54</f>
        <v>1.2888261329999998E-2</v>
      </c>
      <c r="F23" s="170">
        <f>'Table de mortalité H'!AI54</f>
        <v>1.2651117321527999E-2</v>
      </c>
      <c r="G23" s="170">
        <f>'Table de mortalité H'!AJ54</f>
        <v>1.2428457656669107E-2</v>
      </c>
      <c r="H23" s="170">
        <f>'Table de mortalité H'!AK54</f>
        <v>1.2219659568037064E-2</v>
      </c>
      <c r="I23" s="170">
        <f>'Table de mortalité H'!AL54</f>
        <v>1.2024145014948471E-2</v>
      </c>
      <c r="J23" s="170">
        <f>'Table de mortalité H'!AM54</f>
        <v>1.1840175596219761E-2</v>
      </c>
      <c r="K23" s="170">
        <f>'Table de mortalité H'!AN54</f>
        <v>1.1668493050074575E-2</v>
      </c>
      <c r="L23" s="170">
        <f>'Table de mortalité H'!AO54</f>
        <v>1.1506300996678539E-2</v>
      </c>
      <c r="M23" s="170">
        <f>'Table de mortalité H'!AP54</f>
        <v>1.1354417823522383E-2</v>
      </c>
      <c r="N23" s="170">
        <f>'Table de mortalité H'!AQ54</f>
        <v>1.1210216717163648E-2</v>
      </c>
      <c r="O23" s="170">
        <f>'Table de mortalité H'!AR54</f>
        <v>1.1074573094885968E-2</v>
      </c>
      <c r="P23" s="170">
        <f>'Table de mortalité H'!AS54</f>
        <v>1.0945000589675801E-2</v>
      </c>
      <c r="Q23" s="170">
        <f>'Table de mortalité H'!AT54</f>
        <v>1.0822416583071433E-2</v>
      </c>
      <c r="R23" s="170">
        <f>'Table de mortalité H'!AU54</f>
        <v>1.0704452242315953E-2</v>
      </c>
      <c r="S23" s="170">
        <f>'Table de mortalité H'!AV54</f>
        <v>1.0590985048547405E-2</v>
      </c>
      <c r="T23" s="170">
        <f>'Table de mortalité H'!AW54</f>
        <v>1.0481897902547367E-2</v>
      </c>
      <c r="U23" s="170">
        <f>'Table de mortalité H'!AX54</f>
        <v>1.0376030733731639E-2</v>
      </c>
      <c r="V23" s="170">
        <f>'Table de mortalité H'!AY54</f>
        <v>1.0272270426394323E-2</v>
      </c>
      <c r="W23" s="170">
        <f>'Table de mortalité H'!AZ54</f>
        <v>1.0169547722130379E-2</v>
      </c>
      <c r="X23" s="170">
        <f>'Table de mortalité H'!BA54</f>
        <v>1.0067852244909074E-2</v>
      </c>
      <c r="Y23" s="170">
        <f>'Table de mortalité H'!BB54</f>
        <v>9.9671737224599835E-3</v>
      </c>
      <c r="Z23" s="170">
        <f>'Table de mortalité H'!BC54</f>
        <v>9.8675019852353836E-3</v>
      </c>
      <c r="AA23" s="170">
        <f>'Table de mortalité H'!BD54</f>
        <v>9.76882696538303E-3</v>
      </c>
      <c r="AB23" s="170">
        <f>'Table de mortalité H'!BE54</f>
        <v>9.6711386957291992E-3</v>
      </c>
      <c r="AC23" s="170">
        <f>'Table de mortalité H'!BF54</f>
        <v>9.5744273087719073E-3</v>
      </c>
      <c r="AD23" s="170">
        <f>'Table de mortalité H'!BG54</f>
        <v>9.4786830356841881E-3</v>
      </c>
      <c r="AE23" s="170">
        <f>'Table de mortalité H'!BH54</f>
        <v>9.3838962053273463E-3</v>
      </c>
      <c r="AF23" s="170">
        <f>'Table de mortalité H'!BI54</f>
        <v>9.2900572432740736E-3</v>
      </c>
      <c r="AG23" s="170">
        <f>AF23*(1-'Table de mortalité H'!$AC54)</f>
        <v>9.1971566708413336E-3</v>
      </c>
      <c r="AH23" s="170">
        <f>AG23*(1-'Table de mortalité H'!$AC54)</f>
        <v>9.1051851041329211E-3</v>
      </c>
      <c r="AI23" s="170">
        <f>AH23*(1-'Table de mortalité H'!$AC54)</f>
        <v>9.0141332530915916E-3</v>
      </c>
      <c r="AJ23" s="170">
        <f>AI23*(1-'Table de mortalité H'!$AC54)</f>
        <v>8.9239919205606755E-3</v>
      </c>
      <c r="AK23" s="170">
        <f>AJ23*(1-'Table de mortalité H'!$AC54)</f>
        <v>8.8347520013550684E-3</v>
      </c>
      <c r="AL23" s="170">
        <f>AK23*(1-'Table de mortalité H'!$AC54)</f>
        <v>8.746404481341518E-3</v>
      </c>
      <c r="AM23" s="170">
        <f>AL23*(1-'Table de mortalité H'!$AC54)</f>
        <v>8.6589404365281022E-3</v>
      </c>
      <c r="AN23" s="170">
        <f>AM23*(1-'Table de mortalité H'!$AC54)</f>
        <v>8.5723510321628216E-3</v>
      </c>
      <c r="AO23" s="170">
        <f>AN23*(1-'Table de mortalité H'!$AC54)</f>
        <v>8.4866275218411936E-3</v>
      </c>
      <c r="AP23" s="170">
        <f>AO23*(1-'Table de mortalité H'!$AC54)</f>
        <v>8.4017612466227819E-3</v>
      </c>
      <c r="AQ23" s="170">
        <f>AP23*(1-'Table de mortalité H'!$AC54)</f>
        <v>8.3177436341565544E-3</v>
      </c>
      <c r="AR23" s="170">
        <f>AQ23*(1-'Table de mortalité H'!$AC54)</f>
        <v>8.2345661978149888E-3</v>
      </c>
      <c r="AS23" s="170">
        <f>AR23*(1-'Table de mortalité H'!$AC54)</f>
        <v>8.1522205358368384E-3</v>
      </c>
      <c r="AT23" s="170">
        <f>AS23*(1-'Table de mortalité H'!$AC54)</f>
        <v>8.0706983304784704E-3</v>
      </c>
      <c r="AU23" s="170">
        <f>AT23*(1-'Table de mortalité H'!$AC54)</f>
        <v>7.9899913471736857E-3</v>
      </c>
      <c r="AV23" s="170">
        <f>AU23*(1-'Table de mortalité H'!$AC54)</f>
        <v>7.9100914337019487E-3</v>
      </c>
      <c r="AW23" s="170">
        <f>AV23*(1-'Table de mortalité H'!$AC54)</f>
        <v>7.830990519364929E-3</v>
      </c>
      <c r="AX23" s="170">
        <f>AW23*(1-'Table de mortalité H'!$AC54)</f>
        <v>7.7526806141712794E-3</v>
      </c>
      <c r="AY23" s="170">
        <f>AX23*(1-'Table de mortalité H'!$AC54)</f>
        <v>7.6751538080295665E-3</v>
      </c>
      <c r="AZ23" s="170">
        <f>AY23*(1-'Table de mortalité H'!$AC54)</f>
        <v>7.598402269949271E-3</v>
      </c>
      <c r="BA23" s="170">
        <f>AZ23*(1-'Table de mortalité H'!$AC54)</f>
        <v>7.5224182472497783E-3</v>
      </c>
      <c r="BB23" s="170">
        <f>BA23*(1-'Table de mortalité H'!$AC54)</f>
        <v>7.4471940647772806E-3</v>
      </c>
      <c r="BC23" s="170">
        <f>BB23*(1-'Table de mortalité H'!$AC54)</f>
        <v>7.3727221241295078E-3</v>
      </c>
      <c r="BD23" s="170">
        <f>BC23*(1-'Table de mortalité H'!$AC54)</f>
        <v>7.2989949028882126E-3</v>
      </c>
      <c r="BE23" s="170">
        <f>BD23*(1-'Table de mortalité H'!$AC54)</f>
        <v>7.2260049538593303E-3</v>
      </c>
      <c r="BF23" s="170">
        <f>BE23*(1-'Table de mortalité H'!$AC54)</f>
        <v>7.1537449043207373E-3</v>
      </c>
      <c r="BG23" s="170">
        <f>BF23*(1-'Table de mortalité H'!$AC54)</f>
        <v>7.0822074552775302E-3</v>
      </c>
      <c r="BH23" s="170">
        <f>BG23*(1-'Table de mortalité H'!$AC54)</f>
        <v>7.0113853807247549E-3</v>
      </c>
      <c r="BI23" s="170">
        <f>BH23*(1-'Table de mortalité H'!$AC54)</f>
        <v>6.9412715269175076E-3</v>
      </c>
      <c r="BJ23" s="170">
        <f>BI23*(1-'Table de mortalité H'!$AC54)</f>
        <v>6.8718588116483325E-3</v>
      </c>
      <c r="BK23" s="170">
        <f>BJ23*(1-'Table de mortalité H'!$AC54)</f>
        <v>6.8031402235318493E-3</v>
      </c>
      <c r="BL23" s="170">
        <f>BK23*(1-'Table de mortalité H'!$AC54)</f>
        <v>6.7351088212965309E-3</v>
      </c>
      <c r="BM23" s="170">
        <f>BL23*(1-'Table de mortalité H'!$AC54)</f>
        <v>6.6677577330835651E-3</v>
      </c>
      <c r="BN23" s="170">
        <f>BM23*(1-'Table de mortalité H'!$AC54)</f>
        <v>6.6010801557527298E-3</v>
      </c>
      <c r="BO23" s="170">
        <f>BN23*(1-'Table de mortalité H'!$AC54)</f>
        <v>6.5350693541952028E-3</v>
      </c>
      <c r="BP23" s="170">
        <f>BO23*(1-'Table de mortalité H'!$AC54)</f>
        <v>6.469718660653251E-3</v>
      </c>
      <c r="BQ23" s="170">
        <f>BP23*(1-'Table de mortalité H'!$AC54)</f>
        <v>6.4050214740467189E-3</v>
      </c>
      <c r="BR23" s="170">
        <f>BQ23*(1-'Table de mortalité H'!$AC54)</f>
        <v>6.3409712593062518E-3</v>
      </c>
      <c r="BS23" s="170">
        <f>BR23*(1-'Table de mortalité H'!$AC54)</f>
        <v>6.2775615467131896E-3</v>
      </c>
      <c r="BT23" s="170">
        <f>BS23*(1-'Table de mortalité H'!$AC54)</f>
        <v>6.2147859312460573E-3</v>
      </c>
      <c r="BU23" s="170">
        <f>BT23*(1-'Table de mortalité H'!$AC54)</f>
        <v>6.1526380719335964E-3</v>
      </c>
      <c r="BV23" s="170">
        <f>BU23*(1-'Table de mortalité H'!$AC54)</f>
        <v>6.0911116912142601E-3</v>
      </c>
      <c r="BW23" s="170">
        <f>BV23*(1-'Table de mortalité H'!$AC54)</f>
        <v>6.0302005743021175E-3</v>
      </c>
      <c r="BX23" s="170">
        <f>BW23*(1-'Table de mortalité H'!$AC54)</f>
        <v>5.969898568559096E-3</v>
      </c>
      <c r="BY23" s="170">
        <f>BX23*(1-'Table de mortalité H'!$AC54)</f>
        <v>5.9101995828735052E-3</v>
      </c>
      <c r="BZ23" s="170">
        <f>BY23*(1-'Table de mortalité H'!$AC54)</f>
        <v>5.85109758704477E-3</v>
      </c>
      <c r="CA23" s="170">
        <f>BZ23*(1-'Table de mortalité H'!$AC54)</f>
        <v>5.7925866111743218E-3</v>
      </c>
      <c r="CB23" s="170">
        <f>CA23*(1-'Table de mortalité H'!$AC54)</f>
        <v>5.7346607450625784E-3</v>
      </c>
      <c r="CC23" s="170">
        <f>CB23*(1-'Table de mortalité H'!$AC54)</f>
        <v>5.6773141376119524E-3</v>
      </c>
      <c r="CD23" s="170">
        <f>CC23*(1-'Table de mortalité H'!$AC54)</f>
        <v>5.6205409962358328E-3</v>
      </c>
      <c r="CE23" s="170">
        <f>CD23*(1-'Table de mortalité H'!$AC54)</f>
        <v>5.5643355862734743E-3</v>
      </c>
      <c r="CF23" s="170">
        <f>CE23*(1-'Table de mortalité H'!$AC54)</f>
        <v>5.5086922304107399E-3</v>
      </c>
      <c r="CG23" s="170">
        <f>CF23*(1-'Table de mortalité H'!$AC54)</f>
        <v>5.4536053081066325E-3</v>
      </c>
      <c r="CH23" s="170">
        <f>CG23*(1-'Table de mortalité H'!$AC54)</f>
        <v>5.399069255025566E-3</v>
      </c>
      <c r="CI23" s="170">
        <f>CH23*(1-'Table de mortalité H'!$AC54)</f>
        <v>5.3450785624753108E-3</v>
      </c>
      <c r="CJ23" s="170">
        <f>CI23*(1-'Table de mortalité H'!$AC54)</f>
        <v>5.291627776850558E-3</v>
      </c>
      <c r="CK23" s="170">
        <f>CJ23*(1-'Table de mortalité H'!$AC54)</f>
        <v>5.2387114990820527E-3</v>
      </c>
      <c r="CL23" s="170">
        <f>CK23*(1-'Table de mortalité H'!$AC54)</f>
        <v>5.1863243840912319E-3</v>
      </c>
      <c r="CM23" s="170">
        <f>CL23*(1-'Table de mortalité H'!$AC54)</f>
        <v>5.1344611402503199E-3</v>
      </c>
      <c r="CN23" s="170">
        <f>CM23*(1-'Table de mortalité H'!$AC54)</f>
        <v>5.0831165288478166E-3</v>
      </c>
      <c r="CO23" s="170">
        <f>CN23*(1-'Table de mortalité H'!$AC54)</f>
        <v>5.0322853635593381E-3</v>
      </c>
      <c r="CP23" s="170">
        <f>CO23*(1-'Table de mortalité H'!$AC54)</f>
        <v>4.9819625099237442E-3</v>
      </c>
      <c r="CQ23" s="170">
        <f>CP23*(1-'Table de mortalité H'!$AC54)</f>
        <v>4.9321428848245067E-3</v>
      </c>
      <c r="CR23" s="170">
        <f>CQ23*(1-'Table de mortalité H'!$AC54)</f>
        <v>4.8828214559762618E-3</v>
      </c>
      <c r="CS23" s="170">
        <f>CR23*(1-'Table de mortalité H'!$AC54)</f>
        <v>4.8339932414164987E-3</v>
      </c>
      <c r="CT23" s="170">
        <f>CS23*(1-'Table de mortalité H'!$AC54)</f>
        <v>4.7856533090023341E-3</v>
      </c>
      <c r="CU23" s="170">
        <f>CT23*(1-'Table de mortalité H'!$AC54)</f>
        <v>4.7377967759123108E-3</v>
      </c>
      <c r="CV23" s="170">
        <f>CU23*(1-'Table de mortalité H'!$AC54)</f>
        <v>4.6904188081531876E-3</v>
      </c>
      <c r="CW23" s="170">
        <f>CV23*(1-'Table de mortalité H'!$AC54)</f>
        <v>4.643514620071656E-3</v>
      </c>
      <c r="CX23" s="170">
        <f>CW23*(1-'Table de mortalité H'!$AC54)</f>
        <v>4.5970794738709395E-3</v>
      </c>
      <c r="CY23" s="170">
        <f>CX23*(1-'Table de mortalité H'!$AC54)</f>
        <v>4.5511086791322304E-3</v>
      </c>
      <c r="CZ23" s="170">
        <f>CY23*(1-'Table de mortalité H'!$AC54)</f>
        <v>4.5055975923409082E-3</v>
      </c>
      <c r="DA23" s="170">
        <f>CZ23*(1-'Table de mortalité H'!$AC54)</f>
        <v>4.4605416164174988E-3</v>
      </c>
      <c r="DB23" s="170">
        <f>DA23*(1-'Table de mortalité H'!$AC54)</f>
        <v>4.415936200253324E-3</v>
      </c>
      <c r="DC23" s="170">
        <f>DB23*(1-'Table de mortalité H'!$AC54)</f>
        <v>4.3717768382507908E-3</v>
      </c>
      <c r="DD23" s="170">
        <f>DC23*(1-'Table de mortalité H'!$AC54)</f>
        <v>4.3280590698682826E-3</v>
      </c>
      <c r="DE23" s="170">
        <f>DD23*(1-'Table de mortalité H'!$AC54)</f>
        <v>4.2847784791695993E-3</v>
      </c>
      <c r="DF23" s="170">
        <f>DE23*(1-'Table de mortalité H'!$AC54)</f>
        <v>4.2419306943779029E-3</v>
      </c>
      <c r="DG23" s="170">
        <f>DF23*(1-'Table de mortalité H'!$AC54)</f>
        <v>4.1995113874341242E-3</v>
      </c>
      <c r="DH23" s="170">
        <f>DG23*(1-'Table de mortalité H'!$AC54)</f>
        <v>4.1575162735597833E-3</v>
      </c>
      <c r="DI23" s="170">
        <f>DH23*(1-'Table de mortalité H'!$AC54)</f>
        <v>4.1159411108241855E-3</v>
      </c>
      <c r="DJ23" s="170">
        <f>DI23*(1-'Table de mortalité H'!$AC54)</f>
        <v>4.0747816997159436E-3</v>
      </c>
      <c r="DK23" s="170">
        <f>DJ23*(1-'Table de mortalité H'!$AC54)</f>
        <v>4.0340338827187837E-3</v>
      </c>
    </row>
    <row r="24" spans="1:115" x14ac:dyDescent="0.25">
      <c r="A24" s="16"/>
      <c r="B24" s="16">
        <v>68</v>
      </c>
      <c r="C24" s="16"/>
      <c r="D24" s="170">
        <f>'Table de mortalité H'!AG55</f>
        <v>1.4033599999999999E-2</v>
      </c>
      <c r="E24" s="170">
        <f>'Table de mortalité H'!AH55</f>
        <v>1.3757138079999998E-2</v>
      </c>
      <c r="F24" s="170">
        <f>'Table de mortalité H'!AI55</f>
        <v>1.3497128170287998E-2</v>
      </c>
      <c r="G24" s="170">
        <f>'Table de mortalité H'!AJ55</f>
        <v>1.3252830150405785E-2</v>
      </c>
      <c r="H24" s="170">
        <f>'Table de mortalité H'!AK55</f>
        <v>1.3024881471818807E-2</v>
      </c>
      <c r="I24" s="170">
        <f>'Table de mortalité H'!AL55</f>
        <v>1.2809970927533797E-2</v>
      </c>
      <c r="J24" s="170">
        <f>'Table de mortalité H'!AM55</f>
        <v>1.2608854383971515E-2</v>
      </c>
      <c r="K24" s="170">
        <f>'Table de mortalité H'!AN55</f>
        <v>1.2419721568211943E-2</v>
      </c>
      <c r="L24" s="170">
        <f>'Table de mortalité H'!AO55</f>
        <v>1.2242119549786512E-2</v>
      </c>
      <c r="M24" s="170">
        <f>'Table de mortalité H'!AP55</f>
        <v>1.2075626723909416E-2</v>
      </c>
      <c r="N24" s="170">
        <f>'Table de mortalité H'!AQ55</f>
        <v>1.1918643576498593E-2</v>
      </c>
      <c r="O24" s="170">
        <f>'Table de mortalité H'!AR55</f>
        <v>1.177085239615001E-2</v>
      </c>
      <c r="P24" s="170">
        <f>'Table de mortalité H'!AS55</f>
        <v>1.1630779252635825E-2</v>
      </c>
      <c r="Q24" s="170">
        <f>'Table de mortalité H'!AT55</f>
        <v>1.1498188369155777E-2</v>
      </c>
      <c r="R24" s="170">
        <f>'Table de mortalité H'!AU55</f>
        <v>1.1371708297095063E-2</v>
      </c>
      <c r="S24" s="170">
        <f>'Table de mortalité H'!AV55</f>
        <v>1.1251168189145856E-2</v>
      </c>
      <c r="T24" s="170">
        <f>'Table de mortalité H'!AW55</f>
        <v>1.113415603997874E-2</v>
      </c>
      <c r="U24" s="170">
        <f>'Table de mortalité H'!AX55</f>
        <v>1.1020587648370958E-2</v>
      </c>
      <c r="V24" s="170">
        <f>'Table de mortalité H'!AY55</f>
        <v>1.0910381771887249E-2</v>
      </c>
      <c r="W24" s="170">
        <f>'Table de mortalité H'!AZ55</f>
        <v>1.0801277954168376E-2</v>
      </c>
      <c r="X24" s="170">
        <f>'Table de mortalité H'!BA55</f>
        <v>1.0693265174626692E-2</v>
      </c>
      <c r="Y24" s="170">
        <f>'Table de mortalité H'!BB55</f>
        <v>1.0586332522880425E-2</v>
      </c>
      <c r="Z24" s="170">
        <f>'Table de mortalité H'!BC55</f>
        <v>1.048046919765162E-2</v>
      </c>
      <c r="AA24" s="170">
        <f>'Table de mortalité H'!BD55</f>
        <v>1.0375664505675104E-2</v>
      </c>
      <c r="AB24" s="170">
        <f>'Table de mortalité H'!BE55</f>
        <v>1.0271907860618353E-2</v>
      </c>
      <c r="AC24" s="170">
        <f>'Table de mortalité H'!BF55</f>
        <v>1.0169188782012169E-2</v>
      </c>
      <c r="AD24" s="170">
        <f>'Table de mortalité H'!BG55</f>
        <v>1.0067496894192047E-2</v>
      </c>
      <c r="AE24" s="170">
        <f>'Table de mortalité H'!BH55</f>
        <v>9.9668219252501272E-3</v>
      </c>
      <c r="AF24" s="170">
        <f>'Table de mortalité H'!BI55</f>
        <v>9.8671537059976267E-3</v>
      </c>
      <c r="AG24" s="170">
        <f>AF24*(1-'Table de mortalité H'!$AC55)</f>
        <v>9.7684821689376505E-3</v>
      </c>
      <c r="AH24" s="170">
        <f>AG24*(1-'Table de mortalité H'!$AC55)</f>
        <v>9.6707973472482736E-3</v>
      </c>
      <c r="AI24" s="170">
        <f>AH24*(1-'Table de mortalité H'!$AC55)</f>
        <v>9.5740893737757907E-3</v>
      </c>
      <c r="AJ24" s="170">
        <f>AI24*(1-'Table de mortalité H'!$AC55)</f>
        <v>9.4783484800380329E-3</v>
      </c>
      <c r="AK24" s="170">
        <f>AJ24*(1-'Table de mortalité H'!$AC55)</f>
        <v>9.3835649952376532E-3</v>
      </c>
      <c r="AL24" s="170">
        <f>AK24*(1-'Table de mortalité H'!$AC55)</f>
        <v>9.2897293452852761E-3</v>
      </c>
      <c r="AM24" s="170">
        <f>AL24*(1-'Table de mortalité H'!$AC55)</f>
        <v>9.196832051832424E-3</v>
      </c>
      <c r="AN24" s="170">
        <f>AM24*(1-'Table de mortalité H'!$AC55)</f>
        <v>9.1048637313140991E-3</v>
      </c>
      <c r="AO24" s="170">
        <f>AN24*(1-'Table de mortalité H'!$AC55)</f>
        <v>9.0138150940009577E-3</v>
      </c>
      <c r="AP24" s="170">
        <f>AO24*(1-'Table de mortalité H'!$AC55)</f>
        <v>8.9236769430609472E-3</v>
      </c>
      <c r="AQ24" s="170">
        <f>AP24*(1-'Table de mortalité H'!$AC55)</f>
        <v>8.8344401736303382E-3</v>
      </c>
      <c r="AR24" s="170">
        <f>AQ24*(1-'Table de mortalité H'!$AC55)</f>
        <v>8.7460957718940354E-3</v>
      </c>
      <c r="AS24" s="170">
        <f>AR24*(1-'Table de mortalité H'!$AC55)</f>
        <v>8.6586348141750955E-3</v>
      </c>
      <c r="AT24" s="170">
        <f>AS24*(1-'Table de mortalité H'!$AC55)</f>
        <v>8.5720484660333444E-3</v>
      </c>
      <c r="AU24" s="170">
        <f>AT24*(1-'Table de mortalité H'!$AC55)</f>
        <v>8.4863279813730107E-3</v>
      </c>
      <c r="AV24" s="170">
        <f>AU24*(1-'Table de mortalité H'!$AC55)</f>
        <v>8.4014647015592803E-3</v>
      </c>
      <c r="AW24" s="170">
        <f>AV24*(1-'Table de mortalité H'!$AC55)</f>
        <v>8.3174500545436878E-3</v>
      </c>
      <c r="AX24" s="170">
        <f>AW24*(1-'Table de mortalité H'!$AC55)</f>
        <v>8.234275553998251E-3</v>
      </c>
      <c r="AY24" s="170">
        <f>AX24*(1-'Table de mortalité H'!$AC55)</f>
        <v>8.1519327984582689E-3</v>
      </c>
      <c r="AZ24" s="170">
        <f>AY24*(1-'Table de mortalité H'!$AC55)</f>
        <v>8.0704134704736863E-3</v>
      </c>
      <c r="BA24" s="170">
        <f>AZ24*(1-'Table de mortalité H'!$AC55)</f>
        <v>7.9897093357689502E-3</v>
      </c>
      <c r="BB24" s="170">
        <f>BA24*(1-'Table de mortalité H'!$AC55)</f>
        <v>7.9098122424112599E-3</v>
      </c>
      <c r="BC24" s="170">
        <f>BB24*(1-'Table de mortalité H'!$AC55)</f>
        <v>7.8307141199871477E-3</v>
      </c>
      <c r="BD24" s="170">
        <f>BC24*(1-'Table de mortalité H'!$AC55)</f>
        <v>7.7524069787872759E-3</v>
      </c>
      <c r="BE24" s="170">
        <f>BD24*(1-'Table de mortalité H'!$AC55)</f>
        <v>7.6748829089994027E-3</v>
      </c>
      <c r="BF24" s="170">
        <f>BE24*(1-'Table de mortalité H'!$AC55)</f>
        <v>7.5981340799094084E-3</v>
      </c>
      <c r="BG24" s="170">
        <f>BF24*(1-'Table de mortalité H'!$AC55)</f>
        <v>7.5221527391103144E-3</v>
      </c>
      <c r="BH24" s="170">
        <f>BG24*(1-'Table de mortalité H'!$AC55)</f>
        <v>7.4469312117192111E-3</v>
      </c>
      <c r="BI24" s="170">
        <f>BH24*(1-'Table de mortalité H'!$AC55)</f>
        <v>7.372461899602019E-3</v>
      </c>
      <c r="BJ24" s="170">
        <f>BI24*(1-'Table de mortalité H'!$AC55)</f>
        <v>7.298737280605999E-3</v>
      </c>
      <c r="BK24" s="170">
        <f>BJ24*(1-'Table de mortalité H'!$AC55)</f>
        <v>7.2257499077999386E-3</v>
      </c>
      <c r="BL24" s="170">
        <f>BK24*(1-'Table de mortalité H'!$AC55)</f>
        <v>7.1534924087219391E-3</v>
      </c>
      <c r="BM24" s="170">
        <f>BL24*(1-'Table de mortalité H'!$AC55)</f>
        <v>7.0819574846347193E-3</v>
      </c>
      <c r="BN24" s="170">
        <f>BM24*(1-'Table de mortalité H'!$AC55)</f>
        <v>7.011137909788372E-3</v>
      </c>
      <c r="BO24" s="170">
        <f>BN24*(1-'Table de mortalité H'!$AC55)</f>
        <v>6.9410265306904884E-3</v>
      </c>
      <c r="BP24" s="170">
        <f>BO24*(1-'Table de mortalité H'!$AC55)</f>
        <v>6.8716162653835837E-3</v>
      </c>
      <c r="BQ24" s="170">
        <f>BP24*(1-'Table de mortalité H'!$AC55)</f>
        <v>6.8029001027297481E-3</v>
      </c>
      <c r="BR24" s="170">
        <f>BQ24*(1-'Table de mortalité H'!$AC55)</f>
        <v>6.7348711017024502E-3</v>
      </c>
      <c r="BS24" s="170">
        <f>BR24*(1-'Table de mortalité H'!$AC55)</f>
        <v>6.6675223906854254E-3</v>
      </c>
      <c r="BT24" s="170">
        <f>BS24*(1-'Table de mortalité H'!$AC55)</f>
        <v>6.600847166778571E-3</v>
      </c>
      <c r="BU24" s="170">
        <f>BT24*(1-'Table de mortalité H'!$AC55)</f>
        <v>6.5348386951107852E-3</v>
      </c>
      <c r="BV24" s="170">
        <f>BU24*(1-'Table de mortalité H'!$AC55)</f>
        <v>6.4694903081596771E-3</v>
      </c>
      <c r="BW24" s="170">
        <f>BV24*(1-'Table de mortalité H'!$AC55)</f>
        <v>6.40479540507808E-3</v>
      </c>
      <c r="BX24" s="170">
        <f>BW24*(1-'Table de mortalité H'!$AC55)</f>
        <v>6.3407474510272996E-3</v>
      </c>
      <c r="BY24" s="170">
        <f>BX24*(1-'Table de mortalité H'!$AC55)</f>
        <v>6.2773399765170268E-3</v>
      </c>
      <c r="BZ24" s="170">
        <f>BY24*(1-'Table de mortalité H'!$AC55)</f>
        <v>6.2145665767518567E-3</v>
      </c>
      <c r="CA24" s="170">
        <f>BZ24*(1-'Table de mortalité H'!$AC55)</f>
        <v>6.1524209109843379E-3</v>
      </c>
      <c r="CB24" s="170">
        <f>CA24*(1-'Table de mortalité H'!$AC55)</f>
        <v>6.0908967018744944E-3</v>
      </c>
      <c r="CC24" s="170">
        <f>CB24*(1-'Table de mortalité H'!$AC55)</f>
        <v>6.0299877348557497E-3</v>
      </c>
      <c r="CD24" s="170">
        <f>CC24*(1-'Table de mortalité H'!$AC55)</f>
        <v>5.9696878575071924E-3</v>
      </c>
      <c r="CE24" s="170">
        <f>CD24*(1-'Table de mortalité H'!$AC55)</f>
        <v>5.9099909789321206E-3</v>
      </c>
      <c r="CF24" s="170">
        <f>CE24*(1-'Table de mortalité H'!$AC55)</f>
        <v>5.8508910691427995E-3</v>
      </c>
      <c r="CG24" s="170">
        <f>CF24*(1-'Table de mortalité H'!$AC55)</f>
        <v>5.7923821584513714E-3</v>
      </c>
      <c r="CH24" s="170">
        <f>CG24*(1-'Table de mortalité H'!$AC55)</f>
        <v>5.7344583368668578E-3</v>
      </c>
      <c r="CI24" s="170">
        <f>CH24*(1-'Table de mortalité H'!$AC55)</f>
        <v>5.6771137534981893E-3</v>
      </c>
      <c r="CJ24" s="170">
        <f>CI24*(1-'Table de mortalité H'!$AC55)</f>
        <v>5.620342615963207E-3</v>
      </c>
      <c r="CK24" s="170">
        <f>CJ24*(1-'Table de mortalité H'!$AC55)</f>
        <v>5.5641391898035748E-3</v>
      </c>
      <c r="CL24" s="170">
        <f>CK24*(1-'Table de mortalité H'!$AC55)</f>
        <v>5.5084977979055387E-3</v>
      </c>
      <c r="CM24" s="170">
        <f>CL24*(1-'Table de mortalité H'!$AC55)</f>
        <v>5.453412819926483E-3</v>
      </c>
      <c r="CN24" s="170">
        <f>CM24*(1-'Table de mortalité H'!$AC55)</f>
        <v>5.3988786917272182E-3</v>
      </c>
      <c r="CO24" s="170">
        <f>CN24*(1-'Table de mortalité H'!$AC55)</f>
        <v>5.344889904809946E-3</v>
      </c>
      <c r="CP24" s="170">
        <f>CO24*(1-'Table de mortalité H'!$AC55)</f>
        <v>5.2914410057618468E-3</v>
      </c>
      <c r="CQ24" s="170">
        <f>CP24*(1-'Table de mortalité H'!$AC55)</f>
        <v>5.2385265957042284E-3</v>
      </c>
      <c r="CR24" s="170">
        <f>CQ24*(1-'Table de mortalité H'!$AC55)</f>
        <v>5.1861413297471862E-3</v>
      </c>
      <c r="CS24" s="170">
        <f>CR24*(1-'Table de mortalité H'!$AC55)</f>
        <v>5.1342799164497141E-3</v>
      </c>
      <c r="CT24" s="170">
        <f>CS24*(1-'Table de mortalité H'!$AC55)</f>
        <v>5.0829371172852172E-3</v>
      </c>
      <c r="CU24" s="170">
        <f>CT24*(1-'Table de mortalité H'!$AC55)</f>
        <v>5.0321077461123647E-3</v>
      </c>
      <c r="CV24" s="170">
        <f>CU24*(1-'Table de mortalité H'!$AC55)</f>
        <v>4.9817866686512413E-3</v>
      </c>
      <c r="CW24" s="170">
        <f>CV24*(1-'Table de mortalité H'!$AC55)</f>
        <v>4.9319688019647291E-3</v>
      </c>
      <c r="CX24" s="170">
        <f>CW24*(1-'Table de mortalité H'!$AC55)</f>
        <v>4.8826491139450819E-3</v>
      </c>
      <c r="CY24" s="170">
        <f>CX24*(1-'Table de mortalité H'!$AC55)</f>
        <v>4.8338226228056306E-3</v>
      </c>
      <c r="CZ24" s="170">
        <f>CY24*(1-'Table de mortalité H'!$AC55)</f>
        <v>4.7854843965775742E-3</v>
      </c>
      <c r="DA24" s="170">
        <f>CZ24*(1-'Table de mortalité H'!$AC55)</f>
        <v>4.7376295526117985E-3</v>
      </c>
      <c r="DB24" s="170">
        <f>DA24*(1-'Table de mortalité H'!$AC55)</f>
        <v>4.6902532570856801E-3</v>
      </c>
      <c r="DC24" s="170">
        <f>DB24*(1-'Table de mortalité H'!$AC55)</f>
        <v>4.6433507245148232E-3</v>
      </c>
      <c r="DD24" s="170">
        <f>DC24*(1-'Table de mortalité H'!$AC55)</f>
        <v>4.5969172172696752E-3</v>
      </c>
      <c r="DE24" s="170">
        <f>DD24*(1-'Table de mortalité H'!$AC55)</f>
        <v>4.5509480450969782E-3</v>
      </c>
      <c r="DF24" s="170">
        <f>DE24*(1-'Table de mortalité H'!$AC55)</f>
        <v>4.5054385646460084E-3</v>
      </c>
      <c r="DG24" s="170">
        <f>DF24*(1-'Table de mortalité H'!$AC55)</f>
        <v>4.4603841789995482E-3</v>
      </c>
      <c r="DH24" s="170">
        <f>DG24*(1-'Table de mortalité H'!$AC55)</f>
        <v>4.415780337209553E-3</v>
      </c>
      <c r="DI24" s="170">
        <f>DH24*(1-'Table de mortalité H'!$AC55)</f>
        <v>4.3716225338374572E-3</v>
      </c>
      <c r="DJ24" s="170">
        <f>DI24*(1-'Table de mortalité H'!$AC55)</f>
        <v>4.3279063084990825E-3</v>
      </c>
      <c r="DK24" s="170">
        <f>DJ24*(1-'Table de mortalité H'!$AC55)</f>
        <v>4.2846272454140919E-3</v>
      </c>
    </row>
    <row r="25" spans="1:115" x14ac:dyDescent="0.25">
      <c r="A25" s="16"/>
      <c r="B25" s="16">
        <v>69</v>
      </c>
      <c r="C25" s="16"/>
      <c r="D25" s="170">
        <f>'Table de mortalité H'!AG56</f>
        <v>1.5107099999999998E-2</v>
      </c>
      <c r="E25" s="170">
        <f>'Table de mortalité H'!AH56</f>
        <v>1.4806468709999998E-2</v>
      </c>
      <c r="F25" s="170">
        <f>'Table de mortalité H'!AI56</f>
        <v>1.4523665157638997E-2</v>
      </c>
      <c r="G25" s="170">
        <f>'Table de mortalité H'!AJ56</f>
        <v>1.4257882085254204E-2</v>
      </c>
      <c r="H25" s="170">
        <f>'Table de mortalité H'!AK56</f>
        <v>1.4008369148762256E-2</v>
      </c>
      <c r="I25" s="170">
        <f>'Table de mortalité H'!AL56</f>
        <v>1.3773028547063049E-2</v>
      </c>
      <c r="J25" s="170">
        <f>'Table de mortalité H'!AM56</f>
        <v>1.355266009031004E-2</v>
      </c>
      <c r="K25" s="170">
        <f>'Table de mortalité H'!AN56</f>
        <v>1.3346659656937328E-2</v>
      </c>
      <c r="L25" s="170">
        <f>'Table de mortalité H'!AO56</f>
        <v>1.3153133091911738E-2</v>
      </c>
      <c r="M25" s="170">
        <f>'Table de mortalité H'!AP56</f>
        <v>1.2971619855243356E-2</v>
      </c>
      <c r="N25" s="170">
        <f>'Table de mortalité H'!AQ56</f>
        <v>1.2800394473154144E-2</v>
      </c>
      <c r="O25" s="170">
        <f>'Table de mortalité H'!AR56</f>
        <v>1.2639109502792402E-2</v>
      </c>
      <c r="P25" s="170">
        <f>'Table de mortalité H'!AS56</f>
        <v>1.2487440188758893E-2</v>
      </c>
      <c r="Q25" s="170">
        <f>'Table de mortalité H'!AT56</f>
        <v>1.2343834626588166E-2</v>
      </c>
      <c r="R25" s="170">
        <f>'Table de mortalité H'!AU56</f>
        <v>1.2206818062233038E-2</v>
      </c>
      <c r="S25" s="170">
        <f>'Table de mortalité H'!AV56</f>
        <v>1.2076205108967144E-2</v>
      </c>
      <c r="T25" s="170">
        <f>'Table de mortalité H'!AW56</f>
        <v>1.1950612575833887E-2</v>
      </c>
      <c r="U25" s="170">
        <f>'Table de mortalité H'!AX56</f>
        <v>1.1828716327560381E-2</v>
      </c>
      <c r="V25" s="170">
        <f>'Table de mortalité H'!AY56</f>
        <v>1.1710429164284776E-2</v>
      </c>
      <c r="W25" s="170">
        <f>'Table de mortalité H'!AZ56</f>
        <v>1.1593324872641928E-2</v>
      </c>
      <c r="X25" s="170">
        <f>'Table de mortalité H'!BA56</f>
        <v>1.1477391623915508E-2</v>
      </c>
      <c r="Y25" s="170">
        <f>'Table de mortalité H'!BB56</f>
        <v>1.1362617707676352E-2</v>
      </c>
      <c r="Z25" s="170">
        <f>'Table de mortalité H'!BC56</f>
        <v>1.1248991530599588E-2</v>
      </c>
      <c r="AA25" s="170">
        <f>'Table de mortalité H'!BD56</f>
        <v>1.1136501615293592E-2</v>
      </c>
      <c r="AB25" s="170">
        <f>'Table de mortalité H'!BE56</f>
        <v>1.1025136599140657E-2</v>
      </c>
      <c r="AC25" s="170">
        <f>'Table de mortalité H'!BF56</f>
        <v>1.0914885233149251E-2</v>
      </c>
      <c r="AD25" s="170">
        <f>'Table de mortalité H'!BG56</f>
        <v>1.0805736380817757E-2</v>
      </c>
      <c r="AE25" s="170">
        <f>'Table de mortalité H'!BH56</f>
        <v>1.0697679017009579E-2</v>
      </c>
      <c r="AF25" s="170">
        <f>'Table de mortalité H'!BI56</f>
        <v>1.0590702226839483E-2</v>
      </c>
      <c r="AG25" s="170">
        <f>AF25*(1-'Table de mortalité H'!$AC56)</f>
        <v>1.0484795204571089E-2</v>
      </c>
      <c r="AH25" s="170">
        <f>AG25*(1-'Table de mortalité H'!$AC56)</f>
        <v>1.0379947252525378E-2</v>
      </c>
      <c r="AI25" s="170">
        <f>AH25*(1-'Table de mortalité H'!$AC56)</f>
        <v>1.0276147780000125E-2</v>
      </c>
      <c r="AJ25" s="170">
        <f>AI25*(1-'Table de mortalité H'!$AC56)</f>
        <v>1.0173386302200124E-2</v>
      </c>
      <c r="AK25" s="170">
        <f>AJ25*(1-'Table de mortalité H'!$AC56)</f>
        <v>1.0071652439178123E-2</v>
      </c>
      <c r="AL25" s="170">
        <f>AK25*(1-'Table de mortalité H'!$AC56)</f>
        <v>9.9709359147863424E-3</v>
      </c>
      <c r="AM25" s="170">
        <f>AL25*(1-'Table de mortalité H'!$AC56)</f>
        <v>9.8712265556384782E-3</v>
      </c>
      <c r="AN25" s="170">
        <f>AM25*(1-'Table de mortalité H'!$AC56)</f>
        <v>9.7725142900820933E-3</v>
      </c>
      <c r="AO25" s="170">
        <f>AN25*(1-'Table de mortalité H'!$AC56)</f>
        <v>9.674789147181272E-3</v>
      </c>
      <c r="AP25" s="170">
        <f>AO25*(1-'Table de mortalité H'!$AC56)</f>
        <v>9.5780412557094595E-3</v>
      </c>
      <c r="AQ25" s="170">
        <f>AP25*(1-'Table de mortalité H'!$AC56)</f>
        <v>9.4822608431523649E-3</v>
      </c>
      <c r="AR25" s="170">
        <f>AQ25*(1-'Table de mortalité H'!$AC56)</f>
        <v>9.3874382347208414E-3</v>
      </c>
      <c r="AS25" s="170">
        <f>AR25*(1-'Table de mortalité H'!$AC56)</f>
        <v>9.293563852373633E-3</v>
      </c>
      <c r="AT25" s="170">
        <f>AS25*(1-'Table de mortalité H'!$AC56)</f>
        <v>9.2006282138498967E-3</v>
      </c>
      <c r="AU25" s="170">
        <f>AT25*(1-'Table de mortalité H'!$AC56)</f>
        <v>9.108621931711398E-3</v>
      </c>
      <c r="AV25" s="170">
        <f>AU25*(1-'Table de mortalité H'!$AC56)</f>
        <v>9.0175357123942843E-3</v>
      </c>
      <c r="AW25" s="170">
        <f>AV25*(1-'Table de mortalité H'!$AC56)</f>
        <v>8.9273603552703414E-3</v>
      </c>
      <c r="AX25" s="170">
        <f>AW25*(1-'Table de mortalité H'!$AC56)</f>
        <v>8.838086751717638E-3</v>
      </c>
      <c r="AY25" s="170">
        <f>AX25*(1-'Table de mortalité H'!$AC56)</f>
        <v>8.7497058842004611E-3</v>
      </c>
      <c r="AZ25" s="170">
        <f>AY25*(1-'Table de mortalité H'!$AC56)</f>
        <v>8.6622088253584563E-3</v>
      </c>
      <c r="BA25" s="170">
        <f>AZ25*(1-'Table de mortalité H'!$AC56)</f>
        <v>8.5755867371048716E-3</v>
      </c>
      <c r="BB25" s="170">
        <f>BA25*(1-'Table de mortalité H'!$AC56)</f>
        <v>8.4898308697338234E-3</v>
      </c>
      <c r="BC25" s="170">
        <f>BB25*(1-'Table de mortalité H'!$AC56)</f>
        <v>8.404932561036485E-3</v>
      </c>
      <c r="BD25" s="170">
        <f>BC25*(1-'Table de mortalité H'!$AC56)</f>
        <v>8.3208832354261207E-3</v>
      </c>
      <c r="BE25" s="170">
        <f>BD25*(1-'Table de mortalité H'!$AC56)</f>
        <v>8.2376744030718593E-3</v>
      </c>
      <c r="BF25" s="170">
        <f>BE25*(1-'Table de mortalité H'!$AC56)</f>
        <v>8.15529765904114E-3</v>
      </c>
      <c r="BG25" s="170">
        <f>BF25*(1-'Table de mortalité H'!$AC56)</f>
        <v>8.0737446824507286E-3</v>
      </c>
      <c r="BH25" s="170">
        <f>BG25*(1-'Table de mortalité H'!$AC56)</f>
        <v>7.9930072356262215E-3</v>
      </c>
      <c r="BI25" s="170">
        <f>BH25*(1-'Table de mortalité H'!$AC56)</f>
        <v>7.9130771632699593E-3</v>
      </c>
      <c r="BJ25" s="170">
        <f>BI25*(1-'Table de mortalité H'!$AC56)</f>
        <v>7.8339463916372604E-3</v>
      </c>
      <c r="BK25" s="170">
        <f>BJ25*(1-'Table de mortalité H'!$AC56)</f>
        <v>7.7556069277208879E-3</v>
      </c>
      <c r="BL25" s="170">
        <f>BK25*(1-'Table de mortalité H'!$AC56)</f>
        <v>7.6780508584436786E-3</v>
      </c>
      <c r="BM25" s="170">
        <f>BL25*(1-'Table de mortalité H'!$AC56)</f>
        <v>7.6012703498592417E-3</v>
      </c>
      <c r="BN25" s="170">
        <f>BM25*(1-'Table de mortalité H'!$AC56)</f>
        <v>7.5252576463606495E-3</v>
      </c>
      <c r="BO25" s="170">
        <f>BN25*(1-'Table de mortalité H'!$AC56)</f>
        <v>7.450005069897043E-3</v>
      </c>
      <c r="BP25" s="170">
        <f>BO25*(1-'Table de mortalité H'!$AC56)</f>
        <v>7.3755050191980729E-3</v>
      </c>
      <c r="BQ25" s="170">
        <f>BP25*(1-'Table de mortalité H'!$AC56)</f>
        <v>7.3017499690060921E-3</v>
      </c>
      <c r="BR25" s="170">
        <f>BQ25*(1-'Table de mortalité H'!$AC56)</f>
        <v>7.2287324693160312E-3</v>
      </c>
      <c r="BS25" s="170">
        <f>BR25*(1-'Table de mortalité H'!$AC56)</f>
        <v>7.156445144622871E-3</v>
      </c>
      <c r="BT25" s="170">
        <f>BS25*(1-'Table de mortalité H'!$AC56)</f>
        <v>7.084880693176642E-3</v>
      </c>
      <c r="BU25" s="170">
        <f>BT25*(1-'Table de mortalité H'!$AC56)</f>
        <v>7.0140318862448757E-3</v>
      </c>
      <c r="BV25" s="170">
        <f>BU25*(1-'Table de mortalité H'!$AC56)</f>
        <v>6.9438915673824264E-3</v>
      </c>
      <c r="BW25" s="170">
        <f>BV25*(1-'Table de mortalité H'!$AC56)</f>
        <v>6.8744526517086017E-3</v>
      </c>
      <c r="BX25" s="170">
        <f>BW25*(1-'Table de mortalité H'!$AC56)</f>
        <v>6.8057081251915157E-3</v>
      </c>
      <c r="BY25" s="170">
        <f>BX25*(1-'Table de mortalité H'!$AC56)</f>
        <v>6.7376510439396001E-3</v>
      </c>
      <c r="BZ25" s="170">
        <f>BY25*(1-'Table de mortalité H'!$AC56)</f>
        <v>6.6702745335002044E-3</v>
      </c>
      <c r="CA25" s="170">
        <f>BZ25*(1-'Table de mortalité H'!$AC56)</f>
        <v>6.6035717881652023E-3</v>
      </c>
      <c r="CB25" s="170">
        <f>CA25*(1-'Table de mortalité H'!$AC56)</f>
        <v>6.5375360702835499E-3</v>
      </c>
      <c r="CC25" s="170">
        <f>CB25*(1-'Table de mortalité H'!$AC56)</f>
        <v>6.4721607095807139E-3</v>
      </c>
      <c r="CD25" s="170">
        <f>CC25*(1-'Table de mortalité H'!$AC56)</f>
        <v>6.4074391024849069E-3</v>
      </c>
      <c r="CE25" s="170">
        <f>CD25*(1-'Table de mortalité H'!$AC56)</f>
        <v>6.3433647114600573E-3</v>
      </c>
      <c r="CF25" s="170">
        <f>CE25*(1-'Table de mortalité H'!$AC56)</f>
        <v>6.2799310643454568E-3</v>
      </c>
      <c r="CG25" s="170">
        <f>CF25*(1-'Table de mortalité H'!$AC56)</f>
        <v>6.2171317537020026E-3</v>
      </c>
      <c r="CH25" s="170">
        <f>CG25*(1-'Table de mortalité H'!$AC56)</f>
        <v>6.1549604361649827E-3</v>
      </c>
      <c r="CI25" s="170">
        <f>CH25*(1-'Table de mortalité H'!$AC56)</f>
        <v>6.0934108318033324E-3</v>
      </c>
      <c r="CJ25" s="170">
        <f>CI25*(1-'Table de mortalité H'!$AC56)</f>
        <v>6.0324767234852987E-3</v>
      </c>
      <c r="CK25" s="170">
        <f>CJ25*(1-'Table de mortalité H'!$AC56)</f>
        <v>5.9721519562504453E-3</v>
      </c>
      <c r="CL25" s="170">
        <f>CK25*(1-'Table de mortalité H'!$AC56)</f>
        <v>5.9124304366879408E-3</v>
      </c>
      <c r="CM25" s="170">
        <f>CL25*(1-'Table de mortalité H'!$AC56)</f>
        <v>5.8533061323210612E-3</v>
      </c>
      <c r="CN25" s="170">
        <f>CM25*(1-'Table de mortalité H'!$AC56)</f>
        <v>5.7947730709978504E-3</v>
      </c>
      <c r="CO25" s="170">
        <f>CN25*(1-'Table de mortalité H'!$AC56)</f>
        <v>5.7368253402878717E-3</v>
      </c>
      <c r="CP25" s="170">
        <f>CO25*(1-'Table de mortalité H'!$AC56)</f>
        <v>5.6794570868849929E-3</v>
      </c>
      <c r="CQ25" s="170">
        <f>CP25*(1-'Table de mortalité H'!$AC56)</f>
        <v>5.6226625160161426E-3</v>
      </c>
      <c r="CR25" s="170">
        <f>CQ25*(1-'Table de mortalité H'!$AC56)</f>
        <v>5.5664358908559808E-3</v>
      </c>
      <c r="CS25" s="170">
        <f>CR25*(1-'Table de mortalité H'!$AC56)</f>
        <v>5.5107715319474213E-3</v>
      </c>
      <c r="CT25" s="170">
        <f>CS25*(1-'Table de mortalité H'!$AC56)</f>
        <v>5.455663816627947E-3</v>
      </c>
      <c r="CU25" s="170">
        <f>CT25*(1-'Table de mortalité H'!$AC56)</f>
        <v>5.4011071784616678E-3</v>
      </c>
      <c r="CV25" s="170">
        <f>CU25*(1-'Table de mortalité H'!$AC56)</f>
        <v>5.3470961066770508E-3</v>
      </c>
      <c r="CW25" s="170">
        <f>CV25*(1-'Table de mortalité H'!$AC56)</f>
        <v>5.2936251456102805E-3</v>
      </c>
      <c r="CX25" s="170">
        <f>CW25*(1-'Table de mortalité H'!$AC56)</f>
        <v>5.2406888941541781E-3</v>
      </c>
      <c r="CY25" s="170">
        <f>CX25*(1-'Table de mortalité H'!$AC56)</f>
        <v>5.1882820052126365E-3</v>
      </c>
      <c r="CZ25" s="170">
        <f>CY25*(1-'Table de mortalité H'!$AC56)</f>
        <v>5.13639918516051E-3</v>
      </c>
      <c r="DA25" s="170">
        <f>CZ25*(1-'Table de mortalité H'!$AC56)</f>
        <v>5.0850351933089052E-3</v>
      </c>
      <c r="DB25" s="170">
        <f>DA25*(1-'Table de mortalité H'!$AC56)</f>
        <v>5.0341848413758159E-3</v>
      </c>
      <c r="DC25" s="170">
        <f>DB25*(1-'Table de mortalité H'!$AC56)</f>
        <v>4.9838429929620577E-3</v>
      </c>
      <c r="DD25" s="170">
        <f>DC25*(1-'Table de mortalité H'!$AC56)</f>
        <v>4.9340045630324372E-3</v>
      </c>
      <c r="DE25" s="170">
        <f>DD25*(1-'Table de mortalité H'!$AC56)</f>
        <v>4.8846645174021128E-3</v>
      </c>
      <c r="DF25" s="170">
        <f>DE25*(1-'Table de mortalité H'!$AC56)</f>
        <v>4.8358178722280919E-3</v>
      </c>
      <c r="DG25" s="170">
        <f>DF25*(1-'Table de mortalité H'!$AC56)</f>
        <v>4.7874596935058109E-3</v>
      </c>
      <c r="DH25" s="170">
        <f>DG25*(1-'Table de mortalité H'!$AC56)</f>
        <v>4.7395850965707524E-3</v>
      </c>
      <c r="DI25" s="170">
        <f>DH25*(1-'Table de mortalité H'!$AC56)</f>
        <v>4.6921892456050452E-3</v>
      </c>
      <c r="DJ25" s="170">
        <f>DI25*(1-'Table de mortalité H'!$AC56)</f>
        <v>4.6452673531489951E-3</v>
      </c>
      <c r="DK25" s="170">
        <f>DJ25*(1-'Table de mortalité H'!$AC56)</f>
        <v>4.5988146796175052E-3</v>
      </c>
    </row>
    <row r="26" spans="1:115" x14ac:dyDescent="0.25">
      <c r="A26" s="16"/>
      <c r="B26" s="16">
        <v>70</v>
      </c>
      <c r="C26" s="16"/>
      <c r="D26" s="170">
        <f>'Table de mortalité H'!AG57</f>
        <v>1.6368000000000001E-2</v>
      </c>
      <c r="E26" s="170">
        <f>'Table de mortalité H'!AH57</f>
        <v>1.6042276800000001E-2</v>
      </c>
      <c r="F26" s="170">
        <f>'Table de mortalité H'!AI57</f>
        <v>1.5735869313120002E-2</v>
      </c>
      <c r="G26" s="170">
        <f>'Table de mortalité H'!AJ57</f>
        <v>1.5447902904689906E-2</v>
      </c>
      <c r="H26" s="170">
        <f>'Table de mortalité H'!AK57</f>
        <v>1.5179109394148302E-2</v>
      </c>
      <c r="I26" s="170">
        <f>'Table de mortalité H'!AL57</f>
        <v>1.4925618267266025E-2</v>
      </c>
      <c r="J26" s="170">
        <f>'Table de mortalité H'!AM57</f>
        <v>1.4688300936816496E-2</v>
      </c>
      <c r="K26" s="170">
        <f>'Table de mortalité H'!AN57</f>
        <v>1.4466507592670567E-2</v>
      </c>
      <c r="L26" s="170">
        <f>'Table de mortalité H'!AO57</f>
        <v>1.4258189883336112E-2</v>
      </c>
      <c r="M26" s="170">
        <f>'Table de mortalité H'!AP57</f>
        <v>1.4062852681934407E-2</v>
      </c>
      <c r="N26" s="170">
        <f>'Table de mortalité H'!AQ57</f>
        <v>1.3878629311801066E-2</v>
      </c>
      <c r="O26" s="170">
        <f>'Table de mortalité H'!AR57</f>
        <v>1.3705146445403554E-2</v>
      </c>
      <c r="P26" s="170">
        <f>'Table de mortalité H'!AS57</f>
        <v>1.3542055202703251E-2</v>
      </c>
      <c r="Q26" s="170">
        <f>'Table de mortalité H'!AT57</f>
        <v>1.3386321567872164E-2</v>
      </c>
      <c r="R26" s="170">
        <f>'Table de mortalité H'!AU57</f>
        <v>1.3239072030625569E-2</v>
      </c>
      <c r="S26" s="170">
        <f>'Table de mortalité H'!AV57</f>
        <v>1.3097413959897875E-2</v>
      </c>
      <c r="T26" s="170">
        <f>'Table de mortalité H'!AW57</f>
        <v>1.2961200854714939E-2</v>
      </c>
      <c r="U26" s="170">
        <f>'Table de mortalité H'!AX57</f>
        <v>1.2828996605996847E-2</v>
      </c>
      <c r="V26" s="170">
        <f>'Table de mortalité H'!AY57</f>
        <v>1.2700706639936879E-2</v>
      </c>
      <c r="W26" s="170">
        <f>'Table de mortalité H'!AZ57</f>
        <v>1.257369957353751E-2</v>
      </c>
      <c r="X26" s="170">
        <f>'Table de mortalité H'!BA57</f>
        <v>1.2447962577802134E-2</v>
      </c>
      <c r="Y26" s="170">
        <f>'Table de mortalité H'!BB57</f>
        <v>1.2323482952024113E-2</v>
      </c>
      <c r="Z26" s="170">
        <f>'Table de mortalité H'!BC57</f>
        <v>1.2200248122503872E-2</v>
      </c>
      <c r="AA26" s="170">
        <f>'Table de mortalité H'!BD57</f>
        <v>1.2078245641278833E-2</v>
      </c>
      <c r="AB26" s="170">
        <f>'Table de mortalité H'!BE57</f>
        <v>1.1957463184866046E-2</v>
      </c>
      <c r="AC26" s="170">
        <f>'Table de mortalité H'!BF57</f>
        <v>1.1837888553017385E-2</v>
      </c>
      <c r="AD26" s="170">
        <f>'Table de mortalité H'!BG57</f>
        <v>1.1719509667487211E-2</v>
      </c>
      <c r="AE26" s="170">
        <f>'Table de mortalité H'!BH57</f>
        <v>1.1602314570812339E-2</v>
      </c>
      <c r="AF26" s="170">
        <f>'Table de mortalité H'!BI57</f>
        <v>1.1486291425104215E-2</v>
      </c>
      <c r="AG26" s="170">
        <f>AF26*(1-'Table de mortalité H'!$AC57)</f>
        <v>1.1371428510853173E-2</v>
      </c>
      <c r="AH26" s="170">
        <f>AG26*(1-'Table de mortalité H'!$AC57)</f>
        <v>1.1257714225744642E-2</v>
      </c>
      <c r="AI26" s="170">
        <f>AH26*(1-'Table de mortalité H'!$AC57)</f>
        <v>1.1145137083487196E-2</v>
      </c>
      <c r="AJ26" s="170">
        <f>AI26*(1-'Table de mortalité H'!$AC57)</f>
        <v>1.1033685712652324E-2</v>
      </c>
      <c r="AK26" s="170">
        <f>AJ26*(1-'Table de mortalité H'!$AC57)</f>
        <v>1.0923348855525801E-2</v>
      </c>
      <c r="AL26" s="170">
        <f>AK26*(1-'Table de mortalité H'!$AC57)</f>
        <v>1.0814115366970543E-2</v>
      </c>
      <c r="AM26" s="170">
        <f>AL26*(1-'Table de mortalité H'!$AC57)</f>
        <v>1.0705974213300837E-2</v>
      </c>
      <c r="AN26" s="170">
        <f>AM26*(1-'Table de mortalité H'!$AC57)</f>
        <v>1.0598914471167828E-2</v>
      </c>
      <c r="AO26" s="170">
        <f>AN26*(1-'Table de mortalité H'!$AC57)</f>
        <v>1.0492925326456149E-2</v>
      </c>
      <c r="AP26" s="170">
        <f>AO26*(1-'Table de mortalité H'!$AC57)</f>
        <v>1.0387996073191587E-2</v>
      </c>
      <c r="AQ26" s="170">
        <f>AP26*(1-'Table de mortalité H'!$AC57)</f>
        <v>1.0284116112459671E-2</v>
      </c>
      <c r="AR26" s="170">
        <f>AQ26*(1-'Table de mortalité H'!$AC57)</f>
        <v>1.0181274951335074E-2</v>
      </c>
      <c r="AS26" s="170">
        <f>AR26*(1-'Table de mortalité H'!$AC57)</f>
        <v>1.0079462201821723E-2</v>
      </c>
      <c r="AT26" s="170">
        <f>AS26*(1-'Table de mortalité H'!$AC57)</f>
        <v>9.9786675798035056E-3</v>
      </c>
      <c r="AU26" s="170">
        <f>AT26*(1-'Table de mortalité H'!$AC57)</f>
        <v>9.8788809040054708E-3</v>
      </c>
      <c r="AV26" s="170">
        <f>AU26*(1-'Table de mortalité H'!$AC57)</f>
        <v>9.7800920949654164E-3</v>
      </c>
      <c r="AW26" s="170">
        <f>AV26*(1-'Table de mortalité H'!$AC57)</f>
        <v>9.6822911740157627E-3</v>
      </c>
      <c r="AX26" s="170">
        <f>AW26*(1-'Table de mortalité H'!$AC57)</f>
        <v>9.5854682622756055E-3</v>
      </c>
      <c r="AY26" s="170">
        <f>AX26*(1-'Table de mortalité H'!$AC57)</f>
        <v>9.4896135796528492E-3</v>
      </c>
      <c r="AZ26" s="170">
        <f>AY26*(1-'Table de mortalité H'!$AC57)</f>
        <v>9.3947174438563201E-3</v>
      </c>
      <c r="BA26" s="170">
        <f>AZ26*(1-'Table de mortalité H'!$AC57)</f>
        <v>9.3007702694177571E-3</v>
      </c>
      <c r="BB26" s="170">
        <f>BA26*(1-'Table de mortalité H'!$AC57)</f>
        <v>9.2077625667235791E-3</v>
      </c>
      <c r="BC26" s="170">
        <f>BB26*(1-'Table de mortalité H'!$AC57)</f>
        <v>9.1156849410563429E-3</v>
      </c>
      <c r="BD26" s="170">
        <f>BC26*(1-'Table de mortalité H'!$AC57)</f>
        <v>9.0245280916457799E-3</v>
      </c>
      <c r="BE26" s="170">
        <f>BD26*(1-'Table de mortalité H'!$AC57)</f>
        <v>8.9342828107293222E-3</v>
      </c>
      <c r="BF26" s="170">
        <f>BE26*(1-'Table de mortalité H'!$AC57)</f>
        <v>8.8449399826220285E-3</v>
      </c>
      <c r="BG26" s="170">
        <f>BF26*(1-'Table de mortalité H'!$AC57)</f>
        <v>8.7564905827958086E-3</v>
      </c>
      <c r="BH26" s="170">
        <f>BG26*(1-'Table de mortalité H'!$AC57)</f>
        <v>8.6689256769678508E-3</v>
      </c>
      <c r="BI26" s="170">
        <f>BH26*(1-'Table de mortalité H'!$AC57)</f>
        <v>8.5822364201981714E-3</v>
      </c>
      <c r="BJ26" s="170">
        <f>BI26*(1-'Table de mortalité H'!$AC57)</f>
        <v>8.4964140559961893E-3</v>
      </c>
      <c r="BK26" s="170">
        <f>BJ26*(1-'Table de mortalité H'!$AC57)</f>
        <v>8.4114499154362282E-3</v>
      </c>
      <c r="BL26" s="170">
        <f>BK26*(1-'Table de mortalité H'!$AC57)</f>
        <v>8.3273354162818666E-3</v>
      </c>
      <c r="BM26" s="170">
        <f>BL26*(1-'Table de mortalité H'!$AC57)</f>
        <v>8.2440620621190477E-3</v>
      </c>
      <c r="BN26" s="170">
        <f>BM26*(1-'Table de mortalité H'!$AC57)</f>
        <v>8.1616214414978565E-3</v>
      </c>
      <c r="BO26" s="170">
        <f>BN26*(1-'Table de mortalité H'!$AC57)</f>
        <v>8.080005227082878E-3</v>
      </c>
      <c r="BP26" s="170">
        <f>BO26*(1-'Table de mortalité H'!$AC57)</f>
        <v>7.9992051748120491E-3</v>
      </c>
      <c r="BQ26" s="170">
        <f>BP26*(1-'Table de mortalité H'!$AC57)</f>
        <v>7.9192131230639284E-3</v>
      </c>
      <c r="BR26" s="170">
        <f>BQ26*(1-'Table de mortalité H'!$AC57)</f>
        <v>7.8400209918332887E-3</v>
      </c>
      <c r="BS26" s="170">
        <f>BR26*(1-'Table de mortalité H'!$AC57)</f>
        <v>7.7616207819149559E-3</v>
      </c>
      <c r="BT26" s="170">
        <f>BS26*(1-'Table de mortalité H'!$AC57)</f>
        <v>7.684004574095806E-3</v>
      </c>
      <c r="BU26" s="170">
        <f>BT26*(1-'Table de mortalité H'!$AC57)</f>
        <v>7.6071645283548482E-3</v>
      </c>
      <c r="BV26" s="170">
        <f>BU26*(1-'Table de mortalité H'!$AC57)</f>
        <v>7.5310928830712998E-3</v>
      </c>
      <c r="BW26" s="170">
        <f>BV26*(1-'Table de mortalité H'!$AC57)</f>
        <v>7.4557819542405866E-3</v>
      </c>
      <c r="BX26" s="170">
        <f>BW26*(1-'Table de mortalité H'!$AC57)</f>
        <v>7.381224134698181E-3</v>
      </c>
      <c r="BY26" s="170">
        <f>BX26*(1-'Table de mortalité H'!$AC57)</f>
        <v>7.3074118933511992E-3</v>
      </c>
      <c r="BZ26" s="170">
        <f>BY26*(1-'Table de mortalité H'!$AC57)</f>
        <v>7.2343377744176875E-3</v>
      </c>
      <c r="CA26" s="170">
        <f>BZ26*(1-'Table de mortalité H'!$AC57)</f>
        <v>7.1619943966735105E-3</v>
      </c>
      <c r="CB26" s="170">
        <f>CA26*(1-'Table de mortalité H'!$AC57)</f>
        <v>7.0903744527067757E-3</v>
      </c>
      <c r="CC26" s="170">
        <f>CB26*(1-'Table de mortalité H'!$AC57)</f>
        <v>7.0194707081797075E-3</v>
      </c>
      <c r="CD26" s="170">
        <f>CC26*(1-'Table de mortalité H'!$AC57)</f>
        <v>6.9492760010979107E-3</v>
      </c>
      <c r="CE26" s="170">
        <f>CD26*(1-'Table de mortalité H'!$AC57)</f>
        <v>6.8797832410869312E-3</v>
      </c>
      <c r="CF26" s="170">
        <f>CE26*(1-'Table de mortalité H'!$AC57)</f>
        <v>6.810985408676062E-3</v>
      </c>
      <c r="CG26" s="170">
        <f>CF26*(1-'Table de mortalité H'!$AC57)</f>
        <v>6.7428755545893013E-3</v>
      </c>
      <c r="CH26" s="170">
        <f>CG26*(1-'Table de mortalité H'!$AC57)</f>
        <v>6.6754467990434085E-3</v>
      </c>
      <c r="CI26" s="170">
        <f>CH26*(1-'Table de mortalité H'!$AC57)</f>
        <v>6.6086923310529743E-3</v>
      </c>
      <c r="CJ26" s="170">
        <f>CI26*(1-'Table de mortalité H'!$AC57)</f>
        <v>6.5426054077424448E-3</v>
      </c>
      <c r="CK26" s="170">
        <f>CJ26*(1-'Table de mortalité H'!$AC57)</f>
        <v>6.4771793536650205E-3</v>
      </c>
      <c r="CL26" s="170">
        <f>CK26*(1-'Table de mortalité H'!$AC57)</f>
        <v>6.4124075601283701E-3</v>
      </c>
      <c r="CM26" s="170">
        <f>CL26*(1-'Table de mortalité H'!$AC57)</f>
        <v>6.3482834845270866E-3</v>
      </c>
      <c r="CN26" s="170">
        <f>CM26*(1-'Table de mortalité H'!$AC57)</f>
        <v>6.2848006496818154E-3</v>
      </c>
      <c r="CO26" s="170">
        <f>CN26*(1-'Table de mortalité H'!$AC57)</f>
        <v>6.2219526431849968E-3</v>
      </c>
      <c r="CP26" s="170">
        <f>CO26*(1-'Table de mortalité H'!$AC57)</f>
        <v>6.1597331167531468E-3</v>
      </c>
      <c r="CQ26" s="170">
        <f>CP26*(1-'Table de mortalité H'!$AC57)</f>
        <v>6.098135785585615E-3</v>
      </c>
      <c r="CR26" s="170">
        <f>CQ26*(1-'Table de mortalité H'!$AC57)</f>
        <v>6.037154427729759E-3</v>
      </c>
      <c r="CS26" s="170">
        <f>CR26*(1-'Table de mortalité H'!$AC57)</f>
        <v>5.9767828834524613E-3</v>
      </c>
      <c r="CT26" s="170">
        <f>CS26*(1-'Table de mortalité H'!$AC57)</f>
        <v>5.9170150546179363E-3</v>
      </c>
      <c r="CU26" s="170">
        <f>CT26*(1-'Table de mortalité H'!$AC57)</f>
        <v>5.8578449040717568E-3</v>
      </c>
      <c r="CV26" s="170">
        <f>CU26*(1-'Table de mortalité H'!$AC57)</f>
        <v>5.7992664550310389E-3</v>
      </c>
      <c r="CW26" s="170">
        <f>CV26*(1-'Table de mortalité H'!$AC57)</f>
        <v>5.7412737904807285E-3</v>
      </c>
      <c r="CX26" s="170">
        <f>CW26*(1-'Table de mortalité H'!$AC57)</f>
        <v>5.6838610525759212E-3</v>
      </c>
      <c r="CY26" s="170">
        <f>CX26*(1-'Table de mortalité H'!$AC57)</f>
        <v>5.6270224420501619E-3</v>
      </c>
      <c r="CZ26" s="170">
        <f>CY26*(1-'Table de mortalité H'!$AC57)</f>
        <v>5.5707522176296599E-3</v>
      </c>
      <c r="DA26" s="170">
        <f>CZ26*(1-'Table de mortalité H'!$AC57)</f>
        <v>5.5150446954533635E-3</v>
      </c>
      <c r="DB26" s="170">
        <f>DA26*(1-'Table de mortalité H'!$AC57)</f>
        <v>5.4598942484988299E-3</v>
      </c>
      <c r="DC26" s="170">
        <f>DB26*(1-'Table de mortalité H'!$AC57)</f>
        <v>5.4052953060138419E-3</v>
      </c>
      <c r="DD26" s="170">
        <f>DC26*(1-'Table de mortalité H'!$AC57)</f>
        <v>5.3512423529537036E-3</v>
      </c>
      <c r="DE26" s="170">
        <f>DD26*(1-'Table de mortalité H'!$AC57)</f>
        <v>5.2977299294241663E-3</v>
      </c>
      <c r="DF26" s="170">
        <f>DE26*(1-'Table de mortalité H'!$AC57)</f>
        <v>5.2447526301299249E-3</v>
      </c>
      <c r="DG26" s="170">
        <f>DF26*(1-'Table de mortalité H'!$AC57)</f>
        <v>5.1923051038286257E-3</v>
      </c>
      <c r="DH26" s="170">
        <f>DG26*(1-'Table de mortalité H'!$AC57)</f>
        <v>5.1403820527903396E-3</v>
      </c>
      <c r="DI26" s="170">
        <f>DH26*(1-'Table de mortalité H'!$AC57)</f>
        <v>5.0889782322624359E-3</v>
      </c>
      <c r="DJ26" s="170">
        <f>DI26*(1-'Table de mortalité H'!$AC57)</f>
        <v>5.0380884499398116E-3</v>
      </c>
      <c r="DK26" s="170">
        <f>DJ26*(1-'Table de mortalité H'!$AC57)</f>
        <v>4.9877075654404133E-3</v>
      </c>
    </row>
    <row r="27" spans="1:115" x14ac:dyDescent="0.25">
      <c r="A27" s="16"/>
      <c r="B27" s="16">
        <v>71</v>
      </c>
      <c r="C27" s="16"/>
      <c r="D27" s="170">
        <f>'Table de mortalité H'!AG58</f>
        <v>1.7996000000000002E-2</v>
      </c>
      <c r="E27" s="170">
        <f>'Table de mortalité H'!AH58</f>
        <v>1.7639679200000001E-2</v>
      </c>
      <c r="F27" s="170">
        <f>'Table de mortalité H'!AI58</f>
        <v>1.7304525295200001E-2</v>
      </c>
      <c r="G27" s="170">
        <f>'Table de mortalité H'!AJ58</f>
        <v>1.699131338735688E-2</v>
      </c>
      <c r="H27" s="170">
        <f>'Table de mortalité H'!AK58</f>
        <v>1.6699062797094343E-2</v>
      </c>
      <c r="I27" s="170">
        <f>'Table de mortalité H'!AL58</f>
        <v>1.6425198167221995E-2</v>
      </c>
      <c r="J27" s="170">
        <f>'Table de mortalité H'!AM58</f>
        <v>1.6168965075813332E-2</v>
      </c>
      <c r="K27" s="170">
        <f>'Table de mortalité H'!AN58</f>
        <v>1.5928047496183713E-2</v>
      </c>
      <c r="L27" s="170">
        <f>'Table de mortalité H'!AO58</f>
        <v>1.5701869221737906E-2</v>
      </c>
      <c r="M27" s="170">
        <f>'Table de mortalité H'!AP58</f>
        <v>1.5489893987244445E-2</v>
      </c>
      <c r="N27" s="170">
        <f>'Table de mortalité H'!AQ58</f>
        <v>1.5290074354808992E-2</v>
      </c>
      <c r="O27" s="170">
        <f>'Table de mortalité H'!AR58</f>
        <v>1.5102006440244842E-2</v>
      </c>
      <c r="P27" s="170">
        <f>'Table de mortalité H'!AS58</f>
        <v>1.4923802764249951E-2</v>
      </c>
      <c r="Q27" s="170">
        <f>'Table de mortalité H'!AT58</f>
        <v>1.4753671412737503E-2</v>
      </c>
      <c r="R27" s="170">
        <f>'Table de mortalité H'!AU58</f>
        <v>1.4591381027197391E-2</v>
      </c>
      <c r="S27" s="170">
        <f>'Table de mortalité H'!AV58</f>
        <v>1.4436712388309098E-2</v>
      </c>
      <c r="T27" s="170">
        <f>'Table de mortalité H'!AW58</f>
        <v>1.4286570579470683E-2</v>
      </c>
      <c r="U27" s="170">
        <f>'Table de mortalité H'!AX58</f>
        <v>1.4140847559560082E-2</v>
      </c>
      <c r="V27" s="170">
        <f>'Table de mortalité H'!AY58</f>
        <v>1.3999439083964482E-2</v>
      </c>
      <c r="W27" s="170">
        <f>'Table de mortalité H'!AZ58</f>
        <v>1.3859444693124837E-2</v>
      </c>
      <c r="X27" s="170">
        <f>'Table de mortalité H'!BA58</f>
        <v>1.372085024619359E-2</v>
      </c>
      <c r="Y27" s="170">
        <f>'Table de mortalité H'!BB58</f>
        <v>1.3583641743731653E-2</v>
      </c>
      <c r="Z27" s="170">
        <f>'Table de mortalité H'!BC58</f>
        <v>1.3447805326294337E-2</v>
      </c>
      <c r="AA27" s="170">
        <f>'Table de mortalité H'!BD58</f>
        <v>1.3313327273031394E-2</v>
      </c>
      <c r="AB27" s="170">
        <f>'Table de mortalité H'!BE58</f>
        <v>1.318019400030108E-2</v>
      </c>
      <c r="AC27" s="170">
        <f>'Table de mortalité H'!BF58</f>
        <v>1.3048392060298069E-2</v>
      </c>
      <c r="AD27" s="170">
        <f>'Table de mortalité H'!BG58</f>
        <v>1.2917908139695089E-2</v>
      </c>
      <c r="AE27" s="170">
        <f>'Table de mortalité H'!BH58</f>
        <v>1.2788729058298138E-2</v>
      </c>
      <c r="AF27" s="170">
        <f>'Table de mortalité H'!BI58</f>
        <v>1.2660841767715156E-2</v>
      </c>
      <c r="AG27" s="170">
        <f>AF27*(1-'Table de mortalité H'!$AC58)</f>
        <v>1.2534233350038004E-2</v>
      </c>
      <c r="AH27" s="170">
        <f>AG27*(1-'Table de mortalité H'!$AC58)</f>
        <v>1.2408891016537624E-2</v>
      </c>
      <c r="AI27" s="170">
        <f>AH27*(1-'Table de mortalité H'!$AC58)</f>
        <v>1.2284802106372247E-2</v>
      </c>
      <c r="AJ27" s="170">
        <f>AI27*(1-'Table de mortalité H'!$AC58)</f>
        <v>1.2161954085308525E-2</v>
      </c>
      <c r="AK27" s="170">
        <f>AJ27*(1-'Table de mortalité H'!$AC58)</f>
        <v>1.2040334544455439E-2</v>
      </c>
      <c r="AL27" s="170">
        <f>AK27*(1-'Table de mortalité H'!$AC58)</f>
        <v>1.1919931199010884E-2</v>
      </c>
      <c r="AM27" s="170">
        <f>AL27*(1-'Table de mortalité H'!$AC58)</f>
        <v>1.1800731887020775E-2</v>
      </c>
      <c r="AN27" s="170">
        <f>AM27*(1-'Table de mortalité H'!$AC58)</f>
        <v>1.1682724568150567E-2</v>
      </c>
      <c r="AO27" s="170">
        <f>AN27*(1-'Table de mortalité H'!$AC58)</f>
        <v>1.156589732246906E-2</v>
      </c>
      <c r="AP27" s="170">
        <f>AO27*(1-'Table de mortalité H'!$AC58)</f>
        <v>1.1450238349244369E-2</v>
      </c>
      <c r="AQ27" s="170">
        <f>AP27*(1-'Table de mortalité H'!$AC58)</f>
        <v>1.1335735965751926E-2</v>
      </c>
      <c r="AR27" s="170">
        <f>AQ27*(1-'Table de mortalité H'!$AC58)</f>
        <v>1.1222378606094407E-2</v>
      </c>
      <c r="AS27" s="170">
        <f>AR27*(1-'Table de mortalité H'!$AC58)</f>
        <v>1.1110154820033464E-2</v>
      </c>
      <c r="AT27" s="170">
        <f>AS27*(1-'Table de mortalité H'!$AC58)</f>
        <v>1.0999053271833129E-2</v>
      </c>
      <c r="AU27" s="170">
        <f>AT27*(1-'Table de mortalité H'!$AC58)</f>
        <v>1.0889062739114797E-2</v>
      </c>
      <c r="AV27" s="170">
        <f>AU27*(1-'Table de mortalité H'!$AC58)</f>
        <v>1.0780172111723649E-2</v>
      </c>
      <c r="AW27" s="170">
        <f>AV27*(1-'Table de mortalité H'!$AC58)</f>
        <v>1.0672370390606412E-2</v>
      </c>
      <c r="AX27" s="170">
        <f>AW27*(1-'Table de mortalité H'!$AC58)</f>
        <v>1.0565646686700347E-2</v>
      </c>
      <c r="AY27" s="170">
        <f>AX27*(1-'Table de mortalité H'!$AC58)</f>
        <v>1.0459990219833343E-2</v>
      </c>
      <c r="AZ27" s="170">
        <f>AY27*(1-'Table de mortalité H'!$AC58)</f>
        <v>1.0355390317635009E-2</v>
      </c>
      <c r="BA27" s="170">
        <f>AZ27*(1-'Table de mortalité H'!$AC58)</f>
        <v>1.0251836414458659E-2</v>
      </c>
      <c r="BB27" s="170">
        <f>BA27*(1-'Table de mortalité H'!$AC58)</f>
        <v>1.0149318050314072E-2</v>
      </c>
      <c r="BC27" s="170">
        <f>BB27*(1-'Table de mortalité H'!$AC58)</f>
        <v>1.004782486981093E-2</v>
      </c>
      <c r="BD27" s="170">
        <f>BC27*(1-'Table de mortalité H'!$AC58)</f>
        <v>9.9473466211128202E-3</v>
      </c>
      <c r="BE27" s="170">
        <f>BD27*(1-'Table de mortalité H'!$AC58)</f>
        <v>9.8478731549016922E-3</v>
      </c>
      <c r="BF27" s="170">
        <f>BE27*(1-'Table de mortalité H'!$AC58)</f>
        <v>9.7493944233526756E-3</v>
      </c>
      <c r="BG27" s="170">
        <f>BF27*(1-'Table de mortalité H'!$AC58)</f>
        <v>9.6519004791191486E-3</v>
      </c>
      <c r="BH27" s="170">
        <f>BG27*(1-'Table de mortalité H'!$AC58)</f>
        <v>9.5553814743279571E-3</v>
      </c>
      <c r="BI27" s="170">
        <f>BH27*(1-'Table de mortalité H'!$AC58)</f>
        <v>9.4598276595846773E-3</v>
      </c>
      <c r="BJ27" s="170">
        <f>BI27*(1-'Table de mortalité H'!$AC58)</f>
        <v>9.3652293829888308E-3</v>
      </c>
      <c r="BK27" s="170">
        <f>BJ27*(1-'Table de mortalité H'!$AC58)</f>
        <v>9.271577089158942E-3</v>
      </c>
      <c r="BL27" s="170">
        <f>BK27*(1-'Table de mortalité H'!$AC58)</f>
        <v>9.1788613182673517E-3</v>
      </c>
      <c r="BM27" s="170">
        <f>BL27*(1-'Table de mortalité H'!$AC58)</f>
        <v>9.087072705084678E-3</v>
      </c>
      <c r="BN27" s="170">
        <f>BM27*(1-'Table de mortalité H'!$AC58)</f>
        <v>8.9962019780338316E-3</v>
      </c>
      <c r="BO27" s="170">
        <f>BN27*(1-'Table de mortalité H'!$AC58)</f>
        <v>8.9062399582534937E-3</v>
      </c>
      <c r="BP27" s="170">
        <f>BO27*(1-'Table de mortalité H'!$AC58)</f>
        <v>8.8171775586709591E-3</v>
      </c>
      <c r="BQ27" s="170">
        <f>BP27*(1-'Table de mortalité H'!$AC58)</f>
        <v>8.72900578308425E-3</v>
      </c>
      <c r="BR27" s="170">
        <f>BQ27*(1-'Table de mortalité H'!$AC58)</f>
        <v>8.6417157252534071E-3</v>
      </c>
      <c r="BS27" s="170">
        <f>BR27*(1-'Table de mortalité H'!$AC58)</f>
        <v>8.5552985680008731E-3</v>
      </c>
      <c r="BT27" s="170">
        <f>BS27*(1-'Table de mortalité H'!$AC58)</f>
        <v>8.4697455823208641E-3</v>
      </c>
      <c r="BU27" s="170">
        <f>BT27*(1-'Table de mortalité H'!$AC58)</f>
        <v>8.3850481264976552E-3</v>
      </c>
      <c r="BV27" s="170">
        <f>BU27*(1-'Table de mortalité H'!$AC58)</f>
        <v>8.3011976452326778E-3</v>
      </c>
      <c r="BW27" s="170">
        <f>BV27*(1-'Table de mortalité H'!$AC58)</f>
        <v>8.2181856687803517E-3</v>
      </c>
      <c r="BX27" s="170">
        <f>BW27*(1-'Table de mortalité H'!$AC58)</f>
        <v>8.1360038120925487E-3</v>
      </c>
      <c r="BY27" s="170">
        <f>BX27*(1-'Table de mortalité H'!$AC58)</f>
        <v>8.0546437739716231E-3</v>
      </c>
      <c r="BZ27" s="170">
        <f>BY27*(1-'Table de mortalité H'!$AC58)</f>
        <v>7.9740973362319063E-3</v>
      </c>
      <c r="CA27" s="170">
        <f>BZ27*(1-'Table de mortalité H'!$AC58)</f>
        <v>7.8943563628695868E-3</v>
      </c>
      <c r="CB27" s="170">
        <f>CA27*(1-'Table de mortalité H'!$AC58)</f>
        <v>7.8154127992408912E-3</v>
      </c>
      <c r="CC27" s="170">
        <f>CB27*(1-'Table de mortalité H'!$AC58)</f>
        <v>7.7372586712484825E-3</v>
      </c>
      <c r="CD27" s="170">
        <f>CC27*(1-'Table de mortalité H'!$AC58)</f>
        <v>7.6598860845359974E-3</v>
      </c>
      <c r="CE27" s="170">
        <f>CD27*(1-'Table de mortalité H'!$AC58)</f>
        <v>7.5832872236906374E-3</v>
      </c>
      <c r="CF27" s="170">
        <f>CE27*(1-'Table de mortalité H'!$AC58)</f>
        <v>7.5074543514537309E-3</v>
      </c>
      <c r="CG27" s="170">
        <f>CF27*(1-'Table de mortalité H'!$AC58)</f>
        <v>7.4323798079391932E-3</v>
      </c>
      <c r="CH27" s="170">
        <f>CG27*(1-'Table de mortalité H'!$AC58)</f>
        <v>7.3580560098598013E-3</v>
      </c>
      <c r="CI27" s="170">
        <f>CH27*(1-'Table de mortalité H'!$AC58)</f>
        <v>7.2844754497612034E-3</v>
      </c>
      <c r="CJ27" s="170">
        <f>CI27*(1-'Table de mortalité H'!$AC58)</f>
        <v>7.2116306952635916E-3</v>
      </c>
      <c r="CK27" s="170">
        <f>CJ27*(1-'Table de mortalité H'!$AC58)</f>
        <v>7.1395143883109559E-3</v>
      </c>
      <c r="CL27" s="170">
        <f>CK27*(1-'Table de mortalité H'!$AC58)</f>
        <v>7.0681192444278463E-3</v>
      </c>
      <c r="CM27" s="170">
        <f>CL27*(1-'Table de mortalité H'!$AC58)</f>
        <v>6.9974380519835675E-3</v>
      </c>
      <c r="CN27" s="170">
        <f>CM27*(1-'Table de mortalité H'!$AC58)</f>
        <v>6.9274636714637319E-3</v>
      </c>
      <c r="CO27" s="170">
        <f>CN27*(1-'Table de mortalité H'!$AC58)</f>
        <v>6.8581890347490949E-3</v>
      </c>
      <c r="CP27" s="170">
        <f>CO27*(1-'Table de mortalité H'!$AC58)</f>
        <v>6.789607144401604E-3</v>
      </c>
      <c r="CQ27" s="170">
        <f>CP27*(1-'Table de mortalité H'!$AC58)</f>
        <v>6.7217110729575879E-3</v>
      </c>
      <c r="CR27" s="170">
        <f>CQ27*(1-'Table de mortalité H'!$AC58)</f>
        <v>6.6544939622280117E-3</v>
      </c>
      <c r="CS27" s="170">
        <f>CR27*(1-'Table de mortalité H'!$AC58)</f>
        <v>6.5879490226057316E-3</v>
      </c>
      <c r="CT27" s="170">
        <f>CS27*(1-'Table de mortalité H'!$AC58)</f>
        <v>6.5220695323796743E-3</v>
      </c>
      <c r="CU27" s="170">
        <f>CT27*(1-'Table de mortalité H'!$AC58)</f>
        <v>6.4568488370558771E-3</v>
      </c>
      <c r="CV27" s="170">
        <f>CU27*(1-'Table de mortalité H'!$AC58)</f>
        <v>6.3922803486853186E-3</v>
      </c>
      <c r="CW27" s="170">
        <f>CV27*(1-'Table de mortalité H'!$AC58)</f>
        <v>6.3283575451984651E-3</v>
      </c>
      <c r="CX27" s="170">
        <f>CW27*(1-'Table de mortalité H'!$AC58)</f>
        <v>6.2650739697464805E-3</v>
      </c>
      <c r="CY27" s="170">
        <f>CX27*(1-'Table de mortalité H'!$AC58)</f>
        <v>6.2024232300490157E-3</v>
      </c>
      <c r="CZ27" s="170">
        <f>CY27*(1-'Table de mortalité H'!$AC58)</f>
        <v>6.1403989977485253E-3</v>
      </c>
      <c r="DA27" s="170">
        <f>CZ27*(1-'Table de mortalité H'!$AC58)</f>
        <v>6.0789950077710401E-3</v>
      </c>
      <c r="DB27" s="170">
        <f>DA27*(1-'Table de mortalité H'!$AC58)</f>
        <v>6.0182050576933297E-3</v>
      </c>
      <c r="DC27" s="170">
        <f>DB27*(1-'Table de mortalité H'!$AC58)</f>
        <v>5.9580230071163967E-3</v>
      </c>
      <c r="DD27" s="170">
        <f>DC27*(1-'Table de mortalité H'!$AC58)</f>
        <v>5.8984427770452322E-3</v>
      </c>
      <c r="DE27" s="170">
        <f>DD27*(1-'Table de mortalité H'!$AC58)</f>
        <v>5.8394583492747797E-3</v>
      </c>
      <c r="DF27" s="170">
        <f>DE27*(1-'Table de mortalité H'!$AC58)</f>
        <v>5.7810637657820319E-3</v>
      </c>
      <c r="DG27" s="170">
        <f>DF27*(1-'Table de mortalité H'!$AC58)</f>
        <v>5.7232531281242111E-3</v>
      </c>
      <c r="DH27" s="170">
        <f>DG27*(1-'Table de mortalité H'!$AC58)</f>
        <v>5.6660205968429691E-3</v>
      </c>
      <c r="DI27" s="170">
        <f>DH27*(1-'Table de mortalité H'!$AC58)</f>
        <v>5.6093603908745392E-3</v>
      </c>
      <c r="DJ27" s="170">
        <f>DI27*(1-'Table de mortalité H'!$AC58)</f>
        <v>5.553266786965794E-3</v>
      </c>
      <c r="DK27" s="170">
        <f>DJ27*(1-'Table de mortalité H'!$AC58)</f>
        <v>5.4977341190961364E-3</v>
      </c>
    </row>
    <row r="28" spans="1:115" x14ac:dyDescent="0.25">
      <c r="A28" s="16"/>
      <c r="B28" s="16">
        <v>72</v>
      </c>
      <c r="C28" s="16"/>
      <c r="D28" s="170">
        <f>'Table de mortalité H'!AG59</f>
        <v>1.9887999999999999E-2</v>
      </c>
      <c r="E28" s="170">
        <f>'Table de mortalité H'!AH59</f>
        <v>1.9492228799999997E-2</v>
      </c>
      <c r="F28" s="170">
        <f>'Table de mortalité H'!AI59</f>
        <v>1.9121876452799998E-2</v>
      </c>
      <c r="G28" s="170">
        <f>'Table de mortalité H'!AJ59</f>
        <v>1.8775770489004317E-2</v>
      </c>
      <c r="H28" s="170">
        <f>'Table de mortalité H'!AK59</f>
        <v>1.8452827236593444E-2</v>
      </c>
      <c r="I28" s="170">
        <f>'Table de mortalité H'!AL59</f>
        <v>1.8150200869913313E-2</v>
      </c>
      <c r="J28" s="170">
        <f>'Table de mortalité H'!AM59</f>
        <v>1.7867057736342666E-2</v>
      </c>
      <c r="K28" s="170">
        <f>'Table de mortalité H'!AN59</f>
        <v>1.7602625281844794E-2</v>
      </c>
      <c r="L28" s="170">
        <f>'Table de mortalité H'!AO59</f>
        <v>1.7354428265370783E-2</v>
      </c>
      <c r="M28" s="170">
        <f>'Table de mortalité H'!AP59</f>
        <v>1.7120143483788278E-2</v>
      </c>
      <c r="N28" s="170">
        <f>'Table de mortalité H'!AQ59</f>
        <v>1.6901005647195787E-2</v>
      </c>
      <c r="O28" s="170">
        <f>'Table de mortalité H'!AR59</f>
        <v>1.669312327773528E-2</v>
      </c>
      <c r="P28" s="170">
        <f>'Table de mortalité H'!AS59</f>
        <v>1.6496144423058003E-2</v>
      </c>
      <c r="Q28" s="170">
        <f>'Table de mortalité H'!AT59</f>
        <v>1.6309737991077447E-2</v>
      </c>
      <c r="R28" s="170">
        <f>'Table de mortalité H'!AU59</f>
        <v>1.6131961846974702E-2</v>
      </c>
      <c r="S28" s="170">
        <f>'Table de mortalité H'!AV59</f>
        <v>1.596096305139677E-2</v>
      </c>
      <c r="T28" s="170">
        <f>'Table de mortalité H'!AW59</f>
        <v>1.5796565131967383E-2</v>
      </c>
      <c r="U28" s="170">
        <f>'Table de mortalité H'!AX59</f>
        <v>1.5635440167621317E-2</v>
      </c>
      <c r="V28" s="170">
        <f>'Table de mortalité H'!AY59</f>
        <v>1.5479085765945103E-2</v>
      </c>
      <c r="W28" s="170">
        <f>'Table de mortalité H'!AZ59</f>
        <v>1.5324294908285652E-2</v>
      </c>
      <c r="X28" s="170">
        <f>'Table de mortalité H'!BA59</f>
        <v>1.5171051959202795E-2</v>
      </c>
      <c r="Y28" s="170">
        <f>'Table de mortalité H'!BB59</f>
        <v>1.5019341439610766E-2</v>
      </c>
      <c r="Z28" s="170">
        <f>'Table de mortalité H'!BC59</f>
        <v>1.4869148025214659E-2</v>
      </c>
      <c r="AA28" s="170">
        <f>'Table de mortalité H'!BD59</f>
        <v>1.4720456544962512E-2</v>
      </c>
      <c r="AB28" s="170">
        <f>'Table de mortalité H'!BE59</f>
        <v>1.4573251979512886E-2</v>
      </c>
      <c r="AC28" s="170">
        <f>'Table de mortalité H'!BF59</f>
        <v>1.4427519459717757E-2</v>
      </c>
      <c r="AD28" s="170">
        <f>'Table de mortalité H'!BG59</f>
        <v>1.4283244265120579E-2</v>
      </c>
      <c r="AE28" s="170">
        <f>'Table de mortalité H'!BH59</f>
        <v>1.4140411822469372E-2</v>
      </c>
      <c r="AF28" s="170">
        <f>'Table de mortalité H'!BI59</f>
        <v>1.3999007704244679E-2</v>
      </c>
      <c r="AG28" s="170">
        <f>AF28*(1-'Table de mortalité H'!$AC59)</f>
        <v>1.3859017627202232E-2</v>
      </c>
      <c r="AH28" s="170">
        <f>AG28*(1-'Table de mortalité H'!$AC59)</f>
        <v>1.372042745093021E-2</v>
      </c>
      <c r="AI28" s="170">
        <f>AH28*(1-'Table de mortalité H'!$AC59)</f>
        <v>1.3583223176420908E-2</v>
      </c>
      <c r="AJ28" s="170">
        <f>AI28*(1-'Table de mortalité H'!$AC59)</f>
        <v>1.3447390944656698E-2</v>
      </c>
      <c r="AK28" s="170">
        <f>AJ28*(1-'Table de mortalité H'!$AC59)</f>
        <v>1.331291703521013E-2</v>
      </c>
      <c r="AL28" s="170">
        <f>AK28*(1-'Table de mortalité H'!$AC59)</f>
        <v>1.3179787864858029E-2</v>
      </c>
      <c r="AM28" s="170">
        <f>AL28*(1-'Table de mortalité H'!$AC59)</f>
        <v>1.3047989986209449E-2</v>
      </c>
      <c r="AN28" s="170">
        <f>AM28*(1-'Table de mortalité H'!$AC59)</f>
        <v>1.2917510086347355E-2</v>
      </c>
      <c r="AO28" s="170">
        <f>AN28*(1-'Table de mortalité H'!$AC59)</f>
        <v>1.278833498548388E-2</v>
      </c>
      <c r="AP28" s="170">
        <f>AO28*(1-'Table de mortalité H'!$AC59)</f>
        <v>1.2660451635629042E-2</v>
      </c>
      <c r="AQ28" s="170">
        <f>AP28*(1-'Table de mortalité H'!$AC59)</f>
        <v>1.2533847119272752E-2</v>
      </c>
      <c r="AR28" s="170">
        <f>AQ28*(1-'Table de mortalité H'!$AC59)</f>
        <v>1.2408508648080024E-2</v>
      </c>
      <c r="AS28" s="170">
        <f>AR28*(1-'Table de mortalité H'!$AC59)</f>
        <v>1.2284423561599223E-2</v>
      </c>
      <c r="AT28" s="170">
        <f>AS28*(1-'Table de mortalité H'!$AC59)</f>
        <v>1.216157932598323E-2</v>
      </c>
      <c r="AU28" s="170">
        <f>AT28*(1-'Table de mortalité H'!$AC59)</f>
        <v>1.2039963532723397E-2</v>
      </c>
      <c r="AV28" s="170">
        <f>AU28*(1-'Table de mortalité H'!$AC59)</f>
        <v>1.1919563897396164E-2</v>
      </c>
      <c r="AW28" s="170">
        <f>AV28*(1-'Table de mortalité H'!$AC59)</f>
        <v>1.1800368258422202E-2</v>
      </c>
      <c r="AX28" s="170">
        <f>AW28*(1-'Table de mortalité H'!$AC59)</f>
        <v>1.168236457583798E-2</v>
      </c>
      <c r="AY28" s="170">
        <f>AX28*(1-'Table de mortalité H'!$AC59)</f>
        <v>1.1565540930079601E-2</v>
      </c>
      <c r="AZ28" s="170">
        <f>AY28*(1-'Table de mortalité H'!$AC59)</f>
        <v>1.1449885520778805E-2</v>
      </c>
      <c r="BA28" s="170">
        <f>AZ28*(1-'Table de mortalité H'!$AC59)</f>
        <v>1.1335386665571018E-2</v>
      </c>
      <c r="BB28" s="170">
        <f>BA28*(1-'Table de mortalité H'!$AC59)</f>
        <v>1.1222032798915307E-2</v>
      </c>
      <c r="BC28" s="170">
        <f>BB28*(1-'Table de mortalité H'!$AC59)</f>
        <v>1.1109812470926154E-2</v>
      </c>
      <c r="BD28" s="170">
        <f>BC28*(1-'Table de mortalité H'!$AC59)</f>
        <v>1.0998714346216892E-2</v>
      </c>
      <c r="BE28" s="170">
        <f>BD28*(1-'Table de mortalité H'!$AC59)</f>
        <v>1.0888727202754722E-2</v>
      </c>
      <c r="BF28" s="170">
        <f>BE28*(1-'Table de mortalité H'!$AC59)</f>
        <v>1.0779839930727175E-2</v>
      </c>
      <c r="BG28" s="170">
        <f>BF28*(1-'Table de mortalité H'!$AC59)</f>
        <v>1.0672041531419903E-2</v>
      </c>
      <c r="BH28" s="170">
        <f>BG28*(1-'Table de mortalité H'!$AC59)</f>
        <v>1.0565321116105704E-2</v>
      </c>
      <c r="BI28" s="170">
        <f>BH28*(1-'Table de mortalité H'!$AC59)</f>
        <v>1.0459667904944648E-2</v>
      </c>
      <c r="BJ28" s="170">
        <f>BI28*(1-'Table de mortalité H'!$AC59)</f>
        <v>1.0355071225895201E-2</v>
      </c>
      <c r="BK28" s="170">
        <f>BJ28*(1-'Table de mortalité H'!$AC59)</f>
        <v>1.0251520513636248E-2</v>
      </c>
      <c r="BL28" s="170">
        <f>BK28*(1-'Table de mortalité H'!$AC59)</f>
        <v>1.0149005308499886E-2</v>
      </c>
      <c r="BM28" s="170">
        <f>BL28*(1-'Table de mortalité H'!$AC59)</f>
        <v>1.0047515255414887E-2</v>
      </c>
      <c r="BN28" s="170">
        <f>BM28*(1-'Table de mortalité H'!$AC59)</f>
        <v>9.947040102860738E-3</v>
      </c>
      <c r="BO28" s="170">
        <f>BN28*(1-'Table de mortalité H'!$AC59)</f>
        <v>9.8475697018321311E-3</v>
      </c>
      <c r="BP28" s="170">
        <f>BO28*(1-'Table de mortalité H'!$AC59)</f>
        <v>9.7490940048138089E-3</v>
      </c>
      <c r="BQ28" s="170">
        <f>BP28*(1-'Table de mortalité H'!$AC59)</f>
        <v>9.6516030647656702E-3</v>
      </c>
      <c r="BR28" s="170">
        <f>BQ28*(1-'Table de mortalité H'!$AC59)</f>
        <v>9.5550870341180125E-3</v>
      </c>
      <c r="BS28" s="170">
        <f>BR28*(1-'Table de mortalité H'!$AC59)</f>
        <v>9.4595361637768317E-3</v>
      </c>
      <c r="BT28" s="170">
        <f>BS28*(1-'Table de mortalité H'!$AC59)</f>
        <v>9.3649408021390639E-3</v>
      </c>
      <c r="BU28" s="170">
        <f>BT28*(1-'Table de mortalité H'!$AC59)</f>
        <v>9.2712913941176735E-3</v>
      </c>
      <c r="BV28" s="170">
        <f>BU28*(1-'Table de mortalité H'!$AC59)</f>
        <v>9.1785784801764973E-3</v>
      </c>
      <c r="BW28" s="170">
        <f>BV28*(1-'Table de mortalité H'!$AC59)</f>
        <v>9.0867926953747315E-3</v>
      </c>
      <c r="BX28" s="170">
        <f>BW28*(1-'Table de mortalité H'!$AC59)</f>
        <v>8.9959247684209837E-3</v>
      </c>
      <c r="BY28" s="170">
        <f>BX28*(1-'Table de mortalité H'!$AC59)</f>
        <v>8.9059655207367732E-3</v>
      </c>
      <c r="BZ28" s="170">
        <f>BY28*(1-'Table de mortalité H'!$AC59)</f>
        <v>8.816905865529405E-3</v>
      </c>
      <c r="CA28" s="170">
        <f>BZ28*(1-'Table de mortalité H'!$AC59)</f>
        <v>8.72873680687411E-3</v>
      </c>
      <c r="CB28" s="170">
        <f>CA28*(1-'Table de mortalité H'!$AC59)</f>
        <v>8.6414494388053695E-3</v>
      </c>
      <c r="CC28" s="170">
        <f>CB28*(1-'Table de mortalité H'!$AC59)</f>
        <v>8.5550349444173165E-3</v>
      </c>
      <c r="CD28" s="170">
        <f>CC28*(1-'Table de mortalité H'!$AC59)</f>
        <v>8.469484594973143E-3</v>
      </c>
      <c r="CE28" s="170">
        <f>CD28*(1-'Table de mortalité H'!$AC59)</f>
        <v>8.3847897490234111E-3</v>
      </c>
      <c r="CF28" s="170">
        <f>CE28*(1-'Table de mortalité H'!$AC59)</f>
        <v>8.3009418515331765E-3</v>
      </c>
      <c r="CG28" s="170">
        <f>CF28*(1-'Table de mortalité H'!$AC59)</f>
        <v>8.2179324330178445E-3</v>
      </c>
      <c r="CH28" s="170">
        <f>CG28*(1-'Table de mortalité H'!$AC59)</f>
        <v>8.1357531086876655E-3</v>
      </c>
      <c r="CI28" s="170">
        <f>CH28*(1-'Table de mortalité H'!$AC59)</f>
        <v>8.054395577600789E-3</v>
      </c>
      <c r="CJ28" s="170">
        <f>CI28*(1-'Table de mortalité H'!$AC59)</f>
        <v>7.9738516218247815E-3</v>
      </c>
      <c r="CK28" s="170">
        <f>CJ28*(1-'Table de mortalité H'!$AC59)</f>
        <v>7.8941131056065334E-3</v>
      </c>
      <c r="CL28" s="170">
        <f>CK28*(1-'Table de mortalité H'!$AC59)</f>
        <v>7.8151719745504673E-3</v>
      </c>
      <c r="CM28" s="170">
        <f>CL28*(1-'Table de mortalité H'!$AC59)</f>
        <v>7.7370202548049626E-3</v>
      </c>
      <c r="CN28" s="170">
        <f>CM28*(1-'Table de mortalité H'!$AC59)</f>
        <v>7.6596500522569128E-3</v>
      </c>
      <c r="CO28" s="170">
        <f>CN28*(1-'Table de mortalité H'!$AC59)</f>
        <v>7.5830535517343433E-3</v>
      </c>
      <c r="CP28" s="170">
        <f>CO28*(1-'Table de mortalité H'!$AC59)</f>
        <v>7.5072230162169995E-3</v>
      </c>
      <c r="CQ28" s="170">
        <f>CP28*(1-'Table de mortalité H'!$AC59)</f>
        <v>7.4321507860548291E-3</v>
      </c>
      <c r="CR28" s="170">
        <f>CQ28*(1-'Table de mortalité H'!$AC59)</f>
        <v>7.3578292781942807E-3</v>
      </c>
      <c r="CS28" s="170">
        <f>CR28*(1-'Table de mortalité H'!$AC59)</f>
        <v>7.2842509854123376E-3</v>
      </c>
      <c r="CT28" s="170">
        <f>CS28*(1-'Table de mortalité H'!$AC59)</f>
        <v>7.2114084755582142E-3</v>
      </c>
      <c r="CU28" s="170">
        <f>CT28*(1-'Table de mortalité H'!$AC59)</f>
        <v>7.1392943908026316E-3</v>
      </c>
      <c r="CV28" s="170">
        <f>CU28*(1-'Table de mortalité H'!$AC59)</f>
        <v>7.0679014468946052E-3</v>
      </c>
      <c r="CW28" s="170">
        <f>CV28*(1-'Table de mortalité H'!$AC59)</f>
        <v>6.9972224324256595E-3</v>
      </c>
      <c r="CX28" s="170">
        <f>CW28*(1-'Table de mortalité H'!$AC59)</f>
        <v>6.9272502081014027E-3</v>
      </c>
      <c r="CY28" s="170">
        <f>CX28*(1-'Table de mortalité H'!$AC59)</f>
        <v>6.8579777060203883E-3</v>
      </c>
      <c r="CZ28" s="170">
        <f>CY28*(1-'Table de mortalité H'!$AC59)</f>
        <v>6.7893979289601848E-3</v>
      </c>
      <c r="DA28" s="170">
        <f>CZ28*(1-'Table de mortalité H'!$AC59)</f>
        <v>6.7215039496705828E-3</v>
      </c>
      <c r="DB28" s="170">
        <f>DA28*(1-'Table de mortalité H'!$AC59)</f>
        <v>6.6542889101738768E-3</v>
      </c>
      <c r="DC28" s="170">
        <f>DB28*(1-'Table de mortalité H'!$AC59)</f>
        <v>6.5877460210721382E-3</v>
      </c>
      <c r="DD28" s="170">
        <f>DC28*(1-'Table de mortalité H'!$AC59)</f>
        <v>6.5218685608614164E-3</v>
      </c>
      <c r="DE28" s="170">
        <f>DD28*(1-'Table de mortalité H'!$AC59)</f>
        <v>6.4566498752528026E-3</v>
      </c>
      <c r="DF28" s="170">
        <f>DE28*(1-'Table de mortalité H'!$AC59)</f>
        <v>6.3920833765002743E-3</v>
      </c>
      <c r="DG28" s="170">
        <f>DF28*(1-'Table de mortalité H'!$AC59)</f>
        <v>6.3281625427352717E-3</v>
      </c>
      <c r="DH28" s="170">
        <f>DG28*(1-'Table de mortalité H'!$AC59)</f>
        <v>6.2648809173079193E-3</v>
      </c>
      <c r="DI28" s="170">
        <f>DH28*(1-'Table de mortalité H'!$AC59)</f>
        <v>6.2022321081348399E-3</v>
      </c>
      <c r="DJ28" s="170">
        <f>DI28*(1-'Table de mortalité H'!$AC59)</f>
        <v>6.1402097870534916E-3</v>
      </c>
      <c r="DK28" s="170">
        <f>DJ28*(1-'Table de mortalité H'!$AC59)</f>
        <v>6.0788076891829567E-3</v>
      </c>
    </row>
    <row r="29" spans="1:115" x14ac:dyDescent="0.25">
      <c r="A29" s="16"/>
      <c r="B29" s="16">
        <v>73</v>
      </c>
      <c r="C29" s="16"/>
      <c r="D29" s="170">
        <f>'Table de mortalité H'!AG60</f>
        <v>2.2077000000000003E-2</v>
      </c>
      <c r="E29" s="170">
        <f>'Table de mortalité H'!AH60</f>
        <v>2.1633252300000003E-2</v>
      </c>
      <c r="F29" s="170">
        <f>'Table de mortalité H'!AI60</f>
        <v>2.1220057181070003E-2</v>
      </c>
      <c r="G29" s="170">
        <f>'Table de mortalité H'!AJ60</f>
        <v>2.0833852140374528E-2</v>
      </c>
      <c r="H29" s="170">
        <f>'Table de mortalité H'!AK60</f>
        <v>2.0473426498346048E-2</v>
      </c>
      <c r="I29" s="170">
        <f>'Table de mortalité H'!AL60</f>
        <v>2.013561496112334E-2</v>
      </c>
      <c r="J29" s="170">
        <f>'Table de mortalité H'!AM60</f>
        <v>1.9819485806233703E-2</v>
      </c>
      <c r="K29" s="170">
        <f>'Table de mortalité H'!AN60</f>
        <v>1.9524175467720822E-2</v>
      </c>
      <c r="L29" s="170">
        <f>'Table de mortalité H'!AO60</f>
        <v>1.9246932176079187E-2</v>
      </c>
      <c r="M29" s="170">
        <f>'Table de mortalité H'!AP60</f>
        <v>1.8987098591702119E-2</v>
      </c>
      <c r="N29" s="170">
        <f>'Table de mortalité H'!AQ60</f>
        <v>1.874216501986916E-2</v>
      </c>
      <c r="O29" s="170">
        <f>'Table de mortalité H'!AR60</f>
        <v>1.8511636390124771E-2</v>
      </c>
      <c r="P29" s="170">
        <f>'Table de mortalité H'!AS60</f>
        <v>1.8293199080721297E-2</v>
      </c>
      <c r="Q29" s="170">
        <f>'Table de mortalité H'!AT60</f>
        <v>1.8086485931109147E-2</v>
      </c>
      <c r="R29" s="170">
        <f>'Table de mortalité H'!AU60</f>
        <v>1.7889343234460058E-2</v>
      </c>
      <c r="S29" s="170">
        <f>'Table de mortalité H'!AV60</f>
        <v>1.7699716196174779E-2</v>
      </c>
      <c r="T29" s="170">
        <f>'Table de mortalité H'!AW60</f>
        <v>1.751740911935418E-2</v>
      </c>
      <c r="U29" s="170">
        <f>'Table de mortalité H'!AX60</f>
        <v>1.7338731546336767E-2</v>
      </c>
      <c r="V29" s="170">
        <f>'Table de mortalité H'!AY60</f>
        <v>1.7165344230873399E-2</v>
      </c>
      <c r="W29" s="170">
        <f>'Table de mortalité H'!AZ60</f>
        <v>1.6993690788564664E-2</v>
      </c>
      <c r="X29" s="170">
        <f>'Table de mortalité H'!BA60</f>
        <v>1.6823753880679016E-2</v>
      </c>
      <c r="Y29" s="170">
        <f>'Table de mortalité H'!BB60</f>
        <v>1.6655516341872227E-2</v>
      </c>
      <c r="Z29" s="170">
        <f>'Table de mortalité H'!BC60</f>
        <v>1.6488961178453505E-2</v>
      </c>
      <c r="AA29" s="170">
        <f>'Table de mortalité H'!BD60</f>
        <v>1.6324071566668971E-2</v>
      </c>
      <c r="AB29" s="170">
        <f>'Table de mortalité H'!BE60</f>
        <v>1.616083085100228E-2</v>
      </c>
      <c r="AC29" s="170">
        <f>'Table de mortalité H'!BF60</f>
        <v>1.5999222542492256E-2</v>
      </c>
      <c r="AD29" s="170">
        <f>'Table de mortalité H'!BG60</f>
        <v>1.5839230317067333E-2</v>
      </c>
      <c r="AE29" s="170">
        <f>'Table de mortalité H'!BH60</f>
        <v>1.5680838013896661E-2</v>
      </c>
      <c r="AF29" s="170">
        <f>'Table de mortalité H'!BI60</f>
        <v>1.5524029633757694E-2</v>
      </c>
      <c r="AG29" s="170">
        <f>AF29*(1-'Table de mortalité H'!$AC60)</f>
        <v>1.5368789337420117E-2</v>
      </c>
      <c r="AH29" s="170">
        <f>AG29*(1-'Table de mortalité H'!$AC60)</f>
        <v>1.5215101444045916E-2</v>
      </c>
      <c r="AI29" s="170">
        <f>AH29*(1-'Table de mortalité H'!$AC60)</f>
        <v>1.5062950429605457E-2</v>
      </c>
      <c r="AJ29" s="170">
        <f>AI29*(1-'Table de mortalité H'!$AC60)</f>
        <v>1.4912320925309403E-2</v>
      </c>
      <c r="AK29" s="170">
        <f>AJ29*(1-'Table de mortalité H'!$AC60)</f>
        <v>1.4763197716056308E-2</v>
      </c>
      <c r="AL29" s="170">
        <f>AK29*(1-'Table de mortalité H'!$AC60)</f>
        <v>1.4615565738895745E-2</v>
      </c>
      <c r="AM29" s="170">
        <f>AL29*(1-'Table de mortalité H'!$AC60)</f>
        <v>1.4469410081506788E-2</v>
      </c>
      <c r="AN29" s="170">
        <f>AM29*(1-'Table de mortalité H'!$AC60)</f>
        <v>1.4324715980691719E-2</v>
      </c>
      <c r="AO29" s="170">
        <f>AN29*(1-'Table de mortalité H'!$AC60)</f>
        <v>1.4181468820884802E-2</v>
      </c>
      <c r="AP29" s="170">
        <f>AO29*(1-'Table de mortalité H'!$AC60)</f>
        <v>1.4039654132675954E-2</v>
      </c>
      <c r="AQ29" s="170">
        <f>AP29*(1-'Table de mortalité H'!$AC60)</f>
        <v>1.3899257591349194E-2</v>
      </c>
      <c r="AR29" s="170">
        <f>AQ29*(1-'Table de mortalité H'!$AC60)</f>
        <v>1.3760265015435702E-2</v>
      </c>
      <c r="AS29" s="170">
        <f>AR29*(1-'Table de mortalité H'!$AC60)</f>
        <v>1.3622662365281344E-2</v>
      </c>
      <c r="AT29" s="170">
        <f>AS29*(1-'Table de mortalité H'!$AC60)</f>
        <v>1.3486435741628531E-2</v>
      </c>
      <c r="AU29" s="170">
        <f>AT29*(1-'Table de mortalité H'!$AC60)</f>
        <v>1.3351571384212245E-2</v>
      </c>
      <c r="AV29" s="170">
        <f>AU29*(1-'Table de mortalité H'!$AC60)</f>
        <v>1.3218055670370122E-2</v>
      </c>
      <c r="AW29" s="170">
        <f>AV29*(1-'Table de mortalité H'!$AC60)</f>
        <v>1.308587511366642E-2</v>
      </c>
      <c r="AX29" s="170">
        <f>AW29*(1-'Table de mortalité H'!$AC60)</f>
        <v>1.2955016362529756E-2</v>
      </c>
      <c r="AY29" s="170">
        <f>AX29*(1-'Table de mortalité H'!$AC60)</f>
        <v>1.2825466198904458E-2</v>
      </c>
      <c r="AZ29" s="170">
        <f>AY29*(1-'Table de mortalité H'!$AC60)</f>
        <v>1.2697211536915413E-2</v>
      </c>
      <c r="BA29" s="170">
        <f>AZ29*(1-'Table de mortalité H'!$AC60)</f>
        <v>1.2570239421546258E-2</v>
      </c>
      <c r="BB29" s="170">
        <f>BA29*(1-'Table de mortalité H'!$AC60)</f>
        <v>1.2444537027330796E-2</v>
      </c>
      <c r="BC29" s="170">
        <f>BB29*(1-'Table de mortalité H'!$AC60)</f>
        <v>1.2320091657057488E-2</v>
      </c>
      <c r="BD29" s="170">
        <f>BC29*(1-'Table de mortalité H'!$AC60)</f>
        <v>1.2196890740486913E-2</v>
      </c>
      <c r="BE29" s="170">
        <f>BD29*(1-'Table de mortalité H'!$AC60)</f>
        <v>1.2074921833082043E-2</v>
      </c>
      <c r="BF29" s="170">
        <f>BE29*(1-'Table de mortalité H'!$AC60)</f>
        <v>1.1954172614751223E-2</v>
      </c>
      <c r="BG29" s="170">
        <f>BF29*(1-'Table de mortalité H'!$AC60)</f>
        <v>1.183463088860371E-2</v>
      </c>
      <c r="BH29" s="170">
        <f>BG29*(1-'Table de mortalité H'!$AC60)</f>
        <v>1.1716284579717674E-2</v>
      </c>
      <c r="BI29" s="170">
        <f>BH29*(1-'Table de mortalité H'!$AC60)</f>
        <v>1.1599121733920496E-2</v>
      </c>
      <c r="BJ29" s="170">
        <f>BI29*(1-'Table de mortalité H'!$AC60)</f>
        <v>1.1483130516581291E-2</v>
      </c>
      <c r="BK29" s="170">
        <f>BJ29*(1-'Table de mortalité H'!$AC60)</f>
        <v>1.1368299211415477E-2</v>
      </c>
      <c r="BL29" s="170">
        <f>BK29*(1-'Table de mortalité H'!$AC60)</f>
        <v>1.1254616219301322E-2</v>
      </c>
      <c r="BM29" s="170">
        <f>BL29*(1-'Table de mortalité H'!$AC60)</f>
        <v>1.1142070057108308E-2</v>
      </c>
      <c r="BN29" s="170">
        <f>BM29*(1-'Table de mortalité H'!$AC60)</f>
        <v>1.1030649356537225E-2</v>
      </c>
      <c r="BO29" s="170">
        <f>BN29*(1-'Table de mortalité H'!$AC60)</f>
        <v>1.0920342862971853E-2</v>
      </c>
      <c r="BP29" s="170">
        <f>BO29*(1-'Table de mortalité H'!$AC60)</f>
        <v>1.0811139434342134E-2</v>
      </c>
      <c r="BQ29" s="170">
        <f>BP29*(1-'Table de mortalité H'!$AC60)</f>
        <v>1.0703028039998713E-2</v>
      </c>
      <c r="BR29" s="170">
        <f>BQ29*(1-'Table de mortalité H'!$AC60)</f>
        <v>1.0595997759598725E-2</v>
      </c>
      <c r="BS29" s="170">
        <f>BR29*(1-'Table de mortalité H'!$AC60)</f>
        <v>1.0490037782002738E-2</v>
      </c>
      <c r="BT29" s="170">
        <f>BS29*(1-'Table de mortalité H'!$AC60)</f>
        <v>1.0385137404182711E-2</v>
      </c>
      <c r="BU29" s="170">
        <f>BT29*(1-'Table de mortalité H'!$AC60)</f>
        <v>1.0281286030140883E-2</v>
      </c>
      <c r="BV29" s="170">
        <f>BU29*(1-'Table de mortalité H'!$AC60)</f>
        <v>1.0178473169839474E-2</v>
      </c>
      <c r="BW29" s="170">
        <f>BV29*(1-'Table de mortalité H'!$AC60)</f>
        <v>1.0076688438141079E-2</v>
      </c>
      <c r="BX29" s="170">
        <f>BW29*(1-'Table de mortalité H'!$AC60)</f>
        <v>9.9759215537596688E-3</v>
      </c>
      <c r="BY29" s="170">
        <f>BX29*(1-'Table de mortalité H'!$AC60)</f>
        <v>9.8761623382220727E-3</v>
      </c>
      <c r="BZ29" s="170">
        <f>BY29*(1-'Table de mortalité H'!$AC60)</f>
        <v>9.7774007148398526E-3</v>
      </c>
      <c r="CA29" s="170">
        <f>BZ29*(1-'Table de mortalité H'!$AC60)</f>
        <v>9.6796267076914543E-3</v>
      </c>
      <c r="CB29" s="170">
        <f>CA29*(1-'Table de mortalité H'!$AC60)</f>
        <v>9.5828304406145402E-3</v>
      </c>
      <c r="CC29" s="170">
        <f>CB29*(1-'Table de mortalité H'!$AC60)</f>
        <v>9.4870021362083948E-3</v>
      </c>
      <c r="CD29" s="170">
        <f>CC29*(1-'Table de mortalité H'!$AC60)</f>
        <v>9.3921321148463105E-3</v>
      </c>
      <c r="CE29" s="170">
        <f>CD29*(1-'Table de mortalité H'!$AC60)</f>
        <v>9.2982107936978465E-3</v>
      </c>
      <c r="CF29" s="170">
        <f>CE29*(1-'Table de mortalité H'!$AC60)</f>
        <v>9.2052286857608676E-3</v>
      </c>
      <c r="CG29" s="170">
        <f>CF29*(1-'Table de mortalité H'!$AC60)</f>
        <v>9.1131763989032583E-3</v>
      </c>
      <c r="CH29" s="170">
        <f>CG29*(1-'Table de mortalité H'!$AC60)</f>
        <v>9.0220446349142253E-3</v>
      </c>
      <c r="CI29" s="170">
        <f>CH29*(1-'Table de mortalité H'!$AC60)</f>
        <v>8.9318241885650834E-3</v>
      </c>
      <c r="CJ29" s="170">
        <f>CI29*(1-'Table de mortalité H'!$AC60)</f>
        <v>8.8425059466794333E-3</v>
      </c>
      <c r="CK29" s="170">
        <f>CJ29*(1-'Table de mortalité H'!$AC60)</f>
        <v>8.7540808872126393E-3</v>
      </c>
      <c r="CL29" s="170">
        <f>CK29*(1-'Table de mortalité H'!$AC60)</f>
        <v>8.6665400783405133E-3</v>
      </c>
      <c r="CM29" s="170">
        <f>CL29*(1-'Table de mortalité H'!$AC60)</f>
        <v>8.5798746775571089E-3</v>
      </c>
      <c r="CN29" s="170">
        <f>CM29*(1-'Table de mortalité H'!$AC60)</f>
        <v>8.4940759307815372E-3</v>
      </c>
      <c r="CO29" s="170">
        <f>CN29*(1-'Table de mortalité H'!$AC60)</f>
        <v>8.4091351714737222E-3</v>
      </c>
      <c r="CP29" s="170">
        <f>CO29*(1-'Table de mortalité H'!$AC60)</f>
        <v>8.3250438197589854E-3</v>
      </c>
      <c r="CQ29" s="170">
        <f>CP29*(1-'Table de mortalité H'!$AC60)</f>
        <v>8.2417933815613961E-3</v>
      </c>
      <c r="CR29" s="170">
        <f>CQ29*(1-'Table de mortalité H'!$AC60)</f>
        <v>8.1593754477457814E-3</v>
      </c>
      <c r="CS29" s="170">
        <f>CR29*(1-'Table de mortalité H'!$AC60)</f>
        <v>8.0777816932683238E-3</v>
      </c>
      <c r="CT29" s="170">
        <f>CS29*(1-'Table de mortalité H'!$AC60)</f>
        <v>7.9970038763356403E-3</v>
      </c>
      <c r="CU29" s="170">
        <f>CT29*(1-'Table de mortalité H'!$AC60)</f>
        <v>7.9170338375722845E-3</v>
      </c>
      <c r="CV29" s="170">
        <f>CU29*(1-'Table de mortalité H'!$AC60)</f>
        <v>7.8378634991965613E-3</v>
      </c>
      <c r="CW29" s="170">
        <f>CV29*(1-'Table de mortalité H'!$AC60)</f>
        <v>7.7594848642045956E-3</v>
      </c>
      <c r="CX29" s="170">
        <f>CW29*(1-'Table de mortalité H'!$AC60)</f>
        <v>7.6818900155625498E-3</v>
      </c>
      <c r="CY29" s="170">
        <f>CX29*(1-'Table de mortalité H'!$AC60)</f>
        <v>7.6050711154069242E-3</v>
      </c>
      <c r="CZ29" s="170">
        <f>CY29*(1-'Table de mortalité H'!$AC60)</f>
        <v>7.5290204042528551E-3</v>
      </c>
      <c r="DA29" s="170">
        <f>CZ29*(1-'Table de mortalité H'!$AC60)</f>
        <v>7.4537302002103262E-3</v>
      </c>
      <c r="DB29" s="170">
        <f>DA29*(1-'Table de mortalité H'!$AC60)</f>
        <v>7.3791928982082228E-3</v>
      </c>
      <c r="DC29" s="170">
        <f>DB29*(1-'Table de mortalité H'!$AC60)</f>
        <v>7.3054009692261404E-3</v>
      </c>
      <c r="DD29" s="170">
        <f>DC29*(1-'Table de mortalité H'!$AC60)</f>
        <v>7.2323469595338792E-3</v>
      </c>
      <c r="DE29" s="170">
        <f>DD29*(1-'Table de mortalité H'!$AC60)</f>
        <v>7.16002348993854E-3</v>
      </c>
      <c r="DF29" s="170">
        <f>DE29*(1-'Table de mortalité H'!$AC60)</f>
        <v>7.0884232550391547E-3</v>
      </c>
      <c r="DG29" s="170">
        <f>DF29*(1-'Table de mortalité H'!$AC60)</f>
        <v>7.0175390224887632E-3</v>
      </c>
      <c r="DH29" s="170">
        <f>DG29*(1-'Table de mortalité H'!$AC60)</f>
        <v>6.9473636322638756E-3</v>
      </c>
      <c r="DI29" s="170">
        <f>DH29*(1-'Table de mortalité H'!$AC60)</f>
        <v>6.8778899959412365E-3</v>
      </c>
      <c r="DJ29" s="170">
        <f>DI29*(1-'Table de mortalité H'!$AC60)</f>
        <v>6.8091110959818237E-3</v>
      </c>
      <c r="DK29" s="170">
        <f>DJ29*(1-'Table de mortalité H'!$AC60)</f>
        <v>6.7410199850220058E-3</v>
      </c>
    </row>
    <row r="30" spans="1:115" x14ac:dyDescent="0.25">
      <c r="A30" s="16"/>
      <c r="B30" s="16">
        <v>74</v>
      </c>
      <c r="C30" s="16"/>
      <c r="D30" s="170">
        <f>'Table de mortalité H'!AG61</f>
        <v>2.4596000000000003E-2</v>
      </c>
      <c r="E30" s="170">
        <f>'Table de mortalité H'!AH61</f>
        <v>2.4094241600000003E-2</v>
      </c>
      <c r="F30" s="170">
        <f>'Table de mortalité H'!AI61</f>
        <v>2.3626813312960005E-2</v>
      </c>
      <c r="G30" s="170">
        <f>'Table de mortalité H'!AJ61</f>
        <v>2.3189717266670247E-2</v>
      </c>
      <c r="H30" s="170">
        <f>'Table de mortalité H'!AK61</f>
        <v>2.2781578242776851E-2</v>
      </c>
      <c r="I30" s="170">
        <f>'Table de mortalité H'!AL61</f>
        <v>2.2401125886122475E-2</v>
      </c>
      <c r="J30" s="170">
        <f>'Table de mortalité H'!AM61</f>
        <v>2.2044947984533127E-2</v>
      </c>
      <c r="K30" s="170">
        <f>'Table de mortalité H'!AN61</f>
        <v>2.1712069269966678E-2</v>
      </c>
      <c r="L30" s="170">
        <f>'Table de mortalité H'!AO61</f>
        <v>2.1401586679406157E-2</v>
      </c>
      <c r="M30" s="170">
        <f>'Table de mortalité H'!AP61</f>
        <v>2.1110525100566234E-2</v>
      </c>
      <c r="N30" s="170">
        <f>'Table de mortalité H'!AQ61</f>
        <v>2.0836088274258872E-2</v>
      </c>
      <c r="O30" s="170">
        <f>'Table de mortalité H'!AR61</f>
        <v>2.0577720779658061E-2</v>
      </c>
      <c r="P30" s="170">
        <f>'Table de mortalité H'!AS61</f>
        <v>2.0334903674458095E-2</v>
      </c>
      <c r="Q30" s="170">
        <f>'Table de mortalité H'!AT61</f>
        <v>2.0103085772569272E-2</v>
      </c>
      <c r="R30" s="170">
        <f>'Table de mortalité H'!AU61</f>
        <v>1.9881951829071012E-2</v>
      </c>
      <c r="S30" s="170">
        <f>'Table de mortalité H'!AV61</f>
        <v>1.9671203139682857E-2</v>
      </c>
      <c r="T30" s="170">
        <f>'Table de mortalité H'!AW61</f>
        <v>1.9466622627030156E-2</v>
      </c>
      <c r="U30" s="170">
        <f>'Table de mortalité H'!AX61</f>
        <v>1.9268063076234448E-2</v>
      </c>
      <c r="V30" s="170">
        <f>'Table de mortalité H'!AY61</f>
        <v>1.9075382445472102E-2</v>
      </c>
      <c r="W30" s="170">
        <f>'Table de mortalité H'!AZ61</f>
        <v>1.888462862101738E-2</v>
      </c>
      <c r="X30" s="170">
        <f>'Table de mortalité H'!BA61</f>
        <v>1.8695782334807207E-2</v>
      </c>
      <c r="Y30" s="170">
        <f>'Table de mortalité H'!BB61</f>
        <v>1.8508824511459136E-2</v>
      </c>
      <c r="Z30" s="170">
        <f>'Table de mortalité H'!BC61</f>
        <v>1.8323736266344544E-2</v>
      </c>
      <c r="AA30" s="170">
        <f>'Table de mortalité H'!BD61</f>
        <v>1.8140498903681097E-2</v>
      </c>
      <c r="AB30" s="170">
        <f>'Table de mortalité H'!BE61</f>
        <v>1.7959093914644286E-2</v>
      </c>
      <c r="AC30" s="170">
        <f>'Table de mortalité H'!BF61</f>
        <v>1.7779502975497845E-2</v>
      </c>
      <c r="AD30" s="170">
        <f>'Table de mortalité H'!BG61</f>
        <v>1.7601707945742867E-2</v>
      </c>
      <c r="AE30" s="170">
        <f>'Table de mortalité H'!BH61</f>
        <v>1.742569086628544E-2</v>
      </c>
      <c r="AF30" s="170">
        <f>'Table de mortalité H'!BI61</f>
        <v>1.7251433957622585E-2</v>
      </c>
      <c r="AG30" s="170">
        <f>AF30*(1-'Table de mortalité H'!$AC61)</f>
        <v>1.7078919618046359E-2</v>
      </c>
      <c r="AH30" s="170">
        <f>AG30*(1-'Table de mortalité H'!$AC61)</f>
        <v>1.6908130421865893E-2</v>
      </c>
      <c r="AI30" s="170">
        <f>AH30*(1-'Table de mortalité H'!$AC61)</f>
        <v>1.6739049117647235E-2</v>
      </c>
      <c r="AJ30" s="170">
        <f>AI30*(1-'Table de mortalité H'!$AC61)</f>
        <v>1.6571658626470764E-2</v>
      </c>
      <c r="AK30" s="170">
        <f>AJ30*(1-'Table de mortalité H'!$AC61)</f>
        <v>1.6405942040206057E-2</v>
      </c>
      <c r="AL30" s="170">
        <f>AK30*(1-'Table de mortalité H'!$AC61)</f>
        <v>1.6241882619803995E-2</v>
      </c>
      <c r="AM30" s="170">
        <f>AL30*(1-'Table de mortalité H'!$AC61)</f>
        <v>1.6079463793605954E-2</v>
      </c>
      <c r="AN30" s="170">
        <f>AM30*(1-'Table de mortalité H'!$AC61)</f>
        <v>1.5918669155669894E-2</v>
      </c>
      <c r="AO30" s="170">
        <f>AN30*(1-'Table de mortalité H'!$AC61)</f>
        <v>1.5759482464113194E-2</v>
      </c>
      <c r="AP30" s="170">
        <f>AO30*(1-'Table de mortalité H'!$AC61)</f>
        <v>1.5601887639472062E-2</v>
      </c>
      <c r="AQ30" s="170">
        <f>AP30*(1-'Table de mortalité H'!$AC61)</f>
        <v>1.5445868763077341E-2</v>
      </c>
      <c r="AR30" s="170">
        <f>AQ30*(1-'Table de mortalité H'!$AC61)</f>
        <v>1.5291410075446567E-2</v>
      </c>
      <c r="AS30" s="170">
        <f>AR30*(1-'Table de mortalité H'!$AC61)</f>
        <v>1.5138495974692101E-2</v>
      </c>
      <c r="AT30" s="170">
        <f>AS30*(1-'Table de mortalité H'!$AC61)</f>
        <v>1.498711101494518E-2</v>
      </c>
      <c r="AU30" s="170">
        <f>AT30*(1-'Table de mortalité H'!$AC61)</f>
        <v>1.4837239904795728E-2</v>
      </c>
      <c r="AV30" s="170">
        <f>AU30*(1-'Table de mortalité H'!$AC61)</f>
        <v>1.4688867505747771E-2</v>
      </c>
      <c r="AW30" s="170">
        <f>AV30*(1-'Table de mortalité H'!$AC61)</f>
        <v>1.4541978830690293E-2</v>
      </c>
      <c r="AX30" s="170">
        <f>AW30*(1-'Table de mortalité H'!$AC61)</f>
        <v>1.439655904238339E-2</v>
      </c>
      <c r="AY30" s="170">
        <f>AX30*(1-'Table de mortalité H'!$AC61)</f>
        <v>1.4252593451959556E-2</v>
      </c>
      <c r="AZ30" s="170">
        <f>AY30*(1-'Table de mortalité H'!$AC61)</f>
        <v>1.4110067517439959E-2</v>
      </c>
      <c r="BA30" s="170">
        <f>AZ30*(1-'Table de mortalité H'!$AC61)</f>
        <v>1.396896684226556E-2</v>
      </c>
      <c r="BB30" s="170">
        <f>BA30*(1-'Table de mortalité H'!$AC61)</f>
        <v>1.3829277173842905E-2</v>
      </c>
      <c r="BC30" s="170">
        <f>BB30*(1-'Table de mortalité H'!$AC61)</f>
        <v>1.3690984402104475E-2</v>
      </c>
      <c r="BD30" s="170">
        <f>BC30*(1-'Table de mortalité H'!$AC61)</f>
        <v>1.3554074558083429E-2</v>
      </c>
      <c r="BE30" s="170">
        <f>BD30*(1-'Table de mortalité H'!$AC61)</f>
        <v>1.3418533812502595E-2</v>
      </c>
      <c r="BF30" s="170">
        <f>BE30*(1-'Table de mortalité H'!$AC61)</f>
        <v>1.3284348474377568E-2</v>
      </c>
      <c r="BG30" s="170">
        <f>BF30*(1-'Table de mortalité H'!$AC61)</f>
        <v>1.3151504989633793E-2</v>
      </c>
      <c r="BH30" s="170">
        <f>BG30*(1-'Table de mortalité H'!$AC61)</f>
        <v>1.3019989939737455E-2</v>
      </c>
      <c r="BI30" s="170">
        <f>BH30*(1-'Table de mortalité H'!$AC61)</f>
        <v>1.288979004034008E-2</v>
      </c>
      <c r="BJ30" s="170">
        <f>BI30*(1-'Table de mortalité H'!$AC61)</f>
        <v>1.276089213993668E-2</v>
      </c>
      <c r="BK30" s="170">
        <f>BJ30*(1-'Table de mortalité H'!$AC61)</f>
        <v>1.2633283218537314E-2</v>
      </c>
      <c r="BL30" s="170">
        <f>BK30*(1-'Table de mortalité H'!$AC61)</f>
        <v>1.2506950386351941E-2</v>
      </c>
      <c r="BM30" s="170">
        <f>BL30*(1-'Table de mortalité H'!$AC61)</f>
        <v>1.2381880882488422E-2</v>
      </c>
      <c r="BN30" s="170">
        <f>BM30*(1-'Table de mortalité H'!$AC61)</f>
        <v>1.2258062073663537E-2</v>
      </c>
      <c r="BO30" s="170">
        <f>BN30*(1-'Table de mortalité H'!$AC61)</f>
        <v>1.2135481452926901E-2</v>
      </c>
      <c r="BP30" s="170">
        <f>BO30*(1-'Table de mortalité H'!$AC61)</f>
        <v>1.2014126638397632E-2</v>
      </c>
      <c r="BQ30" s="170">
        <f>BP30*(1-'Table de mortalité H'!$AC61)</f>
        <v>1.1893985372013655E-2</v>
      </c>
      <c r="BR30" s="170">
        <f>BQ30*(1-'Table de mortalité H'!$AC61)</f>
        <v>1.1775045518293519E-2</v>
      </c>
      <c r="BS30" s="170">
        <f>BR30*(1-'Table de mortalité H'!$AC61)</f>
        <v>1.1657295063110584E-2</v>
      </c>
      <c r="BT30" s="170">
        <f>BS30*(1-'Table de mortalité H'!$AC61)</f>
        <v>1.1540722112479479E-2</v>
      </c>
      <c r="BU30" s="170">
        <f>BT30*(1-'Table de mortalité H'!$AC61)</f>
        <v>1.1425314891354683E-2</v>
      </c>
      <c r="BV30" s="170">
        <f>BU30*(1-'Table de mortalité H'!$AC61)</f>
        <v>1.1311061742441137E-2</v>
      </c>
      <c r="BW30" s="170">
        <f>BV30*(1-'Table de mortalité H'!$AC61)</f>
        <v>1.1197951125016726E-2</v>
      </c>
      <c r="BX30" s="170">
        <f>BW30*(1-'Table de mortalité H'!$AC61)</f>
        <v>1.1085971613766558E-2</v>
      </c>
      <c r="BY30" s="170">
        <f>BX30*(1-'Table de mortalité H'!$AC61)</f>
        <v>1.0975111897628892E-2</v>
      </c>
      <c r="BZ30" s="170">
        <f>BY30*(1-'Table de mortalité H'!$AC61)</f>
        <v>1.0865360778652603E-2</v>
      </c>
      <c r="CA30" s="170">
        <f>BZ30*(1-'Table de mortalité H'!$AC61)</f>
        <v>1.0756707170866077E-2</v>
      </c>
      <c r="CB30" s="170">
        <f>CA30*(1-'Table de mortalité H'!$AC61)</f>
        <v>1.0649140099157416E-2</v>
      </c>
      <c r="CC30" s="170">
        <f>CB30*(1-'Table de mortalité H'!$AC61)</f>
        <v>1.0542648698165843E-2</v>
      </c>
      <c r="CD30" s="170">
        <f>CC30*(1-'Table de mortalité H'!$AC61)</f>
        <v>1.0437222211184184E-2</v>
      </c>
      <c r="CE30" s="170">
        <f>CD30*(1-'Table de mortalité H'!$AC61)</f>
        <v>1.0332849989072343E-2</v>
      </c>
      <c r="CF30" s="170">
        <f>CE30*(1-'Table de mortalité H'!$AC61)</f>
        <v>1.0229521489181619E-2</v>
      </c>
      <c r="CG30" s="170">
        <f>CF30*(1-'Table de mortalité H'!$AC61)</f>
        <v>1.0127226274289802E-2</v>
      </c>
      <c r="CH30" s="170">
        <f>CG30*(1-'Table de mortalité H'!$AC61)</f>
        <v>1.0025954011546904E-2</v>
      </c>
      <c r="CI30" s="170">
        <f>CH30*(1-'Table de mortalité H'!$AC61)</f>
        <v>9.9256944714314344E-3</v>
      </c>
      <c r="CJ30" s="170">
        <f>CI30*(1-'Table de mortalité H'!$AC61)</f>
        <v>9.8264375267171199E-3</v>
      </c>
      <c r="CK30" s="170">
        <f>CJ30*(1-'Table de mortalité H'!$AC61)</f>
        <v>9.7281731514499495E-3</v>
      </c>
      <c r="CL30" s="170">
        <f>CK30*(1-'Table de mortalité H'!$AC61)</f>
        <v>9.6308914199354501E-3</v>
      </c>
      <c r="CM30" s="170">
        <f>CL30*(1-'Table de mortalité H'!$AC61)</f>
        <v>9.5345825057360951E-3</v>
      </c>
      <c r="CN30" s="170">
        <f>CM30*(1-'Table de mortalité H'!$AC61)</f>
        <v>9.439236680678734E-3</v>
      </c>
      <c r="CO30" s="170">
        <f>CN30*(1-'Table de mortalité H'!$AC61)</f>
        <v>9.3448443138719473E-3</v>
      </c>
      <c r="CP30" s="170">
        <f>CO30*(1-'Table de mortalité H'!$AC61)</f>
        <v>9.2513958707332276E-3</v>
      </c>
      <c r="CQ30" s="170">
        <f>CP30*(1-'Table de mortalité H'!$AC61)</f>
        <v>9.1588819120258947E-3</v>
      </c>
      <c r="CR30" s="170">
        <f>CQ30*(1-'Table de mortalité H'!$AC61)</f>
        <v>9.0672930929056351E-3</v>
      </c>
      <c r="CS30" s="170">
        <f>CR30*(1-'Table de mortalité H'!$AC61)</f>
        <v>8.9766201619765791E-3</v>
      </c>
      <c r="CT30" s="170">
        <f>CS30*(1-'Table de mortalité H'!$AC61)</f>
        <v>8.8868539603568133E-3</v>
      </c>
      <c r="CU30" s="170">
        <f>CT30*(1-'Table de mortalité H'!$AC61)</f>
        <v>8.7979854207532442E-3</v>
      </c>
      <c r="CV30" s="170">
        <f>CU30*(1-'Table de mortalité H'!$AC61)</f>
        <v>8.7100055665457112E-3</v>
      </c>
      <c r="CW30" s="170">
        <f>CV30*(1-'Table de mortalité H'!$AC61)</f>
        <v>8.6229055108802532E-3</v>
      </c>
      <c r="CX30" s="170">
        <f>CW30*(1-'Table de mortalité H'!$AC61)</f>
        <v>8.5366764557714501E-3</v>
      </c>
      <c r="CY30" s="170">
        <f>CX30*(1-'Table de mortalité H'!$AC61)</f>
        <v>8.4513096912137362E-3</v>
      </c>
      <c r="CZ30" s="170">
        <f>CY30*(1-'Table de mortalité H'!$AC61)</f>
        <v>8.3667965943015985E-3</v>
      </c>
      <c r="DA30" s="170">
        <f>CZ30*(1-'Table de mortalité H'!$AC61)</f>
        <v>8.2831286283585829E-3</v>
      </c>
      <c r="DB30" s="170">
        <f>DA30*(1-'Table de mortalité H'!$AC61)</f>
        <v>8.2002973420749973E-3</v>
      </c>
      <c r="DC30" s="170">
        <f>DB30*(1-'Table de mortalité H'!$AC61)</f>
        <v>8.1182943686542476E-3</v>
      </c>
      <c r="DD30" s="170">
        <f>DC30*(1-'Table de mortalité H'!$AC61)</f>
        <v>8.0371114249677047E-3</v>
      </c>
      <c r="DE30" s="170">
        <f>DD30*(1-'Table de mortalité H'!$AC61)</f>
        <v>7.956740310718028E-3</v>
      </c>
      <c r="DF30" s="170">
        <f>DE30*(1-'Table de mortalité H'!$AC61)</f>
        <v>7.8771729076108476E-3</v>
      </c>
      <c r="DG30" s="170">
        <f>DF30*(1-'Table de mortalité H'!$AC61)</f>
        <v>7.798401178534739E-3</v>
      </c>
      <c r="DH30" s="170">
        <f>DG30*(1-'Table de mortalité H'!$AC61)</f>
        <v>7.7204171667493915E-3</v>
      </c>
      <c r="DI30" s="170">
        <f>DH30*(1-'Table de mortalité H'!$AC61)</f>
        <v>7.6432129950818979E-3</v>
      </c>
      <c r="DJ30" s="170">
        <f>DI30*(1-'Table de mortalité H'!$AC61)</f>
        <v>7.5667808651310791E-3</v>
      </c>
      <c r="DK30" s="170">
        <f>DJ30*(1-'Table de mortalité H'!$AC61)</f>
        <v>7.4911130564797685E-3</v>
      </c>
    </row>
    <row r="31" spans="1:115" x14ac:dyDescent="0.25">
      <c r="A31" s="16"/>
      <c r="B31" s="16">
        <v>75</v>
      </c>
      <c r="C31" s="16"/>
      <c r="D31" s="170">
        <f>'Table de mortalité H'!AG62</f>
        <v>2.7500000000000004E-2</v>
      </c>
      <c r="E31" s="170">
        <f>'Table de mortalité H'!AH62</f>
        <v>2.6933500000000006E-2</v>
      </c>
      <c r="F31" s="170">
        <f>'Table de mortalité H'!AI62</f>
        <v>2.6405603400000009E-2</v>
      </c>
      <c r="G31" s="170">
        <f>'Table de mortalité H'!AJ62</f>
        <v>2.591445917676001E-2</v>
      </c>
      <c r="H31" s="170">
        <f>'Table de mortalité H'!AK62</f>
        <v>2.5458364695249036E-2</v>
      </c>
      <c r="I31" s="170">
        <f>'Table de mortalité H'!AL62</f>
        <v>2.5033210004838376E-2</v>
      </c>
      <c r="J31" s="170">
        <f>'Table de mortalité H'!AM62</f>
        <v>2.463768528676193E-2</v>
      </c>
      <c r="K31" s="170">
        <f>'Table de mortalité H'!AN62</f>
        <v>2.4268120007460502E-2</v>
      </c>
      <c r="L31" s="170">
        <f>'Table de mortalité H'!AO62</f>
        <v>2.3921085891353815E-2</v>
      </c>
      <c r="M31" s="170">
        <f>'Table de mortalité H'!AP62</f>
        <v>2.3595759123231405E-2</v>
      </c>
      <c r="N31" s="170">
        <f>'Table de mortalité H'!AQ62</f>
        <v>2.3291373830541719E-2</v>
      </c>
      <c r="O31" s="170">
        <f>'Table de mortalité H'!AR62</f>
        <v>2.3004889932426057E-2</v>
      </c>
      <c r="P31" s="170">
        <f>'Table de mortalité H'!AS62</f>
        <v>2.2733432231223427E-2</v>
      </c>
      <c r="Q31" s="170">
        <f>'Table de mortalité H'!AT62</f>
        <v>2.2476544447010603E-2</v>
      </c>
      <c r="R31" s="170">
        <f>'Table de mortalité H'!AU62</f>
        <v>2.2231550112538186E-2</v>
      </c>
      <c r="S31" s="170">
        <f>'Table de mortalité H'!AV62</f>
        <v>2.199589568134528E-2</v>
      </c>
      <c r="T31" s="170">
        <f>'Table de mortalité H'!AW62</f>
        <v>2.1769337955827424E-2</v>
      </c>
      <c r="U31" s="170">
        <f>'Table de mortalité H'!AX62</f>
        <v>2.1547290708677985E-2</v>
      </c>
      <c r="V31" s="170">
        <f>'Table de mortalité H'!AY62</f>
        <v>2.1331817801591206E-2</v>
      </c>
      <c r="W31" s="170">
        <f>'Table de mortalité H'!AZ62</f>
        <v>2.1118499623575294E-2</v>
      </c>
      <c r="X31" s="170">
        <f>'Table de mortalité H'!BA62</f>
        <v>2.0907314627339541E-2</v>
      </c>
      <c r="Y31" s="170">
        <f>'Table de mortalité H'!BB62</f>
        <v>2.0698241481066144E-2</v>
      </c>
      <c r="Z31" s="170">
        <f>'Table de mortalité H'!BC62</f>
        <v>2.0491259066255482E-2</v>
      </c>
      <c r="AA31" s="170">
        <f>'Table de mortalité H'!BD62</f>
        <v>2.0286346475592926E-2</v>
      </c>
      <c r="AB31" s="170">
        <f>'Table de mortalité H'!BE62</f>
        <v>2.0083483010836997E-2</v>
      </c>
      <c r="AC31" s="170">
        <f>'Table de mortalité H'!BF62</f>
        <v>1.9882648180728626E-2</v>
      </c>
      <c r="AD31" s="170">
        <f>'Table de mortalité H'!BG62</f>
        <v>1.9683821698921338E-2</v>
      </c>
      <c r="AE31" s="170">
        <f>'Table de mortalité H'!BH62</f>
        <v>1.9486983481932126E-2</v>
      </c>
      <c r="AF31" s="170">
        <f>'Table de mortalité H'!BI62</f>
        <v>1.9292113647112804E-2</v>
      </c>
      <c r="AG31" s="170">
        <f>AF31*(1-'Table de mortalité H'!$AC62)</f>
        <v>1.9099192510641676E-2</v>
      </c>
      <c r="AH31" s="170">
        <f>AG31*(1-'Table de mortalité H'!$AC62)</f>
        <v>1.8908200585535259E-2</v>
      </c>
      <c r="AI31" s="170">
        <f>AH31*(1-'Table de mortalité H'!$AC62)</f>
        <v>1.8719118579679908E-2</v>
      </c>
      <c r="AJ31" s="170">
        <f>AI31*(1-'Table de mortalité H'!$AC62)</f>
        <v>1.853192739388311E-2</v>
      </c>
      <c r="AK31" s="170">
        <f>AJ31*(1-'Table de mortalité H'!$AC62)</f>
        <v>1.8346608119944281E-2</v>
      </c>
      <c r="AL31" s="170">
        <f>AK31*(1-'Table de mortalité H'!$AC62)</f>
        <v>1.8163142038744837E-2</v>
      </c>
      <c r="AM31" s="170">
        <f>AL31*(1-'Table de mortalité H'!$AC62)</f>
        <v>1.7981510618357389E-2</v>
      </c>
      <c r="AN31" s="170">
        <f>AM31*(1-'Table de mortalité H'!$AC62)</f>
        <v>1.7801695512173813E-2</v>
      </c>
      <c r="AO31" s="170">
        <f>AN31*(1-'Table de mortalité H'!$AC62)</f>
        <v>1.7623678557052075E-2</v>
      </c>
      <c r="AP31" s="170">
        <f>AO31*(1-'Table de mortalité H'!$AC62)</f>
        <v>1.7447441771481553E-2</v>
      </c>
      <c r="AQ31" s="170">
        <f>AP31*(1-'Table de mortalité H'!$AC62)</f>
        <v>1.7272967353766738E-2</v>
      </c>
      <c r="AR31" s="170">
        <f>AQ31*(1-'Table de mortalité H'!$AC62)</f>
        <v>1.7100237680229072E-2</v>
      </c>
      <c r="AS31" s="170">
        <f>AR31*(1-'Table de mortalité H'!$AC62)</f>
        <v>1.6929235303426781E-2</v>
      </c>
      <c r="AT31" s="170">
        <f>AS31*(1-'Table de mortalité H'!$AC62)</f>
        <v>1.6759942950392515E-2</v>
      </c>
      <c r="AU31" s="170">
        <f>AT31*(1-'Table de mortalité H'!$AC62)</f>
        <v>1.6592343520888588E-2</v>
      </c>
      <c r="AV31" s="170">
        <f>AU31*(1-'Table de mortalité H'!$AC62)</f>
        <v>1.6426420085679704E-2</v>
      </c>
      <c r="AW31" s="170">
        <f>AV31*(1-'Table de mortalité H'!$AC62)</f>
        <v>1.6262155884822906E-2</v>
      </c>
      <c r="AX31" s="170">
        <f>AW31*(1-'Table de mortalité H'!$AC62)</f>
        <v>1.6099534325974676E-2</v>
      </c>
      <c r="AY31" s="170">
        <f>AX31*(1-'Table de mortalité H'!$AC62)</f>
        <v>1.5938538982714929E-2</v>
      </c>
      <c r="AZ31" s="170">
        <f>AY31*(1-'Table de mortalité H'!$AC62)</f>
        <v>1.5779153592887781E-2</v>
      </c>
      <c r="BA31" s="170">
        <f>AZ31*(1-'Table de mortalité H'!$AC62)</f>
        <v>1.5621362056958903E-2</v>
      </c>
      <c r="BB31" s="170">
        <f>BA31*(1-'Table de mortalité H'!$AC62)</f>
        <v>1.5465148436389313E-2</v>
      </c>
      <c r="BC31" s="170">
        <f>BB31*(1-'Table de mortalité H'!$AC62)</f>
        <v>1.531049695202542E-2</v>
      </c>
      <c r="BD31" s="170">
        <f>BC31*(1-'Table de mortalité H'!$AC62)</f>
        <v>1.5157391982505165E-2</v>
      </c>
      <c r="BE31" s="170">
        <f>BD31*(1-'Table de mortalité H'!$AC62)</f>
        <v>1.5005818062680113E-2</v>
      </c>
      <c r="BF31" s="170">
        <f>BE31*(1-'Table de mortalité H'!$AC62)</f>
        <v>1.4855759882053312E-2</v>
      </c>
      <c r="BG31" s="170">
        <f>BF31*(1-'Table de mortalité H'!$AC62)</f>
        <v>1.4707202283232778E-2</v>
      </c>
      <c r="BH31" s="170">
        <f>BG31*(1-'Table de mortalité H'!$AC62)</f>
        <v>1.456013026040045E-2</v>
      </c>
      <c r="BI31" s="170">
        <f>BH31*(1-'Table de mortalité H'!$AC62)</f>
        <v>1.4414528957796446E-2</v>
      </c>
      <c r="BJ31" s="170">
        <f>BI31*(1-'Table de mortalité H'!$AC62)</f>
        <v>1.4270383668218482E-2</v>
      </c>
      <c r="BK31" s="170">
        <f>BJ31*(1-'Table de mortalité H'!$AC62)</f>
        <v>1.4127679831536297E-2</v>
      </c>
      <c r="BL31" s="170">
        <f>BK31*(1-'Table de mortalité H'!$AC62)</f>
        <v>1.3986403033220934E-2</v>
      </c>
      <c r="BM31" s="170">
        <f>BL31*(1-'Table de mortalité H'!$AC62)</f>
        <v>1.3846539002888725E-2</v>
      </c>
      <c r="BN31" s="170">
        <f>BM31*(1-'Table de mortalité H'!$AC62)</f>
        <v>1.3708073612859839E-2</v>
      </c>
      <c r="BO31" s="170">
        <f>BN31*(1-'Table de mortalité H'!$AC62)</f>
        <v>1.357099287673124E-2</v>
      </c>
      <c r="BP31" s="170">
        <f>BO31*(1-'Table de mortalité H'!$AC62)</f>
        <v>1.3435282947963928E-2</v>
      </c>
      <c r="BQ31" s="170">
        <f>BP31*(1-'Table de mortalité H'!$AC62)</f>
        <v>1.3300930118484289E-2</v>
      </c>
      <c r="BR31" s="170">
        <f>BQ31*(1-'Table de mortalité H'!$AC62)</f>
        <v>1.3167920817299446E-2</v>
      </c>
      <c r="BS31" s="170">
        <f>BR31*(1-'Table de mortalité H'!$AC62)</f>
        <v>1.3036241609126451E-2</v>
      </c>
      <c r="BT31" s="170">
        <f>BS31*(1-'Table de mortalité H'!$AC62)</f>
        <v>1.2905879193035187E-2</v>
      </c>
      <c r="BU31" s="170">
        <f>BT31*(1-'Table de mortalité H'!$AC62)</f>
        <v>1.2776820401104835E-2</v>
      </c>
      <c r="BV31" s="170">
        <f>BU31*(1-'Table de mortalité H'!$AC62)</f>
        <v>1.2649052197093787E-2</v>
      </c>
      <c r="BW31" s="170">
        <f>BV31*(1-'Table de mortalité H'!$AC62)</f>
        <v>1.2522561675122848E-2</v>
      </c>
      <c r="BX31" s="170">
        <f>BW31*(1-'Table de mortalité H'!$AC62)</f>
        <v>1.239733605837162E-2</v>
      </c>
      <c r="BY31" s="170">
        <f>BX31*(1-'Table de mortalité H'!$AC62)</f>
        <v>1.2273362697787903E-2</v>
      </c>
      <c r="BZ31" s="170">
        <f>BY31*(1-'Table de mortalité H'!$AC62)</f>
        <v>1.2150629070810024E-2</v>
      </c>
      <c r="CA31" s="170">
        <f>BZ31*(1-'Table de mortalité H'!$AC62)</f>
        <v>1.2029122780101924E-2</v>
      </c>
      <c r="CB31" s="170">
        <f>CA31*(1-'Table de mortalité H'!$AC62)</f>
        <v>1.1908831552300905E-2</v>
      </c>
      <c r="CC31" s="170">
        <f>CB31*(1-'Table de mortalité H'!$AC62)</f>
        <v>1.1789743236777896E-2</v>
      </c>
      <c r="CD31" s="170">
        <f>CC31*(1-'Table de mortalité H'!$AC62)</f>
        <v>1.1671845804410117E-2</v>
      </c>
      <c r="CE31" s="170">
        <f>CD31*(1-'Table de mortalité H'!$AC62)</f>
        <v>1.1555127346366016E-2</v>
      </c>
      <c r="CF31" s="170">
        <f>CE31*(1-'Table de mortalité H'!$AC62)</f>
        <v>1.1439576072902356E-2</v>
      </c>
      <c r="CG31" s="170">
        <f>CF31*(1-'Table de mortalité H'!$AC62)</f>
        <v>1.1325180312173333E-2</v>
      </c>
      <c r="CH31" s="170">
        <f>CG31*(1-'Table de mortalité H'!$AC62)</f>
        <v>1.1211928509051599E-2</v>
      </c>
      <c r="CI31" s="170">
        <f>CH31*(1-'Table de mortalité H'!$AC62)</f>
        <v>1.1099809223961083E-2</v>
      </c>
      <c r="CJ31" s="170">
        <f>CI31*(1-'Table de mortalité H'!$AC62)</f>
        <v>1.0988811131721472E-2</v>
      </c>
      <c r="CK31" s="170">
        <f>CJ31*(1-'Table de mortalité H'!$AC62)</f>
        <v>1.0878923020404257E-2</v>
      </c>
      <c r="CL31" s="170">
        <f>CK31*(1-'Table de mortalité H'!$AC62)</f>
        <v>1.0770133790200214E-2</v>
      </c>
      <c r="CM31" s="170">
        <f>CL31*(1-'Table de mortalité H'!$AC62)</f>
        <v>1.0662432452298212E-2</v>
      </c>
      <c r="CN31" s="170">
        <f>CM31*(1-'Table de mortalité H'!$AC62)</f>
        <v>1.0555808127775229E-2</v>
      </c>
      <c r="CO31" s="170">
        <f>CN31*(1-'Table de mortalité H'!$AC62)</f>
        <v>1.0450250046497477E-2</v>
      </c>
      <c r="CP31" s="170">
        <f>CO31*(1-'Table de mortalité H'!$AC62)</f>
        <v>1.0345747546032503E-2</v>
      </c>
      <c r="CQ31" s="170">
        <f>CP31*(1-'Table de mortalité H'!$AC62)</f>
        <v>1.0242290070572178E-2</v>
      </c>
      <c r="CR31" s="170">
        <f>CQ31*(1-'Table de mortalité H'!$AC62)</f>
        <v>1.0139867169866456E-2</v>
      </c>
      <c r="CS31" s="170">
        <f>CR31*(1-'Table de mortalité H'!$AC62)</f>
        <v>1.0038468498167792E-2</v>
      </c>
      <c r="CT31" s="170">
        <f>CS31*(1-'Table de mortalité H'!$AC62)</f>
        <v>9.9380838131861143E-3</v>
      </c>
      <c r="CU31" s="170">
        <f>CT31*(1-'Table de mortalité H'!$AC62)</f>
        <v>9.8387029750542539E-3</v>
      </c>
      <c r="CV31" s="170">
        <f>CU31*(1-'Table de mortalité H'!$AC62)</f>
        <v>9.7403159453037114E-3</v>
      </c>
      <c r="CW31" s="170">
        <f>CV31*(1-'Table de mortalité H'!$AC62)</f>
        <v>9.6429127858506745E-3</v>
      </c>
      <c r="CX31" s="170">
        <f>CW31*(1-'Table de mortalité H'!$AC62)</f>
        <v>9.5464836579921674E-3</v>
      </c>
      <c r="CY31" s="170">
        <f>CX31*(1-'Table de mortalité H'!$AC62)</f>
        <v>9.4510188214122458E-3</v>
      </c>
      <c r="CZ31" s="170">
        <f>CY31*(1-'Table de mortalité H'!$AC62)</f>
        <v>9.3565086331981236E-3</v>
      </c>
      <c r="DA31" s="170">
        <f>CZ31*(1-'Table de mortalité H'!$AC62)</f>
        <v>9.2629435468661418E-3</v>
      </c>
      <c r="DB31" s="170">
        <f>DA31*(1-'Table de mortalité H'!$AC62)</f>
        <v>9.1703141113974804E-3</v>
      </c>
      <c r="DC31" s="170">
        <f>DB31*(1-'Table de mortalité H'!$AC62)</f>
        <v>9.0786109702835054E-3</v>
      </c>
      <c r="DD31" s="170">
        <f>DC31*(1-'Table de mortalité H'!$AC62)</f>
        <v>8.9878248605806711E-3</v>
      </c>
      <c r="DE31" s="170">
        <f>DD31*(1-'Table de mortalité H'!$AC62)</f>
        <v>8.8979466119748635E-3</v>
      </c>
      <c r="DF31" s="170">
        <f>DE31*(1-'Table de mortalité H'!$AC62)</f>
        <v>8.8089671458551153E-3</v>
      </c>
      <c r="DG31" s="170">
        <f>DF31*(1-'Table de mortalité H'!$AC62)</f>
        <v>8.7208774743965638E-3</v>
      </c>
      <c r="DH31" s="170">
        <f>DG31*(1-'Table de mortalité H'!$AC62)</f>
        <v>8.6336686996525986E-3</v>
      </c>
      <c r="DI31" s="170">
        <f>DH31*(1-'Table de mortalité H'!$AC62)</f>
        <v>8.5473320126560719E-3</v>
      </c>
      <c r="DJ31" s="170">
        <f>DI31*(1-'Table de mortalité H'!$AC62)</f>
        <v>8.4618586925295104E-3</v>
      </c>
      <c r="DK31" s="170">
        <f>DJ31*(1-'Table de mortalité H'!$AC62)</f>
        <v>8.3772401056042157E-3</v>
      </c>
    </row>
    <row r="32" spans="1:115" x14ac:dyDescent="0.25">
      <c r="A32" s="16"/>
      <c r="B32" s="16">
        <v>76</v>
      </c>
      <c r="C32" s="16"/>
      <c r="D32" s="170">
        <f>'Table de mortalité H'!AG63</f>
        <v>3.0811000000000002E-2</v>
      </c>
      <c r="E32" s="170">
        <f>'Table de mortalité H'!AH63</f>
        <v>3.0160887900000002E-2</v>
      </c>
      <c r="F32" s="170">
        <f>'Table de mortalité H'!AI63</f>
        <v>2.9557670142000003E-2</v>
      </c>
      <c r="G32" s="170">
        <f>'Table de mortalité H'!AJ63</f>
        <v>2.8996074409302002E-2</v>
      </c>
      <c r="H32" s="170">
        <f>'Table de mortalité H'!AK63</f>
        <v>2.8471245462493636E-2</v>
      </c>
      <c r="I32" s="170">
        <f>'Table de mortalité H'!AL63</f>
        <v>2.7984387165084994E-2</v>
      </c>
      <c r="J32" s="170">
        <f>'Table de mortalité H'!AM63</f>
        <v>2.752824165429411E-2</v>
      </c>
      <c r="K32" s="170">
        <f>'Table de mortalité H'!AN63</f>
        <v>2.7104306732817982E-2</v>
      </c>
      <c r="L32" s="170">
        <f>'Table de mortalité H'!AO63</f>
        <v>2.6708583854518842E-2</v>
      </c>
      <c r="M32" s="170">
        <f>'Table de mortalité H'!AP63</f>
        <v>2.6337334538941031E-2</v>
      </c>
      <c r="N32" s="170">
        <f>'Table de mortalité H'!AQ63</f>
        <v>2.598968172302701E-2</v>
      </c>
      <c r="O32" s="170">
        <f>'Table de mortalité H'!AR63</f>
        <v>2.566221173331687E-2</v>
      </c>
      <c r="P32" s="170">
        <f>'Table de mortalité H'!AS63</f>
        <v>2.5354265192517066E-2</v>
      </c>
      <c r="Q32" s="170">
        <f>'Table de mortalité H'!AT63</f>
        <v>2.5062691142803122E-2</v>
      </c>
      <c r="R32" s="170">
        <f>'Table de mortalité H'!AU63</f>
        <v>2.4787001540232285E-2</v>
      </c>
      <c r="S32" s="170">
        <f>'Table de mortalité H'!AV63</f>
        <v>2.45217806237518E-2</v>
      </c>
      <c r="T32" s="170">
        <f>'Table de mortalité H'!AW63</f>
        <v>2.4266754105264781E-2</v>
      </c>
      <c r="U32" s="170">
        <f>'Table de mortalité H'!AX63</f>
        <v>2.401923321339108E-2</v>
      </c>
      <c r="V32" s="170">
        <f>'Table de mortalité H'!AY63</f>
        <v>2.3779040881257169E-2</v>
      </c>
      <c r="W32" s="170">
        <f>'Table de mortalité H'!AZ63</f>
        <v>2.3541250472444597E-2</v>
      </c>
      <c r="X32" s="170">
        <f>'Table de mortalité H'!BA63</f>
        <v>2.330583796772015E-2</v>
      </c>
      <c r="Y32" s="170">
        <f>'Table de mortalité H'!BB63</f>
        <v>2.3072779588042949E-2</v>
      </c>
      <c r="Z32" s="170">
        <f>'Table de mortalité H'!BC63</f>
        <v>2.2842051792162518E-2</v>
      </c>
      <c r="AA32" s="170">
        <f>'Table de mortalité H'!BD63</f>
        <v>2.2613631274240893E-2</v>
      </c>
      <c r="AB32" s="170">
        <f>'Table de mortalité H'!BE63</f>
        <v>2.2387494961498482E-2</v>
      </c>
      <c r="AC32" s="170">
        <f>'Table de mortalité H'!BF63</f>
        <v>2.2163620011883496E-2</v>
      </c>
      <c r="AD32" s="170">
        <f>'Table de mortalité H'!BG63</f>
        <v>2.1941983811764661E-2</v>
      </c>
      <c r="AE32" s="170">
        <f>'Table de mortalité H'!BH63</f>
        <v>2.1722563973647014E-2</v>
      </c>
      <c r="AF32" s="170">
        <f>'Table de mortalité H'!BI63</f>
        <v>2.1505338333910544E-2</v>
      </c>
      <c r="AG32" s="170">
        <f>AF32*(1-'Table de mortalité H'!$AC63)</f>
        <v>2.1290284950571437E-2</v>
      </c>
      <c r="AH32" s="170">
        <f>AG32*(1-'Table de mortalité H'!$AC63)</f>
        <v>2.1077382101065724E-2</v>
      </c>
      <c r="AI32" s="170">
        <f>AH32*(1-'Table de mortalité H'!$AC63)</f>
        <v>2.0866608280055068E-2</v>
      </c>
      <c r="AJ32" s="170">
        <f>AI32*(1-'Table de mortalité H'!$AC63)</f>
        <v>2.0657942197254517E-2</v>
      </c>
      <c r="AK32" s="170">
        <f>AJ32*(1-'Table de mortalité H'!$AC63)</f>
        <v>2.0451362775281971E-2</v>
      </c>
      <c r="AL32" s="170">
        <f>AK32*(1-'Table de mortalité H'!$AC63)</f>
        <v>2.0246849147529153E-2</v>
      </c>
      <c r="AM32" s="170">
        <f>AL32*(1-'Table de mortalité H'!$AC63)</f>
        <v>2.0044380656053861E-2</v>
      </c>
      <c r="AN32" s="170">
        <f>AM32*(1-'Table de mortalité H'!$AC63)</f>
        <v>1.9843936849493322E-2</v>
      </c>
      <c r="AO32" s="170">
        <f>AN32*(1-'Table de mortalité H'!$AC63)</f>
        <v>1.9645497480998388E-2</v>
      </c>
      <c r="AP32" s="170">
        <f>AO32*(1-'Table de mortalité H'!$AC63)</f>
        <v>1.9449042506188403E-2</v>
      </c>
      <c r="AQ32" s="170">
        <f>AP32*(1-'Table de mortalité H'!$AC63)</f>
        <v>1.925455208112652E-2</v>
      </c>
      <c r="AR32" s="170">
        <f>AQ32*(1-'Table de mortalité H'!$AC63)</f>
        <v>1.9062006560315255E-2</v>
      </c>
      <c r="AS32" s="170">
        <f>AR32*(1-'Table de mortalité H'!$AC63)</f>
        <v>1.8871386494712102E-2</v>
      </c>
      <c r="AT32" s="170">
        <f>AS32*(1-'Table de mortalité H'!$AC63)</f>
        <v>1.8682672629764981E-2</v>
      </c>
      <c r="AU32" s="170">
        <f>AT32*(1-'Table de mortalité H'!$AC63)</f>
        <v>1.8495845903467329E-2</v>
      </c>
      <c r="AV32" s="170">
        <f>AU32*(1-'Table de mortalité H'!$AC63)</f>
        <v>1.8310887444432655E-2</v>
      </c>
      <c r="AW32" s="170">
        <f>AV32*(1-'Table de mortalité H'!$AC63)</f>
        <v>1.8127778569988328E-2</v>
      </c>
      <c r="AX32" s="170">
        <f>AW32*(1-'Table de mortalité H'!$AC63)</f>
        <v>1.7946500784288444E-2</v>
      </c>
      <c r="AY32" s="170">
        <f>AX32*(1-'Table de mortalité H'!$AC63)</f>
        <v>1.7767035776445558E-2</v>
      </c>
      <c r="AZ32" s="170">
        <f>AY32*(1-'Table de mortalité H'!$AC63)</f>
        <v>1.7589365418681103E-2</v>
      </c>
      <c r="BA32" s="170">
        <f>AZ32*(1-'Table de mortalité H'!$AC63)</f>
        <v>1.7413471764494291E-2</v>
      </c>
      <c r="BB32" s="170">
        <f>BA32*(1-'Table de mortalité H'!$AC63)</f>
        <v>1.7239337046849348E-2</v>
      </c>
      <c r="BC32" s="170">
        <f>BB32*(1-'Table de mortalité H'!$AC63)</f>
        <v>1.7066943676380855E-2</v>
      </c>
      <c r="BD32" s="170">
        <f>BC32*(1-'Table de mortalité H'!$AC63)</f>
        <v>1.6896274239617048E-2</v>
      </c>
      <c r="BE32" s="170">
        <f>BD32*(1-'Table de mortalité H'!$AC63)</f>
        <v>1.6727311497220877E-2</v>
      </c>
      <c r="BF32" s="170">
        <f>BE32*(1-'Table de mortalité H'!$AC63)</f>
        <v>1.6560038382248669E-2</v>
      </c>
      <c r="BG32" s="170">
        <f>BF32*(1-'Table de mortalité H'!$AC63)</f>
        <v>1.6394437998426183E-2</v>
      </c>
      <c r="BH32" s="170">
        <f>BG32*(1-'Table de mortalité H'!$AC63)</f>
        <v>1.6230493618441921E-2</v>
      </c>
      <c r="BI32" s="170">
        <f>BH32*(1-'Table de mortalité H'!$AC63)</f>
        <v>1.6068188682257501E-2</v>
      </c>
      <c r="BJ32" s="170">
        <f>BI32*(1-'Table de mortalité H'!$AC63)</f>
        <v>1.5907506795434925E-2</v>
      </c>
      <c r="BK32" s="170">
        <f>BJ32*(1-'Table de mortalité H'!$AC63)</f>
        <v>1.5748431727480576E-2</v>
      </c>
      <c r="BL32" s="170">
        <f>BK32*(1-'Table de mortalité H'!$AC63)</f>
        <v>1.5590947410205769E-2</v>
      </c>
      <c r="BM32" s="170">
        <f>BL32*(1-'Table de mortalité H'!$AC63)</f>
        <v>1.5435037936103712E-2</v>
      </c>
      <c r="BN32" s="170">
        <f>BM32*(1-'Table de mortalité H'!$AC63)</f>
        <v>1.5280687556742676E-2</v>
      </c>
      <c r="BO32" s="170">
        <f>BN32*(1-'Table de mortalité H'!$AC63)</f>
        <v>1.5127880681175248E-2</v>
      </c>
      <c r="BP32" s="170">
        <f>BO32*(1-'Table de mortalité H'!$AC63)</f>
        <v>1.4976601874363496E-2</v>
      </c>
      <c r="BQ32" s="170">
        <f>BP32*(1-'Table de mortalité H'!$AC63)</f>
        <v>1.482683585561986E-2</v>
      </c>
      <c r="BR32" s="170">
        <f>BQ32*(1-'Table de mortalité H'!$AC63)</f>
        <v>1.4678567497063661E-2</v>
      </c>
      <c r="BS32" s="170">
        <f>BR32*(1-'Table de mortalité H'!$AC63)</f>
        <v>1.4531781822093024E-2</v>
      </c>
      <c r="BT32" s="170">
        <f>BS32*(1-'Table de mortalité H'!$AC63)</f>
        <v>1.4386464003872093E-2</v>
      </c>
      <c r="BU32" s="170">
        <f>BT32*(1-'Table de mortalité H'!$AC63)</f>
        <v>1.4242599363833373E-2</v>
      </c>
      <c r="BV32" s="170">
        <f>BU32*(1-'Table de mortalité H'!$AC63)</f>
        <v>1.4100173370195038E-2</v>
      </c>
      <c r="BW32" s="170">
        <f>BV32*(1-'Table de mortalité H'!$AC63)</f>
        <v>1.3959171636493089E-2</v>
      </c>
      <c r="BX32" s="170">
        <f>BW32*(1-'Table de mortalité H'!$AC63)</f>
        <v>1.3819579920128158E-2</v>
      </c>
      <c r="BY32" s="170">
        <f>BX32*(1-'Table de mortalité H'!$AC63)</f>
        <v>1.3681384120926876E-2</v>
      </c>
      <c r="BZ32" s="170">
        <f>BY32*(1-'Table de mortalité H'!$AC63)</f>
        <v>1.3544570279717607E-2</v>
      </c>
      <c r="CA32" s="170">
        <f>BZ32*(1-'Table de mortalité H'!$AC63)</f>
        <v>1.3409124576920431E-2</v>
      </c>
      <c r="CB32" s="170">
        <f>CA32*(1-'Table de mortalité H'!$AC63)</f>
        <v>1.3275033331151227E-2</v>
      </c>
      <c r="CC32" s="170">
        <f>CB32*(1-'Table de mortalité H'!$AC63)</f>
        <v>1.3142282997839714E-2</v>
      </c>
      <c r="CD32" s="170">
        <f>CC32*(1-'Table de mortalité H'!$AC63)</f>
        <v>1.3010860167861316E-2</v>
      </c>
      <c r="CE32" s="170">
        <f>CD32*(1-'Table de mortalité H'!$AC63)</f>
        <v>1.2880751566182702E-2</v>
      </c>
      <c r="CF32" s="170">
        <f>CE32*(1-'Table de mortalité H'!$AC63)</f>
        <v>1.2751944050520875E-2</v>
      </c>
      <c r="CG32" s="170">
        <f>CF32*(1-'Table de mortalité H'!$AC63)</f>
        <v>1.2624424610015667E-2</v>
      </c>
      <c r="CH32" s="170">
        <f>CG32*(1-'Table de mortalité H'!$AC63)</f>
        <v>1.249818036391551E-2</v>
      </c>
      <c r="CI32" s="170">
        <f>CH32*(1-'Table de mortalité H'!$AC63)</f>
        <v>1.2373198560276355E-2</v>
      </c>
      <c r="CJ32" s="170">
        <f>CI32*(1-'Table de mortalité H'!$AC63)</f>
        <v>1.224946657467359E-2</v>
      </c>
      <c r="CK32" s="170">
        <f>CJ32*(1-'Table de mortalité H'!$AC63)</f>
        <v>1.2126971908926854E-2</v>
      </c>
      <c r="CL32" s="170">
        <f>CK32*(1-'Table de mortalité H'!$AC63)</f>
        <v>1.2005702189837585E-2</v>
      </c>
      <c r="CM32" s="170">
        <f>CL32*(1-'Table de mortalité H'!$AC63)</f>
        <v>1.188564516793921E-2</v>
      </c>
      <c r="CN32" s="170">
        <f>CM32*(1-'Table de mortalité H'!$AC63)</f>
        <v>1.1766788716259817E-2</v>
      </c>
      <c r="CO32" s="170">
        <f>CN32*(1-'Table de mortalité H'!$AC63)</f>
        <v>1.1649120829097219E-2</v>
      </c>
      <c r="CP32" s="170">
        <f>CO32*(1-'Table de mortalité H'!$AC63)</f>
        <v>1.1532629620806246E-2</v>
      </c>
      <c r="CQ32" s="170">
        <f>CP32*(1-'Table de mortalité H'!$AC63)</f>
        <v>1.1417303324598184E-2</v>
      </c>
      <c r="CR32" s="170">
        <f>CQ32*(1-'Table de mortalité H'!$AC63)</f>
        <v>1.1303130291352201E-2</v>
      </c>
      <c r="CS32" s="170">
        <f>CR32*(1-'Table de mortalité H'!$AC63)</f>
        <v>1.1190098988438679E-2</v>
      </c>
      <c r="CT32" s="170">
        <f>CS32*(1-'Table de mortalité H'!$AC63)</f>
        <v>1.1078197998554293E-2</v>
      </c>
      <c r="CU32" s="170">
        <f>CT32*(1-'Table de mortalité H'!$AC63)</f>
        <v>1.096741601856875E-2</v>
      </c>
      <c r="CV32" s="170">
        <f>CU32*(1-'Table de mortalité H'!$AC63)</f>
        <v>1.0857741858383061E-2</v>
      </c>
      <c r="CW32" s="170">
        <f>CV32*(1-'Table de mortalité H'!$AC63)</f>
        <v>1.074916443979923E-2</v>
      </c>
      <c r="CX32" s="170">
        <f>CW32*(1-'Table de mortalité H'!$AC63)</f>
        <v>1.0641672795401238E-2</v>
      </c>
      <c r="CY32" s="170">
        <f>CX32*(1-'Table de mortalité H'!$AC63)</f>
        <v>1.0535256067447225E-2</v>
      </c>
      <c r="CZ32" s="170">
        <f>CY32*(1-'Table de mortalité H'!$AC63)</f>
        <v>1.0429903506772753E-2</v>
      </c>
      <c r="DA32" s="170">
        <f>CZ32*(1-'Table de mortalité H'!$AC63)</f>
        <v>1.0325604471705026E-2</v>
      </c>
      <c r="DB32" s="170">
        <f>DA32*(1-'Table de mortalité H'!$AC63)</f>
        <v>1.0222348426987975E-2</v>
      </c>
      <c r="DC32" s="170">
        <f>DB32*(1-'Table de mortalité H'!$AC63)</f>
        <v>1.0120124942718096E-2</v>
      </c>
      <c r="DD32" s="170">
        <f>DC32*(1-'Table de mortalité H'!$AC63)</f>
        <v>1.0018923693290915E-2</v>
      </c>
      <c r="DE32" s="170">
        <f>DD32*(1-'Table de mortalité H'!$AC63)</f>
        <v>9.9187344563580054E-3</v>
      </c>
      <c r="DF32" s="170">
        <f>DE32*(1-'Table de mortalité H'!$AC63)</f>
        <v>9.8195471117944258E-3</v>
      </c>
      <c r="DG32" s="170">
        <f>DF32*(1-'Table de mortalité H'!$AC63)</f>
        <v>9.721351640676482E-3</v>
      </c>
      <c r="DH32" s="170">
        <f>DG32*(1-'Table de mortalité H'!$AC63)</f>
        <v>9.6241381242697169E-3</v>
      </c>
      <c r="DI32" s="170">
        <f>DH32*(1-'Table de mortalité H'!$AC63)</f>
        <v>9.5278967430270194E-3</v>
      </c>
      <c r="DJ32" s="170">
        <f>DI32*(1-'Table de mortalité H'!$AC63)</f>
        <v>9.4326177755967491E-3</v>
      </c>
      <c r="DK32" s="170">
        <f>DJ32*(1-'Table de mortalité H'!$AC63)</f>
        <v>9.3382915978407807E-3</v>
      </c>
    </row>
    <row r="33" spans="1:115" x14ac:dyDescent="0.25">
      <c r="A33" s="16"/>
      <c r="B33" s="16">
        <v>77</v>
      </c>
      <c r="C33" s="16"/>
      <c r="D33" s="170">
        <f>'Table de mortalité H'!AG64</f>
        <v>3.4606000000000005E-2</v>
      </c>
      <c r="E33" s="170">
        <f>'Table de mortalité H'!AH64</f>
        <v>3.3865431600000002E-2</v>
      </c>
      <c r="F33" s="170">
        <f>'Table de mortalité H'!AI64</f>
        <v>3.3174576795360004E-2</v>
      </c>
      <c r="G33" s="170">
        <f>'Table de mortalité H'!AJ64</f>
        <v>3.2530990005530024E-2</v>
      </c>
      <c r="H33" s="170">
        <f>'Table de mortalité H'!AK64</f>
        <v>3.1929166690427717E-2</v>
      </c>
      <c r="I33" s="170">
        <f>'Table de mortalité H'!AL64</f>
        <v>3.1370406273345232E-2</v>
      </c>
      <c r="J33" s="170">
        <f>'Table de mortalité H'!AM64</f>
        <v>3.0849657529207701E-2</v>
      </c>
      <c r="K33" s="170">
        <f>'Table de mortalité H'!AN64</f>
        <v>3.0362232940246217E-2</v>
      </c>
      <c r="L33" s="170">
        <f>'Table de mortalité H'!AO64</f>
        <v>2.9909835669436547E-2</v>
      </c>
      <c r="M33" s="170">
        <f>'Table de mortalité H'!AP64</f>
        <v>2.9485116002930547E-2</v>
      </c>
      <c r="N33" s="170">
        <f>'Table de mortalité H'!AQ64</f>
        <v>2.9090015448491279E-2</v>
      </c>
      <c r="O33" s="170">
        <f>'Table de mortalité H'!AR64</f>
        <v>2.8717663250750591E-2</v>
      </c>
      <c r="P33" s="170">
        <f>'Table de mortalité H'!AS64</f>
        <v>2.8367307759091433E-2</v>
      </c>
      <c r="Q33" s="170">
        <f>'Table de mortalité H'!AT64</f>
        <v>2.8038246989085972E-2</v>
      </c>
      <c r="R33" s="170">
        <f>'Table de mortalité H'!AU64</f>
        <v>2.7727022447507119E-2</v>
      </c>
      <c r="S33" s="170">
        <f>'Table de mortalité H'!AV64</f>
        <v>2.7430343307318791E-2</v>
      </c>
      <c r="T33" s="170">
        <f>'Table de mortalité H'!AW64</f>
        <v>2.7145067736922678E-2</v>
      </c>
      <c r="U33" s="170">
        <f>'Table de mortalité H'!AX64</f>
        <v>2.6868188046006068E-2</v>
      </c>
      <c r="V33" s="170">
        <f>'Table de mortalité H'!AY64</f>
        <v>2.6599506165546006E-2</v>
      </c>
      <c r="W33" s="170">
        <f>'Table de mortalité H'!AZ64</f>
        <v>2.6333511103890546E-2</v>
      </c>
      <c r="X33" s="170">
        <f>'Table de mortalité H'!BA64</f>
        <v>2.6070175992851639E-2</v>
      </c>
      <c r="Y33" s="170">
        <f>'Table de mortalité H'!BB64</f>
        <v>2.5809474232923121E-2</v>
      </c>
      <c r="Z33" s="170">
        <f>'Table de mortalité H'!BC64</f>
        <v>2.5551379490593891E-2</v>
      </c>
      <c r="AA33" s="170">
        <f>'Table de mortalité H'!BD64</f>
        <v>2.5295865695687952E-2</v>
      </c>
      <c r="AB33" s="170">
        <f>'Table de mortalité H'!BE64</f>
        <v>2.5042907038731074E-2</v>
      </c>
      <c r="AC33" s="170">
        <f>'Table de mortalité H'!BF64</f>
        <v>2.4792477968343763E-2</v>
      </c>
      <c r="AD33" s="170">
        <f>'Table de mortalité H'!BG64</f>
        <v>2.4544553188660324E-2</v>
      </c>
      <c r="AE33" s="170">
        <f>'Table de mortalité H'!BH64</f>
        <v>2.4299107656773719E-2</v>
      </c>
      <c r="AF33" s="170">
        <f>'Table de mortalité H'!BI64</f>
        <v>2.4056116580205983E-2</v>
      </c>
      <c r="AG33" s="170">
        <f>AF33*(1-'Table de mortalité H'!$AC64)</f>
        <v>2.3815555414403923E-2</v>
      </c>
      <c r="AH33" s="170">
        <f>AG33*(1-'Table de mortalité H'!$AC64)</f>
        <v>2.3577399860259883E-2</v>
      </c>
      <c r="AI33" s="170">
        <f>AH33*(1-'Table de mortalité H'!$AC64)</f>
        <v>2.3341625861657285E-2</v>
      </c>
      <c r="AJ33" s="170">
        <f>AI33*(1-'Table de mortalité H'!$AC64)</f>
        <v>2.3108209603040712E-2</v>
      </c>
      <c r="AK33" s="170">
        <f>AJ33*(1-'Table de mortalité H'!$AC64)</f>
        <v>2.2877127507010306E-2</v>
      </c>
      <c r="AL33" s="170">
        <f>AK33*(1-'Table de mortalité H'!$AC64)</f>
        <v>2.2648356231940201E-2</v>
      </c>
      <c r="AM33" s="170">
        <f>AL33*(1-'Table de mortalité H'!$AC64)</f>
        <v>2.2421872669620799E-2</v>
      </c>
      <c r="AN33" s="170">
        <f>AM33*(1-'Table de mortalité H'!$AC64)</f>
        <v>2.219765394292459E-2</v>
      </c>
      <c r="AO33" s="170">
        <f>AN33*(1-'Table de mortalité H'!$AC64)</f>
        <v>2.1975677403495344E-2</v>
      </c>
      <c r="AP33" s="170">
        <f>AO33*(1-'Table de mortalité H'!$AC64)</f>
        <v>2.1755920629460392E-2</v>
      </c>
      <c r="AQ33" s="170">
        <f>AP33*(1-'Table de mortalité H'!$AC64)</f>
        <v>2.1538361423165786E-2</v>
      </c>
      <c r="AR33" s="170">
        <f>AQ33*(1-'Table de mortalité H'!$AC64)</f>
        <v>2.1322977808934128E-2</v>
      </c>
      <c r="AS33" s="170">
        <f>AR33*(1-'Table de mortalité H'!$AC64)</f>
        <v>2.1109748030844786E-2</v>
      </c>
      <c r="AT33" s="170">
        <f>AS33*(1-'Table de mortalité H'!$AC64)</f>
        <v>2.0898650550536337E-2</v>
      </c>
      <c r="AU33" s="170">
        <f>AT33*(1-'Table de mortalité H'!$AC64)</f>
        <v>2.0689664045030972E-2</v>
      </c>
      <c r="AV33" s="170">
        <f>AU33*(1-'Table de mortalité H'!$AC64)</f>
        <v>2.0482767404580663E-2</v>
      </c>
      <c r="AW33" s="170">
        <f>AV33*(1-'Table de mortalité H'!$AC64)</f>
        <v>2.0277939730534857E-2</v>
      </c>
      <c r="AX33" s="170">
        <f>AW33*(1-'Table de mortalité H'!$AC64)</f>
        <v>2.0075160333229508E-2</v>
      </c>
      <c r="AY33" s="170">
        <f>AX33*(1-'Table de mortalité H'!$AC64)</f>
        <v>1.9874408729897212E-2</v>
      </c>
      <c r="AZ33" s="170">
        <f>AY33*(1-'Table de mortalité H'!$AC64)</f>
        <v>1.9675664642598241E-2</v>
      </c>
      <c r="BA33" s="170">
        <f>AZ33*(1-'Table de mortalité H'!$AC64)</f>
        <v>1.9478907996172259E-2</v>
      </c>
      <c r="BB33" s="170">
        <f>BA33*(1-'Table de mortalité H'!$AC64)</f>
        <v>1.9284118916210537E-2</v>
      </c>
      <c r="BC33" s="170">
        <f>BB33*(1-'Table de mortalité H'!$AC64)</f>
        <v>1.9091277727048432E-2</v>
      </c>
      <c r="BD33" s="170">
        <f>BC33*(1-'Table de mortalité H'!$AC64)</f>
        <v>1.8900364949777947E-2</v>
      </c>
      <c r="BE33" s="170">
        <f>BD33*(1-'Table de mortalité H'!$AC64)</f>
        <v>1.8711361300280168E-2</v>
      </c>
      <c r="BF33" s="170">
        <f>BE33*(1-'Table de mortalité H'!$AC64)</f>
        <v>1.8524247687277368E-2</v>
      </c>
      <c r="BG33" s="170">
        <f>BF33*(1-'Table de mortalité H'!$AC64)</f>
        <v>1.8339005210404595E-2</v>
      </c>
      <c r="BH33" s="170">
        <f>BG33*(1-'Table de mortalité H'!$AC64)</f>
        <v>1.815561515830055E-2</v>
      </c>
      <c r="BI33" s="170">
        <f>BH33*(1-'Table de mortalité H'!$AC64)</f>
        <v>1.7974059006717544E-2</v>
      </c>
      <c r="BJ33" s="170">
        <f>BI33*(1-'Table de mortalité H'!$AC64)</f>
        <v>1.7794318416650367E-2</v>
      </c>
      <c r="BK33" s="170">
        <f>BJ33*(1-'Table de mortalité H'!$AC64)</f>
        <v>1.7616375232483862E-2</v>
      </c>
      <c r="BL33" s="170">
        <f>BK33*(1-'Table de mortalité H'!$AC64)</f>
        <v>1.7440211480159024E-2</v>
      </c>
      <c r="BM33" s="170">
        <f>BL33*(1-'Table de mortalité H'!$AC64)</f>
        <v>1.7265809365357435E-2</v>
      </c>
      <c r="BN33" s="170">
        <f>BM33*(1-'Table de mortalité H'!$AC64)</f>
        <v>1.7093151271703862E-2</v>
      </c>
      <c r="BO33" s="170">
        <f>BN33*(1-'Table de mortalité H'!$AC64)</f>
        <v>1.6922219758986824E-2</v>
      </c>
      <c r="BP33" s="170">
        <f>BO33*(1-'Table de mortalité H'!$AC64)</f>
        <v>1.6752997561396955E-2</v>
      </c>
      <c r="BQ33" s="170">
        <f>BP33*(1-'Table de mortalité H'!$AC64)</f>
        <v>1.6585467585782984E-2</v>
      </c>
      <c r="BR33" s="170">
        <f>BQ33*(1-'Table de mortalité H'!$AC64)</f>
        <v>1.6419612909925153E-2</v>
      </c>
      <c r="BS33" s="170">
        <f>BR33*(1-'Table de mortalité H'!$AC64)</f>
        <v>1.6255416780825902E-2</v>
      </c>
      <c r="BT33" s="170">
        <f>BS33*(1-'Table de mortalité H'!$AC64)</f>
        <v>1.6092862613017643E-2</v>
      </c>
      <c r="BU33" s="170">
        <f>BT33*(1-'Table de mortalité H'!$AC64)</f>
        <v>1.5931933986887466E-2</v>
      </c>
      <c r="BV33" s="170">
        <f>BU33*(1-'Table de mortalité H'!$AC64)</f>
        <v>1.5772614647018592E-2</v>
      </c>
      <c r="BW33" s="170">
        <f>BV33*(1-'Table de mortalité H'!$AC64)</f>
        <v>1.5614888500548407E-2</v>
      </c>
      <c r="BX33" s="170">
        <f>BW33*(1-'Table de mortalité H'!$AC64)</f>
        <v>1.5458739615542923E-2</v>
      </c>
      <c r="BY33" s="170">
        <f>BX33*(1-'Table de mortalité H'!$AC64)</f>
        <v>1.5304152219387494E-2</v>
      </c>
      <c r="BZ33" s="170">
        <f>BY33*(1-'Table de mortalité H'!$AC64)</f>
        <v>1.5151110697193619E-2</v>
      </c>
      <c r="CA33" s="170">
        <f>BZ33*(1-'Table de mortalité H'!$AC64)</f>
        <v>1.4999599590221683E-2</v>
      </c>
      <c r="CB33" s="170">
        <f>CA33*(1-'Table de mortalité H'!$AC64)</f>
        <v>1.4849603594319466E-2</v>
      </c>
      <c r="CC33" s="170">
        <f>CB33*(1-'Table de mortalité H'!$AC64)</f>
        <v>1.4701107558376272E-2</v>
      </c>
      <c r="CD33" s="170">
        <f>CC33*(1-'Table de mortalité H'!$AC64)</f>
        <v>1.455409648279251E-2</v>
      </c>
      <c r="CE33" s="170">
        <f>CD33*(1-'Table de mortalité H'!$AC64)</f>
        <v>1.4408555517964584E-2</v>
      </c>
      <c r="CF33" s="170">
        <f>CE33*(1-'Table de mortalité H'!$AC64)</f>
        <v>1.4264469962784939E-2</v>
      </c>
      <c r="CG33" s="170">
        <f>CF33*(1-'Table de mortalité H'!$AC64)</f>
        <v>1.4121825263157089E-2</v>
      </c>
      <c r="CH33" s="170">
        <f>CG33*(1-'Table de mortalité H'!$AC64)</f>
        <v>1.3980607010525519E-2</v>
      </c>
      <c r="CI33" s="170">
        <f>CH33*(1-'Table de mortalité H'!$AC64)</f>
        <v>1.3840800940420263E-2</v>
      </c>
      <c r="CJ33" s="170">
        <f>CI33*(1-'Table de mortalité H'!$AC64)</f>
        <v>1.370239293101606E-2</v>
      </c>
      <c r="CK33" s="170">
        <f>CJ33*(1-'Table de mortalité H'!$AC64)</f>
        <v>1.35653690017059E-2</v>
      </c>
      <c r="CL33" s="170">
        <f>CK33*(1-'Table de mortalité H'!$AC64)</f>
        <v>1.3429715311688841E-2</v>
      </c>
      <c r="CM33" s="170">
        <f>CL33*(1-'Table de mortalité H'!$AC64)</f>
        <v>1.3295418158571952E-2</v>
      </c>
      <c r="CN33" s="170">
        <f>CM33*(1-'Table de mortalité H'!$AC64)</f>
        <v>1.3162463976986232E-2</v>
      </c>
      <c r="CO33" s="170">
        <f>CN33*(1-'Table de mortalité H'!$AC64)</f>
        <v>1.303083933721637E-2</v>
      </c>
      <c r="CP33" s="170">
        <f>CO33*(1-'Table de mortalité H'!$AC64)</f>
        <v>1.2900530943844206E-2</v>
      </c>
      <c r="CQ33" s="170">
        <f>CP33*(1-'Table de mortalité H'!$AC64)</f>
        <v>1.2771525634405765E-2</v>
      </c>
      <c r="CR33" s="170">
        <f>CQ33*(1-'Table de mortalité H'!$AC64)</f>
        <v>1.2643810378061707E-2</v>
      </c>
      <c r="CS33" s="170">
        <f>CR33*(1-'Table de mortalité H'!$AC64)</f>
        <v>1.251737227428109E-2</v>
      </c>
      <c r="CT33" s="170">
        <f>CS33*(1-'Table de mortalité H'!$AC64)</f>
        <v>1.2392198551538279E-2</v>
      </c>
      <c r="CU33" s="170">
        <f>CT33*(1-'Table de mortalité H'!$AC64)</f>
        <v>1.2268276566022895E-2</v>
      </c>
      <c r="CV33" s="170">
        <f>CU33*(1-'Table de mortalité H'!$AC64)</f>
        <v>1.2145593800362666E-2</v>
      </c>
      <c r="CW33" s="170">
        <f>CV33*(1-'Table de mortalité H'!$AC64)</f>
        <v>1.2024137862359039E-2</v>
      </c>
      <c r="CX33" s="170">
        <f>CW33*(1-'Table de mortalité H'!$AC64)</f>
        <v>1.1903896483735448E-2</v>
      </c>
      <c r="CY33" s="170">
        <f>CX33*(1-'Table de mortalité H'!$AC64)</f>
        <v>1.1784857518898094E-2</v>
      </c>
      <c r="CZ33" s="170">
        <f>CY33*(1-'Table de mortalité H'!$AC64)</f>
        <v>1.1667008943709112E-2</v>
      </c>
      <c r="DA33" s="170">
        <f>CZ33*(1-'Table de mortalité H'!$AC64)</f>
        <v>1.1550338854272021E-2</v>
      </c>
      <c r="DB33" s="170">
        <f>DA33*(1-'Table de mortalité H'!$AC64)</f>
        <v>1.1434835465729301E-2</v>
      </c>
      <c r="DC33" s="170">
        <f>DB33*(1-'Table de mortalité H'!$AC64)</f>
        <v>1.1320487111072008E-2</v>
      </c>
      <c r="DD33" s="170">
        <f>DC33*(1-'Table de mortalité H'!$AC64)</f>
        <v>1.1207282239961288E-2</v>
      </c>
      <c r="DE33" s="170">
        <f>DD33*(1-'Table de mortalité H'!$AC64)</f>
        <v>1.1095209417561674E-2</v>
      </c>
      <c r="DF33" s="170">
        <f>DE33*(1-'Table de mortalité H'!$AC64)</f>
        <v>1.0984257323386058E-2</v>
      </c>
      <c r="DG33" s="170">
        <f>DF33*(1-'Table de mortalité H'!$AC64)</f>
        <v>1.0874414750152198E-2</v>
      </c>
      <c r="DH33" s="170">
        <f>DG33*(1-'Table de mortalité H'!$AC64)</f>
        <v>1.0765670602650676E-2</v>
      </c>
      <c r="DI33" s="170">
        <f>DH33*(1-'Table de mortalité H'!$AC64)</f>
        <v>1.0658013896624168E-2</v>
      </c>
      <c r="DJ33" s="170">
        <f>DI33*(1-'Table de mortalité H'!$AC64)</f>
        <v>1.0551433757657927E-2</v>
      </c>
      <c r="DK33" s="170">
        <f>DJ33*(1-'Table de mortalité H'!$AC64)</f>
        <v>1.0445919420081348E-2</v>
      </c>
    </row>
    <row r="34" spans="1:115" x14ac:dyDescent="0.25">
      <c r="A34" s="16"/>
      <c r="B34" s="16">
        <v>78</v>
      </c>
      <c r="C34" s="16"/>
      <c r="D34" s="170">
        <f>'Table de mortalité H'!AG65</f>
        <v>3.8951E-2</v>
      </c>
      <c r="E34" s="170">
        <f>'Table de mortalité H'!AH65</f>
        <v>3.8117448599999999E-2</v>
      </c>
      <c r="F34" s="170">
        <f>'Table de mortalité H'!AI65</f>
        <v>3.7336040903699998E-2</v>
      </c>
      <c r="G34" s="170">
        <f>'Table de mortalité H'!AJ65</f>
        <v>3.6607988106077849E-2</v>
      </c>
      <c r="H34" s="170">
        <f>'Table de mortalité H'!AK65</f>
        <v>3.5927079527304805E-2</v>
      </c>
      <c r="I34" s="170">
        <f>'Table de mortalité H'!AL65</f>
        <v>3.5291170219671507E-2</v>
      </c>
      <c r="J34" s="170">
        <f>'Table de mortalité H'!AM65</f>
        <v>3.4698278559981026E-2</v>
      </c>
      <c r="K34" s="170">
        <f>'Table de mortalité H'!AN65</f>
        <v>3.4146575930877325E-2</v>
      </c>
      <c r="L34" s="170">
        <f>'Table de mortalité H'!AO65</f>
        <v>3.3630962634321075E-2</v>
      </c>
      <c r="M34" s="170">
        <f>'Table de mortalité H'!AP65</f>
        <v>3.3150039868650283E-2</v>
      </c>
      <c r="N34" s="170">
        <f>'Table de mortalité H'!AQ65</f>
        <v>3.2702514330423503E-2</v>
      </c>
      <c r="O34" s="170">
        <f>'Table de mortalité H'!AR65</f>
        <v>3.2280651895561042E-2</v>
      </c>
      <c r="P34" s="170">
        <f>'Table de mortalité H'!AS65</f>
        <v>3.1886827942435199E-2</v>
      </c>
      <c r="Q34" s="170">
        <f>'Table de mortalité H'!AT65</f>
        <v>3.1513752055508708E-2</v>
      </c>
      <c r="R34" s="170">
        <f>'Table de mortalité H'!AU65</f>
        <v>3.116079803248701E-2</v>
      </c>
      <c r="S34" s="170">
        <f>'Table de mortalité H'!AV65</f>
        <v>3.0824261413736148E-2</v>
      </c>
      <c r="T34" s="170">
        <f>'Table de mortalité H'!AW65</f>
        <v>3.0503689095033294E-2</v>
      </c>
      <c r="U34" s="170">
        <f>'Table de mortalité H'!AX65</f>
        <v>3.0192551466263956E-2</v>
      </c>
      <c r="V34" s="170">
        <f>'Table de mortalité H'!AY65</f>
        <v>2.988760669645469E-2</v>
      </c>
      <c r="W34" s="170">
        <f>'Table de mortalité H'!AZ65</f>
        <v>2.9588730629490141E-2</v>
      </c>
      <c r="X34" s="170">
        <f>'Table de mortalité H'!BA65</f>
        <v>2.929284332319524E-2</v>
      </c>
      <c r="Y34" s="170">
        <f>'Table de mortalité H'!BB65</f>
        <v>2.8999914889963289E-2</v>
      </c>
      <c r="Z34" s="170">
        <f>'Table de mortalité H'!BC65</f>
        <v>2.8709915741063654E-2</v>
      </c>
      <c r="AA34" s="170">
        <f>'Table de mortalité H'!BD65</f>
        <v>2.8422816583653018E-2</v>
      </c>
      <c r="AB34" s="170">
        <f>'Table de mortalité H'!BE65</f>
        <v>2.8138588417816489E-2</v>
      </c>
      <c r="AC34" s="170">
        <f>'Table de mortalité H'!BF65</f>
        <v>2.7857202533638322E-2</v>
      </c>
      <c r="AD34" s="170">
        <f>'Table de mortalité H'!BG65</f>
        <v>2.7578630508301939E-2</v>
      </c>
      <c r="AE34" s="170">
        <f>'Table de mortalité H'!BH65</f>
        <v>2.7302844203218921E-2</v>
      </c>
      <c r="AF34" s="170">
        <f>'Table de mortalité H'!BI65</f>
        <v>2.702981576118673E-2</v>
      </c>
      <c r="AG34" s="170">
        <f>AF34*(1-'Table de mortalité H'!$AC65)</f>
        <v>2.6759517603574864E-2</v>
      </c>
      <c r="AH34" s="170">
        <f>AG34*(1-'Table de mortalité H'!$AC65)</f>
        <v>2.6491922427539116E-2</v>
      </c>
      <c r="AI34" s="170">
        <f>AH34*(1-'Table de mortalité H'!$AC65)</f>
        <v>2.6227003203263724E-2</v>
      </c>
      <c r="AJ34" s="170">
        <f>AI34*(1-'Table de mortalité H'!$AC65)</f>
        <v>2.5964733171231085E-2</v>
      </c>
      <c r="AK34" s="170">
        <f>AJ34*(1-'Table de mortalité H'!$AC65)</f>
        <v>2.5705085839518773E-2</v>
      </c>
      <c r="AL34" s="170">
        <f>AK34*(1-'Table de mortalité H'!$AC65)</f>
        <v>2.5448034981123586E-2</v>
      </c>
      <c r="AM34" s="170">
        <f>AL34*(1-'Table de mortalité H'!$AC65)</f>
        <v>2.519355463131235E-2</v>
      </c>
      <c r="AN34" s="170">
        <f>AM34*(1-'Table de mortalité H'!$AC65)</f>
        <v>2.4941619084999225E-2</v>
      </c>
      <c r="AO34" s="170">
        <f>AN34*(1-'Table de mortalité H'!$AC65)</f>
        <v>2.4692202894149234E-2</v>
      </c>
      <c r="AP34" s="170">
        <f>AO34*(1-'Table de mortalité H'!$AC65)</f>
        <v>2.4445280865207742E-2</v>
      </c>
      <c r="AQ34" s="170">
        <f>AP34*(1-'Table de mortalité H'!$AC65)</f>
        <v>2.4200828056555664E-2</v>
      </c>
      <c r="AR34" s="170">
        <f>AQ34*(1-'Table de mortalité H'!$AC65)</f>
        <v>2.3958819775990108E-2</v>
      </c>
      <c r="AS34" s="170">
        <f>AR34*(1-'Table de mortalité H'!$AC65)</f>
        <v>2.3719231578230207E-2</v>
      </c>
      <c r="AT34" s="170">
        <f>AS34*(1-'Table de mortalité H'!$AC65)</f>
        <v>2.3482039262447903E-2</v>
      </c>
      <c r="AU34" s="170">
        <f>AT34*(1-'Table de mortalité H'!$AC65)</f>
        <v>2.3247218869823425E-2</v>
      </c>
      <c r="AV34" s="170">
        <f>AU34*(1-'Table de mortalité H'!$AC65)</f>
        <v>2.301474668112519E-2</v>
      </c>
      <c r="AW34" s="170">
        <f>AV34*(1-'Table de mortalité H'!$AC65)</f>
        <v>2.2784599214313937E-2</v>
      </c>
      <c r="AX34" s="170">
        <f>AW34*(1-'Table de mortalité H'!$AC65)</f>
        <v>2.2556753222170798E-2</v>
      </c>
      <c r="AY34" s="170">
        <f>AX34*(1-'Table de mortalité H'!$AC65)</f>
        <v>2.2331185689949091E-2</v>
      </c>
      <c r="AZ34" s="170">
        <f>AY34*(1-'Table de mortalité H'!$AC65)</f>
        <v>2.2107873833049598E-2</v>
      </c>
      <c r="BA34" s="170">
        <f>AZ34*(1-'Table de mortalité H'!$AC65)</f>
        <v>2.1886795094719101E-2</v>
      </c>
      <c r="BB34" s="170">
        <f>BA34*(1-'Table de mortalité H'!$AC65)</f>
        <v>2.1667927143771911E-2</v>
      </c>
      <c r="BC34" s="170">
        <f>BB34*(1-'Table de mortalité H'!$AC65)</f>
        <v>2.1451247872334191E-2</v>
      </c>
      <c r="BD34" s="170">
        <f>BC34*(1-'Table de mortalité H'!$AC65)</f>
        <v>2.1236735393610848E-2</v>
      </c>
      <c r="BE34" s="170">
        <f>BD34*(1-'Table de mortalité H'!$AC65)</f>
        <v>2.1024368039674741E-2</v>
      </c>
      <c r="BF34" s="170">
        <f>BE34*(1-'Table de mortalité H'!$AC65)</f>
        <v>2.0814124359277993E-2</v>
      </c>
      <c r="BG34" s="170">
        <f>BF34*(1-'Table de mortalité H'!$AC65)</f>
        <v>2.0605983115685213E-2</v>
      </c>
      <c r="BH34" s="170">
        <f>BG34*(1-'Table de mortalité H'!$AC65)</f>
        <v>2.039992328452836E-2</v>
      </c>
      <c r="BI34" s="170">
        <f>BH34*(1-'Table de mortalité H'!$AC65)</f>
        <v>2.0195924051683075E-2</v>
      </c>
      <c r="BJ34" s="170">
        <f>BI34*(1-'Table de mortalité H'!$AC65)</f>
        <v>1.9993964811166245E-2</v>
      </c>
      <c r="BK34" s="170">
        <f>BJ34*(1-'Table de mortalité H'!$AC65)</f>
        <v>1.9794025163054584E-2</v>
      </c>
      <c r="BL34" s="170">
        <f>BK34*(1-'Table de mortalité H'!$AC65)</f>
        <v>1.9596084911424037E-2</v>
      </c>
      <c r="BM34" s="170">
        <f>BL34*(1-'Table de mortalité H'!$AC65)</f>
        <v>1.9400124062309797E-2</v>
      </c>
      <c r="BN34" s="170">
        <f>BM34*(1-'Table de mortalité H'!$AC65)</f>
        <v>1.92061228216867E-2</v>
      </c>
      <c r="BO34" s="170">
        <f>BN34*(1-'Table de mortalité H'!$AC65)</f>
        <v>1.9014061593469835E-2</v>
      </c>
      <c r="BP34" s="170">
        <f>BO34*(1-'Table de mortalité H'!$AC65)</f>
        <v>1.8823920977535137E-2</v>
      </c>
      <c r="BQ34" s="170">
        <f>BP34*(1-'Table de mortalité H'!$AC65)</f>
        <v>1.8635681767759784E-2</v>
      </c>
      <c r="BR34" s="170">
        <f>BQ34*(1-'Table de mortalité H'!$AC65)</f>
        <v>1.8449324950082186E-2</v>
      </c>
      <c r="BS34" s="170">
        <f>BR34*(1-'Table de mortalité H'!$AC65)</f>
        <v>1.8264831700581362E-2</v>
      </c>
      <c r="BT34" s="170">
        <f>BS34*(1-'Table de mortalité H'!$AC65)</f>
        <v>1.8082183383575548E-2</v>
      </c>
      <c r="BU34" s="170">
        <f>BT34*(1-'Table de mortalité H'!$AC65)</f>
        <v>1.7901361549739793E-2</v>
      </c>
      <c r="BV34" s="170">
        <f>BU34*(1-'Table de mortalité H'!$AC65)</f>
        <v>1.7722347934242395E-2</v>
      </c>
      <c r="BW34" s="170">
        <f>BV34*(1-'Table de mortalité H'!$AC65)</f>
        <v>1.7545124454899971E-2</v>
      </c>
      <c r="BX34" s="170">
        <f>BW34*(1-'Table de mortalité H'!$AC65)</f>
        <v>1.7369673210350971E-2</v>
      </c>
      <c r="BY34" s="170">
        <f>BX34*(1-'Table de mortalité H'!$AC65)</f>
        <v>1.7195976478247461E-2</v>
      </c>
      <c r="BZ34" s="170">
        <f>BY34*(1-'Table de mortalité H'!$AC65)</f>
        <v>1.7024016713464984E-2</v>
      </c>
      <c r="CA34" s="170">
        <f>BZ34*(1-'Table de mortalité H'!$AC65)</f>
        <v>1.6853776546330336E-2</v>
      </c>
      <c r="CB34" s="170">
        <f>CA34*(1-'Table de mortalité H'!$AC65)</f>
        <v>1.6685238780867032E-2</v>
      </c>
      <c r="CC34" s="170">
        <f>CB34*(1-'Table de mortalité H'!$AC65)</f>
        <v>1.6518386393058363E-2</v>
      </c>
      <c r="CD34" s="170">
        <f>CC34*(1-'Table de mortalité H'!$AC65)</f>
        <v>1.635320252912778E-2</v>
      </c>
      <c r="CE34" s="170">
        <f>CD34*(1-'Table de mortalité H'!$AC65)</f>
        <v>1.6189670503836504E-2</v>
      </c>
      <c r="CF34" s="170">
        <f>CE34*(1-'Table de mortalité H'!$AC65)</f>
        <v>1.6027773798798137E-2</v>
      </c>
      <c r="CG34" s="170">
        <f>CF34*(1-'Table de mortalité H'!$AC65)</f>
        <v>1.5867496060810157E-2</v>
      </c>
      <c r="CH34" s="170">
        <f>CG34*(1-'Table de mortalité H'!$AC65)</f>
        <v>1.5708821100202056E-2</v>
      </c>
      <c r="CI34" s="170">
        <f>CH34*(1-'Table de mortalité H'!$AC65)</f>
        <v>1.5551732889200035E-2</v>
      </c>
      <c r="CJ34" s="170">
        <f>CI34*(1-'Table de mortalité H'!$AC65)</f>
        <v>1.5396215560308034E-2</v>
      </c>
      <c r="CK34" s="170">
        <f>CJ34*(1-'Table de mortalité H'!$AC65)</f>
        <v>1.5242253404704953E-2</v>
      </c>
      <c r="CL34" s="170">
        <f>CK34*(1-'Table de mortalité H'!$AC65)</f>
        <v>1.5089830870657904E-2</v>
      </c>
      <c r="CM34" s="170">
        <f>CL34*(1-'Table de mortalité H'!$AC65)</f>
        <v>1.4938932561951324E-2</v>
      </c>
      <c r="CN34" s="170">
        <f>CM34*(1-'Table de mortalité H'!$AC65)</f>
        <v>1.4789543236331811E-2</v>
      </c>
      <c r="CO34" s="170">
        <f>CN34*(1-'Table de mortalité H'!$AC65)</f>
        <v>1.4641647803968491E-2</v>
      </c>
      <c r="CP34" s="170">
        <f>CO34*(1-'Table de mortalité H'!$AC65)</f>
        <v>1.4495231325928806E-2</v>
      </c>
      <c r="CQ34" s="170">
        <f>CP34*(1-'Table de mortalité H'!$AC65)</f>
        <v>1.4350279012669517E-2</v>
      </c>
      <c r="CR34" s="170">
        <f>CQ34*(1-'Table de mortalité H'!$AC65)</f>
        <v>1.4206776222542822E-2</v>
      </c>
      <c r="CS34" s="170">
        <f>CR34*(1-'Table de mortalité H'!$AC65)</f>
        <v>1.4064708460317394E-2</v>
      </c>
      <c r="CT34" s="170">
        <f>CS34*(1-'Table de mortalité H'!$AC65)</f>
        <v>1.392406137571422E-2</v>
      </c>
      <c r="CU34" s="170">
        <f>CT34*(1-'Table de mortalité H'!$AC65)</f>
        <v>1.3784820761957077E-2</v>
      </c>
      <c r="CV34" s="170">
        <f>CU34*(1-'Table de mortalité H'!$AC65)</f>
        <v>1.3646972554337507E-2</v>
      </c>
      <c r="CW34" s="170">
        <f>CV34*(1-'Table de mortalité H'!$AC65)</f>
        <v>1.3510502828794131E-2</v>
      </c>
      <c r="CX34" s="170">
        <f>CW34*(1-'Table de mortalité H'!$AC65)</f>
        <v>1.337539780050619E-2</v>
      </c>
      <c r="CY34" s="170">
        <f>CX34*(1-'Table de mortalité H'!$AC65)</f>
        <v>1.3241643822501127E-2</v>
      </c>
      <c r="CZ34" s="170">
        <f>CY34*(1-'Table de mortalité H'!$AC65)</f>
        <v>1.3109227384276115E-2</v>
      </c>
      <c r="DA34" s="170">
        <f>CZ34*(1-'Table de mortalité H'!$AC65)</f>
        <v>1.2978135110433353E-2</v>
      </c>
      <c r="DB34" s="170">
        <f>DA34*(1-'Table de mortalité H'!$AC65)</f>
        <v>1.284835375932902E-2</v>
      </c>
      <c r="DC34" s="170">
        <f>DB34*(1-'Table de mortalité H'!$AC65)</f>
        <v>1.271987022173573E-2</v>
      </c>
      <c r="DD34" s="170">
        <f>DC34*(1-'Table de mortalité H'!$AC65)</f>
        <v>1.2592671519518372E-2</v>
      </c>
      <c r="DE34" s="170">
        <f>DD34*(1-'Table de mortalité H'!$AC65)</f>
        <v>1.2466744804323188E-2</v>
      </c>
      <c r="DF34" s="170">
        <f>DE34*(1-'Table de mortalité H'!$AC65)</f>
        <v>1.2342077356279957E-2</v>
      </c>
      <c r="DG34" s="170">
        <f>DF34*(1-'Table de mortalité H'!$AC65)</f>
        <v>1.2218656582717157E-2</v>
      </c>
      <c r="DH34" s="170">
        <f>DG34*(1-'Table de mortalité H'!$AC65)</f>
        <v>1.2096470016889986E-2</v>
      </c>
      <c r="DI34" s="170">
        <f>DH34*(1-'Table de mortalité H'!$AC65)</f>
        <v>1.1975505316721086E-2</v>
      </c>
      <c r="DJ34" s="170">
        <f>DI34*(1-'Table de mortalité H'!$AC65)</f>
        <v>1.1855750263553875E-2</v>
      </c>
      <c r="DK34" s="170">
        <f>DJ34*(1-'Table de mortalité H'!$AC65)</f>
        <v>1.1737192760918336E-2</v>
      </c>
    </row>
    <row r="35" spans="1:115" x14ac:dyDescent="0.25">
      <c r="A35" s="16"/>
      <c r="B35" s="16">
        <v>79</v>
      </c>
      <c r="C35" s="16"/>
      <c r="D35" s="170">
        <f>'Table de mortalité H'!AG66</f>
        <v>4.3923000000000004E-2</v>
      </c>
      <c r="E35" s="170">
        <f>'Table de mortalité H'!AH66</f>
        <v>4.2978655500000004E-2</v>
      </c>
      <c r="F35" s="170">
        <f>'Table de mortalité H'!AI66</f>
        <v>4.2097593062250006E-2</v>
      </c>
      <c r="G35" s="170">
        <f>'Table de mortalité H'!AJ66</f>
        <v>4.1272480238229908E-2</v>
      </c>
      <c r="H35" s="170">
        <f>'Table de mortalité H'!AK66</f>
        <v>4.0500684857775006E-2</v>
      </c>
      <c r="I35" s="170">
        <f>'Table de mortalité H'!AL66</f>
        <v>3.9779772667306611E-2</v>
      </c>
      <c r="J35" s="170">
        <f>'Table de mortalité H'!AM66</f>
        <v>3.9107494509229131E-2</v>
      </c>
      <c r="K35" s="170">
        <f>'Table de mortalité H'!AN66</f>
        <v>3.8477863847630543E-2</v>
      </c>
      <c r="L35" s="170">
        <f>'Table de mortalité H'!AO66</f>
        <v>3.7893000317146562E-2</v>
      </c>
      <c r="M35" s="170">
        <f>'Table de mortalité H'!AP66</f>
        <v>3.7347341112579653E-2</v>
      </c>
      <c r="N35" s="170">
        <f>'Table de mortalité H'!AQ66</f>
        <v>3.6835682539337312E-2</v>
      </c>
      <c r="O35" s="170">
        <f>'Table de mortalité H'!AR66</f>
        <v>3.6356818666325924E-2</v>
      </c>
      <c r="P35" s="170">
        <f>'Table de mortalité H'!AS66</f>
        <v>3.5909629796730118E-2</v>
      </c>
      <c r="Q35" s="170">
        <f>'Table de mortalité H'!AT66</f>
        <v>3.5485896165128698E-2</v>
      </c>
      <c r="R35" s="170">
        <f>'Table de mortalité H'!AU66</f>
        <v>3.5088454128079261E-2</v>
      </c>
      <c r="S35" s="170">
        <f>'Table de mortalité H'!AV66</f>
        <v>3.4709498823496006E-2</v>
      </c>
      <c r="T35" s="170">
        <f>'Table de mortalité H'!AW66</f>
        <v>3.4345049085849302E-2</v>
      </c>
      <c r="U35" s="170">
        <f>'Table de mortalité H'!AX66</f>
        <v>3.399472958517364E-2</v>
      </c>
      <c r="V35" s="170">
        <f>'Table de mortalité H'!AY66</f>
        <v>3.3651382816363387E-2</v>
      </c>
      <c r="W35" s="170">
        <f>'Table de mortalité H'!AZ66</f>
        <v>3.3314868988199756E-2</v>
      </c>
      <c r="X35" s="170">
        <f>'Table de mortalité H'!BA66</f>
        <v>3.2981720298317758E-2</v>
      </c>
      <c r="Y35" s="170">
        <f>'Table de mortalité H'!BB66</f>
        <v>3.2651903095334583E-2</v>
      </c>
      <c r="Z35" s="170">
        <f>'Table de mortalité H'!BC66</f>
        <v>3.2325384064381235E-2</v>
      </c>
      <c r="AA35" s="170">
        <f>'Table de mortalité H'!BD66</f>
        <v>3.2002130223737421E-2</v>
      </c>
      <c r="AB35" s="170">
        <f>'Table de mortalité H'!BE66</f>
        <v>3.1682108921500043E-2</v>
      </c>
      <c r="AC35" s="170">
        <f>'Table de mortalité H'!BF66</f>
        <v>3.1365287832285045E-2</v>
      </c>
      <c r="AD35" s="170">
        <f>'Table de mortalité H'!BG66</f>
        <v>3.1051634953962196E-2</v>
      </c>
      <c r="AE35" s="170">
        <f>'Table de mortalité H'!BH66</f>
        <v>3.0741118604422572E-2</v>
      </c>
      <c r="AF35" s="170">
        <f>'Table de mortalité H'!BI66</f>
        <v>3.0433707418378347E-2</v>
      </c>
      <c r="AG35" s="170">
        <f>AF35*(1-'Table de mortalité H'!$AC66)</f>
        <v>3.0129370344194564E-2</v>
      </c>
      <c r="AH35" s="170">
        <f>AG35*(1-'Table de mortalité H'!$AC66)</f>
        <v>2.982807664075262E-2</v>
      </c>
      <c r="AI35" s="170">
        <f>AH35*(1-'Table de mortalité H'!$AC66)</f>
        <v>2.9529795874345094E-2</v>
      </c>
      <c r="AJ35" s="170">
        <f>AI35*(1-'Table de mortalité H'!$AC66)</f>
        <v>2.9234497915601641E-2</v>
      </c>
      <c r="AK35" s="170">
        <f>AJ35*(1-'Table de mortalité H'!$AC66)</f>
        <v>2.8942152936445625E-2</v>
      </c>
      <c r="AL35" s="170">
        <f>AK35*(1-'Table de mortalité H'!$AC66)</f>
        <v>2.8652731407081168E-2</v>
      </c>
      <c r="AM35" s="170">
        <f>AL35*(1-'Table de mortalité H'!$AC66)</f>
        <v>2.8366204093010355E-2</v>
      </c>
      <c r="AN35" s="170">
        <f>AM35*(1-'Table de mortalité H'!$AC66)</f>
        <v>2.8082542052080252E-2</v>
      </c>
      <c r="AO35" s="170">
        <f>AN35*(1-'Table de mortalité H'!$AC66)</f>
        <v>2.7801716631559448E-2</v>
      </c>
      <c r="AP35" s="170">
        <f>AO35*(1-'Table de mortalité H'!$AC66)</f>
        <v>2.7523699465243853E-2</v>
      </c>
      <c r="AQ35" s="170">
        <f>AP35*(1-'Table de mortalité H'!$AC66)</f>
        <v>2.7248462470591414E-2</v>
      </c>
      <c r="AR35" s="170">
        <f>AQ35*(1-'Table de mortalité H'!$AC66)</f>
        <v>2.6975977845885499E-2</v>
      </c>
      <c r="AS35" s="170">
        <f>AR35*(1-'Table de mortalité H'!$AC66)</f>
        <v>2.6706218067426644E-2</v>
      </c>
      <c r="AT35" s="170">
        <f>AS35*(1-'Table de mortalité H'!$AC66)</f>
        <v>2.6439155886752379E-2</v>
      </c>
      <c r="AU35" s="170">
        <f>AT35*(1-'Table de mortalité H'!$AC66)</f>
        <v>2.6174764327884854E-2</v>
      </c>
      <c r="AV35" s="170">
        <f>AU35*(1-'Table de mortalité H'!$AC66)</f>
        <v>2.5913016684606004E-2</v>
      </c>
      <c r="AW35" s="170">
        <f>AV35*(1-'Table de mortalité H'!$AC66)</f>
        <v>2.5653886517759943E-2</v>
      </c>
      <c r="AX35" s="170">
        <f>AW35*(1-'Table de mortalité H'!$AC66)</f>
        <v>2.5397347652582343E-2</v>
      </c>
      <c r="AY35" s="170">
        <f>AX35*(1-'Table de mortalité H'!$AC66)</f>
        <v>2.514337417605652E-2</v>
      </c>
      <c r="AZ35" s="170">
        <f>AY35*(1-'Table de mortalité H'!$AC66)</f>
        <v>2.4891940434295955E-2</v>
      </c>
      <c r="BA35" s="170">
        <f>AZ35*(1-'Table de mortalité H'!$AC66)</f>
        <v>2.4643021029952996E-2</v>
      </c>
      <c r="BB35" s="170">
        <f>BA35*(1-'Table de mortalité H'!$AC66)</f>
        <v>2.4396590819653466E-2</v>
      </c>
      <c r="BC35" s="170">
        <f>BB35*(1-'Table de mortalité H'!$AC66)</f>
        <v>2.4152624911456932E-2</v>
      </c>
      <c r="BD35" s="170">
        <f>BC35*(1-'Table de mortalité H'!$AC66)</f>
        <v>2.3911098662342364E-2</v>
      </c>
      <c r="BE35" s="170">
        <f>BD35*(1-'Table de mortalité H'!$AC66)</f>
        <v>2.3671987675718941E-2</v>
      </c>
      <c r="BF35" s="170">
        <f>BE35*(1-'Table de mortalité H'!$AC66)</f>
        <v>2.343526779896175E-2</v>
      </c>
      <c r="BG35" s="170">
        <f>BF35*(1-'Table de mortalité H'!$AC66)</f>
        <v>2.3200915120972134E-2</v>
      </c>
      <c r="BH35" s="170">
        <f>BG35*(1-'Table de mortalité H'!$AC66)</f>
        <v>2.2968905969762414E-2</v>
      </c>
      <c r="BI35" s="170">
        <f>BH35*(1-'Table de mortalité H'!$AC66)</f>
        <v>2.273921691006479E-2</v>
      </c>
      <c r="BJ35" s="170">
        <f>BI35*(1-'Table de mortalité H'!$AC66)</f>
        <v>2.2511824740964144E-2</v>
      </c>
      <c r="BK35" s="170">
        <f>BJ35*(1-'Table de mortalité H'!$AC66)</f>
        <v>2.2286706493554503E-2</v>
      </c>
      <c r="BL35" s="170">
        <f>BK35*(1-'Table de mortalité H'!$AC66)</f>
        <v>2.2063839428618958E-2</v>
      </c>
      <c r="BM35" s="170">
        <f>BL35*(1-'Table de mortalité H'!$AC66)</f>
        <v>2.1843201034332769E-2</v>
      </c>
      <c r="BN35" s="170">
        <f>BM35*(1-'Table de mortalité H'!$AC66)</f>
        <v>2.1624769023989441E-2</v>
      </c>
      <c r="BO35" s="170">
        <f>BN35*(1-'Table de mortalité H'!$AC66)</f>
        <v>2.1408521333749545E-2</v>
      </c>
      <c r="BP35" s="170">
        <f>BO35*(1-'Table de mortalité H'!$AC66)</f>
        <v>2.1194436120412049E-2</v>
      </c>
      <c r="BQ35" s="170">
        <f>BP35*(1-'Table de mortalité H'!$AC66)</f>
        <v>2.0982491759207928E-2</v>
      </c>
      <c r="BR35" s="170">
        <f>BQ35*(1-'Table de mortalité H'!$AC66)</f>
        <v>2.0772666841615849E-2</v>
      </c>
      <c r="BS35" s="170">
        <f>BR35*(1-'Table de mortalité H'!$AC66)</f>
        <v>2.0564940173199691E-2</v>
      </c>
      <c r="BT35" s="170">
        <f>BS35*(1-'Table de mortalité H'!$AC66)</f>
        <v>2.0359290771467694E-2</v>
      </c>
      <c r="BU35" s="170">
        <f>BT35*(1-'Table de mortalité H'!$AC66)</f>
        <v>2.0155697863753017E-2</v>
      </c>
      <c r="BV35" s="170">
        <f>BU35*(1-'Table de mortalité H'!$AC66)</f>
        <v>1.9954140885115487E-2</v>
      </c>
      <c r="BW35" s="170">
        <f>BV35*(1-'Table de mortalité H'!$AC66)</f>
        <v>1.9754599476264331E-2</v>
      </c>
      <c r="BX35" s="170">
        <f>BW35*(1-'Table de mortalité H'!$AC66)</f>
        <v>1.9557053481501687E-2</v>
      </c>
      <c r="BY35" s="170">
        <f>BX35*(1-'Table de mortalité H'!$AC66)</f>
        <v>1.9361482946686669E-2</v>
      </c>
      <c r="BZ35" s="170">
        <f>BY35*(1-'Table de mortalité H'!$AC66)</f>
        <v>1.9167868117219801E-2</v>
      </c>
      <c r="CA35" s="170">
        <f>BZ35*(1-'Table de mortalité H'!$AC66)</f>
        <v>1.8976189436047602E-2</v>
      </c>
      <c r="CB35" s="170">
        <f>CA35*(1-'Table de mortalité H'!$AC66)</f>
        <v>1.8786427541687127E-2</v>
      </c>
      <c r="CC35" s="170">
        <f>CB35*(1-'Table de mortalité H'!$AC66)</f>
        <v>1.8598563266270254E-2</v>
      </c>
      <c r="CD35" s="170">
        <f>CC35*(1-'Table de mortalité H'!$AC66)</f>
        <v>1.8412577633607551E-2</v>
      </c>
      <c r="CE35" s="170">
        <f>CD35*(1-'Table de mortalité H'!$AC66)</f>
        <v>1.8228451857271476E-2</v>
      </c>
      <c r="CF35" s="170">
        <f>CE35*(1-'Table de mortalité H'!$AC66)</f>
        <v>1.8046167338698762E-2</v>
      </c>
      <c r="CG35" s="170">
        <f>CF35*(1-'Table de mortalité H'!$AC66)</f>
        <v>1.7865705665311774E-2</v>
      </c>
      <c r="CH35" s="170">
        <f>CG35*(1-'Table de mortalité H'!$AC66)</f>
        <v>1.7687048608658655E-2</v>
      </c>
      <c r="CI35" s="170">
        <f>CH35*(1-'Table de mortalité H'!$AC66)</f>
        <v>1.7510178122572068E-2</v>
      </c>
      <c r="CJ35" s="170">
        <f>CI35*(1-'Table de mortalité H'!$AC66)</f>
        <v>1.7335076341346348E-2</v>
      </c>
      <c r="CK35" s="170">
        <f>CJ35*(1-'Table de mortalité H'!$AC66)</f>
        <v>1.7161725577932885E-2</v>
      </c>
      <c r="CL35" s="170">
        <f>CK35*(1-'Table de mortalité H'!$AC66)</f>
        <v>1.6990108322153554E-2</v>
      </c>
      <c r="CM35" s="170">
        <f>CL35*(1-'Table de mortalité H'!$AC66)</f>
        <v>1.6820207238932017E-2</v>
      </c>
      <c r="CN35" s="170">
        <f>CM35*(1-'Table de mortalité H'!$AC66)</f>
        <v>1.6652005166542697E-2</v>
      </c>
      <c r="CO35" s="170">
        <f>CN35*(1-'Table de mortalité H'!$AC66)</f>
        <v>1.6485485114877269E-2</v>
      </c>
      <c r="CP35" s="170">
        <f>CO35*(1-'Table de mortalité H'!$AC66)</f>
        <v>1.6320630263728497E-2</v>
      </c>
      <c r="CQ35" s="170">
        <f>CP35*(1-'Table de mortalité H'!$AC66)</f>
        <v>1.6157423961091211E-2</v>
      </c>
      <c r="CR35" s="170">
        <f>CQ35*(1-'Table de mortalité H'!$AC66)</f>
        <v>1.5995849721480299E-2</v>
      </c>
      <c r="CS35" s="170">
        <f>CR35*(1-'Table de mortalité H'!$AC66)</f>
        <v>1.5835891224265496E-2</v>
      </c>
      <c r="CT35" s="170">
        <f>CS35*(1-'Table de mortalité H'!$AC66)</f>
        <v>1.5677532312022843E-2</v>
      </c>
      <c r="CU35" s="170">
        <f>CT35*(1-'Table de mortalité H'!$AC66)</f>
        <v>1.5520756988902614E-2</v>
      </c>
      <c r="CV35" s="170">
        <f>CU35*(1-'Table de mortalité H'!$AC66)</f>
        <v>1.5365549419013589E-2</v>
      </c>
      <c r="CW35" s="170">
        <f>CV35*(1-'Table de mortalité H'!$AC66)</f>
        <v>1.5211893924823453E-2</v>
      </c>
      <c r="CX35" s="170">
        <f>CW35*(1-'Table de mortalité H'!$AC66)</f>
        <v>1.5059774985575218E-2</v>
      </c>
      <c r="CY35" s="170">
        <f>CX35*(1-'Table de mortalité H'!$AC66)</f>
        <v>1.4909177235719466E-2</v>
      </c>
      <c r="CZ35" s="170">
        <f>CY35*(1-'Table de mortalité H'!$AC66)</f>
        <v>1.4760085463362271E-2</v>
      </c>
      <c r="DA35" s="170">
        <f>CZ35*(1-'Table de mortalité H'!$AC66)</f>
        <v>1.4612484608728649E-2</v>
      </c>
      <c r="DB35" s="170">
        <f>DA35*(1-'Table de mortalité H'!$AC66)</f>
        <v>1.4466359762641363E-2</v>
      </c>
      <c r="DC35" s="170">
        <f>DB35*(1-'Table de mortalité H'!$AC66)</f>
        <v>1.432169616501495E-2</v>
      </c>
      <c r="DD35" s="170">
        <f>DC35*(1-'Table de mortalité H'!$AC66)</f>
        <v>1.41784792033648E-2</v>
      </c>
      <c r="DE35" s="170">
        <f>DD35*(1-'Table de mortalité H'!$AC66)</f>
        <v>1.4036694411331152E-2</v>
      </c>
      <c r="DF35" s="170">
        <f>DE35*(1-'Table de mortalité H'!$AC66)</f>
        <v>1.3896327467217841E-2</v>
      </c>
      <c r="DG35" s="170">
        <f>DF35*(1-'Table de mortalité H'!$AC66)</f>
        <v>1.3757364192545663E-2</v>
      </c>
      <c r="DH35" s="170">
        <f>DG35*(1-'Table de mortalité H'!$AC66)</f>
        <v>1.3619790550620205E-2</v>
      </c>
      <c r="DI35" s="170">
        <f>DH35*(1-'Table de mortalité H'!$AC66)</f>
        <v>1.3483592645114003E-2</v>
      </c>
      <c r="DJ35" s="170">
        <f>DI35*(1-'Table de mortalité H'!$AC66)</f>
        <v>1.3348756718662863E-2</v>
      </c>
      <c r="DK35" s="170">
        <f>DJ35*(1-'Table de mortalité H'!$AC66)</f>
        <v>1.3215269151476234E-2</v>
      </c>
    </row>
    <row r="36" spans="1:115" x14ac:dyDescent="0.25">
      <c r="A36" s="16"/>
      <c r="B36" s="16">
        <v>80</v>
      </c>
      <c r="C36" s="16"/>
      <c r="D36" s="170">
        <f>'Table de mortalité H'!AG67</f>
        <v>4.9577000000000003E-2</v>
      </c>
      <c r="E36" s="170">
        <f>'Table de mortalité H'!AH67</f>
        <v>4.8521009900000002E-2</v>
      </c>
      <c r="F36" s="170">
        <f>'Table de mortalité H'!AI67</f>
        <v>4.7531181298040001E-2</v>
      </c>
      <c r="G36" s="170">
        <f>'Table de mortalité H'!AJ67</f>
        <v>4.6604323262728224E-2</v>
      </c>
      <c r="H36" s="170">
        <f>'Table de mortalité H'!AK67</f>
        <v>4.5732822417715202E-2</v>
      </c>
      <c r="I36" s="170">
        <f>'Table de mortalité H'!AL67</f>
        <v>4.4918778178679869E-2</v>
      </c>
      <c r="J36" s="170">
        <f>'Table de mortalité H'!AM67</f>
        <v>4.4159650827460178E-2</v>
      </c>
      <c r="K36" s="170">
        <f>'Table de mortalité H'!AN67</f>
        <v>4.344868044913807E-2</v>
      </c>
      <c r="L36" s="170">
        <f>'Table de mortalité H'!AO67</f>
        <v>4.2783915638266258E-2</v>
      </c>
      <c r="M36" s="170">
        <f>'Table de mortalité H'!AP67</f>
        <v>4.2163548861511399E-2</v>
      </c>
      <c r="N36" s="170">
        <f>'Table de mortalité H'!AQ67</f>
        <v>4.1585908242108692E-2</v>
      </c>
      <c r="O36" s="170">
        <f>'Table de mortalité H'!AR67</f>
        <v>4.104529143496128E-2</v>
      </c>
      <c r="P36" s="170">
        <f>'Table de mortalité H'!AS67</f>
        <v>4.0536329821167762E-2</v>
      </c>
      <c r="Q36" s="170">
        <f>'Table de mortalité H'!AT67</f>
        <v>4.005800112927798E-2</v>
      </c>
      <c r="R36" s="170">
        <f>'Table de mortalité H'!AU67</f>
        <v>3.9605345716517137E-2</v>
      </c>
      <c r="S36" s="170">
        <f>'Table de mortalité H'!AV67</f>
        <v>3.917760798277875E-2</v>
      </c>
      <c r="T36" s="170">
        <f>'Table de mortalité H'!AW67</f>
        <v>3.8766243098959575E-2</v>
      </c>
      <c r="U36" s="170">
        <f>'Table de mortalité H'!AX67</f>
        <v>3.837082741935019E-2</v>
      </c>
      <c r="V36" s="170">
        <f>'Table de mortalité H'!AY67</f>
        <v>3.7983282062414754E-2</v>
      </c>
      <c r="W36" s="170">
        <f>'Table de mortalité H'!AZ67</f>
        <v>3.7603449241790605E-2</v>
      </c>
      <c r="X36" s="170">
        <f>'Table de mortalité H'!BA67</f>
        <v>3.7227414749372696E-2</v>
      </c>
      <c r="Y36" s="170">
        <f>'Table de mortalité H'!BB67</f>
        <v>3.6855140601878972E-2</v>
      </c>
      <c r="Z36" s="170">
        <f>'Table de mortalité H'!BC67</f>
        <v>3.6486589195860182E-2</v>
      </c>
      <c r="AA36" s="170">
        <f>'Table de mortalité H'!BD67</f>
        <v>3.6121723303901579E-2</v>
      </c>
      <c r="AB36" s="170">
        <f>'Table de mortalité H'!BE67</f>
        <v>3.5760506070862563E-2</v>
      </c>
      <c r="AC36" s="170">
        <f>'Table de mortalité H'!BF67</f>
        <v>3.5402901010153941E-2</v>
      </c>
      <c r="AD36" s="170">
        <f>'Table de mortalité H'!BG67</f>
        <v>3.5048872000052404E-2</v>
      </c>
      <c r="AE36" s="170">
        <f>'Table de mortalité H'!BH67</f>
        <v>3.4698383280051877E-2</v>
      </c>
      <c r="AF36" s="170">
        <f>'Table de mortalité H'!BI67</f>
        <v>3.4351399447251359E-2</v>
      </c>
      <c r="AG36" s="170">
        <f>AF36*(1-'Table de mortalité H'!$AC67)</f>
        <v>3.4007885452778844E-2</v>
      </c>
      <c r="AH36" s="170">
        <f>AG36*(1-'Table de mortalité H'!$AC67)</f>
        <v>3.3667806598251054E-2</v>
      </c>
      <c r="AI36" s="170">
        <f>AH36*(1-'Table de mortalité H'!$AC67)</f>
        <v>3.3331128532268543E-2</v>
      </c>
      <c r="AJ36" s="170">
        <f>AI36*(1-'Table de mortalité H'!$AC67)</f>
        <v>3.2997817246945858E-2</v>
      </c>
      <c r="AK36" s="170">
        <f>AJ36*(1-'Table de mortalité H'!$AC67)</f>
        <v>3.2667839074476401E-2</v>
      </c>
      <c r="AL36" s="170">
        <f>AK36*(1-'Table de mortalité H'!$AC67)</f>
        <v>3.2341160683731635E-2</v>
      </c>
      <c r="AM36" s="170">
        <f>AL36*(1-'Table de mortalité H'!$AC67)</f>
        <v>3.2017749076894315E-2</v>
      </c>
      <c r="AN36" s="170">
        <f>AM36*(1-'Table de mortalité H'!$AC67)</f>
        <v>3.1697571586125371E-2</v>
      </c>
      <c r="AO36" s="170">
        <f>AN36*(1-'Table de mortalité H'!$AC67)</f>
        <v>3.1380595870264115E-2</v>
      </c>
      <c r="AP36" s="170">
        <f>AO36*(1-'Table de mortalité H'!$AC67)</f>
        <v>3.1066789911561473E-2</v>
      </c>
      <c r="AQ36" s="170">
        <f>AP36*(1-'Table de mortalité H'!$AC67)</f>
        <v>3.0756122012445857E-2</v>
      </c>
      <c r="AR36" s="170">
        <f>AQ36*(1-'Table de mortalité H'!$AC67)</f>
        <v>3.0448560792321399E-2</v>
      </c>
      <c r="AS36" s="170">
        <f>AR36*(1-'Table de mortalité H'!$AC67)</f>
        <v>3.0144075184398184E-2</v>
      </c>
      <c r="AT36" s="170">
        <f>AS36*(1-'Table de mortalité H'!$AC67)</f>
        <v>2.9842634432554201E-2</v>
      </c>
      <c r="AU36" s="170">
        <f>AT36*(1-'Table de mortalité H'!$AC67)</f>
        <v>2.9544208088228659E-2</v>
      </c>
      <c r="AV36" s="170">
        <f>AU36*(1-'Table de mortalité H'!$AC67)</f>
        <v>2.9248766007346372E-2</v>
      </c>
      <c r="AW36" s="170">
        <f>AV36*(1-'Table de mortalité H'!$AC67)</f>
        <v>2.8956278347272907E-2</v>
      </c>
      <c r="AX36" s="170">
        <f>AW36*(1-'Table de mortalité H'!$AC67)</f>
        <v>2.8666715563800179E-2</v>
      </c>
      <c r="AY36" s="170">
        <f>AX36*(1-'Table de mortalité H'!$AC67)</f>
        <v>2.8380048408162176E-2</v>
      </c>
      <c r="AZ36" s="170">
        <f>AY36*(1-'Table de mortalité H'!$AC67)</f>
        <v>2.8096247924080553E-2</v>
      </c>
      <c r="BA36" s="170">
        <f>AZ36*(1-'Table de mortalité H'!$AC67)</f>
        <v>2.7815285444839747E-2</v>
      </c>
      <c r="BB36" s="170">
        <f>BA36*(1-'Table de mortalité H'!$AC67)</f>
        <v>2.7537132590391349E-2</v>
      </c>
      <c r="BC36" s="170">
        <f>BB36*(1-'Table de mortalité H'!$AC67)</f>
        <v>2.7261761264487434E-2</v>
      </c>
      <c r="BD36" s="170">
        <f>BC36*(1-'Table de mortalité H'!$AC67)</f>
        <v>2.6989143651842559E-2</v>
      </c>
      <c r="BE36" s="170">
        <f>BD36*(1-'Table de mortalité H'!$AC67)</f>
        <v>2.6719252215324132E-2</v>
      </c>
      <c r="BF36" s="170">
        <f>BE36*(1-'Table de mortalité H'!$AC67)</f>
        <v>2.6452059693170892E-2</v>
      </c>
      <c r="BG36" s="170">
        <f>BF36*(1-'Table de mortalité H'!$AC67)</f>
        <v>2.6187539096239183E-2</v>
      </c>
      <c r="BH36" s="170">
        <f>BG36*(1-'Table de mortalité H'!$AC67)</f>
        <v>2.592566370527679E-2</v>
      </c>
      <c r="BI36" s="170">
        <f>BH36*(1-'Table de mortalité H'!$AC67)</f>
        <v>2.5666407068224022E-2</v>
      </c>
      <c r="BJ36" s="170">
        <f>BI36*(1-'Table de mortalité H'!$AC67)</f>
        <v>2.5409742997541781E-2</v>
      </c>
      <c r="BK36" s="170">
        <f>BJ36*(1-'Table de mortalité H'!$AC67)</f>
        <v>2.5155645567566363E-2</v>
      </c>
      <c r="BL36" s="170">
        <f>BK36*(1-'Table de mortalité H'!$AC67)</f>
        <v>2.4904089111890699E-2</v>
      </c>
      <c r="BM36" s="170">
        <f>BL36*(1-'Table de mortalité H'!$AC67)</f>
        <v>2.4655048220771792E-2</v>
      </c>
      <c r="BN36" s="170">
        <f>BM36*(1-'Table de mortalité H'!$AC67)</f>
        <v>2.4408497738564072E-2</v>
      </c>
      <c r="BO36" s="170">
        <f>BN36*(1-'Table de mortalité H'!$AC67)</f>
        <v>2.4164412761178432E-2</v>
      </c>
      <c r="BP36" s="170">
        <f>BO36*(1-'Table de mortalité H'!$AC67)</f>
        <v>2.3922768633566648E-2</v>
      </c>
      <c r="BQ36" s="170">
        <f>BP36*(1-'Table de mortalité H'!$AC67)</f>
        <v>2.3683540947230981E-2</v>
      </c>
      <c r="BR36" s="170">
        <f>BQ36*(1-'Table de mortalité H'!$AC67)</f>
        <v>2.3446705537758669E-2</v>
      </c>
      <c r="BS36" s="170">
        <f>BR36*(1-'Table de mortalité H'!$AC67)</f>
        <v>2.3212238482381083E-2</v>
      </c>
      <c r="BT36" s="170">
        <f>BS36*(1-'Table de mortalité H'!$AC67)</f>
        <v>2.2980116097557273E-2</v>
      </c>
      <c r="BU36" s="170">
        <f>BT36*(1-'Table de mortalité H'!$AC67)</f>
        <v>2.2750314936581702E-2</v>
      </c>
      <c r="BV36" s="170">
        <f>BU36*(1-'Table de mortalité H'!$AC67)</f>
        <v>2.2522811787215883E-2</v>
      </c>
      <c r="BW36" s="170">
        <f>BV36*(1-'Table de mortalité H'!$AC67)</f>
        <v>2.2297583669343726E-2</v>
      </c>
      <c r="BX36" s="170">
        <f>BW36*(1-'Table de mortalité H'!$AC67)</f>
        <v>2.2074607832650289E-2</v>
      </c>
      <c r="BY36" s="170">
        <f>BX36*(1-'Table de mortalité H'!$AC67)</f>
        <v>2.1853861754323786E-2</v>
      </c>
      <c r="BZ36" s="170">
        <f>BY36*(1-'Table de mortalité H'!$AC67)</f>
        <v>2.1635323136780547E-2</v>
      </c>
      <c r="CA36" s="170">
        <f>BZ36*(1-'Table de mortalité H'!$AC67)</f>
        <v>2.1418969905412741E-2</v>
      </c>
      <c r="CB36" s="170">
        <f>CA36*(1-'Table de mortalité H'!$AC67)</f>
        <v>2.1204780206358614E-2</v>
      </c>
      <c r="CC36" s="170">
        <f>CB36*(1-'Table de mortalité H'!$AC67)</f>
        <v>2.0992732404295028E-2</v>
      </c>
      <c r="CD36" s="170">
        <f>CC36*(1-'Table de mortalité H'!$AC67)</f>
        <v>2.0782805080252077E-2</v>
      </c>
      <c r="CE36" s="170">
        <f>CD36*(1-'Table de mortalité H'!$AC67)</f>
        <v>2.0574977029449555E-2</v>
      </c>
      <c r="CF36" s="170">
        <f>CE36*(1-'Table de mortalité H'!$AC67)</f>
        <v>2.0369227259155059E-2</v>
      </c>
      <c r="CG36" s="170">
        <f>CF36*(1-'Table de mortalité H'!$AC67)</f>
        <v>2.0165534986563507E-2</v>
      </c>
      <c r="CH36" s="170">
        <f>CG36*(1-'Table de mortalité H'!$AC67)</f>
        <v>1.9963879636697872E-2</v>
      </c>
      <c r="CI36" s="170">
        <f>CH36*(1-'Table de mortalité H'!$AC67)</f>
        <v>1.9764240840330894E-2</v>
      </c>
      <c r="CJ36" s="170">
        <f>CI36*(1-'Table de mortalité H'!$AC67)</f>
        <v>1.9566598431927585E-2</v>
      </c>
      <c r="CK36" s="170">
        <f>CJ36*(1-'Table de mortalité H'!$AC67)</f>
        <v>1.9370932447608308E-2</v>
      </c>
      <c r="CL36" s="170">
        <f>CK36*(1-'Table de mortalité H'!$AC67)</f>
        <v>1.9177223123132227E-2</v>
      </c>
      <c r="CM36" s="170">
        <f>CL36*(1-'Table de mortalité H'!$AC67)</f>
        <v>1.8985450891900905E-2</v>
      </c>
      <c r="CN36" s="170">
        <f>CM36*(1-'Table de mortalité H'!$AC67)</f>
        <v>1.8795596382981894E-2</v>
      </c>
      <c r="CO36" s="170">
        <f>CN36*(1-'Table de mortalité H'!$AC67)</f>
        <v>1.8607640419152076E-2</v>
      </c>
      <c r="CP36" s="170">
        <f>CO36*(1-'Table de mortalité H'!$AC67)</f>
        <v>1.8421564014960555E-2</v>
      </c>
      <c r="CQ36" s="170">
        <f>CP36*(1-'Table de mortalité H'!$AC67)</f>
        <v>1.823734837481095E-2</v>
      </c>
      <c r="CR36" s="170">
        <f>CQ36*(1-'Table de mortalité H'!$AC67)</f>
        <v>1.805497489106284E-2</v>
      </c>
      <c r="CS36" s="170">
        <f>CR36*(1-'Table de mortalité H'!$AC67)</f>
        <v>1.7874425142152209E-2</v>
      </c>
      <c r="CT36" s="170">
        <f>CS36*(1-'Table de mortalité H'!$AC67)</f>
        <v>1.7695680890730689E-2</v>
      </c>
      <c r="CU36" s="170">
        <f>CT36*(1-'Table de mortalité H'!$AC67)</f>
        <v>1.7518724081823381E-2</v>
      </c>
      <c r="CV36" s="170">
        <f>CU36*(1-'Table de mortalité H'!$AC67)</f>
        <v>1.7343536841005147E-2</v>
      </c>
      <c r="CW36" s="170">
        <f>CV36*(1-'Table de mortalité H'!$AC67)</f>
        <v>1.7170101472595095E-2</v>
      </c>
      <c r="CX36" s="170">
        <f>CW36*(1-'Table de mortalité H'!$AC67)</f>
        <v>1.6998400457869146E-2</v>
      </c>
      <c r="CY36" s="170">
        <f>CX36*(1-'Table de mortalité H'!$AC67)</f>
        <v>1.6828416453290453E-2</v>
      </c>
      <c r="CZ36" s="170">
        <f>CY36*(1-'Table de mortalité H'!$AC67)</f>
        <v>1.6660132288757547E-2</v>
      </c>
      <c r="DA36" s="170">
        <f>CZ36*(1-'Table de mortalité H'!$AC67)</f>
        <v>1.649353096586997E-2</v>
      </c>
      <c r="DB36" s="170">
        <f>DA36*(1-'Table de mortalité H'!$AC67)</f>
        <v>1.6328595656211271E-2</v>
      </c>
      <c r="DC36" s="170">
        <f>DB36*(1-'Table de mortalité H'!$AC67)</f>
        <v>1.6165309699649157E-2</v>
      </c>
      <c r="DD36" s="170">
        <f>DC36*(1-'Table de mortalité H'!$AC67)</f>
        <v>1.6003656602652665E-2</v>
      </c>
      <c r="DE36" s="170">
        <f>DD36*(1-'Table de mortalité H'!$AC67)</f>
        <v>1.5843620036626139E-2</v>
      </c>
      <c r="DF36" s="170">
        <f>DE36*(1-'Table de mortalité H'!$AC67)</f>
        <v>1.5685183836259876E-2</v>
      </c>
      <c r="DG36" s="170">
        <f>DF36*(1-'Table de mortalité H'!$AC67)</f>
        <v>1.5528331997897276E-2</v>
      </c>
      <c r="DH36" s="170">
        <f>DG36*(1-'Table de mortalité H'!$AC67)</f>
        <v>1.5373048677918303E-2</v>
      </c>
      <c r="DI36" s="170">
        <f>DH36*(1-'Table de mortalité H'!$AC67)</f>
        <v>1.5219318191139121E-2</v>
      </c>
      <c r="DJ36" s="170">
        <f>DI36*(1-'Table de mortalité H'!$AC67)</f>
        <v>1.506712500922773E-2</v>
      </c>
      <c r="DK36" s="170">
        <f>DJ36*(1-'Table de mortalité H'!$AC67)</f>
        <v>1.4916453759135452E-2</v>
      </c>
    </row>
    <row r="37" spans="1:115" x14ac:dyDescent="0.25">
      <c r="A37" s="16"/>
      <c r="B37" s="16">
        <v>81</v>
      </c>
      <c r="C37" s="16"/>
      <c r="D37" s="170">
        <f>'Table de mortalité H'!AG68</f>
        <v>5.5502800000000005E-2</v>
      </c>
      <c r="E37" s="170">
        <f>'Table de mortalité H'!AH68</f>
        <v>5.4331690920000002E-2</v>
      </c>
      <c r="F37" s="170">
        <f>'Table de mortalité H'!AI68</f>
        <v>5.3228757594324001E-2</v>
      </c>
      <c r="G37" s="170">
        <f>'Table de mortalité H'!AJ68</f>
        <v>5.2190796821234682E-2</v>
      </c>
      <c r="H37" s="170">
        <f>'Table de mortalité H'!AK68</f>
        <v>5.1220048000359716E-2</v>
      </c>
      <c r="I37" s="170">
        <f>'Table de mortalité H'!AL68</f>
        <v>5.030833114595331E-2</v>
      </c>
      <c r="J37" s="170">
        <f>'Table de mortalité H'!AM68</f>
        <v>4.9458120349586694E-2</v>
      </c>
      <c r="K37" s="170">
        <f>'Table de mortalité H'!AN68</f>
        <v>4.8661844611958348E-2</v>
      </c>
      <c r="L37" s="170">
        <f>'Table de mortalité H'!AO68</f>
        <v>4.7917318389395384E-2</v>
      </c>
      <c r="M37" s="170">
        <f>'Table de mortalité H'!AP68</f>
        <v>4.7222517272749155E-2</v>
      </c>
      <c r="N37" s="170">
        <f>'Table de mortalité H'!AQ68</f>
        <v>4.6570846534385216E-2</v>
      </c>
      <c r="O37" s="170">
        <f>'Table de mortalité H'!AR68</f>
        <v>4.5960768444784771E-2</v>
      </c>
      <c r="P37" s="170">
        <f>'Table de mortalité H'!AS68</f>
        <v>4.5390854916069444E-2</v>
      </c>
      <c r="Q37" s="170">
        <f>'Table de mortalité H'!AT68</f>
        <v>4.4855242828059826E-2</v>
      </c>
      <c r="R37" s="170">
        <f>'Table de mortalité H'!AU68</f>
        <v>4.4348378584102753E-2</v>
      </c>
      <c r="S37" s="170">
        <f>'Table de mortalité H'!AV68</f>
        <v>4.3864981257536032E-2</v>
      </c>
      <c r="T37" s="170">
        <f>'Table de mortalité H'!AW68</f>
        <v>4.3404398954331902E-2</v>
      </c>
      <c r="U37" s="170">
        <f>'Table de mortalité H'!AX68</f>
        <v>4.2961674084997716E-2</v>
      </c>
      <c r="V37" s="170">
        <f>'Table de mortalité H'!AY68</f>
        <v>4.2527761176739239E-2</v>
      </c>
      <c r="W37" s="170">
        <f>'Table de mortalité H'!AZ68</f>
        <v>4.2102483564971843E-2</v>
      </c>
      <c r="X37" s="170">
        <f>'Table de mortalité H'!BA68</f>
        <v>4.1681458729322121E-2</v>
      </c>
      <c r="Y37" s="170">
        <f>'Table de mortalité H'!BB68</f>
        <v>4.1264644142028899E-2</v>
      </c>
      <c r="Z37" s="170">
        <f>'Table de mortalité H'!BC68</f>
        <v>4.0851997700608607E-2</v>
      </c>
      <c r="AA37" s="170">
        <f>'Table de mortalité H'!BD68</f>
        <v>4.0443477723602524E-2</v>
      </c>
      <c r="AB37" s="170">
        <f>'Table de mortalité H'!BE68</f>
        <v>4.0039042946366496E-2</v>
      </c>
      <c r="AC37" s="170">
        <f>'Table de mortalité H'!BF68</f>
        <v>3.9638652516902829E-2</v>
      </c>
      <c r="AD37" s="170">
        <f>'Table de mortalité H'!BG68</f>
        <v>3.9242265991733798E-2</v>
      </c>
      <c r="AE37" s="170">
        <f>'Table de mortalité H'!BH68</f>
        <v>3.8849843331816458E-2</v>
      </c>
      <c r="AF37" s="170">
        <f>'Table de mortalité H'!BI68</f>
        <v>3.8461344898498291E-2</v>
      </c>
      <c r="AG37" s="170">
        <f>AF37*(1-'Table de mortalité H'!$AC68)</f>
        <v>3.8076731449513311E-2</v>
      </c>
      <c r="AH37" s="170">
        <f>AG37*(1-'Table de mortalité H'!$AC68)</f>
        <v>3.7695964135018176E-2</v>
      </c>
      <c r="AI37" s="170">
        <f>AH37*(1-'Table de mortalité H'!$AC68)</f>
        <v>3.7319004493667991E-2</v>
      </c>
      <c r="AJ37" s="170">
        <f>AI37*(1-'Table de mortalité H'!$AC68)</f>
        <v>3.6945814448731309E-2</v>
      </c>
      <c r="AK37" s="170">
        <f>AJ37*(1-'Table de mortalité H'!$AC68)</f>
        <v>3.6576356304243995E-2</v>
      </c>
      <c r="AL37" s="170">
        <f>AK37*(1-'Table de mortalité H'!$AC68)</f>
        <v>3.6210592741201558E-2</v>
      </c>
      <c r="AM37" s="170">
        <f>AL37*(1-'Table de mortalité H'!$AC68)</f>
        <v>3.5848486813789542E-2</v>
      </c>
      <c r="AN37" s="170">
        <f>AM37*(1-'Table de mortalité H'!$AC68)</f>
        <v>3.5490001945651647E-2</v>
      </c>
      <c r="AO37" s="170">
        <f>AN37*(1-'Table de mortalité H'!$AC68)</f>
        <v>3.5135101926195129E-2</v>
      </c>
      <c r="AP37" s="170">
        <f>AO37*(1-'Table de mortalité H'!$AC68)</f>
        <v>3.4783750906933177E-2</v>
      </c>
      <c r="AQ37" s="170">
        <f>AP37*(1-'Table de mortalité H'!$AC68)</f>
        <v>3.4435913397863845E-2</v>
      </c>
      <c r="AR37" s="170">
        <f>AQ37*(1-'Table de mortalité H'!$AC68)</f>
        <v>3.4091554263885208E-2</v>
      </c>
      <c r="AS37" s="170">
        <f>AR37*(1-'Table de mortalité H'!$AC68)</f>
        <v>3.3750638721246354E-2</v>
      </c>
      <c r="AT37" s="170">
        <f>AS37*(1-'Table de mortalité H'!$AC68)</f>
        <v>3.3413132334033889E-2</v>
      </c>
      <c r="AU37" s="170">
        <f>AT37*(1-'Table de mortalité H'!$AC68)</f>
        <v>3.3079001010693547E-2</v>
      </c>
      <c r="AV37" s="170">
        <f>AU37*(1-'Table de mortalité H'!$AC68)</f>
        <v>3.2748211000586613E-2</v>
      </c>
      <c r="AW37" s="170">
        <f>AV37*(1-'Table de mortalité H'!$AC68)</f>
        <v>3.2420728890580744E-2</v>
      </c>
      <c r="AX37" s="170">
        <f>AW37*(1-'Table de mortalité H'!$AC68)</f>
        <v>3.2096521601674935E-2</v>
      </c>
      <c r="AY37" s="170">
        <f>AX37*(1-'Table de mortalité H'!$AC68)</f>
        <v>3.1775556385658182E-2</v>
      </c>
      <c r="AZ37" s="170">
        <f>AY37*(1-'Table de mortalité H'!$AC68)</f>
        <v>3.14578008218016E-2</v>
      </c>
      <c r="BA37" s="170">
        <f>AZ37*(1-'Table de mortalité H'!$AC68)</f>
        <v>3.1143222813583584E-2</v>
      </c>
      <c r="BB37" s="170">
        <f>BA37*(1-'Table de mortalité H'!$AC68)</f>
        <v>3.0831790585447747E-2</v>
      </c>
      <c r="BC37" s="170">
        <f>BB37*(1-'Table de mortalité H'!$AC68)</f>
        <v>3.052347267959327E-2</v>
      </c>
      <c r="BD37" s="170">
        <f>BC37*(1-'Table de mortalité H'!$AC68)</f>
        <v>3.0218237952797336E-2</v>
      </c>
      <c r="BE37" s="170">
        <f>BD37*(1-'Table de mortalité H'!$AC68)</f>
        <v>2.9916055573269363E-2</v>
      </c>
      <c r="BF37" s="170">
        <f>BE37*(1-'Table de mortalité H'!$AC68)</f>
        <v>2.9616895017536671E-2</v>
      </c>
      <c r="BG37" s="170">
        <f>BF37*(1-'Table de mortalité H'!$AC68)</f>
        <v>2.9320726067361302E-2</v>
      </c>
      <c r="BH37" s="170">
        <f>BG37*(1-'Table de mortalité H'!$AC68)</f>
        <v>2.9027518806687688E-2</v>
      </c>
      <c r="BI37" s="170">
        <f>BH37*(1-'Table de mortalité H'!$AC68)</f>
        <v>2.873724361862081E-2</v>
      </c>
      <c r="BJ37" s="170">
        <f>BI37*(1-'Table de mortalité H'!$AC68)</f>
        <v>2.84498711824346E-2</v>
      </c>
      <c r="BK37" s="170">
        <f>BJ37*(1-'Table de mortalité H'!$AC68)</f>
        <v>2.8165372470610253E-2</v>
      </c>
      <c r="BL37" s="170">
        <f>BK37*(1-'Table de mortalité H'!$AC68)</f>
        <v>2.7883718745904149E-2</v>
      </c>
      <c r="BM37" s="170">
        <f>BL37*(1-'Table de mortalité H'!$AC68)</f>
        <v>2.7604881558445107E-2</v>
      </c>
      <c r="BN37" s="170">
        <f>BM37*(1-'Table de mortalité H'!$AC68)</f>
        <v>2.7328832742860656E-2</v>
      </c>
      <c r="BO37" s="170">
        <f>BN37*(1-'Table de mortalité H'!$AC68)</f>
        <v>2.7055544415432051E-2</v>
      </c>
      <c r="BP37" s="170">
        <f>BO37*(1-'Table de mortalité H'!$AC68)</f>
        <v>2.6784988971277731E-2</v>
      </c>
      <c r="BQ37" s="170">
        <f>BP37*(1-'Table de mortalité H'!$AC68)</f>
        <v>2.6517139081564955E-2</v>
      </c>
      <c r="BR37" s="170">
        <f>BQ37*(1-'Table de mortalité H'!$AC68)</f>
        <v>2.6251967690749306E-2</v>
      </c>
      <c r="BS37" s="170">
        <f>BR37*(1-'Table de mortalité H'!$AC68)</f>
        <v>2.5989448013841811E-2</v>
      </c>
      <c r="BT37" s="170">
        <f>BS37*(1-'Table de mortalité H'!$AC68)</f>
        <v>2.5729553533703393E-2</v>
      </c>
      <c r="BU37" s="170">
        <f>BT37*(1-'Table de mortalité H'!$AC68)</f>
        <v>2.547225799836636E-2</v>
      </c>
      <c r="BV37" s="170">
        <f>BU37*(1-'Table de mortalité H'!$AC68)</f>
        <v>2.5217535418382696E-2</v>
      </c>
      <c r="BW37" s="170">
        <f>BV37*(1-'Table de mortalité H'!$AC68)</f>
        <v>2.4965360064198867E-2</v>
      </c>
      <c r="BX37" s="170">
        <f>BW37*(1-'Table de mortalité H'!$AC68)</f>
        <v>2.4715706463556877E-2</v>
      </c>
      <c r="BY37" s="170">
        <f>BX37*(1-'Table de mortalité H'!$AC68)</f>
        <v>2.4468549398921308E-2</v>
      </c>
      <c r="BZ37" s="170">
        <f>BY37*(1-'Table de mortalité H'!$AC68)</f>
        <v>2.4223863904932096E-2</v>
      </c>
      <c r="CA37" s="170">
        <f>BZ37*(1-'Table de mortalité H'!$AC68)</f>
        <v>2.3981625265882774E-2</v>
      </c>
      <c r="CB37" s="170">
        <f>CA37*(1-'Table de mortalité H'!$AC68)</f>
        <v>2.3741809013223945E-2</v>
      </c>
      <c r="CC37" s="170">
        <f>CB37*(1-'Table de mortalité H'!$AC68)</f>
        <v>2.3504390923091707E-2</v>
      </c>
      <c r="CD37" s="170">
        <f>CC37*(1-'Table de mortalité H'!$AC68)</f>
        <v>2.326934701386079E-2</v>
      </c>
      <c r="CE37" s="170">
        <f>CD37*(1-'Table de mortalité H'!$AC68)</f>
        <v>2.3036653543722183E-2</v>
      </c>
      <c r="CF37" s="170">
        <f>CE37*(1-'Table de mortalité H'!$AC68)</f>
        <v>2.2806287008284961E-2</v>
      </c>
      <c r="CG37" s="170">
        <f>CF37*(1-'Table de mortalité H'!$AC68)</f>
        <v>2.257822413820211E-2</v>
      </c>
      <c r="CH37" s="170">
        <f>CG37*(1-'Table de mortalité H'!$AC68)</f>
        <v>2.2352441896820088E-2</v>
      </c>
      <c r="CI37" s="170">
        <f>CH37*(1-'Table de mortalité H'!$AC68)</f>
        <v>2.2128917477851888E-2</v>
      </c>
      <c r="CJ37" s="170">
        <f>CI37*(1-'Table de mortalité H'!$AC68)</f>
        <v>2.190762830307337E-2</v>
      </c>
      <c r="CK37" s="170">
        <f>CJ37*(1-'Table de mortalité H'!$AC68)</f>
        <v>2.1688552020042638E-2</v>
      </c>
      <c r="CL37" s="170">
        <f>CK37*(1-'Table de mortalité H'!$AC68)</f>
        <v>2.147166649984221E-2</v>
      </c>
      <c r="CM37" s="170">
        <f>CL37*(1-'Table de mortalité H'!$AC68)</f>
        <v>2.1256949834843789E-2</v>
      </c>
      <c r="CN37" s="170">
        <f>CM37*(1-'Table de mortalité H'!$AC68)</f>
        <v>2.104438033649535E-2</v>
      </c>
      <c r="CO37" s="170">
        <f>CN37*(1-'Table de mortalité H'!$AC68)</f>
        <v>2.0833936533130398E-2</v>
      </c>
      <c r="CP37" s="170">
        <f>CO37*(1-'Table de mortalité H'!$AC68)</f>
        <v>2.0625597167799093E-2</v>
      </c>
      <c r="CQ37" s="170">
        <f>CP37*(1-'Table de mortalité H'!$AC68)</f>
        <v>2.0419341196121103E-2</v>
      </c>
      <c r="CR37" s="170">
        <f>CQ37*(1-'Table de mortalité H'!$AC68)</f>
        <v>2.0215147784159893E-2</v>
      </c>
      <c r="CS37" s="170">
        <f>CR37*(1-'Table de mortalité H'!$AC68)</f>
        <v>2.0012996306318292E-2</v>
      </c>
      <c r="CT37" s="170">
        <f>CS37*(1-'Table de mortalité H'!$AC68)</f>
        <v>1.981286634325511E-2</v>
      </c>
      <c r="CU37" s="170">
        <f>CT37*(1-'Table de mortalité H'!$AC68)</f>
        <v>1.961473767982256E-2</v>
      </c>
      <c r="CV37" s="170">
        <f>CU37*(1-'Table de mortalité H'!$AC68)</f>
        <v>1.9418590303024334E-2</v>
      </c>
      <c r="CW37" s="170">
        <f>CV37*(1-'Table de mortalité H'!$AC68)</f>
        <v>1.922440439999409E-2</v>
      </c>
      <c r="CX37" s="170">
        <f>CW37*(1-'Table de mortalité H'!$AC68)</f>
        <v>1.903216035599415E-2</v>
      </c>
      <c r="CY37" s="170">
        <f>CX37*(1-'Table de mortalité H'!$AC68)</f>
        <v>1.8841838752434208E-2</v>
      </c>
      <c r="CZ37" s="170">
        <f>CY37*(1-'Table de mortalité H'!$AC68)</f>
        <v>1.8653420364909867E-2</v>
      </c>
      <c r="DA37" s="170">
        <f>CZ37*(1-'Table de mortalité H'!$AC68)</f>
        <v>1.8466886161260767E-2</v>
      </c>
      <c r="DB37" s="170">
        <f>DA37*(1-'Table de mortalité H'!$AC68)</f>
        <v>1.828221729964816E-2</v>
      </c>
      <c r="DC37" s="170">
        <f>DB37*(1-'Table de mortalité H'!$AC68)</f>
        <v>1.8099395126651679E-2</v>
      </c>
      <c r="DD37" s="170">
        <f>DC37*(1-'Table de mortalité H'!$AC68)</f>
        <v>1.7918401175385162E-2</v>
      </c>
      <c r="DE37" s="170">
        <f>DD37*(1-'Table de mortalité H'!$AC68)</f>
        <v>1.7739217163631311E-2</v>
      </c>
      <c r="DF37" s="170">
        <f>DE37*(1-'Table de mortalité H'!$AC68)</f>
        <v>1.7561824991994997E-2</v>
      </c>
      <c r="DG37" s="170">
        <f>DF37*(1-'Table de mortalité H'!$AC68)</f>
        <v>1.7386206742075045E-2</v>
      </c>
      <c r="DH37" s="170">
        <f>DG37*(1-'Table de mortalité H'!$AC68)</f>
        <v>1.7212344674654295E-2</v>
      </c>
      <c r="DI37" s="170">
        <f>DH37*(1-'Table de mortalité H'!$AC68)</f>
        <v>1.7040221227907753E-2</v>
      </c>
      <c r="DJ37" s="170">
        <f>DI37*(1-'Table de mortalité H'!$AC68)</f>
        <v>1.6869819015628677E-2</v>
      </c>
      <c r="DK37" s="170">
        <f>DJ37*(1-'Table de mortalité H'!$AC68)</f>
        <v>1.6701120825472388E-2</v>
      </c>
    </row>
    <row r="38" spans="1:115" x14ac:dyDescent="0.25">
      <c r="A38" s="16"/>
      <c r="B38" s="16">
        <v>82</v>
      </c>
      <c r="C38" s="16"/>
      <c r="D38" s="170">
        <f>'Table de mortalité H'!AG69</f>
        <v>6.2132400000000004E-2</v>
      </c>
      <c r="E38" s="170">
        <f>'Table de mortalité H'!AH69</f>
        <v>6.0852472560000009E-2</v>
      </c>
      <c r="F38" s="170">
        <f>'Table de mortalité H'!AI69</f>
        <v>5.964759360331201E-2</v>
      </c>
      <c r="G38" s="170">
        <f>'Table de mortalité H'!AJ69</f>
        <v>5.8514289324849082E-2</v>
      </c>
      <c r="H38" s="170">
        <f>'Table de mortalité H'!AK69</f>
        <v>5.7443477830204343E-2</v>
      </c>
      <c r="I38" s="170">
        <f>'Table de mortalité H'!AL69</f>
        <v>5.6438216968175768E-2</v>
      </c>
      <c r="J38" s="170">
        <f>'Table de mortalité H'!AM69</f>
        <v>5.5495698744807233E-2</v>
      </c>
      <c r="K38" s="170">
        <f>'Table de mortalité H'!AN69</f>
        <v>5.4613317134764798E-2</v>
      </c>
      <c r="L38" s="170">
        <f>'Table de mortalité H'!AO69</f>
        <v>5.3788656046029851E-2</v>
      </c>
      <c r="M38" s="170">
        <f>'Table de mortalité H'!AP69</f>
        <v>5.3019478264571623E-2</v>
      </c>
      <c r="N38" s="170">
        <f>'Table de mortalité H'!AQ69</f>
        <v>5.2298413360173455E-2</v>
      </c>
      <c r="O38" s="170">
        <f>'Table de mortalité H'!AR69</f>
        <v>5.162376382782722E-2</v>
      </c>
      <c r="P38" s="170">
        <f>'Table de mortalité H'!AS69</f>
        <v>5.0988791532744944E-2</v>
      </c>
      <c r="Q38" s="170">
        <f>'Table de mortalité H'!AT69</f>
        <v>5.0387123792658549E-2</v>
      </c>
      <c r="R38" s="170">
        <f>'Table de mortalité H'!AU69</f>
        <v>4.9817749293801505E-2</v>
      </c>
      <c r="S38" s="170">
        <f>'Table de mortalité H'!AV69</f>
        <v>4.9279717601428449E-2</v>
      </c>
      <c r="T38" s="170">
        <f>'Table de mortalité H'!AW69</f>
        <v>4.8762280566613456E-2</v>
      </c>
      <c r="U38" s="170">
        <f>'Table de mortalité H'!AX69</f>
        <v>4.8264905304834002E-2</v>
      </c>
      <c r="V38" s="170">
        <f>'Table de mortalité H'!AY69</f>
        <v>4.777742976125518E-2</v>
      </c>
      <c r="W38" s="170">
        <f>'Table de mortalité H'!AZ69</f>
        <v>4.7299655463642627E-2</v>
      </c>
      <c r="X38" s="170">
        <f>'Table de mortalité H'!BA69</f>
        <v>4.6826658909006204E-2</v>
      </c>
      <c r="Y38" s="170">
        <f>'Table de mortalité H'!BB69</f>
        <v>4.635839231991614E-2</v>
      </c>
      <c r="Z38" s="170">
        <f>'Table de mortalité H'!BC69</f>
        <v>4.5894808396716981E-2</v>
      </c>
      <c r="AA38" s="170">
        <f>'Table de mortalité H'!BD69</f>
        <v>4.5435860312749814E-2</v>
      </c>
      <c r="AB38" s="170">
        <f>'Table de mortalité H'!BE69</f>
        <v>4.4981501709622312E-2</v>
      </c>
      <c r="AC38" s="170">
        <f>'Table de mortalité H'!BF69</f>
        <v>4.4531686692526086E-2</v>
      </c>
      <c r="AD38" s="170">
        <f>'Table de mortalité H'!BG69</f>
        <v>4.4086369825600824E-2</v>
      </c>
      <c r="AE38" s="170">
        <f>'Table de mortalité H'!BH69</f>
        <v>4.3645506127344816E-2</v>
      </c>
      <c r="AF38" s="170">
        <f>'Table de mortalité H'!BI69</f>
        <v>4.3209051066071369E-2</v>
      </c>
      <c r="AG38" s="170">
        <f>AF38*(1-'Table de mortalité H'!$AC69)</f>
        <v>4.2776960555410658E-2</v>
      </c>
      <c r="AH38" s="170">
        <f>AG38*(1-'Table de mortalité H'!$AC69)</f>
        <v>4.2349190949856549E-2</v>
      </c>
      <c r="AI38" s="170">
        <f>AH38*(1-'Table de mortalité H'!$AC69)</f>
        <v>4.1925699040357985E-2</v>
      </c>
      <c r="AJ38" s="170">
        <f>AI38*(1-'Table de mortalité H'!$AC69)</f>
        <v>4.1506442049954406E-2</v>
      </c>
      <c r="AK38" s="170">
        <f>AJ38*(1-'Table de mortalité H'!$AC69)</f>
        <v>4.1091377629454862E-2</v>
      </c>
      <c r="AL38" s="170">
        <f>AK38*(1-'Table de mortalité H'!$AC69)</f>
        <v>4.0680463853160313E-2</v>
      </c>
      <c r="AM38" s="170">
        <f>AL38*(1-'Table de mortalité H'!$AC69)</f>
        <v>4.0273659214628707E-2</v>
      </c>
      <c r="AN38" s="170">
        <f>AM38*(1-'Table de mortalité H'!$AC69)</f>
        <v>3.9870922622482423E-2</v>
      </c>
      <c r="AO38" s="170">
        <f>AN38*(1-'Table de mortalité H'!$AC69)</f>
        <v>3.9472213396257595E-2</v>
      </c>
      <c r="AP38" s="170">
        <f>AO38*(1-'Table de mortalité H'!$AC69)</f>
        <v>3.9077491262295018E-2</v>
      </c>
      <c r="AQ38" s="170">
        <f>AP38*(1-'Table de mortalité H'!$AC69)</f>
        <v>3.8686716349672065E-2</v>
      </c>
      <c r="AR38" s="170">
        <f>AQ38*(1-'Table de mortalité H'!$AC69)</f>
        <v>3.8299849186175343E-2</v>
      </c>
      <c r="AS38" s="170">
        <f>AR38*(1-'Table de mortalité H'!$AC69)</f>
        <v>3.7916850694313588E-2</v>
      </c>
      <c r="AT38" s="170">
        <f>AS38*(1-'Table de mortalité H'!$AC69)</f>
        <v>3.7537682187370448E-2</v>
      </c>
      <c r="AU38" s="170">
        <f>AT38*(1-'Table de mortalité H'!$AC69)</f>
        <v>3.7162305365496744E-2</v>
      </c>
      <c r="AV38" s="170">
        <f>AU38*(1-'Table de mortalité H'!$AC69)</f>
        <v>3.6790682311841773E-2</v>
      </c>
      <c r="AW38" s="170">
        <f>AV38*(1-'Table de mortalité H'!$AC69)</f>
        <v>3.6422775488723358E-2</v>
      </c>
      <c r="AX38" s="170">
        <f>AW38*(1-'Table de mortalité H'!$AC69)</f>
        <v>3.6058547733836127E-2</v>
      </c>
      <c r="AY38" s="170">
        <f>AX38*(1-'Table de mortalité H'!$AC69)</f>
        <v>3.5697962256497767E-2</v>
      </c>
      <c r="AZ38" s="170">
        <f>AY38*(1-'Table de mortalité H'!$AC69)</f>
        <v>3.5340982633932788E-2</v>
      </c>
      <c r="BA38" s="170">
        <f>AZ38*(1-'Table de mortalité H'!$AC69)</f>
        <v>3.4987572807593459E-2</v>
      </c>
      <c r="BB38" s="170">
        <f>BA38*(1-'Table de mortalité H'!$AC69)</f>
        <v>3.4637697079517527E-2</v>
      </c>
      <c r="BC38" s="170">
        <f>BB38*(1-'Table de mortalité H'!$AC69)</f>
        <v>3.4291320108722351E-2</v>
      </c>
      <c r="BD38" s="170">
        <f>BC38*(1-'Table de mortalité H'!$AC69)</f>
        <v>3.3948406907635127E-2</v>
      </c>
      <c r="BE38" s="170">
        <f>BD38*(1-'Table de mortalité H'!$AC69)</f>
        <v>3.3608922838558777E-2</v>
      </c>
      <c r="BF38" s="170">
        <f>BE38*(1-'Table de mortalité H'!$AC69)</f>
        <v>3.3272833610173191E-2</v>
      </c>
      <c r="BG38" s="170">
        <f>BF38*(1-'Table de mortalité H'!$AC69)</f>
        <v>3.2940105274071457E-2</v>
      </c>
      <c r="BH38" s="170">
        <f>BG38*(1-'Table de mortalité H'!$AC69)</f>
        <v>3.2610704221330743E-2</v>
      </c>
      <c r="BI38" s="170">
        <f>BH38*(1-'Table de mortalité H'!$AC69)</f>
        <v>3.2284597179117434E-2</v>
      </c>
      <c r="BJ38" s="170">
        <f>BI38*(1-'Table de mortalité H'!$AC69)</f>
        <v>3.1961751207326257E-2</v>
      </c>
      <c r="BK38" s="170">
        <f>BJ38*(1-'Table de mortalité H'!$AC69)</f>
        <v>3.1642133695252997E-2</v>
      </c>
      <c r="BL38" s="170">
        <f>BK38*(1-'Table de mortalité H'!$AC69)</f>
        <v>3.1325712358300464E-2</v>
      </c>
      <c r="BM38" s="170">
        <f>BL38*(1-'Table de mortalité H'!$AC69)</f>
        <v>3.1012455234717459E-2</v>
      </c>
      <c r="BN38" s="170">
        <f>BM38*(1-'Table de mortalité H'!$AC69)</f>
        <v>3.0702330682370285E-2</v>
      </c>
      <c r="BO38" s="170">
        <f>BN38*(1-'Table de mortalité H'!$AC69)</f>
        <v>3.0395307375546583E-2</v>
      </c>
      <c r="BP38" s="170">
        <f>BO38*(1-'Table de mortalité H'!$AC69)</f>
        <v>3.0091354301791117E-2</v>
      </c>
      <c r="BQ38" s="170">
        <f>BP38*(1-'Table de mortalité H'!$AC69)</f>
        <v>2.9790440758773205E-2</v>
      </c>
      <c r="BR38" s="170">
        <f>BQ38*(1-'Table de mortalité H'!$AC69)</f>
        <v>2.9492536351185473E-2</v>
      </c>
      <c r="BS38" s="170">
        <f>BR38*(1-'Table de mortalité H'!$AC69)</f>
        <v>2.9197610987673619E-2</v>
      </c>
      <c r="BT38" s="170">
        <f>BS38*(1-'Table de mortalité H'!$AC69)</f>
        <v>2.8905634877796883E-2</v>
      </c>
      <c r="BU38" s="170">
        <f>BT38*(1-'Table de mortalité H'!$AC69)</f>
        <v>2.8616578529018916E-2</v>
      </c>
      <c r="BV38" s="170">
        <f>BU38*(1-'Table de mortalité H'!$AC69)</f>
        <v>2.8330412743728727E-2</v>
      </c>
      <c r="BW38" s="170">
        <f>BV38*(1-'Table de mortalité H'!$AC69)</f>
        <v>2.8047108616291439E-2</v>
      </c>
      <c r="BX38" s="170">
        <f>BW38*(1-'Table de mortalité H'!$AC69)</f>
        <v>2.7766637530128525E-2</v>
      </c>
      <c r="BY38" s="170">
        <f>BX38*(1-'Table de mortalité H'!$AC69)</f>
        <v>2.7488971154827239E-2</v>
      </c>
      <c r="BZ38" s="170">
        <f>BY38*(1-'Table de mortalité H'!$AC69)</f>
        <v>2.7214081443278967E-2</v>
      </c>
      <c r="CA38" s="170">
        <f>BZ38*(1-'Table de mortalité H'!$AC69)</f>
        <v>2.6941940628846178E-2</v>
      </c>
      <c r="CB38" s="170">
        <f>CA38*(1-'Table de mortalité H'!$AC69)</f>
        <v>2.6672521222557716E-2</v>
      </c>
      <c r="CC38" s="170">
        <f>CB38*(1-'Table de mortalité H'!$AC69)</f>
        <v>2.640579601033214E-2</v>
      </c>
      <c r="CD38" s="170">
        <f>CC38*(1-'Table de mortalité H'!$AC69)</f>
        <v>2.6141738050228819E-2</v>
      </c>
      <c r="CE38" s="170">
        <f>CD38*(1-'Table de mortalité H'!$AC69)</f>
        <v>2.588032066972653E-2</v>
      </c>
      <c r="CF38" s="170">
        <f>CE38*(1-'Table de mortalité H'!$AC69)</f>
        <v>2.5621517463029264E-2</v>
      </c>
      <c r="CG38" s="170">
        <f>CF38*(1-'Table de mortalité H'!$AC69)</f>
        <v>2.5365302288398971E-2</v>
      </c>
      <c r="CH38" s="170">
        <f>CG38*(1-'Table de mortalité H'!$AC69)</f>
        <v>2.5111649265514981E-2</v>
      </c>
      <c r="CI38" s="170">
        <f>CH38*(1-'Table de mortalité H'!$AC69)</f>
        <v>2.4860532772859833E-2</v>
      </c>
      <c r="CJ38" s="170">
        <f>CI38*(1-'Table de mortalité H'!$AC69)</f>
        <v>2.4611927445131233E-2</v>
      </c>
      <c r="CK38" s="170">
        <f>CJ38*(1-'Table de mortalité H'!$AC69)</f>
        <v>2.4365808170679921E-2</v>
      </c>
      <c r="CL38" s="170">
        <f>CK38*(1-'Table de mortalité H'!$AC69)</f>
        <v>2.4122150088973122E-2</v>
      </c>
      <c r="CM38" s="170">
        <f>CL38*(1-'Table de mortalité H'!$AC69)</f>
        <v>2.388092858808339E-2</v>
      </c>
      <c r="CN38" s="170">
        <f>CM38*(1-'Table de mortalité H'!$AC69)</f>
        <v>2.3642119302202558E-2</v>
      </c>
      <c r="CO38" s="170">
        <f>CN38*(1-'Table de mortalité H'!$AC69)</f>
        <v>2.3405698109180532E-2</v>
      </c>
      <c r="CP38" s="170">
        <f>CO38*(1-'Table de mortalité H'!$AC69)</f>
        <v>2.3171641128088727E-2</v>
      </c>
      <c r="CQ38" s="170">
        <f>CP38*(1-'Table de mortalité H'!$AC69)</f>
        <v>2.2939924716807839E-2</v>
      </c>
      <c r="CR38" s="170">
        <f>CQ38*(1-'Table de mortalité H'!$AC69)</f>
        <v>2.271052546963976E-2</v>
      </c>
      <c r="CS38" s="170">
        <f>CR38*(1-'Table de mortalité H'!$AC69)</f>
        <v>2.2483420214943362E-2</v>
      </c>
      <c r="CT38" s="170">
        <f>CS38*(1-'Table de mortalité H'!$AC69)</f>
        <v>2.2258586012793929E-2</v>
      </c>
      <c r="CU38" s="170">
        <f>CT38*(1-'Table de mortalité H'!$AC69)</f>
        <v>2.2036000152665991E-2</v>
      </c>
      <c r="CV38" s="170">
        <f>CU38*(1-'Table de mortalité H'!$AC69)</f>
        <v>2.1815640151139331E-2</v>
      </c>
      <c r="CW38" s="170">
        <f>CV38*(1-'Table de mortalité H'!$AC69)</f>
        <v>2.1597483749627937E-2</v>
      </c>
      <c r="CX38" s="170">
        <f>CW38*(1-'Table de mortalité H'!$AC69)</f>
        <v>2.1381508912131659E-2</v>
      </c>
      <c r="CY38" s="170">
        <f>CX38*(1-'Table de mortalité H'!$AC69)</f>
        <v>2.1167693823010342E-2</v>
      </c>
      <c r="CZ38" s="170">
        <f>CY38*(1-'Table de mortalité H'!$AC69)</f>
        <v>2.095601688478024E-2</v>
      </c>
      <c r="DA38" s="170">
        <f>CZ38*(1-'Table de mortalité H'!$AC69)</f>
        <v>2.0746456715932438E-2</v>
      </c>
      <c r="DB38" s="170">
        <f>DA38*(1-'Table de mortalité H'!$AC69)</f>
        <v>2.0538992148773114E-2</v>
      </c>
      <c r="DC38" s="170">
        <f>DB38*(1-'Table de mortalité H'!$AC69)</f>
        <v>2.0333602227285384E-2</v>
      </c>
      <c r="DD38" s="170">
        <f>DC38*(1-'Table de mortalité H'!$AC69)</f>
        <v>2.0130266205012529E-2</v>
      </c>
      <c r="DE38" s="170">
        <f>DD38*(1-'Table de mortalité H'!$AC69)</f>
        <v>1.9928963542962402E-2</v>
      </c>
      <c r="DF38" s="170">
        <f>DE38*(1-'Table de mortalité H'!$AC69)</f>
        <v>1.9729673907532778E-2</v>
      </c>
      <c r="DG38" s="170">
        <f>DF38*(1-'Table de mortalité H'!$AC69)</f>
        <v>1.9532377168457449E-2</v>
      </c>
      <c r="DH38" s="170">
        <f>DG38*(1-'Table de mortalité H'!$AC69)</f>
        <v>1.9337053396772875E-2</v>
      </c>
      <c r="DI38" s="170">
        <f>DH38*(1-'Table de mortalité H'!$AC69)</f>
        <v>1.9143682862805145E-2</v>
      </c>
      <c r="DJ38" s="170">
        <f>DI38*(1-'Table de mortalité H'!$AC69)</f>
        <v>1.8952246034177094E-2</v>
      </c>
      <c r="DK38" s="170">
        <f>DJ38*(1-'Table de mortalité H'!$AC69)</f>
        <v>1.8762723573835322E-2</v>
      </c>
    </row>
    <row r="39" spans="1:115" x14ac:dyDescent="0.25">
      <c r="A39" s="16"/>
      <c r="B39" s="16">
        <v>83</v>
      </c>
      <c r="C39" s="16"/>
      <c r="D39" s="170">
        <f>'Table de mortalité H'!AG70</f>
        <v>6.9507200000000005E-2</v>
      </c>
      <c r="E39" s="170">
        <f>'Table de mortalité H'!AH70</f>
        <v>6.8130957440000001E-2</v>
      </c>
      <c r="F39" s="170">
        <f>'Table de mortalité H'!AI70</f>
        <v>6.6829656152896003E-2</v>
      </c>
      <c r="G39" s="170">
        <f>'Table de mortalité H'!AJ70</f>
        <v>6.5599990479682721E-2</v>
      </c>
      <c r="H39" s="170">
        <f>'Table de mortalité H'!AK70</f>
        <v>6.4438870648192328E-2</v>
      </c>
      <c r="I39" s="170">
        <f>'Table de mortalité H'!AL70</f>
        <v>6.3349853734237876E-2</v>
      </c>
      <c r="J39" s="170">
        <f>'Table de mortalité H'!AM70</f>
        <v>6.2323586103743223E-2</v>
      </c>
      <c r="K39" s="170">
        <f>'Table de mortalité H'!AN70</f>
        <v>6.136380287774558E-2</v>
      </c>
      <c r="L39" s="170">
        <f>'Table de mortalité H'!AO70</f>
        <v>6.0461754975442719E-2</v>
      </c>
      <c r="M39" s="170">
        <f>'Table de mortalité H'!AP70</f>
        <v>5.9615290405786524E-2</v>
      </c>
      <c r="N39" s="170">
        <f>'Table de mortalité H'!AQ70</f>
        <v>5.8816445514348989E-2</v>
      </c>
      <c r="O39" s="170">
        <f>'Table de mortalité H'!AR70</f>
        <v>5.8069476656316753E-2</v>
      </c>
      <c r="P39" s="170">
        <f>'Table de mortalité H'!AS70</f>
        <v>5.7361029041109686E-2</v>
      </c>
      <c r="Q39" s="170">
        <f>'Table de mortalité H'!AT70</f>
        <v>5.6695641104232808E-2</v>
      </c>
      <c r="R39" s="170">
        <f>'Table de mortalité H'!AU70</f>
        <v>5.6060649923865398E-2</v>
      </c>
      <c r="S39" s="170">
        <f>'Table de mortalité H'!AV70</f>
        <v>5.5455194904687651E-2</v>
      </c>
      <c r="T39" s="170">
        <f>'Table de mortalité H'!AW70</f>
        <v>5.4878460877678899E-2</v>
      </c>
      <c r="U39" s="170">
        <f>'Table de mortalité H'!AX70</f>
        <v>5.4318700576726574E-2</v>
      </c>
      <c r="V39" s="170">
        <f>'Table de mortalité H'!AY70</f>
        <v>5.3770081700901633E-2</v>
      </c>
      <c r="W39" s="170">
        <f>'Table de mortalité H'!AZ70</f>
        <v>5.3232380883892615E-2</v>
      </c>
      <c r="X39" s="170">
        <f>'Table de mortalité H'!BA70</f>
        <v>5.2700057075053687E-2</v>
      </c>
      <c r="Y39" s="170">
        <f>'Table de mortalité H'!BB70</f>
        <v>5.217305650430315E-2</v>
      </c>
      <c r="Z39" s="170">
        <f>'Table de mortalité H'!BC70</f>
        <v>5.1651325939260119E-2</v>
      </c>
      <c r="AA39" s="170">
        <f>'Table de mortalité H'!BD70</f>
        <v>5.1134812679867518E-2</v>
      </c>
      <c r="AB39" s="170">
        <f>'Table de mortalité H'!BE70</f>
        <v>5.0623464553068841E-2</v>
      </c>
      <c r="AC39" s="170">
        <f>'Table de mortalité H'!BF70</f>
        <v>5.0117229907538155E-2</v>
      </c>
      <c r="AD39" s="170">
        <f>'Table de mortalité H'!BG70</f>
        <v>4.9616057608462771E-2</v>
      </c>
      <c r="AE39" s="170">
        <f>'Table de mortalité H'!BH70</f>
        <v>4.9119897032378144E-2</v>
      </c>
      <c r="AF39" s="170">
        <f>'Table de mortalité H'!BI70</f>
        <v>4.862869806205436E-2</v>
      </c>
      <c r="AG39" s="170">
        <f>AF39*(1-'Table de mortalité H'!$AC70)</f>
        <v>4.8142411081433814E-2</v>
      </c>
      <c r="AH39" s="170">
        <f>AG39*(1-'Table de mortalité H'!$AC70)</f>
        <v>4.7660986970619476E-2</v>
      </c>
      <c r="AI39" s="170">
        <f>AH39*(1-'Table de mortalité H'!$AC70)</f>
        <v>4.7184377100913284E-2</v>
      </c>
      <c r="AJ39" s="170">
        <f>AI39*(1-'Table de mortalité H'!$AC70)</f>
        <v>4.6712533329904153E-2</v>
      </c>
      <c r="AK39" s="170">
        <f>AJ39*(1-'Table de mortalité H'!$AC70)</f>
        <v>4.6245407996605113E-2</v>
      </c>
      <c r="AL39" s="170">
        <f>AK39*(1-'Table de mortalité H'!$AC70)</f>
        <v>4.5782953916639064E-2</v>
      </c>
      <c r="AM39" s="170">
        <f>AL39*(1-'Table de mortalité H'!$AC70)</f>
        <v>4.5325124377472673E-2</v>
      </c>
      <c r="AN39" s="170">
        <f>AM39*(1-'Table de mortalité H'!$AC70)</f>
        <v>4.4871873133697948E-2</v>
      </c>
      <c r="AO39" s="170">
        <f>AN39*(1-'Table de mortalité H'!$AC70)</f>
        <v>4.442315440236097E-2</v>
      </c>
      <c r="AP39" s="170">
        <f>AO39*(1-'Table de mortalité H'!$AC70)</f>
        <v>4.3978922858337363E-2</v>
      </c>
      <c r="AQ39" s="170">
        <f>AP39*(1-'Table de mortalité H'!$AC70)</f>
        <v>4.3539133629753986E-2</v>
      </c>
      <c r="AR39" s="170">
        <f>AQ39*(1-'Table de mortalité H'!$AC70)</f>
        <v>4.3103742293456447E-2</v>
      </c>
      <c r="AS39" s="170">
        <f>AR39*(1-'Table de mortalité H'!$AC70)</f>
        <v>4.2672704870521883E-2</v>
      </c>
      <c r="AT39" s="170">
        <f>AS39*(1-'Table de mortalité H'!$AC70)</f>
        <v>4.224597782181666E-2</v>
      </c>
      <c r="AU39" s="170">
        <f>AT39*(1-'Table de mortalité H'!$AC70)</f>
        <v>4.1823518043598497E-2</v>
      </c>
      <c r="AV39" s="170">
        <f>AU39*(1-'Table de mortalité H'!$AC70)</f>
        <v>4.1405282863162508E-2</v>
      </c>
      <c r="AW39" s="170">
        <f>AV39*(1-'Table de mortalité H'!$AC70)</f>
        <v>4.0991230034530882E-2</v>
      </c>
      <c r="AX39" s="170">
        <f>AW39*(1-'Table de mortalité H'!$AC70)</f>
        <v>4.0581317734185572E-2</v>
      </c>
      <c r="AY39" s="170">
        <f>AX39*(1-'Table de mortalité H'!$AC70)</f>
        <v>4.0175504556843718E-2</v>
      </c>
      <c r="AZ39" s="170">
        <f>AY39*(1-'Table de mortalité H'!$AC70)</f>
        <v>3.9773749511275283E-2</v>
      </c>
      <c r="BA39" s="170">
        <f>AZ39*(1-'Table de mortalité H'!$AC70)</f>
        <v>3.9376012016162532E-2</v>
      </c>
      <c r="BB39" s="170">
        <f>BA39*(1-'Table de mortalité H'!$AC70)</f>
        <v>3.8982251896000908E-2</v>
      </c>
      <c r="BC39" s="170">
        <f>BB39*(1-'Table de mortalité H'!$AC70)</f>
        <v>3.8592429377040896E-2</v>
      </c>
      <c r="BD39" s="170">
        <f>BC39*(1-'Table de mortalité H'!$AC70)</f>
        <v>3.8206505083270489E-2</v>
      </c>
      <c r="BE39" s="170">
        <f>BD39*(1-'Table de mortalité H'!$AC70)</f>
        <v>3.7824440032437782E-2</v>
      </c>
      <c r="BF39" s="170">
        <f>BE39*(1-'Table de mortalité H'!$AC70)</f>
        <v>3.7446195632113405E-2</v>
      </c>
      <c r="BG39" s="170">
        <f>BF39*(1-'Table de mortalité H'!$AC70)</f>
        <v>3.7071733675792272E-2</v>
      </c>
      <c r="BH39" s="170">
        <f>BG39*(1-'Table de mortalité H'!$AC70)</f>
        <v>3.6701016339034352E-2</v>
      </c>
      <c r="BI39" s="170">
        <f>BH39*(1-'Table de mortalité H'!$AC70)</f>
        <v>3.6334006175644008E-2</v>
      </c>
      <c r="BJ39" s="170">
        <f>BI39*(1-'Table de mortalité H'!$AC70)</f>
        <v>3.5970666113887571E-2</v>
      </c>
      <c r="BK39" s="170">
        <f>BJ39*(1-'Table de mortalité H'!$AC70)</f>
        <v>3.5610959452748697E-2</v>
      </c>
      <c r="BL39" s="170">
        <f>BK39*(1-'Table de mortalité H'!$AC70)</f>
        <v>3.5254849858221207E-2</v>
      </c>
      <c r="BM39" s="170">
        <f>BL39*(1-'Table de mortalité H'!$AC70)</f>
        <v>3.4902301359638996E-2</v>
      </c>
      <c r="BN39" s="170">
        <f>BM39*(1-'Table de mortalité H'!$AC70)</f>
        <v>3.4553278346042604E-2</v>
      </c>
      <c r="BO39" s="170">
        <f>BN39*(1-'Table de mortalité H'!$AC70)</f>
        <v>3.420774556258218E-2</v>
      </c>
      <c r="BP39" s="170">
        <f>BO39*(1-'Table de mortalité H'!$AC70)</f>
        <v>3.3865668106956355E-2</v>
      </c>
      <c r="BQ39" s="170">
        <f>BP39*(1-'Table de mortalité H'!$AC70)</f>
        <v>3.3527011425886794E-2</v>
      </c>
      <c r="BR39" s="170">
        <f>BQ39*(1-'Table de mortalité H'!$AC70)</f>
        <v>3.3191741311627929E-2</v>
      </c>
      <c r="BS39" s="170">
        <f>BR39*(1-'Table de mortalité H'!$AC70)</f>
        <v>3.285982389851165E-2</v>
      </c>
      <c r="BT39" s="170">
        <f>BS39*(1-'Table de mortalité H'!$AC70)</f>
        <v>3.2531225659526534E-2</v>
      </c>
      <c r="BU39" s="170">
        <f>BT39*(1-'Table de mortalité H'!$AC70)</f>
        <v>3.2205913402931267E-2</v>
      </c>
      <c r="BV39" s="170">
        <f>BU39*(1-'Table de mortalité H'!$AC70)</f>
        <v>3.1883854268901952E-2</v>
      </c>
      <c r="BW39" s="170">
        <f>BV39*(1-'Table de mortalité H'!$AC70)</f>
        <v>3.1565015726212932E-2</v>
      </c>
      <c r="BX39" s="170">
        <f>BW39*(1-'Table de mortalité H'!$AC70)</f>
        <v>3.1249365568950801E-2</v>
      </c>
      <c r="BY39" s="170">
        <f>BX39*(1-'Table de mortalité H'!$AC70)</f>
        <v>3.0936871913261294E-2</v>
      </c>
      <c r="BZ39" s="170">
        <f>BY39*(1-'Table de mortalité H'!$AC70)</f>
        <v>3.0627503194128682E-2</v>
      </c>
      <c r="CA39" s="170">
        <f>BZ39*(1-'Table de mortalité H'!$AC70)</f>
        <v>3.0321228162187394E-2</v>
      </c>
      <c r="CB39" s="170">
        <f>CA39*(1-'Table de mortalité H'!$AC70)</f>
        <v>3.0018015880565518E-2</v>
      </c>
      <c r="CC39" s="170">
        <f>CB39*(1-'Table de mortalité H'!$AC70)</f>
        <v>2.9717835721759862E-2</v>
      </c>
      <c r="CD39" s="170">
        <f>CC39*(1-'Table de mortalité H'!$AC70)</f>
        <v>2.9420657364542264E-2</v>
      </c>
      <c r="CE39" s="170">
        <f>CD39*(1-'Table de mortalité H'!$AC70)</f>
        <v>2.9126450790896839E-2</v>
      </c>
      <c r="CF39" s="170">
        <f>CE39*(1-'Table de mortalité H'!$AC70)</f>
        <v>2.8835186282987871E-2</v>
      </c>
      <c r="CG39" s="170">
        <f>CF39*(1-'Table de mortalité H'!$AC70)</f>
        <v>2.8546834420157992E-2</v>
      </c>
      <c r="CH39" s="170">
        <f>CG39*(1-'Table de mortalité H'!$AC70)</f>
        <v>2.8261366075956411E-2</v>
      </c>
      <c r="CI39" s="170">
        <f>CH39*(1-'Table de mortalité H'!$AC70)</f>
        <v>2.7978752415196848E-2</v>
      </c>
      <c r="CJ39" s="170">
        <f>CI39*(1-'Table de mortalité H'!$AC70)</f>
        <v>2.769896489104488E-2</v>
      </c>
      <c r="CK39" s="170">
        <f>CJ39*(1-'Table de mortalité H'!$AC70)</f>
        <v>2.7421975242134432E-2</v>
      </c>
      <c r="CL39" s="170">
        <f>CK39*(1-'Table de mortalité H'!$AC70)</f>
        <v>2.7147755489713089E-2</v>
      </c>
      <c r="CM39" s="170">
        <f>CL39*(1-'Table de mortalité H'!$AC70)</f>
        <v>2.6876277934815958E-2</v>
      </c>
      <c r="CN39" s="170">
        <f>CM39*(1-'Table de mortalité H'!$AC70)</f>
        <v>2.6607515155467797E-2</v>
      </c>
      <c r="CO39" s="170">
        <f>CN39*(1-'Table de mortalité H'!$AC70)</f>
        <v>2.6341440003913117E-2</v>
      </c>
      <c r="CP39" s="170">
        <f>CO39*(1-'Table de mortalité H'!$AC70)</f>
        <v>2.6078025603873987E-2</v>
      </c>
      <c r="CQ39" s="170">
        <f>CP39*(1-'Table de mortalité H'!$AC70)</f>
        <v>2.5817245347835246E-2</v>
      </c>
      <c r="CR39" s="170">
        <f>CQ39*(1-'Table de mortalité H'!$AC70)</f>
        <v>2.5559072894356893E-2</v>
      </c>
      <c r="CS39" s="170">
        <f>CR39*(1-'Table de mortalité H'!$AC70)</f>
        <v>2.5303482165413324E-2</v>
      </c>
      <c r="CT39" s="170">
        <f>CS39*(1-'Table de mortalité H'!$AC70)</f>
        <v>2.5050447343759191E-2</v>
      </c>
      <c r="CU39" s="170">
        <f>CT39*(1-'Table de mortalité H'!$AC70)</f>
        <v>2.4799942870321598E-2</v>
      </c>
      <c r="CV39" s="170">
        <f>CU39*(1-'Table de mortalité H'!$AC70)</f>
        <v>2.455194344161838E-2</v>
      </c>
      <c r="CW39" s="170">
        <f>CV39*(1-'Table de mortalité H'!$AC70)</f>
        <v>2.4306424007202197E-2</v>
      </c>
      <c r="CX39" s="170">
        <f>CW39*(1-'Table de mortalité H'!$AC70)</f>
        <v>2.4063359767130175E-2</v>
      </c>
      <c r="CY39" s="170">
        <f>CX39*(1-'Table de mortalité H'!$AC70)</f>
        <v>2.3822726169458873E-2</v>
      </c>
      <c r="CZ39" s="170">
        <f>CY39*(1-'Table de mortalité H'!$AC70)</f>
        <v>2.3584498907764283E-2</v>
      </c>
      <c r="DA39" s="170">
        <f>CZ39*(1-'Table de mortalité H'!$AC70)</f>
        <v>2.3348653918686641E-2</v>
      </c>
      <c r="DB39" s="170">
        <f>DA39*(1-'Table de mortalité H'!$AC70)</f>
        <v>2.3115167379499774E-2</v>
      </c>
      <c r="DC39" s="170">
        <f>DB39*(1-'Table de mortalité H'!$AC70)</f>
        <v>2.2884015705704776E-2</v>
      </c>
      <c r="DD39" s="170">
        <f>DC39*(1-'Table de mortalité H'!$AC70)</f>
        <v>2.2655175548647728E-2</v>
      </c>
      <c r="DE39" s="170">
        <f>DD39*(1-'Table de mortalité H'!$AC70)</f>
        <v>2.242862379316125E-2</v>
      </c>
      <c r="DF39" s="170">
        <f>DE39*(1-'Table de mortalité H'!$AC70)</f>
        <v>2.2204337555229638E-2</v>
      </c>
      <c r="DG39" s="170">
        <f>DF39*(1-'Table de mortalité H'!$AC70)</f>
        <v>2.1982294179677342E-2</v>
      </c>
      <c r="DH39" s="170">
        <f>DG39*(1-'Table de mortalité H'!$AC70)</f>
        <v>2.1762471237880568E-2</v>
      </c>
      <c r="DI39" s="170">
        <f>DH39*(1-'Table de mortalité H'!$AC70)</f>
        <v>2.1544846525501763E-2</v>
      </c>
      <c r="DJ39" s="170">
        <f>DI39*(1-'Table de mortalité H'!$AC70)</f>
        <v>2.1329398060246745E-2</v>
      </c>
      <c r="DK39" s="170">
        <f>DJ39*(1-'Table de mortalité H'!$AC70)</f>
        <v>2.1116104079644277E-2</v>
      </c>
    </row>
    <row r="40" spans="1:115" x14ac:dyDescent="0.25">
      <c r="A40" s="16"/>
      <c r="B40" s="16">
        <v>84</v>
      </c>
      <c r="C40" s="16"/>
      <c r="D40" s="170">
        <f>'Table de mortalité H'!AG71</f>
        <v>7.7666200000000005E-2</v>
      </c>
      <c r="E40" s="170">
        <f>'Table de mortalité H'!AH71</f>
        <v>7.6206075440000007E-2</v>
      </c>
      <c r="F40" s="170">
        <f>'Table de mortalité H'!AI71</f>
        <v>7.4826745474536008E-2</v>
      </c>
      <c r="G40" s="170">
        <f>'Table de mortalité H'!AJ71</f>
        <v>7.3524760103279088E-2</v>
      </c>
      <c r="H40" s="170">
        <f>'Table de mortalité H'!AK71</f>
        <v>7.2296896609554323E-2</v>
      </c>
      <c r="I40" s="170">
        <f>'Table de mortalité H'!AL71</f>
        <v>7.1140146263801454E-2</v>
      </c>
      <c r="J40" s="170">
        <f>'Table de mortalité H'!AM71</f>
        <v>7.0051702025965293E-2</v>
      </c>
      <c r="K40" s="170">
        <f>'Table de mortalité H'!AN71</f>
        <v>6.9021942006183598E-2</v>
      </c>
      <c r="L40" s="170">
        <f>'Table de mortalité H'!AO71</f>
        <v>6.8055634818097024E-2</v>
      </c>
      <c r="M40" s="170">
        <f>'Table de mortalité H'!AP71</f>
        <v>6.7143689311534527E-2</v>
      </c>
      <c r="N40" s="170">
        <f>'Table de mortalité H'!AQ71</f>
        <v>6.6284250088346888E-2</v>
      </c>
      <c r="O40" s="170">
        <f>'Table de mortalité H'!AR71</f>
        <v>6.5468953812260228E-2</v>
      </c>
      <c r="P40" s="170">
        <f>'Table de mortalité H'!AS71</f>
        <v>6.4696420157275558E-2</v>
      </c>
      <c r="Q40" s="170">
        <f>'Table de mortalité H'!AT71</f>
        <v>6.3958880967482618E-2</v>
      </c>
      <c r="R40" s="170">
        <f>'Table de mortalité H'!AU71</f>
        <v>6.3255333276840311E-2</v>
      </c>
      <c r="S40" s="170">
        <f>'Table de mortalité H'!AV71</f>
        <v>6.2584826744105801E-2</v>
      </c>
      <c r="T40" s="170">
        <f>'Table de mortalité H'!AW71</f>
        <v>6.1933944545967103E-2</v>
      </c>
      <c r="U40" s="170">
        <f>'Table de mortalité H'!AX71</f>
        <v>6.1302218311598239E-2</v>
      </c>
      <c r="V40" s="170">
        <f>'Table de mortalité H'!AY71</f>
        <v>6.0689196128482253E-2</v>
      </c>
      <c r="W40" s="170">
        <f>'Table de mortalité H'!AZ71</f>
        <v>6.0082304167197433E-2</v>
      </c>
      <c r="X40" s="170">
        <f>'Table de mortalité H'!BA71</f>
        <v>5.9481481125525461E-2</v>
      </c>
      <c r="Y40" s="170">
        <f>'Table de mortalité H'!BB71</f>
        <v>5.8886666314270204E-2</v>
      </c>
      <c r="Z40" s="170">
        <f>'Table de mortalité H'!BC71</f>
        <v>5.8297799651127503E-2</v>
      </c>
      <c r="AA40" s="170">
        <f>'Table de mortalité H'!BD71</f>
        <v>5.7714821654616229E-2</v>
      </c>
      <c r="AB40" s="170">
        <f>'Table de mortalité H'!BE71</f>
        <v>5.7137673438070066E-2</v>
      </c>
      <c r="AC40" s="170">
        <f>'Table de mortalité H'!BF71</f>
        <v>5.6566296703689366E-2</v>
      </c>
      <c r="AD40" s="170">
        <f>'Table de mortalité H'!BG71</f>
        <v>5.6000633736652469E-2</v>
      </c>
      <c r="AE40" s="170">
        <f>'Table de mortalité H'!BH71</f>
        <v>5.5440627399285944E-2</v>
      </c>
      <c r="AF40" s="170">
        <f>'Table de mortalité H'!BI71</f>
        <v>5.4886221125293087E-2</v>
      </c>
      <c r="AG40" s="170">
        <f>AF40*(1-'Table de mortalité H'!$AC71)</f>
        <v>5.4337358914040158E-2</v>
      </c>
      <c r="AH40" s="170">
        <f>AG40*(1-'Table de mortalité H'!$AC71)</f>
        <v>5.3793985324899755E-2</v>
      </c>
      <c r="AI40" s="170">
        <f>AH40*(1-'Table de mortalité H'!$AC71)</f>
        <v>5.3256045471650755E-2</v>
      </c>
      <c r="AJ40" s="170">
        <f>AI40*(1-'Table de mortalité H'!$AC71)</f>
        <v>5.2723485016934246E-2</v>
      </c>
      <c r="AK40" s="170">
        <f>AJ40*(1-'Table de mortalité H'!$AC71)</f>
        <v>5.21962501667649E-2</v>
      </c>
      <c r="AL40" s="170">
        <f>AK40*(1-'Table de mortalité H'!$AC71)</f>
        <v>5.1674287665097247E-2</v>
      </c>
      <c r="AM40" s="170">
        <f>AL40*(1-'Table de mortalité H'!$AC71)</f>
        <v>5.1157544788446273E-2</v>
      </c>
      <c r="AN40" s="170">
        <f>AM40*(1-'Table de mortalité H'!$AC71)</f>
        <v>5.0645969340561807E-2</v>
      </c>
      <c r="AO40" s="170">
        <f>AN40*(1-'Table de mortalité H'!$AC71)</f>
        <v>5.0139509647156189E-2</v>
      </c>
      <c r="AP40" s="170">
        <f>AO40*(1-'Table de mortalité H'!$AC71)</f>
        <v>4.9638114550684627E-2</v>
      </c>
      <c r="AQ40" s="170">
        <f>AP40*(1-'Table de mortalité H'!$AC71)</f>
        <v>4.914173340517778E-2</v>
      </c>
      <c r="AR40" s="170">
        <f>AQ40*(1-'Table de mortalité H'!$AC71)</f>
        <v>4.8650316071126E-2</v>
      </c>
      <c r="AS40" s="170">
        <f>AR40*(1-'Table de mortalité H'!$AC71)</f>
        <v>4.8163812910414737E-2</v>
      </c>
      <c r="AT40" s="170">
        <f>AS40*(1-'Table de mortalité H'!$AC71)</f>
        <v>4.7682174781310586E-2</v>
      </c>
      <c r="AU40" s="170">
        <f>AT40*(1-'Table de mortalité H'!$AC71)</f>
        <v>4.7205353033497481E-2</v>
      </c>
      <c r="AV40" s="170">
        <f>AU40*(1-'Table de mortalité H'!$AC71)</f>
        <v>4.6733299503162504E-2</v>
      </c>
      <c r="AW40" s="170">
        <f>AV40*(1-'Table de mortalité H'!$AC71)</f>
        <v>4.6265966508130876E-2</v>
      </c>
      <c r="AX40" s="170">
        <f>AW40*(1-'Table de mortalité H'!$AC71)</f>
        <v>4.580330684304957E-2</v>
      </c>
      <c r="AY40" s="170">
        <f>AX40*(1-'Table de mortalité H'!$AC71)</f>
        <v>4.5345273774619076E-2</v>
      </c>
      <c r="AZ40" s="170">
        <f>AY40*(1-'Table de mortalité H'!$AC71)</f>
        <v>4.4891821036872885E-2</v>
      </c>
      <c r="BA40" s="170">
        <f>AZ40*(1-'Table de mortalité H'!$AC71)</f>
        <v>4.4442902826504156E-2</v>
      </c>
      <c r="BB40" s="170">
        <f>BA40*(1-'Table de mortalité H'!$AC71)</f>
        <v>4.3998473798239117E-2</v>
      </c>
      <c r="BC40" s="170">
        <f>BB40*(1-'Table de mortalité H'!$AC71)</f>
        <v>4.3558489060256722E-2</v>
      </c>
      <c r="BD40" s="170">
        <f>BC40*(1-'Table de mortalité H'!$AC71)</f>
        <v>4.3122904169654155E-2</v>
      </c>
      <c r="BE40" s="170">
        <f>BD40*(1-'Table de mortalité H'!$AC71)</f>
        <v>4.2691675127957615E-2</v>
      </c>
      <c r="BF40" s="170">
        <f>BE40*(1-'Table de mortalité H'!$AC71)</f>
        <v>4.2264758376678035E-2</v>
      </c>
      <c r="BG40" s="170">
        <f>BF40*(1-'Table de mortalité H'!$AC71)</f>
        <v>4.1842110792911252E-2</v>
      </c>
      <c r="BH40" s="170">
        <f>BG40*(1-'Table de mortalité H'!$AC71)</f>
        <v>4.142368968498214E-2</v>
      </c>
      <c r="BI40" s="170">
        <f>BH40*(1-'Table de mortalité H'!$AC71)</f>
        <v>4.1009452788132318E-2</v>
      </c>
      <c r="BJ40" s="170">
        <f>BI40*(1-'Table de mortalité H'!$AC71)</f>
        <v>4.0599358260250996E-2</v>
      </c>
      <c r="BK40" s="170">
        <f>BJ40*(1-'Table de mortalité H'!$AC71)</f>
        <v>4.0193364677648488E-2</v>
      </c>
      <c r="BL40" s="170">
        <f>BK40*(1-'Table de mortalité H'!$AC71)</f>
        <v>3.9791431030872002E-2</v>
      </c>
      <c r="BM40" s="170">
        <f>BL40*(1-'Table de mortalité H'!$AC71)</f>
        <v>3.9393516720563279E-2</v>
      </c>
      <c r="BN40" s="170">
        <f>BM40*(1-'Table de mortalité H'!$AC71)</f>
        <v>3.8999581553357643E-2</v>
      </c>
      <c r="BO40" s="170">
        <f>BN40*(1-'Table de mortalité H'!$AC71)</f>
        <v>3.8609585737824068E-2</v>
      </c>
      <c r="BP40" s="170">
        <f>BO40*(1-'Table de mortalité H'!$AC71)</f>
        <v>3.8223489880445827E-2</v>
      </c>
      <c r="BQ40" s="170">
        <f>BP40*(1-'Table de mortalité H'!$AC71)</f>
        <v>3.784125498164137E-2</v>
      </c>
      <c r="BR40" s="170">
        <f>BQ40*(1-'Table de mortalité H'!$AC71)</f>
        <v>3.7462842431824954E-2</v>
      </c>
      <c r="BS40" s="170">
        <f>BR40*(1-'Table de mortalité H'!$AC71)</f>
        <v>3.7088214007506705E-2</v>
      </c>
      <c r="BT40" s="170">
        <f>BS40*(1-'Table de mortalité H'!$AC71)</f>
        <v>3.6717331867431639E-2</v>
      </c>
      <c r="BU40" s="170">
        <f>BT40*(1-'Table de mortalité H'!$AC71)</f>
        <v>3.6350158548757325E-2</v>
      </c>
      <c r="BV40" s="170">
        <f>BU40*(1-'Table de mortalité H'!$AC71)</f>
        <v>3.5986656963269754E-2</v>
      </c>
      <c r="BW40" s="170">
        <f>BV40*(1-'Table de mortalité H'!$AC71)</f>
        <v>3.5626790393637059E-2</v>
      </c>
      <c r="BX40" s="170">
        <f>BW40*(1-'Table de mortalité H'!$AC71)</f>
        <v>3.5270522489700688E-2</v>
      </c>
      <c r="BY40" s="170">
        <f>BX40*(1-'Table de mortalité H'!$AC71)</f>
        <v>3.4917817264803683E-2</v>
      </c>
      <c r="BZ40" s="170">
        <f>BY40*(1-'Table de mortalité H'!$AC71)</f>
        <v>3.4568639092155642E-2</v>
      </c>
      <c r="CA40" s="170">
        <f>BZ40*(1-'Table de mortalité H'!$AC71)</f>
        <v>3.4222952701234086E-2</v>
      </c>
      <c r="CB40" s="170">
        <f>CA40*(1-'Table de mortalité H'!$AC71)</f>
        <v>3.3880723174221743E-2</v>
      </c>
      <c r="CC40" s="170">
        <f>CB40*(1-'Table de mortalité H'!$AC71)</f>
        <v>3.3541915942479524E-2</v>
      </c>
      <c r="CD40" s="170">
        <f>CC40*(1-'Table de mortalité H'!$AC71)</f>
        <v>3.3206496783054727E-2</v>
      </c>
      <c r="CE40" s="170">
        <f>CD40*(1-'Table de mortalité H'!$AC71)</f>
        <v>3.2874431815224182E-2</v>
      </c>
      <c r="CF40" s="170">
        <f>CE40*(1-'Table de mortalité H'!$AC71)</f>
        <v>3.2545687497071943E-2</v>
      </c>
      <c r="CG40" s="170">
        <f>CF40*(1-'Table de mortalité H'!$AC71)</f>
        <v>3.222023062210122E-2</v>
      </c>
      <c r="CH40" s="170">
        <f>CG40*(1-'Table de mortalité H'!$AC71)</f>
        <v>3.1898028315880206E-2</v>
      </c>
      <c r="CI40" s="170">
        <f>CH40*(1-'Table de mortalité H'!$AC71)</f>
        <v>3.15790480327214E-2</v>
      </c>
      <c r="CJ40" s="170">
        <f>CI40*(1-'Table de mortalité H'!$AC71)</f>
        <v>3.1263257552394189E-2</v>
      </c>
      <c r="CK40" s="170">
        <f>CJ40*(1-'Table de mortalité H'!$AC71)</f>
        <v>3.0950624976870247E-2</v>
      </c>
      <c r="CL40" s="170">
        <f>CK40*(1-'Table de mortalité H'!$AC71)</f>
        <v>3.0641118727101544E-2</v>
      </c>
      <c r="CM40" s="170">
        <f>CL40*(1-'Table de mortalité H'!$AC71)</f>
        <v>3.033470753983053E-2</v>
      </c>
      <c r="CN40" s="170">
        <f>CM40*(1-'Table de mortalité H'!$AC71)</f>
        <v>3.0031360464432225E-2</v>
      </c>
      <c r="CO40" s="170">
        <f>CN40*(1-'Table de mortalité H'!$AC71)</f>
        <v>2.9731046859787901E-2</v>
      </c>
      <c r="CP40" s="170">
        <f>CO40*(1-'Table de mortalité H'!$AC71)</f>
        <v>2.9433736391190023E-2</v>
      </c>
      <c r="CQ40" s="170">
        <f>CP40*(1-'Table de mortalité H'!$AC71)</f>
        <v>2.9139399027278124E-2</v>
      </c>
      <c r="CR40" s="170">
        <f>CQ40*(1-'Table de mortalité H'!$AC71)</f>
        <v>2.8848005037005343E-2</v>
      </c>
      <c r="CS40" s="170">
        <f>CR40*(1-'Table de mortalité H'!$AC71)</f>
        <v>2.855952498663529E-2</v>
      </c>
      <c r="CT40" s="170">
        <f>CS40*(1-'Table de mortalité H'!$AC71)</f>
        <v>2.8273929736768937E-2</v>
      </c>
      <c r="CU40" s="170">
        <f>CT40*(1-'Table de mortalité H'!$AC71)</f>
        <v>2.7991190439401247E-2</v>
      </c>
      <c r="CV40" s="170">
        <f>CU40*(1-'Table de mortalité H'!$AC71)</f>
        <v>2.7711278535007235E-2</v>
      </c>
      <c r="CW40" s="170">
        <f>CV40*(1-'Table de mortalité H'!$AC71)</f>
        <v>2.7434165749657163E-2</v>
      </c>
      <c r="CX40" s="170">
        <f>CW40*(1-'Table de mortalité H'!$AC71)</f>
        <v>2.7159824092160591E-2</v>
      </c>
      <c r="CY40" s="170">
        <f>CX40*(1-'Table de mortalité H'!$AC71)</f>
        <v>2.6888225851238984E-2</v>
      </c>
      <c r="CZ40" s="170">
        <f>CY40*(1-'Table de mortalité H'!$AC71)</f>
        <v>2.6619343592726594E-2</v>
      </c>
      <c r="DA40" s="170">
        <f>CZ40*(1-'Table de mortalité H'!$AC71)</f>
        <v>2.6353150156799326E-2</v>
      </c>
      <c r="DB40" s="170">
        <f>DA40*(1-'Table de mortalité H'!$AC71)</f>
        <v>2.6089618655231333E-2</v>
      </c>
      <c r="DC40" s="170">
        <f>DB40*(1-'Table de mortalité H'!$AC71)</f>
        <v>2.5828722468679021E-2</v>
      </c>
      <c r="DD40" s="170">
        <f>DC40*(1-'Table de mortalité H'!$AC71)</f>
        <v>2.5570435243992232E-2</v>
      </c>
      <c r="DE40" s="170">
        <f>DD40*(1-'Table de mortalité H'!$AC71)</f>
        <v>2.5314730891552308E-2</v>
      </c>
      <c r="DF40" s="170">
        <f>DE40*(1-'Table de mortalité H'!$AC71)</f>
        <v>2.5061583582636784E-2</v>
      </c>
      <c r="DG40" s="170">
        <f>DF40*(1-'Table de mortalité H'!$AC71)</f>
        <v>2.4810967746810415E-2</v>
      </c>
      <c r="DH40" s="170">
        <f>DG40*(1-'Table de mortalité H'!$AC71)</f>
        <v>2.456285806934231E-2</v>
      </c>
      <c r="DI40" s="170">
        <f>DH40*(1-'Table de mortalité H'!$AC71)</f>
        <v>2.4317229488648888E-2</v>
      </c>
      <c r="DJ40" s="170">
        <f>DI40*(1-'Table de mortalité H'!$AC71)</f>
        <v>2.4074057193762398E-2</v>
      </c>
      <c r="DK40" s="170">
        <f>DJ40*(1-'Table de mortalité H'!$AC71)</f>
        <v>2.3833316621824772E-2</v>
      </c>
    </row>
    <row r="41" spans="1:115" x14ac:dyDescent="0.25">
      <c r="A41" s="16"/>
      <c r="B41" s="16">
        <v>85</v>
      </c>
      <c r="C41" s="16"/>
      <c r="D41" s="170">
        <f>'Table de mortalité H'!AG72</f>
        <v>8.6646000000000001E-2</v>
      </c>
      <c r="E41" s="170">
        <f>'Table de mortalité H'!AH72</f>
        <v>8.5112365799999992E-2</v>
      </c>
      <c r="F41" s="170">
        <f>'Table de mortalité H'!AI72</f>
        <v>8.3665455581399997E-2</v>
      </c>
      <c r="G41" s="170">
        <f>'Table de mortalité H'!AJ72</f>
        <v>8.2293342109865039E-2</v>
      </c>
      <c r="H41" s="170">
        <f>'Table de mortalité H'!AK72</f>
        <v>8.1001336638740151E-2</v>
      </c>
      <c r="I41" s="170">
        <f>'Table de mortalité H'!AL72</f>
        <v>7.9778216455495168E-2</v>
      </c>
      <c r="J41" s="170">
        <f>'Table de mortalité H'!AM72</f>
        <v>7.8621432316890491E-2</v>
      </c>
      <c r="K41" s="170">
        <f>'Table de mortalité H'!AN72</f>
        <v>7.7528594407685711E-2</v>
      </c>
      <c r="L41" s="170">
        <f>'Table de mortalité H'!AO72</f>
        <v>7.6489711242622729E-2</v>
      </c>
      <c r="M41" s="170">
        <f>'Table de mortalité H'!AP72</f>
        <v>7.5502993967592899E-2</v>
      </c>
      <c r="N41" s="170">
        <f>'Table de mortalité H'!AQ72</f>
        <v>7.4566756842394749E-2</v>
      </c>
      <c r="O41" s="170">
        <f>'Table de mortalité H'!AR72</f>
        <v>7.3679412435970246E-2</v>
      </c>
      <c r="P41" s="170">
        <f>'Table de mortalité H'!AS72</f>
        <v>7.2832099192956593E-2</v>
      </c>
      <c r="Q41" s="170">
        <f>'Table de mortalité H'!AT72</f>
        <v>7.202366289191478E-2</v>
      </c>
      <c r="R41" s="170">
        <f>'Table de mortalité H'!AU72</f>
        <v>7.1245807332682098E-2</v>
      </c>
      <c r="S41" s="170">
        <f>'Table de mortalité H'!AV72</f>
        <v>7.0497726355688933E-2</v>
      </c>
      <c r="T41" s="170">
        <f>'Table de mortalité H'!AW72</f>
        <v>6.977159977422534E-2</v>
      </c>
      <c r="U41" s="170">
        <f>'Table de mortalité H'!AX72</f>
        <v>6.9066906616505663E-2</v>
      </c>
      <c r="V41" s="170">
        <f>'Table de mortalité H'!AY72</f>
        <v>6.8376237550340613E-2</v>
      </c>
      <c r="W41" s="170">
        <f>'Table de mortalité H'!AZ72</f>
        <v>6.7692475174837202E-2</v>
      </c>
      <c r="X41" s="170">
        <f>'Table de mortalité H'!BA72</f>
        <v>6.7015550423088835E-2</v>
      </c>
      <c r="Y41" s="170">
        <f>'Table de mortalité H'!BB72</f>
        <v>6.634539491885795E-2</v>
      </c>
      <c r="Z41" s="170">
        <f>'Table de mortalité H'!BC72</f>
        <v>6.5681940969669367E-2</v>
      </c>
      <c r="AA41" s="170">
        <f>'Table de mortalité H'!BD72</f>
        <v>6.5025121559972671E-2</v>
      </c>
      <c r="AB41" s="170">
        <f>'Table de mortalité H'!BE72</f>
        <v>6.4374870344372948E-2</v>
      </c>
      <c r="AC41" s="170">
        <f>'Table de mortalité H'!BF72</f>
        <v>6.3731121640929214E-2</v>
      </c>
      <c r="AD41" s="170">
        <f>'Table de mortalité H'!BG72</f>
        <v>6.3093810424519919E-2</v>
      </c>
      <c r="AE41" s="170">
        <f>'Table de mortalité H'!BH72</f>
        <v>6.2462872320274719E-2</v>
      </c>
      <c r="AF41" s="170">
        <f>'Table de mortalité H'!BI72</f>
        <v>6.1838243597071969E-2</v>
      </c>
      <c r="AG41" s="170">
        <f>AF41*(1-'Table de mortalité H'!$AC72)</f>
        <v>6.1219861161101251E-2</v>
      </c>
      <c r="AH41" s="170">
        <f>AG41*(1-'Table de mortalité H'!$AC72)</f>
        <v>6.0607662549490238E-2</v>
      </c>
      <c r="AI41" s="170">
        <f>AH41*(1-'Table de mortalité H'!$AC72)</f>
        <v>6.0001585923995335E-2</v>
      </c>
      <c r="AJ41" s="170">
        <f>AI41*(1-'Table de mortalité H'!$AC72)</f>
        <v>5.9401570064755382E-2</v>
      </c>
      <c r="AK41" s="170">
        <f>AJ41*(1-'Table de mortalité H'!$AC72)</f>
        <v>5.8807554364107825E-2</v>
      </c>
      <c r="AL41" s="170">
        <f>AK41*(1-'Table de mortalité H'!$AC72)</f>
        <v>5.8219478820466748E-2</v>
      </c>
      <c r="AM41" s="170">
        <f>AL41*(1-'Table de mortalité H'!$AC72)</f>
        <v>5.7637284032262079E-2</v>
      </c>
      <c r="AN41" s="170">
        <f>AM41*(1-'Table de mortalité H'!$AC72)</f>
        <v>5.7060911191939456E-2</v>
      </c>
      <c r="AO41" s="170">
        <f>AN41*(1-'Table de mortalité H'!$AC72)</f>
        <v>5.6490302080020059E-2</v>
      </c>
      <c r="AP41" s="170">
        <f>AO41*(1-'Table de mortalité H'!$AC72)</f>
        <v>5.5925399059219859E-2</v>
      </c>
      <c r="AQ41" s="170">
        <f>AP41*(1-'Table de mortalité H'!$AC72)</f>
        <v>5.5366145068627658E-2</v>
      </c>
      <c r="AR41" s="170">
        <f>AQ41*(1-'Table de mortalité H'!$AC72)</f>
        <v>5.4812483617941381E-2</v>
      </c>
      <c r="AS41" s="170">
        <f>AR41*(1-'Table de mortalité H'!$AC72)</f>
        <v>5.4264358781761966E-2</v>
      </c>
      <c r="AT41" s="170">
        <f>AS41*(1-'Table de mortalité H'!$AC72)</f>
        <v>5.3721715193944343E-2</v>
      </c>
      <c r="AU41" s="170">
        <f>AT41*(1-'Table de mortalité H'!$AC72)</f>
        <v>5.3184498042004896E-2</v>
      </c>
      <c r="AV41" s="170">
        <f>AU41*(1-'Table de mortalité H'!$AC72)</f>
        <v>5.2652653061584849E-2</v>
      </c>
      <c r="AW41" s="170">
        <f>AV41*(1-'Table de mortalité H'!$AC72)</f>
        <v>5.2126126530969E-2</v>
      </c>
      <c r="AX41" s="170">
        <f>AW41*(1-'Table de mortalité H'!$AC72)</f>
        <v>5.1604865265659307E-2</v>
      </c>
      <c r="AY41" s="170">
        <f>AX41*(1-'Table de mortalité H'!$AC72)</f>
        <v>5.1088816613002713E-2</v>
      </c>
      <c r="AZ41" s="170">
        <f>AY41*(1-'Table de mortalité H'!$AC72)</f>
        <v>5.0577928446872686E-2</v>
      </c>
      <c r="BA41" s="170">
        <f>AZ41*(1-'Table de mortalité H'!$AC72)</f>
        <v>5.0072149162403962E-2</v>
      </c>
      <c r="BB41" s="170">
        <f>BA41*(1-'Table de mortalité H'!$AC72)</f>
        <v>4.9571427670779919E-2</v>
      </c>
      <c r="BC41" s="170">
        <f>BB41*(1-'Table de mortalité H'!$AC72)</f>
        <v>4.9075713394072122E-2</v>
      </c>
      <c r="BD41" s="170">
        <f>BC41*(1-'Table de mortalité H'!$AC72)</f>
        <v>4.8584956260131401E-2</v>
      </c>
      <c r="BE41" s="170">
        <f>BD41*(1-'Table de mortalité H'!$AC72)</f>
        <v>4.8099106697530085E-2</v>
      </c>
      <c r="BF41" s="170">
        <f>BE41*(1-'Table de mortalité H'!$AC72)</f>
        <v>4.7618115630554785E-2</v>
      </c>
      <c r="BG41" s="170">
        <f>BF41*(1-'Table de mortalité H'!$AC72)</f>
        <v>4.7141934474249234E-2</v>
      </c>
      <c r="BH41" s="170">
        <f>BG41*(1-'Table de mortalité H'!$AC72)</f>
        <v>4.6670515129506741E-2</v>
      </c>
      <c r="BI41" s="170">
        <f>BH41*(1-'Table de mortalité H'!$AC72)</f>
        <v>4.6203809978211677E-2</v>
      </c>
      <c r="BJ41" s="170">
        <f>BI41*(1-'Table de mortalité H'!$AC72)</f>
        <v>4.5741771878429559E-2</v>
      </c>
      <c r="BK41" s="170">
        <f>BJ41*(1-'Table de mortalité H'!$AC72)</f>
        <v>4.5284354159645261E-2</v>
      </c>
      <c r="BL41" s="170">
        <f>BK41*(1-'Table de mortalité H'!$AC72)</f>
        <v>4.4831510618048812E-2</v>
      </c>
      <c r="BM41" s="170">
        <f>BL41*(1-'Table de mortalité H'!$AC72)</f>
        <v>4.4383195511868326E-2</v>
      </c>
      <c r="BN41" s="170">
        <f>BM41*(1-'Table de mortalité H'!$AC72)</f>
        <v>4.3939363556749642E-2</v>
      </c>
      <c r="BO41" s="170">
        <f>BN41*(1-'Table de mortalité H'!$AC72)</f>
        <v>4.3499969921182144E-2</v>
      </c>
      <c r="BP41" s="170">
        <f>BO41*(1-'Table de mortalité H'!$AC72)</f>
        <v>4.3064970221970325E-2</v>
      </c>
      <c r="BQ41" s="170">
        <f>BP41*(1-'Table de mortalité H'!$AC72)</f>
        <v>4.2634320519750621E-2</v>
      </c>
      <c r="BR41" s="170">
        <f>BQ41*(1-'Table de mortalité H'!$AC72)</f>
        <v>4.2207977314553113E-2</v>
      </c>
      <c r="BS41" s="170">
        <f>BR41*(1-'Table de mortalité H'!$AC72)</f>
        <v>4.1785897541407581E-2</v>
      </c>
      <c r="BT41" s="170">
        <f>BS41*(1-'Table de mortalité H'!$AC72)</f>
        <v>4.1368038565993505E-2</v>
      </c>
      <c r="BU41" s="170">
        <f>BT41*(1-'Table de mortalité H'!$AC72)</f>
        <v>4.0954358180333571E-2</v>
      </c>
      <c r="BV41" s="170">
        <f>BU41*(1-'Table de mortalité H'!$AC72)</f>
        <v>4.0544814598530238E-2</v>
      </c>
      <c r="BW41" s="170">
        <f>BV41*(1-'Table de mortalité H'!$AC72)</f>
        <v>4.0139366452544935E-2</v>
      </c>
      <c r="BX41" s="170">
        <f>BW41*(1-'Table de mortalité H'!$AC72)</f>
        <v>3.9737972788019486E-2</v>
      </c>
      <c r="BY41" s="170">
        <f>BX41*(1-'Table de mortalité H'!$AC72)</f>
        <v>3.9340593060139289E-2</v>
      </c>
      <c r="BZ41" s="170">
        <f>BY41*(1-'Table de mortalité H'!$AC72)</f>
        <v>3.8947187129537895E-2</v>
      </c>
      <c r="CA41" s="170">
        <f>BZ41*(1-'Table de mortalité H'!$AC72)</f>
        <v>3.8557715258242517E-2</v>
      </c>
      <c r="CB41" s="170">
        <f>CA41*(1-'Table de mortalité H'!$AC72)</f>
        <v>3.8172138105660093E-2</v>
      </c>
      <c r="CC41" s="170">
        <f>CB41*(1-'Table de mortalité H'!$AC72)</f>
        <v>3.7790416724603489E-2</v>
      </c>
      <c r="CD41" s="170">
        <f>CC41*(1-'Table de mortalité H'!$AC72)</f>
        <v>3.7412512557357454E-2</v>
      </c>
      <c r="CE41" s="170">
        <f>CD41*(1-'Table de mortalité H'!$AC72)</f>
        <v>3.7038387431783878E-2</v>
      </c>
      <c r="CF41" s="170">
        <f>CE41*(1-'Table de mortalité H'!$AC72)</f>
        <v>3.6668003557466036E-2</v>
      </c>
      <c r="CG41" s="170">
        <f>CF41*(1-'Table de mortalité H'!$AC72)</f>
        <v>3.6301323521891374E-2</v>
      </c>
      <c r="CH41" s="170">
        <f>CG41*(1-'Table de mortalité H'!$AC72)</f>
        <v>3.5938310286672458E-2</v>
      </c>
      <c r="CI41" s="170">
        <f>CH41*(1-'Table de mortalité H'!$AC72)</f>
        <v>3.5578927183805731E-2</v>
      </c>
      <c r="CJ41" s="170">
        <f>CI41*(1-'Table de mortalité H'!$AC72)</f>
        <v>3.5223137911967677E-2</v>
      </c>
      <c r="CK41" s="170">
        <f>CJ41*(1-'Table de mortalité H'!$AC72)</f>
        <v>3.4870906532848002E-2</v>
      </c>
      <c r="CL41" s="170">
        <f>CK41*(1-'Table de mortalité H'!$AC72)</f>
        <v>3.4522197467519521E-2</v>
      </c>
      <c r="CM41" s="170">
        <f>CL41*(1-'Table de mortalité H'!$AC72)</f>
        <v>3.4176975492844326E-2</v>
      </c>
      <c r="CN41" s="170">
        <f>CM41*(1-'Table de mortalité H'!$AC72)</f>
        <v>3.3835205737915881E-2</v>
      </c>
      <c r="CO41" s="170">
        <f>CN41*(1-'Table de mortalité H'!$AC72)</f>
        <v>3.3496853680536724E-2</v>
      </c>
      <c r="CP41" s="170">
        <f>CO41*(1-'Table de mortalité H'!$AC72)</f>
        <v>3.3161885143731355E-2</v>
      </c>
      <c r="CQ41" s="170">
        <f>CP41*(1-'Table de mortalité H'!$AC72)</f>
        <v>3.283026629229404E-2</v>
      </c>
      <c r="CR41" s="170">
        <f>CQ41*(1-'Table de mortalité H'!$AC72)</f>
        <v>3.2501963629371099E-2</v>
      </c>
      <c r="CS41" s="170">
        <f>CR41*(1-'Table de mortalité H'!$AC72)</f>
        <v>3.2176943993077391E-2</v>
      </c>
      <c r="CT41" s="170">
        <f>CS41*(1-'Table de mortalité H'!$AC72)</f>
        <v>3.1855174553146619E-2</v>
      </c>
      <c r="CU41" s="170">
        <f>CT41*(1-'Table de mortalité H'!$AC72)</f>
        <v>3.1536622807615156E-2</v>
      </c>
      <c r="CV41" s="170">
        <f>CU41*(1-'Table de mortalité H'!$AC72)</f>
        <v>3.1221256579539003E-2</v>
      </c>
      <c r="CW41" s="170">
        <f>CV41*(1-'Table de mortalité H'!$AC72)</f>
        <v>3.0909044013743614E-2</v>
      </c>
      <c r="CX41" s="170">
        <f>CW41*(1-'Table de mortalité H'!$AC72)</f>
        <v>3.0599953573606179E-2</v>
      </c>
      <c r="CY41" s="170">
        <f>CX41*(1-'Table de mortalité H'!$AC72)</f>
        <v>3.0293954037870118E-2</v>
      </c>
      <c r="CZ41" s="170">
        <f>CY41*(1-'Table de mortalité H'!$AC72)</f>
        <v>2.9991014497491416E-2</v>
      </c>
      <c r="DA41" s="170">
        <f>CZ41*(1-'Table de mortalité H'!$AC72)</f>
        <v>2.9691104352516502E-2</v>
      </c>
      <c r="DB41" s="170">
        <f>DA41*(1-'Table de mortalité H'!$AC72)</f>
        <v>2.9394193308991335E-2</v>
      </c>
      <c r="DC41" s="170">
        <f>DB41*(1-'Table de mortalité H'!$AC72)</f>
        <v>2.9100251375901422E-2</v>
      </c>
      <c r="DD41" s="170">
        <f>DC41*(1-'Table de mortalité H'!$AC72)</f>
        <v>2.8809248862142409E-2</v>
      </c>
      <c r="DE41" s="170">
        <f>DD41*(1-'Table de mortalité H'!$AC72)</f>
        <v>2.8521156373520984E-2</v>
      </c>
      <c r="DF41" s="170">
        <f>DE41*(1-'Table de mortalité H'!$AC72)</f>
        <v>2.8235944809785772E-2</v>
      </c>
      <c r="DG41" s="170">
        <f>DF41*(1-'Table de mortalité H'!$AC72)</f>
        <v>2.7953585361687915E-2</v>
      </c>
      <c r="DH41" s="170">
        <f>DG41*(1-'Table de mortalité H'!$AC72)</f>
        <v>2.7674049508071036E-2</v>
      </c>
      <c r="DI41" s="170">
        <f>DH41*(1-'Table de mortalité H'!$AC72)</f>
        <v>2.7397309012990326E-2</v>
      </c>
      <c r="DJ41" s="170">
        <f>DI41*(1-'Table de mortalité H'!$AC72)</f>
        <v>2.7123335922860422E-2</v>
      </c>
      <c r="DK41" s="170">
        <f>DJ41*(1-'Table de mortalité H'!$AC72)</f>
        <v>2.6852102563631818E-2</v>
      </c>
    </row>
    <row r="42" spans="1:115" x14ac:dyDescent="0.25">
      <c r="A42" s="16"/>
      <c r="B42" s="16">
        <v>86</v>
      </c>
      <c r="C42" s="16"/>
      <c r="D42" s="170">
        <f>'Table de mortalité H'!AG73</f>
        <v>9.6480800000000005E-2</v>
      </c>
      <c r="E42" s="170">
        <f>'Table de mortalité H'!AH73</f>
        <v>9.4888866800000013E-2</v>
      </c>
      <c r="F42" s="170">
        <f>'Table de mortalité H'!AI73</f>
        <v>9.3380133817880004E-2</v>
      </c>
      <c r="G42" s="170">
        <f>'Table de mortalité H'!AJ73</f>
        <v>9.1951417770466448E-2</v>
      </c>
      <c r="H42" s="170">
        <f>'Table de mortalité H'!AK73</f>
        <v>9.0590536787463538E-2</v>
      </c>
      <c r="I42" s="170">
        <f>'Table de mortalité H'!AL73</f>
        <v>8.9304151165081558E-2</v>
      </c>
      <c r="J42" s="170">
        <f>'Table de mortalité H'!AM73</f>
        <v>8.8080684294119943E-2</v>
      </c>
      <c r="K42" s="170">
        <f>'Table de mortalité H'!AN73</f>
        <v>8.6918019261437565E-2</v>
      </c>
      <c r="L42" s="170">
        <f>'Table de mortalité H'!AO73</f>
        <v>8.5814160416817303E-2</v>
      </c>
      <c r="M42" s="170">
        <f>'Table de mortalité H'!AP73</f>
        <v>8.475864624369045E-2</v>
      </c>
      <c r="N42" s="170">
        <f>'Table de mortalité H'!AQ73</f>
        <v>8.3750018353390535E-2</v>
      </c>
      <c r="O42" s="170">
        <f>'Table de mortalité H'!AR73</f>
        <v>8.2786893142326554E-2</v>
      </c>
      <c r="P42" s="170">
        <f>'Table de mortalité H'!AS73</f>
        <v>8.1859679939132499E-2</v>
      </c>
      <c r="Q42" s="170">
        <f>'Table de mortalité H'!AT73</f>
        <v>8.0967409427795956E-2</v>
      </c>
      <c r="R42" s="170">
        <f>'Table de mortalité H'!AU73</f>
        <v>8.0109154887861314E-2</v>
      </c>
      <c r="S42" s="170">
        <f>'Table de mortalité H'!AV73</f>
        <v>7.9276019677027562E-2</v>
      </c>
      <c r="T42" s="170">
        <f>'Table de mortalité H'!AW73</f>
        <v>7.8467404276321887E-2</v>
      </c>
      <c r="U42" s="170">
        <f>'Table de mortalité H'!AX73</f>
        <v>7.7674883493131036E-2</v>
      </c>
      <c r="V42" s="170">
        <f>'Table de mortalité H'!AY73</f>
        <v>7.6898134658199724E-2</v>
      </c>
      <c r="W42" s="170">
        <f>'Table de mortalité H'!AZ73</f>
        <v>7.6129153311617723E-2</v>
      </c>
      <c r="X42" s="170">
        <f>'Table de mortalité H'!BA73</f>
        <v>7.5367861778501549E-2</v>
      </c>
      <c r="Y42" s="170">
        <f>'Table de mortalité H'!BB73</f>
        <v>7.4614183160716538E-2</v>
      </c>
      <c r="Z42" s="170">
        <f>'Table de mortalité H'!BC73</f>
        <v>7.3868041329109374E-2</v>
      </c>
      <c r="AA42" s="170">
        <f>'Table de mortalité H'!BD73</f>
        <v>7.3129360915818273E-2</v>
      </c>
      <c r="AB42" s="170">
        <f>'Table de mortalité H'!BE73</f>
        <v>7.2398067306660083E-2</v>
      </c>
      <c r="AC42" s="170">
        <f>'Table de mortalité H'!BF73</f>
        <v>7.1674086633593481E-2</v>
      </c>
      <c r="AD42" s="170">
        <f>'Table de mortalité H'!BG73</f>
        <v>7.095734576725754E-2</v>
      </c>
      <c r="AE42" s="170">
        <f>'Table de mortalité H'!BH73</f>
        <v>7.0247772309584969E-2</v>
      </c>
      <c r="AF42" s="170">
        <f>'Table de mortalité H'!BI73</f>
        <v>6.9545294586489115E-2</v>
      </c>
      <c r="AG42" s="170">
        <f>AF42*(1-'Table de mortalité H'!$AC73)</f>
        <v>6.8849841640624229E-2</v>
      </c>
      <c r="AH42" s="170">
        <f>AG42*(1-'Table de mortalité H'!$AC73)</f>
        <v>6.8161343224217991E-2</v>
      </c>
      <c r="AI42" s="170">
        <f>AH42*(1-'Table de mortalité H'!$AC73)</f>
        <v>6.7479729791975807E-2</v>
      </c>
      <c r="AJ42" s="170">
        <f>AI42*(1-'Table de mortalité H'!$AC73)</f>
        <v>6.6804932494056044E-2</v>
      </c>
      <c r="AK42" s="170">
        <f>AJ42*(1-'Table de mortalité H'!$AC73)</f>
        <v>6.6136883169115479E-2</v>
      </c>
      <c r="AL42" s="170">
        <f>AK42*(1-'Table de mortalité H'!$AC73)</f>
        <v>6.5475514337424323E-2</v>
      </c>
      <c r="AM42" s="170">
        <f>AL42*(1-'Table de mortalité H'!$AC73)</f>
        <v>6.4820759194050073E-2</v>
      </c>
      <c r="AN42" s="170">
        <f>AM42*(1-'Table de mortalité H'!$AC73)</f>
        <v>6.4172551602109579E-2</v>
      </c>
      <c r="AO42" s="170">
        <f>AN42*(1-'Table de mortalité H'!$AC73)</f>
        <v>6.3530826086088482E-2</v>
      </c>
      <c r="AP42" s="170">
        <f>AO42*(1-'Table de mortalité H'!$AC73)</f>
        <v>6.2895517825227593E-2</v>
      </c>
      <c r="AQ42" s="170">
        <f>AP42*(1-'Table de mortalité H'!$AC73)</f>
        <v>6.2266562646975318E-2</v>
      </c>
      <c r="AR42" s="170">
        <f>AQ42*(1-'Table de mortalité H'!$AC73)</f>
        <v>6.1643897020505566E-2</v>
      </c>
      <c r="AS42" s="170">
        <f>AR42*(1-'Table de mortalité H'!$AC73)</f>
        <v>6.1027458050300507E-2</v>
      </c>
      <c r="AT42" s="170">
        <f>AS42*(1-'Table de mortalité H'!$AC73)</f>
        <v>6.0417183469797499E-2</v>
      </c>
      <c r="AU42" s="170">
        <f>AT42*(1-'Table de mortalité H'!$AC73)</f>
        <v>5.9813011635099521E-2</v>
      </c>
      <c r="AV42" s="170">
        <f>AU42*(1-'Table de mortalité H'!$AC73)</f>
        <v>5.9214881518748527E-2</v>
      </c>
      <c r="AW42" s="170">
        <f>AV42*(1-'Table de mortalité H'!$AC73)</f>
        <v>5.862273270356104E-2</v>
      </c>
      <c r="AX42" s="170">
        <f>AW42*(1-'Table de mortalité H'!$AC73)</f>
        <v>5.8036505376525431E-2</v>
      </c>
      <c r="AY42" s="170">
        <f>AX42*(1-'Table de mortalité H'!$AC73)</f>
        <v>5.7456140322760176E-2</v>
      </c>
      <c r="AZ42" s="170">
        <f>AY42*(1-'Table de mortalité H'!$AC73)</f>
        <v>5.688157891953257E-2</v>
      </c>
      <c r="BA42" s="170">
        <f>AZ42*(1-'Table de mortalité H'!$AC73)</f>
        <v>5.6312763130337243E-2</v>
      </c>
      <c r="BB42" s="170">
        <f>BA42*(1-'Table de mortalité H'!$AC73)</f>
        <v>5.5749635499033869E-2</v>
      </c>
      <c r="BC42" s="170">
        <f>BB42*(1-'Table de mortalité H'!$AC73)</f>
        <v>5.5192139144043528E-2</v>
      </c>
      <c r="BD42" s="170">
        <f>BC42*(1-'Table de mortalité H'!$AC73)</f>
        <v>5.4640217752603096E-2</v>
      </c>
      <c r="BE42" s="170">
        <f>BD42*(1-'Table de mortalité H'!$AC73)</f>
        <v>5.4093815575077066E-2</v>
      </c>
      <c r="BF42" s="170">
        <f>BE42*(1-'Table de mortalité H'!$AC73)</f>
        <v>5.3552877419326295E-2</v>
      </c>
      <c r="BG42" s="170">
        <f>BF42*(1-'Table de mortalité H'!$AC73)</f>
        <v>5.3017348645133029E-2</v>
      </c>
      <c r="BH42" s="170">
        <f>BG42*(1-'Table de mortalité H'!$AC73)</f>
        <v>5.2487175158681697E-2</v>
      </c>
      <c r="BI42" s="170">
        <f>BH42*(1-'Table de mortalité H'!$AC73)</f>
        <v>5.196230340709488E-2</v>
      </c>
      <c r="BJ42" s="170">
        <f>BI42*(1-'Table de mortalité H'!$AC73)</f>
        <v>5.1442680373023929E-2</v>
      </c>
      <c r="BK42" s="170">
        <f>BJ42*(1-'Table de mortalité H'!$AC73)</f>
        <v>5.0928253569293688E-2</v>
      </c>
      <c r="BL42" s="170">
        <f>BK42*(1-'Table de mortalité H'!$AC73)</f>
        <v>5.0418971033600754E-2</v>
      </c>
      <c r="BM42" s="170">
        <f>BL42*(1-'Table de mortalité H'!$AC73)</f>
        <v>4.9914781323264747E-2</v>
      </c>
      <c r="BN42" s="170">
        <f>BM42*(1-'Table de mortalité H'!$AC73)</f>
        <v>4.94156335100321E-2</v>
      </c>
      <c r="BO42" s="170">
        <f>BN42*(1-'Table de mortalité H'!$AC73)</f>
        <v>4.8921477174931782E-2</v>
      </c>
      <c r="BP42" s="170">
        <f>BO42*(1-'Table de mortalité H'!$AC73)</f>
        <v>4.8432262403182463E-2</v>
      </c>
      <c r="BQ42" s="170">
        <f>BP42*(1-'Table de mortalité H'!$AC73)</f>
        <v>4.7947939779150635E-2</v>
      </c>
      <c r="BR42" s="170">
        <f>BQ42*(1-'Table de mortalité H'!$AC73)</f>
        <v>4.7468460381359129E-2</v>
      </c>
      <c r="BS42" s="170">
        <f>BR42*(1-'Table de mortalité H'!$AC73)</f>
        <v>4.6993775777545536E-2</v>
      </c>
      <c r="BT42" s="170">
        <f>BS42*(1-'Table de mortalité H'!$AC73)</f>
        <v>4.6523838019770079E-2</v>
      </c>
      <c r="BU42" s="170">
        <f>BT42*(1-'Table de mortalité H'!$AC73)</f>
        <v>4.605859963957238E-2</v>
      </c>
      <c r="BV42" s="170">
        <f>BU42*(1-'Table de mortalité H'!$AC73)</f>
        <v>4.5598013643176658E-2</v>
      </c>
      <c r="BW42" s="170">
        <f>BV42*(1-'Table de mortalité H'!$AC73)</f>
        <v>4.5142033506744887E-2</v>
      </c>
      <c r="BX42" s="170">
        <f>BW42*(1-'Table de mortalité H'!$AC73)</f>
        <v>4.469061317167744E-2</v>
      </c>
      <c r="BY42" s="170">
        <f>BX42*(1-'Table de mortalité H'!$AC73)</f>
        <v>4.4243707039960667E-2</v>
      </c>
      <c r="BZ42" s="170">
        <f>BY42*(1-'Table de mortalité H'!$AC73)</f>
        <v>4.380126996956106E-2</v>
      </c>
      <c r="CA42" s="170">
        <f>BZ42*(1-'Table de mortalité H'!$AC73)</f>
        <v>4.3363257269865452E-2</v>
      </c>
      <c r="CB42" s="170">
        <f>CA42*(1-'Table de mortalité H'!$AC73)</f>
        <v>4.2929624697166796E-2</v>
      </c>
      <c r="CC42" s="170">
        <f>CB42*(1-'Table de mortalité H'!$AC73)</f>
        <v>4.2500328450195128E-2</v>
      </c>
      <c r="CD42" s="170">
        <f>CC42*(1-'Table de mortalité H'!$AC73)</f>
        <v>4.2075325165693178E-2</v>
      </c>
      <c r="CE42" s="170">
        <f>CD42*(1-'Table de mortalité H'!$AC73)</f>
        <v>4.1654571914036244E-2</v>
      </c>
      <c r="CF42" s="170">
        <f>CE42*(1-'Table de mortalité H'!$AC73)</f>
        <v>4.1238026194895881E-2</v>
      </c>
      <c r="CG42" s="170">
        <f>CF42*(1-'Table de mortalité H'!$AC73)</f>
        <v>4.0825645932946922E-2</v>
      </c>
      <c r="CH42" s="170">
        <f>CG42*(1-'Table de mortalité H'!$AC73)</f>
        <v>4.0417389473617449E-2</v>
      </c>
      <c r="CI42" s="170">
        <f>CH42*(1-'Table de mortalité H'!$AC73)</f>
        <v>4.0013215578881274E-2</v>
      </c>
      <c r="CJ42" s="170">
        <f>CI42*(1-'Table de mortalité H'!$AC73)</f>
        <v>3.9613083423092464E-2</v>
      </c>
      <c r="CK42" s="170">
        <f>CJ42*(1-'Table de mortalité H'!$AC73)</f>
        <v>3.9216952588861542E-2</v>
      </c>
      <c r="CL42" s="170">
        <f>CK42*(1-'Table de mortalité H'!$AC73)</f>
        <v>3.8824783062972927E-2</v>
      </c>
      <c r="CM42" s="170">
        <f>CL42*(1-'Table de mortalité H'!$AC73)</f>
        <v>3.8436535232343194E-2</v>
      </c>
      <c r="CN42" s="170">
        <f>CM42*(1-'Table de mortalité H'!$AC73)</f>
        <v>3.8052169880019762E-2</v>
      </c>
      <c r="CO42" s="170">
        <f>CN42*(1-'Table de mortalité H'!$AC73)</f>
        <v>3.7671648181219562E-2</v>
      </c>
      <c r="CP42" s="170">
        <f>CO42*(1-'Table de mortalité H'!$AC73)</f>
        <v>3.7294931699407369E-2</v>
      </c>
      <c r="CQ42" s="170">
        <f>CP42*(1-'Table de mortalité H'!$AC73)</f>
        <v>3.6921982382413294E-2</v>
      </c>
      <c r="CR42" s="170">
        <f>CQ42*(1-'Table de mortalité H'!$AC73)</f>
        <v>3.6552762558589164E-2</v>
      </c>
      <c r="CS42" s="170">
        <f>CR42*(1-'Table de mortalité H'!$AC73)</f>
        <v>3.6187234933003271E-2</v>
      </c>
      <c r="CT42" s="170">
        <f>CS42*(1-'Table de mortalité H'!$AC73)</f>
        <v>3.5825362583673234E-2</v>
      </c>
      <c r="CU42" s="170">
        <f>CT42*(1-'Table de mortalité H'!$AC73)</f>
        <v>3.5467108957836502E-2</v>
      </c>
      <c r="CV42" s="170">
        <f>CU42*(1-'Table de mortalité H'!$AC73)</f>
        <v>3.5112437868258135E-2</v>
      </c>
      <c r="CW42" s="170">
        <f>CV42*(1-'Table de mortalité H'!$AC73)</f>
        <v>3.4761313489575556E-2</v>
      </c>
      <c r="CX42" s="170">
        <f>CW42*(1-'Table de mortalité H'!$AC73)</f>
        <v>3.4413700354679798E-2</v>
      </c>
      <c r="CY42" s="170">
        <f>CX42*(1-'Table de mortalité H'!$AC73)</f>
        <v>3.4069563351133002E-2</v>
      </c>
      <c r="CZ42" s="170">
        <f>CY42*(1-'Table de mortalité H'!$AC73)</f>
        <v>3.3728867717621673E-2</v>
      </c>
      <c r="DA42" s="170">
        <f>CZ42*(1-'Table de mortalité H'!$AC73)</f>
        <v>3.3391579040445457E-2</v>
      </c>
      <c r="DB42" s="170">
        <f>DA42*(1-'Table de mortalité H'!$AC73)</f>
        <v>3.3057663250041003E-2</v>
      </c>
      <c r="DC42" s="170">
        <f>DB42*(1-'Table de mortalité H'!$AC73)</f>
        <v>3.2727086617540591E-2</v>
      </c>
      <c r="DD42" s="170">
        <f>DC42*(1-'Table de mortalité H'!$AC73)</f>
        <v>3.2399815751365184E-2</v>
      </c>
      <c r="DE42" s="170">
        <f>DD42*(1-'Table de mortalité H'!$AC73)</f>
        <v>3.207581759385153E-2</v>
      </c>
      <c r="DF42" s="170">
        <f>DE42*(1-'Table de mortalité H'!$AC73)</f>
        <v>3.1755059417913012E-2</v>
      </c>
      <c r="DG42" s="170">
        <f>DF42*(1-'Table de mortalité H'!$AC73)</f>
        <v>3.1437508823733883E-2</v>
      </c>
      <c r="DH42" s="170">
        <f>DG42*(1-'Table de mortalité H'!$AC73)</f>
        <v>3.1123133735496543E-2</v>
      </c>
      <c r="DI42" s="170">
        <f>DH42*(1-'Table de mortalité H'!$AC73)</f>
        <v>3.0811902398141577E-2</v>
      </c>
      <c r="DJ42" s="170">
        <f>DI42*(1-'Table de mortalité H'!$AC73)</f>
        <v>3.0503783374160161E-2</v>
      </c>
      <c r="DK42" s="170">
        <f>DJ42*(1-'Table de mortalité H'!$AC73)</f>
        <v>3.019874554041856E-2</v>
      </c>
    </row>
    <row r="43" spans="1:115" x14ac:dyDescent="0.25">
      <c r="A43" s="16"/>
      <c r="B43" s="16">
        <v>87</v>
      </c>
      <c r="C43" s="16"/>
      <c r="D43" s="170">
        <f>'Table de mortalité H'!AG74</f>
        <v>0.10724360000000001</v>
      </c>
      <c r="E43" s="170">
        <f>'Table de mortalité H'!AH74</f>
        <v>0.10560277292</v>
      </c>
      <c r="F43" s="170">
        <f>'Table de mortalité H'!AI74</f>
        <v>0.10405041215807601</v>
      </c>
      <c r="G43" s="170">
        <f>'Table de mortalité H'!AJ74</f>
        <v>0.10258330134664713</v>
      </c>
      <c r="H43" s="170">
        <f>'Table de mortalité H'!AK74</f>
        <v>0.10118816844833274</v>
      </c>
      <c r="I43" s="170">
        <f>'Table de mortalité H'!AL74</f>
        <v>9.9862603441659578E-2</v>
      </c>
      <c r="J43" s="170">
        <f>'Table de mortalité H'!AM74</f>
        <v>9.8594348377950503E-2</v>
      </c>
      <c r="K43" s="170">
        <f>'Table de mortalité H'!AN74</f>
        <v>9.7381637892901718E-2</v>
      </c>
      <c r="L43" s="170">
        <f>'Table de mortalité H'!AO74</f>
        <v>9.6222796401976188E-2</v>
      </c>
      <c r="M43" s="170">
        <f>'Table de mortalité H'!AP74</f>
        <v>9.5106611963713256E-2</v>
      </c>
      <c r="N43" s="170">
        <f>'Table de mortalité H'!AQ74</f>
        <v>9.4031907248523297E-2</v>
      </c>
      <c r="O43" s="170">
        <f>'Table de mortalité H'!AR74</f>
        <v>9.2997556268789541E-2</v>
      </c>
      <c r="P43" s="170">
        <f>'Table de mortalité H'!AS74</f>
        <v>9.1993182661086609E-2</v>
      </c>
      <c r="Q43" s="170">
        <f>'Table de mortalité H'!AT74</f>
        <v>9.1018054924879091E-2</v>
      </c>
      <c r="R43" s="170">
        <f>'Table de mortalité H'!AU74</f>
        <v>9.0071467153660351E-2</v>
      </c>
      <c r="S43" s="170">
        <f>'Table de mortalité H'!AV74</f>
        <v>8.9152738188693015E-2</v>
      </c>
      <c r="T43" s="170">
        <f>'Table de mortalité H'!AW74</f>
        <v>8.8252295532987218E-2</v>
      </c>
      <c r="U43" s="170">
        <f>'Table de mortalité H'!AX74</f>
        <v>8.7360947348104054E-2</v>
      </c>
      <c r="V43" s="170">
        <f>'Table de mortalité H'!AY74</f>
        <v>8.648733787462301E-2</v>
      </c>
      <c r="W43" s="170">
        <f>'Table de mortalité H'!AZ74</f>
        <v>8.5622464495876779E-2</v>
      </c>
      <c r="X43" s="170">
        <f>'Table de mortalité H'!BA74</f>
        <v>8.476623985091801E-2</v>
      </c>
      <c r="Y43" s="170">
        <f>'Table de mortalité H'!BB74</f>
        <v>8.3918577452408827E-2</v>
      </c>
      <c r="Z43" s="170">
        <f>'Table de mortalité H'!BC74</f>
        <v>8.3079391677884737E-2</v>
      </c>
      <c r="AA43" s="170">
        <f>'Table de mortalité H'!BD74</f>
        <v>8.2248597761105893E-2</v>
      </c>
      <c r="AB43" s="170">
        <f>'Table de mortalité H'!BE74</f>
        <v>8.1426111783494834E-2</v>
      </c>
      <c r="AC43" s="170">
        <f>'Table de mortalité H'!BF74</f>
        <v>8.0611850665659887E-2</v>
      </c>
      <c r="AD43" s="170">
        <f>'Table de mortalité H'!BG74</f>
        <v>7.9805732159003287E-2</v>
      </c>
      <c r="AE43" s="170">
        <f>'Table de mortalité H'!BH74</f>
        <v>7.900767483741325E-2</v>
      </c>
      <c r="AF43" s="170">
        <f>'Table de mortalité H'!BI74</f>
        <v>7.8217598089039123E-2</v>
      </c>
      <c r="AG43" s="170">
        <f>AF43*(1-'Table de mortalité H'!$AC74)</f>
        <v>7.743542210814873E-2</v>
      </c>
      <c r="AH43" s="170">
        <f>AG43*(1-'Table de mortalité H'!$AC74)</f>
        <v>7.6661067887067239E-2</v>
      </c>
      <c r="AI43" s="170">
        <f>AH43*(1-'Table de mortalité H'!$AC74)</f>
        <v>7.589445720819657E-2</v>
      </c>
      <c r="AJ43" s="170">
        <f>AI43*(1-'Table de mortalité H'!$AC74)</f>
        <v>7.5135512636114607E-2</v>
      </c>
      <c r="AK43" s="170">
        <f>AJ43*(1-'Table de mortalité H'!$AC74)</f>
        <v>7.4384157509753454E-2</v>
      </c>
      <c r="AL43" s="170">
        <f>AK43*(1-'Table de mortalité H'!$AC74)</f>
        <v>7.364031593465592E-2</v>
      </c>
      <c r="AM43" s="170">
        <f>AL43*(1-'Table de mortalité H'!$AC74)</f>
        <v>7.290391277530936E-2</v>
      </c>
      <c r="AN43" s="170">
        <f>AM43*(1-'Table de mortalité H'!$AC74)</f>
        <v>7.2174873647556259E-2</v>
      </c>
      <c r="AO43" s="170">
        <f>AN43*(1-'Table de mortalité H'!$AC74)</f>
        <v>7.145312491108069E-2</v>
      </c>
      <c r="AP43" s="170">
        <f>AO43*(1-'Table de mortalité H'!$AC74)</f>
        <v>7.0738593661969884E-2</v>
      </c>
      <c r="AQ43" s="170">
        <f>AP43*(1-'Table de mortalité H'!$AC74)</f>
        <v>7.0031207725350181E-2</v>
      </c>
      <c r="AR43" s="170">
        <f>AQ43*(1-'Table de mortalité H'!$AC74)</f>
        <v>6.9330895648096677E-2</v>
      </c>
      <c r="AS43" s="170">
        <f>AR43*(1-'Table de mortalité H'!$AC74)</f>
        <v>6.863758669161571E-2</v>
      </c>
      <c r="AT43" s="170">
        <f>AS43*(1-'Table de mortalité H'!$AC74)</f>
        <v>6.7951210824699557E-2</v>
      </c>
      <c r="AU43" s="170">
        <f>AT43*(1-'Table de mortalité H'!$AC74)</f>
        <v>6.7271698716452555E-2</v>
      </c>
      <c r="AV43" s="170">
        <f>AU43*(1-'Table de mortalité H'!$AC74)</f>
        <v>6.6598981729288034E-2</v>
      </c>
      <c r="AW43" s="170">
        <f>AV43*(1-'Table de mortalité H'!$AC74)</f>
        <v>6.5932991911995156E-2</v>
      </c>
      <c r="AX43" s="170">
        <f>AW43*(1-'Table de mortalité H'!$AC74)</f>
        <v>6.5273661992875209E-2</v>
      </c>
      <c r="AY43" s="170">
        <f>AX43*(1-'Table de mortalité H'!$AC74)</f>
        <v>6.4620925372946461E-2</v>
      </c>
      <c r="AZ43" s="170">
        <f>AY43*(1-'Table de mortalité H'!$AC74)</f>
        <v>6.3974716119216998E-2</v>
      </c>
      <c r="BA43" s="170">
        <f>AZ43*(1-'Table de mortalité H'!$AC74)</f>
        <v>6.3334968958024832E-2</v>
      </c>
      <c r="BB43" s="170">
        <f>BA43*(1-'Table de mortalité H'!$AC74)</f>
        <v>6.2701619268444586E-2</v>
      </c>
      <c r="BC43" s="170">
        <f>BB43*(1-'Table de mortalité H'!$AC74)</f>
        <v>6.207460307576014E-2</v>
      </c>
      <c r="BD43" s="170">
        <f>BC43*(1-'Table de mortalité H'!$AC74)</f>
        <v>6.1453857045002537E-2</v>
      </c>
      <c r="BE43" s="170">
        <f>BD43*(1-'Table de mortalité H'!$AC74)</f>
        <v>6.0839318474552512E-2</v>
      </c>
      <c r="BF43" s="170">
        <f>BE43*(1-'Table de mortalité H'!$AC74)</f>
        <v>6.0230925289806989E-2</v>
      </c>
      <c r="BG43" s="170">
        <f>BF43*(1-'Table de mortalité H'!$AC74)</f>
        <v>5.9628616036908916E-2</v>
      </c>
      <c r="BH43" s="170">
        <f>BG43*(1-'Table de mortalité H'!$AC74)</f>
        <v>5.9032329876539828E-2</v>
      </c>
      <c r="BI43" s="170">
        <f>BH43*(1-'Table de mortalité H'!$AC74)</f>
        <v>5.844200657777443E-2</v>
      </c>
      <c r="BJ43" s="170">
        <f>BI43*(1-'Table de mortalité H'!$AC74)</f>
        <v>5.7857586511996684E-2</v>
      </c>
      <c r="BK43" s="170">
        <f>BJ43*(1-'Table de mortalité H'!$AC74)</f>
        <v>5.7279010646876717E-2</v>
      </c>
      <c r="BL43" s="170">
        <f>BK43*(1-'Table de mortalité H'!$AC74)</f>
        <v>5.6706220540407949E-2</v>
      </c>
      <c r="BM43" s="170">
        <f>BL43*(1-'Table de mortalité H'!$AC74)</f>
        <v>5.6139158335003866E-2</v>
      </c>
      <c r="BN43" s="170">
        <f>BM43*(1-'Table de mortalité H'!$AC74)</f>
        <v>5.557776675165383E-2</v>
      </c>
      <c r="BO43" s="170">
        <f>BN43*(1-'Table de mortalité H'!$AC74)</f>
        <v>5.5021989084137295E-2</v>
      </c>
      <c r="BP43" s="170">
        <f>BO43*(1-'Table de mortalité H'!$AC74)</f>
        <v>5.4471769193295924E-2</v>
      </c>
      <c r="BQ43" s="170">
        <f>BP43*(1-'Table de mortalité H'!$AC74)</f>
        <v>5.3927051501362962E-2</v>
      </c>
      <c r="BR43" s="170">
        <f>BQ43*(1-'Table de mortalité H'!$AC74)</f>
        <v>5.3387780986349331E-2</v>
      </c>
      <c r="BS43" s="170">
        <f>BR43*(1-'Table de mortalité H'!$AC74)</f>
        <v>5.2853903176485841E-2</v>
      </c>
      <c r="BT43" s="170">
        <f>BS43*(1-'Table de mortalité H'!$AC74)</f>
        <v>5.2325364144720984E-2</v>
      </c>
      <c r="BU43" s="170">
        <f>BT43*(1-'Table de mortalité H'!$AC74)</f>
        <v>5.1802110503273775E-2</v>
      </c>
      <c r="BV43" s="170">
        <f>BU43*(1-'Table de mortalité H'!$AC74)</f>
        <v>5.1284089398241035E-2</v>
      </c>
      <c r="BW43" s="170">
        <f>BV43*(1-'Table de mortalité H'!$AC74)</f>
        <v>5.0771248504258626E-2</v>
      </c>
      <c r="BX43" s="170">
        <f>BW43*(1-'Table de mortalité H'!$AC74)</f>
        <v>5.0263536019216036E-2</v>
      </c>
      <c r="BY43" s="170">
        <f>BX43*(1-'Table de mortalité H'!$AC74)</f>
        <v>4.9760900659023874E-2</v>
      </c>
      <c r="BZ43" s="170">
        <f>BY43*(1-'Table de mortalité H'!$AC74)</f>
        <v>4.9263291652433636E-2</v>
      </c>
      <c r="CA43" s="170">
        <f>BZ43*(1-'Table de mortalité H'!$AC74)</f>
        <v>4.87706587359093E-2</v>
      </c>
      <c r="CB43" s="170">
        <f>CA43*(1-'Table de mortalité H'!$AC74)</f>
        <v>4.8282952148550204E-2</v>
      </c>
      <c r="CC43" s="170">
        <f>CB43*(1-'Table de mortalité H'!$AC74)</f>
        <v>4.7800122627064699E-2</v>
      </c>
      <c r="CD43" s="170">
        <f>CC43*(1-'Table de mortalité H'!$AC74)</f>
        <v>4.7322121400794052E-2</v>
      </c>
      <c r="CE43" s="170">
        <f>CD43*(1-'Table de mortalité H'!$AC74)</f>
        <v>4.6848900186786113E-2</v>
      </c>
      <c r="CF43" s="170">
        <f>CE43*(1-'Table de mortalité H'!$AC74)</f>
        <v>4.6380411184918251E-2</v>
      </c>
      <c r="CG43" s="170">
        <f>CF43*(1-'Table de mortalité H'!$AC74)</f>
        <v>4.591660707306907E-2</v>
      </c>
      <c r="CH43" s="170">
        <f>CG43*(1-'Table de mortalité H'!$AC74)</f>
        <v>4.5457441002338381E-2</v>
      </c>
      <c r="CI43" s="170">
        <f>CH43*(1-'Table de mortalité H'!$AC74)</f>
        <v>4.5002866592314998E-2</v>
      </c>
      <c r="CJ43" s="170">
        <f>CI43*(1-'Table de mortalité H'!$AC74)</f>
        <v>4.455283792639185E-2</v>
      </c>
      <c r="CK43" s="170">
        <f>CJ43*(1-'Table de mortalité H'!$AC74)</f>
        <v>4.4107309547127931E-2</v>
      </c>
      <c r="CL43" s="170">
        <f>CK43*(1-'Table de mortalité H'!$AC74)</f>
        <v>4.3666236451656654E-2</v>
      </c>
      <c r="CM43" s="170">
        <f>CL43*(1-'Table de mortalité H'!$AC74)</f>
        <v>4.3229574087140087E-2</v>
      </c>
      <c r="CN43" s="170">
        <f>CM43*(1-'Table de mortalité H'!$AC74)</f>
        <v>4.2797278346268688E-2</v>
      </c>
      <c r="CO43" s="170">
        <f>CN43*(1-'Table de mortalité H'!$AC74)</f>
        <v>4.2369305562805999E-2</v>
      </c>
      <c r="CP43" s="170">
        <f>CO43*(1-'Table de mortalité H'!$AC74)</f>
        <v>4.1945612507177939E-2</v>
      </c>
      <c r="CQ43" s="170">
        <f>CP43*(1-'Table de mortalité H'!$AC74)</f>
        <v>4.1526156382106161E-2</v>
      </c>
      <c r="CR43" s="170">
        <f>CQ43*(1-'Table de mortalité H'!$AC74)</f>
        <v>4.1110894818285101E-2</v>
      </c>
      <c r="CS43" s="170">
        <f>CR43*(1-'Table de mortalité H'!$AC74)</f>
        <v>4.0699785870102249E-2</v>
      </c>
      <c r="CT43" s="170">
        <f>CS43*(1-'Table de mortalité H'!$AC74)</f>
        <v>4.0292788011401223E-2</v>
      </c>
      <c r="CU43" s="170">
        <f>CT43*(1-'Table de mortalité H'!$AC74)</f>
        <v>3.9889860131287209E-2</v>
      </c>
      <c r="CV43" s="170">
        <f>CU43*(1-'Table de mortalité H'!$AC74)</f>
        <v>3.949096152997434E-2</v>
      </c>
      <c r="CW43" s="170">
        <f>CV43*(1-'Table de mortalité H'!$AC74)</f>
        <v>3.90960519146746E-2</v>
      </c>
      <c r="CX43" s="170">
        <f>CW43*(1-'Table de mortalité H'!$AC74)</f>
        <v>3.8705091395527851E-2</v>
      </c>
      <c r="CY43" s="170">
        <f>CX43*(1-'Table de mortalité H'!$AC74)</f>
        <v>3.8318040481572571E-2</v>
      </c>
      <c r="CZ43" s="170">
        <f>CY43*(1-'Table de mortalité H'!$AC74)</f>
        <v>3.7934860076756845E-2</v>
      </c>
      <c r="DA43" s="170">
        <f>CZ43*(1-'Table de mortalité H'!$AC74)</f>
        <v>3.7555511475989276E-2</v>
      </c>
      <c r="DB43" s="170">
        <f>DA43*(1-'Table de mortalité H'!$AC74)</f>
        <v>3.717995636122938E-2</v>
      </c>
      <c r="DC43" s="170">
        <f>DB43*(1-'Table de mortalité H'!$AC74)</f>
        <v>3.6808156797617085E-2</v>
      </c>
      <c r="DD43" s="170">
        <f>DC43*(1-'Table de mortalité H'!$AC74)</f>
        <v>3.6440075229640913E-2</v>
      </c>
      <c r="DE43" s="170">
        <f>DD43*(1-'Table de mortalité H'!$AC74)</f>
        <v>3.6075674477344506E-2</v>
      </c>
      <c r="DF43" s="170">
        <f>DE43*(1-'Table de mortalité H'!$AC74)</f>
        <v>3.5714917732571058E-2</v>
      </c>
      <c r="DG43" s="170">
        <f>DF43*(1-'Table de mortalité H'!$AC74)</f>
        <v>3.5357768555245347E-2</v>
      </c>
      <c r="DH43" s="170">
        <f>DG43*(1-'Table de mortalité H'!$AC74)</f>
        <v>3.5004190869692892E-2</v>
      </c>
      <c r="DI43" s="170">
        <f>DH43*(1-'Table de mortalité H'!$AC74)</f>
        <v>3.4654148960995959E-2</v>
      </c>
      <c r="DJ43" s="170">
        <f>DI43*(1-'Table de mortalité H'!$AC74)</f>
        <v>3.4307607471385997E-2</v>
      </c>
      <c r="DK43" s="170">
        <f>DJ43*(1-'Table de mortalité H'!$AC74)</f>
        <v>3.3964531396672139E-2</v>
      </c>
    </row>
    <row r="44" spans="1:115" x14ac:dyDescent="0.25">
      <c r="A44" s="16"/>
      <c r="B44" s="16">
        <v>88</v>
      </c>
      <c r="C44" s="16"/>
      <c r="D44" s="170">
        <f>'Table de mortalité H'!AG75</f>
        <v>0.1190034</v>
      </c>
      <c r="E44" s="170">
        <f>'Table de mortalité H'!AH75</f>
        <v>0.11731355171999999</v>
      </c>
      <c r="F44" s="170">
        <f>'Table de mortalité H'!AI75</f>
        <v>0.11570635606143599</v>
      </c>
      <c r="G44" s="170">
        <f>'Table de mortalité H'!AJ75</f>
        <v>0.11417903216142504</v>
      </c>
      <c r="H44" s="170">
        <f>'Table de mortalité H'!AK75</f>
        <v>0.11272895845297494</v>
      </c>
      <c r="I44" s="170">
        <f>'Table de mortalité H'!AL75</f>
        <v>0.11134239226400335</v>
      </c>
      <c r="J44" s="170">
        <f>'Table de mortalité H'!AM75</f>
        <v>0.11000628355683531</v>
      </c>
      <c r="K44" s="170">
        <f>'Table de mortalité H'!AN75</f>
        <v>0.10873021066757602</v>
      </c>
      <c r="L44" s="170">
        <f>'Table de mortalité H'!AO75</f>
        <v>0.10750155928703241</v>
      </c>
      <c r="M44" s="170">
        <f>'Table de mortalité H'!AP75</f>
        <v>0.10630829197894635</v>
      </c>
      <c r="N44" s="170">
        <f>'Table de mortalité H'!AQ75</f>
        <v>0.10514953159637584</v>
      </c>
      <c r="O44" s="170">
        <f>'Table de mortalité H'!AR75</f>
        <v>0.10402443160829461</v>
      </c>
      <c r="P44" s="170">
        <f>'Table de mortalité H'!AS75</f>
        <v>0.10293217507640752</v>
      </c>
      <c r="Q44" s="170">
        <f>'Table de mortalité H'!AT75</f>
        <v>0.10186168045561289</v>
      </c>
      <c r="R44" s="170">
        <f>'Table de mortalité H'!AU75</f>
        <v>0.10082269131496564</v>
      </c>
      <c r="S44" s="170">
        <f>'Table de mortalité H'!AV75</f>
        <v>9.9804382132684485E-2</v>
      </c>
      <c r="T44" s="170">
        <f>'Table de mortalité H'!AW75</f>
        <v>9.8796357873144378E-2</v>
      </c>
      <c r="U44" s="170">
        <f>'Table de mortalité H'!AX75</f>
        <v>9.7808394294412931E-2</v>
      </c>
      <c r="V44" s="170">
        <f>'Table de mortalité H'!AY75</f>
        <v>9.6830310351468801E-2</v>
      </c>
      <c r="W44" s="170">
        <f>'Table de mortalité H'!AZ75</f>
        <v>9.5862007247954115E-2</v>
      </c>
      <c r="X44" s="170">
        <f>'Table de mortalité H'!BA75</f>
        <v>9.4903387175474571E-2</v>
      </c>
      <c r="Y44" s="170">
        <f>'Table de mortalité H'!BB75</f>
        <v>9.3954353303719831E-2</v>
      </c>
      <c r="Z44" s="170">
        <f>'Table de mortalité H'!BC75</f>
        <v>9.3014809770682633E-2</v>
      </c>
      <c r="AA44" s="170">
        <f>'Table de mortalité H'!BD75</f>
        <v>9.2084661672975812E-2</v>
      </c>
      <c r="AB44" s="170">
        <f>'Table de mortalité H'!BE75</f>
        <v>9.1163815056246059E-2</v>
      </c>
      <c r="AC44" s="170">
        <f>'Table de mortalité H'!BF75</f>
        <v>9.0252176905683601E-2</v>
      </c>
      <c r="AD44" s="170">
        <f>'Table de mortalité H'!BG75</f>
        <v>8.9349655136626766E-2</v>
      </c>
      <c r="AE44" s="170">
        <f>'Table de mortalité H'!BH75</f>
        <v>8.84561585852605E-2</v>
      </c>
      <c r="AF44" s="170">
        <f>'Table de mortalité H'!BI75</f>
        <v>8.7571596999407891E-2</v>
      </c>
      <c r="AG44" s="170">
        <f>AF44*(1-'Table de mortalité H'!$AC75)</f>
        <v>8.6695881029413807E-2</v>
      </c>
      <c r="AH44" s="170">
        <f>AG44*(1-'Table de mortalité H'!$AC75)</f>
        <v>8.5828922219119669E-2</v>
      </c>
      <c r="AI44" s="170">
        <f>AH44*(1-'Table de mortalité H'!$AC75)</f>
        <v>8.4970632996928475E-2</v>
      </c>
      <c r="AJ44" s="170">
        <f>AI44*(1-'Table de mortalité H'!$AC75)</f>
        <v>8.4120926666959195E-2</v>
      </c>
      <c r="AK44" s="170">
        <f>AJ44*(1-'Table de mortalité H'!$AC75)</f>
        <v>8.3279717400289596E-2</v>
      </c>
      <c r="AL44" s="170">
        <f>AK44*(1-'Table de mortalité H'!$AC75)</f>
        <v>8.2446920226286705E-2</v>
      </c>
      <c r="AM44" s="170">
        <f>AL44*(1-'Table de mortalité H'!$AC75)</f>
        <v>8.1622451024023837E-2</v>
      </c>
      <c r="AN44" s="170">
        <f>AM44*(1-'Table de mortalité H'!$AC75)</f>
        <v>8.0806226513783594E-2</v>
      </c>
      <c r="AO44" s="170">
        <f>AN44*(1-'Table de mortalité H'!$AC75)</f>
        <v>7.9998164248645753E-2</v>
      </c>
      <c r="AP44" s="170">
        <f>AO44*(1-'Table de mortalité H'!$AC75)</f>
        <v>7.9198182606159295E-2</v>
      </c>
      <c r="AQ44" s="170">
        <f>AP44*(1-'Table de mortalité H'!$AC75)</f>
        <v>7.8406200780097704E-2</v>
      </c>
      <c r="AR44" s="170">
        <f>AQ44*(1-'Table de mortalité H'!$AC75)</f>
        <v>7.762213877229672E-2</v>
      </c>
      <c r="AS44" s="170">
        <f>AR44*(1-'Table de mortalité H'!$AC75)</f>
        <v>7.6845917384573748E-2</v>
      </c>
      <c r="AT44" s="170">
        <f>AS44*(1-'Table de mortalité H'!$AC75)</f>
        <v>7.6077458210728005E-2</v>
      </c>
      <c r="AU44" s="170">
        <f>AT44*(1-'Table de mortalité H'!$AC75)</f>
        <v>7.531668362862072E-2</v>
      </c>
      <c r="AV44" s="170">
        <f>AU44*(1-'Table de mortalité H'!$AC75)</f>
        <v>7.4563516792334514E-2</v>
      </c>
      <c r="AW44" s="170">
        <f>AV44*(1-'Table de mortalité H'!$AC75)</f>
        <v>7.3817881624411164E-2</v>
      </c>
      <c r="AX44" s="170">
        <f>AW44*(1-'Table de mortalité H'!$AC75)</f>
        <v>7.3079702808167057E-2</v>
      </c>
      <c r="AY44" s="170">
        <f>AX44*(1-'Table de mortalité H'!$AC75)</f>
        <v>7.234890578008539E-2</v>
      </c>
      <c r="AZ44" s="170">
        <f>AY44*(1-'Table de mortalité H'!$AC75)</f>
        <v>7.1625416722284535E-2</v>
      </c>
      <c r="BA44" s="170">
        <f>AZ44*(1-'Table de mortalité H'!$AC75)</f>
        <v>7.0909162555061689E-2</v>
      </c>
      <c r="BB44" s="170">
        <f>BA44*(1-'Table de mortalité H'!$AC75)</f>
        <v>7.0200070929511069E-2</v>
      </c>
      <c r="BC44" s="170">
        <f>BB44*(1-'Table de mortalité H'!$AC75)</f>
        <v>6.9498070220215952E-2</v>
      </c>
      <c r="BD44" s="170">
        <f>BC44*(1-'Table de mortalité H'!$AC75)</f>
        <v>6.8803089518013796E-2</v>
      </c>
      <c r="BE44" s="170">
        <f>BD44*(1-'Table de mortalité H'!$AC75)</f>
        <v>6.8115058622833652E-2</v>
      </c>
      <c r="BF44" s="170">
        <f>BE44*(1-'Table de mortalité H'!$AC75)</f>
        <v>6.7433908036605317E-2</v>
      </c>
      <c r="BG44" s="170">
        <f>BF44*(1-'Table de mortalité H'!$AC75)</f>
        <v>6.675956895623926E-2</v>
      </c>
      <c r="BH44" s="170">
        <f>BG44*(1-'Table de mortalité H'!$AC75)</f>
        <v>6.6091973266676873E-2</v>
      </c>
      <c r="BI44" s="170">
        <f>BH44*(1-'Table de mortalité H'!$AC75)</f>
        <v>6.5431053534010103E-2</v>
      </c>
      <c r="BJ44" s="170">
        <f>BI44*(1-'Table de mortalité H'!$AC75)</f>
        <v>6.4776742998670006E-2</v>
      </c>
      <c r="BK44" s="170">
        <f>BJ44*(1-'Table de mortalité H'!$AC75)</f>
        <v>6.41289755686833E-2</v>
      </c>
      <c r="BL44" s="170">
        <f>BK44*(1-'Table de mortalité H'!$AC75)</f>
        <v>6.3487685812996464E-2</v>
      </c>
      <c r="BM44" s="170">
        <f>BL44*(1-'Table de mortalité H'!$AC75)</f>
        <v>6.2852808954866501E-2</v>
      </c>
      <c r="BN44" s="170">
        <f>BM44*(1-'Table de mortalité H'!$AC75)</f>
        <v>6.2224280865317838E-2</v>
      </c>
      <c r="BO44" s="170">
        <f>BN44*(1-'Table de mortalité H'!$AC75)</f>
        <v>6.1602038056664657E-2</v>
      </c>
      <c r="BP44" s="170">
        <f>BO44*(1-'Table de mortalité H'!$AC75)</f>
        <v>6.0986017676098007E-2</v>
      </c>
      <c r="BQ44" s="170">
        <f>BP44*(1-'Table de mortalité H'!$AC75)</f>
        <v>6.037615749933703E-2</v>
      </c>
      <c r="BR44" s="170">
        <f>BQ44*(1-'Table de mortalité H'!$AC75)</f>
        <v>5.9772395924343656E-2</v>
      </c>
      <c r="BS44" s="170">
        <f>BR44*(1-'Table de mortalité H'!$AC75)</f>
        <v>5.917467196510022E-2</v>
      </c>
      <c r="BT44" s="170">
        <f>BS44*(1-'Table de mortalité H'!$AC75)</f>
        <v>5.8582925245449217E-2</v>
      </c>
      <c r="BU44" s="170">
        <f>BT44*(1-'Table de mortalité H'!$AC75)</f>
        <v>5.7997095992994727E-2</v>
      </c>
      <c r="BV44" s="170">
        <f>BU44*(1-'Table de mortalité H'!$AC75)</f>
        <v>5.7417125033064779E-2</v>
      </c>
      <c r="BW44" s="170">
        <f>BV44*(1-'Table de mortalité H'!$AC75)</f>
        <v>5.6842953782734129E-2</v>
      </c>
      <c r="BX44" s="170">
        <f>BW44*(1-'Table de mortalité H'!$AC75)</f>
        <v>5.6274524244906789E-2</v>
      </c>
      <c r="BY44" s="170">
        <f>BX44*(1-'Table de mortalité H'!$AC75)</f>
        <v>5.5711779002457718E-2</v>
      </c>
      <c r="BZ44" s="170">
        <f>BY44*(1-'Table de mortalité H'!$AC75)</f>
        <v>5.5154661212433141E-2</v>
      </c>
      <c r="CA44" s="170">
        <f>BZ44*(1-'Table de mortalité H'!$AC75)</f>
        <v>5.4603114600308811E-2</v>
      </c>
      <c r="CB44" s="170">
        <f>CA44*(1-'Table de mortalité H'!$AC75)</f>
        <v>5.4057083454305724E-2</v>
      </c>
      <c r="CC44" s="170">
        <f>CB44*(1-'Table de mortalité H'!$AC75)</f>
        <v>5.3516512619762667E-2</v>
      </c>
      <c r="CD44" s="170">
        <f>CC44*(1-'Table de mortalité H'!$AC75)</f>
        <v>5.2981347493565041E-2</v>
      </c>
      <c r="CE44" s="170">
        <f>CD44*(1-'Table de mortalité H'!$AC75)</f>
        <v>5.2451534018629391E-2</v>
      </c>
      <c r="CF44" s="170">
        <f>CE44*(1-'Table de mortalité H'!$AC75)</f>
        <v>5.1927018678443099E-2</v>
      </c>
      <c r="CG44" s="170">
        <f>CF44*(1-'Table de mortalité H'!$AC75)</f>
        <v>5.1407748491658668E-2</v>
      </c>
      <c r="CH44" s="170">
        <f>CG44*(1-'Table de mortalité H'!$AC75)</f>
        <v>5.0893671006742081E-2</v>
      </c>
      <c r="CI44" s="170">
        <f>CH44*(1-'Table de mortalité H'!$AC75)</f>
        <v>5.0384734296674658E-2</v>
      </c>
      <c r="CJ44" s="170">
        <f>CI44*(1-'Table de mortalité H'!$AC75)</f>
        <v>4.9880886953707911E-2</v>
      </c>
      <c r="CK44" s="170">
        <f>CJ44*(1-'Table de mortalité H'!$AC75)</f>
        <v>4.9382078084170833E-2</v>
      </c>
      <c r="CL44" s="170">
        <f>CK44*(1-'Table de mortalité H'!$AC75)</f>
        <v>4.8888257303329123E-2</v>
      </c>
      <c r="CM44" s="170">
        <f>CL44*(1-'Table de mortalité H'!$AC75)</f>
        <v>4.8399374730295833E-2</v>
      </c>
      <c r="CN44" s="170">
        <f>CM44*(1-'Table de mortalité H'!$AC75)</f>
        <v>4.7915380982992875E-2</v>
      </c>
      <c r="CO44" s="170">
        <f>CN44*(1-'Table de mortalité H'!$AC75)</f>
        <v>4.7436227173162947E-2</v>
      </c>
      <c r="CP44" s="170">
        <f>CO44*(1-'Table de mortalité H'!$AC75)</f>
        <v>4.6961864901431317E-2</v>
      </c>
      <c r="CQ44" s="170">
        <f>CP44*(1-'Table de mortalité H'!$AC75)</f>
        <v>4.6492246252417005E-2</v>
      </c>
      <c r="CR44" s="170">
        <f>CQ44*(1-'Table de mortalité H'!$AC75)</f>
        <v>4.6027323789892834E-2</v>
      </c>
      <c r="CS44" s="170">
        <f>CR44*(1-'Table de mortalité H'!$AC75)</f>
        <v>4.5567050551993907E-2</v>
      </c>
      <c r="CT44" s="170">
        <f>CS44*(1-'Table de mortalité H'!$AC75)</f>
        <v>4.511138004647397E-2</v>
      </c>
      <c r="CU44" s="170">
        <f>CT44*(1-'Table de mortalité H'!$AC75)</f>
        <v>4.4660266246009231E-2</v>
      </c>
      <c r="CV44" s="170">
        <f>CU44*(1-'Table de mortalité H'!$AC75)</f>
        <v>4.421366358354914E-2</v>
      </c>
      <c r="CW44" s="170">
        <f>CV44*(1-'Table de mortalité H'!$AC75)</f>
        <v>4.3771526947713649E-2</v>
      </c>
      <c r="CX44" s="170">
        <f>CW44*(1-'Table de mortalité H'!$AC75)</f>
        <v>4.3333811678236508E-2</v>
      </c>
      <c r="CY44" s="170">
        <f>CX44*(1-'Table de mortalité H'!$AC75)</f>
        <v>4.2900473561454142E-2</v>
      </c>
      <c r="CZ44" s="170">
        <f>CY44*(1-'Table de mortalité H'!$AC75)</f>
        <v>4.2471468825839596E-2</v>
      </c>
      <c r="DA44" s="170">
        <f>CZ44*(1-'Table de mortalité H'!$AC75)</f>
        <v>4.2046754137581202E-2</v>
      </c>
      <c r="DB44" s="170">
        <f>DA44*(1-'Table de mortalité H'!$AC75)</f>
        <v>4.1626286596205389E-2</v>
      </c>
      <c r="DC44" s="170">
        <f>DB44*(1-'Table de mortalité H'!$AC75)</f>
        <v>4.1210023730243336E-2</v>
      </c>
      <c r="DD44" s="170">
        <f>DC44*(1-'Table de mortalité H'!$AC75)</f>
        <v>4.0797923492940903E-2</v>
      </c>
      <c r="DE44" s="170">
        <f>DD44*(1-'Table de mortalité H'!$AC75)</f>
        <v>4.0389944258011491E-2</v>
      </c>
      <c r="DF44" s="170">
        <f>DE44*(1-'Table de mortalité H'!$AC75)</f>
        <v>3.9986044815431374E-2</v>
      </c>
      <c r="DG44" s="170">
        <f>DF44*(1-'Table de mortalité H'!$AC75)</f>
        <v>3.9586184367277059E-2</v>
      </c>
      <c r="DH44" s="170">
        <f>DG44*(1-'Table de mortalité H'!$AC75)</f>
        <v>3.9190322523604292E-2</v>
      </c>
      <c r="DI44" s="170">
        <f>DH44*(1-'Table de mortalité H'!$AC75)</f>
        <v>3.8798419298368247E-2</v>
      </c>
      <c r="DJ44" s="170">
        <f>DI44*(1-'Table de mortalité H'!$AC75)</f>
        <v>3.8410435105384562E-2</v>
      </c>
      <c r="DK44" s="170">
        <f>DJ44*(1-'Table de mortalité H'!$AC75)</f>
        <v>3.8026330754330713E-2</v>
      </c>
    </row>
    <row r="45" spans="1:115" x14ac:dyDescent="0.25">
      <c r="A45" s="16"/>
      <c r="B45" s="16">
        <v>89</v>
      </c>
      <c r="C45" s="16"/>
      <c r="D45" s="170">
        <f>'Table de mortalité H'!AG76</f>
        <v>0.1318454</v>
      </c>
      <c r="E45" s="170">
        <f>'Table de mortalité H'!AH76</f>
        <v>0.13011822526</v>
      </c>
      <c r="F45" s="170">
        <f>'Table de mortalité H'!AI76</f>
        <v>0.12846572379919799</v>
      </c>
      <c r="G45" s="170">
        <f>'Table de mortalité H'!AJ76</f>
        <v>0.12689844196884778</v>
      </c>
      <c r="H45" s="170">
        <f>'Table de mortalité H'!AK76</f>
        <v>0.12538835050941849</v>
      </c>
      <c r="I45" s="170">
        <f>'Table de mortalité H'!AL76</f>
        <v>0.12394638447856018</v>
      </c>
      <c r="J45" s="170">
        <f>'Table de mortalité H'!AM76</f>
        <v>0.12254579033395245</v>
      </c>
      <c r="K45" s="170">
        <f>'Table de mortalité H'!AN76</f>
        <v>0.12119778664027897</v>
      </c>
      <c r="L45" s="170">
        <f>'Table de mortalité H'!AO76</f>
        <v>0.11988885054456395</v>
      </c>
      <c r="M45" s="170">
        <f>'Table de mortalité H'!AP76</f>
        <v>0.11861802872879157</v>
      </c>
      <c r="N45" s="170">
        <f>'Table de mortalité H'!AQ76</f>
        <v>0.11737253942713927</v>
      </c>
      <c r="O45" s="170">
        <f>'Table de mortalité H'!AR76</f>
        <v>0.11616360227103974</v>
      </c>
      <c r="P45" s="170">
        <f>'Table de mortalité H'!AS76</f>
        <v>0.11497873352787513</v>
      </c>
      <c r="Q45" s="170">
        <f>'Table de mortalité H'!AT76</f>
        <v>0.11380595044589081</v>
      </c>
      <c r="R45" s="170">
        <f>'Table de mortalité H'!AU76</f>
        <v>0.11265651034638732</v>
      </c>
      <c r="S45" s="170">
        <f>'Table de mortalité H'!AV76</f>
        <v>0.11151867959188881</v>
      </c>
      <c r="T45" s="170">
        <f>'Table de mortalité H'!AW76</f>
        <v>0.11040349279596992</v>
      </c>
      <c r="U45" s="170">
        <f>'Table de mortalité H'!AX76</f>
        <v>0.10929945786801022</v>
      </c>
      <c r="V45" s="170">
        <f>'Table de mortalité H'!AY76</f>
        <v>0.10820646328933012</v>
      </c>
      <c r="W45" s="170">
        <f>'Table de mortalité H'!AZ76</f>
        <v>0.10712439865643682</v>
      </c>
      <c r="X45" s="170">
        <f>'Table de mortalité H'!BA76</f>
        <v>0.10605315466987245</v>
      </c>
      <c r="Y45" s="170">
        <f>'Table de mortalité H'!BB76</f>
        <v>0.10499262312317371</v>
      </c>
      <c r="Z45" s="170">
        <f>'Table de mortalité H'!BC76</f>
        <v>0.10394269689194198</v>
      </c>
      <c r="AA45" s="170">
        <f>'Table de mortalité H'!BD76</f>
        <v>0.10290326992302255</v>
      </c>
      <c r="AB45" s="170">
        <f>'Table de mortalité H'!BE76</f>
        <v>0.10187423722379232</v>
      </c>
      <c r="AC45" s="170">
        <f>'Table de mortalité H'!BF76</f>
        <v>0.1008554948515544</v>
      </c>
      <c r="AD45" s="170">
        <f>'Table de mortalité H'!BG76</f>
        <v>9.9846939903038862E-2</v>
      </c>
      <c r="AE45" s="170">
        <f>'Table de mortalité H'!BH76</f>
        <v>9.8848470504008468E-2</v>
      </c>
      <c r="AF45" s="170">
        <f>'Table de mortalité H'!BI76</f>
        <v>9.7859985798968388E-2</v>
      </c>
      <c r="AG45" s="170">
        <f>AF45*(1-'Table de mortalité H'!$AC76)</f>
        <v>9.6881385940978698E-2</v>
      </c>
      <c r="AH45" s="170">
        <f>AG45*(1-'Table de mortalité H'!$AC76)</f>
        <v>9.5912572081568906E-2</v>
      </c>
      <c r="AI45" s="170">
        <f>AH45*(1-'Table de mortalité H'!$AC76)</f>
        <v>9.4953446360753216E-2</v>
      </c>
      <c r="AJ45" s="170">
        <f>AI45*(1-'Table de mortalité H'!$AC76)</f>
        <v>9.4003911897145687E-2</v>
      </c>
      <c r="AK45" s="170">
        <f>AJ45*(1-'Table de mortalité H'!$AC76)</f>
        <v>9.3063872778174225E-2</v>
      </c>
      <c r="AL45" s="170">
        <f>AK45*(1-'Table de mortalité H'!$AC76)</f>
        <v>9.2133234050392476E-2</v>
      </c>
      <c r="AM45" s="170">
        <f>AL45*(1-'Table de mortalité H'!$AC76)</f>
        <v>9.1211901709888549E-2</v>
      </c>
      <c r="AN45" s="170">
        <f>AM45*(1-'Table de mortalité H'!$AC76)</f>
        <v>9.0299782692789668E-2</v>
      </c>
      <c r="AO45" s="170">
        <f>AN45*(1-'Table de mortalité H'!$AC76)</f>
        <v>8.9396784865861764E-2</v>
      </c>
      <c r="AP45" s="170">
        <f>AO45*(1-'Table de mortalité H'!$AC76)</f>
        <v>8.8502817017203139E-2</v>
      </c>
      <c r="AQ45" s="170">
        <f>AP45*(1-'Table de mortalité H'!$AC76)</f>
        <v>8.7617788847031114E-2</v>
      </c>
      <c r="AR45" s="170">
        <f>AQ45*(1-'Table de mortalité H'!$AC76)</f>
        <v>8.6741610958560797E-2</v>
      </c>
      <c r="AS45" s="170">
        <f>AR45*(1-'Table de mortalité H'!$AC76)</f>
        <v>8.5874194848975183E-2</v>
      </c>
      <c r="AT45" s="170">
        <f>AS45*(1-'Table de mortalité H'!$AC76)</f>
        <v>8.5015452900485428E-2</v>
      </c>
      <c r="AU45" s="170">
        <f>AT45*(1-'Table de mortalité H'!$AC76)</f>
        <v>8.4165298371480568E-2</v>
      </c>
      <c r="AV45" s="170">
        <f>AU45*(1-'Table de mortalité H'!$AC76)</f>
        <v>8.3323645387765766E-2</v>
      </c>
      <c r="AW45" s="170">
        <f>AV45*(1-'Table de mortalité H'!$AC76)</f>
        <v>8.2490408933888107E-2</v>
      </c>
      <c r="AX45" s="170">
        <f>AW45*(1-'Table de mortalité H'!$AC76)</f>
        <v>8.1665504844549222E-2</v>
      </c>
      <c r="AY45" s="170">
        <f>AX45*(1-'Table de mortalité H'!$AC76)</f>
        <v>8.0848849796103725E-2</v>
      </c>
      <c r="AZ45" s="170">
        <f>AY45*(1-'Table de mortalité H'!$AC76)</f>
        <v>8.0040361298142682E-2</v>
      </c>
      <c r="BA45" s="170">
        <f>AZ45*(1-'Table de mortalité H'!$AC76)</f>
        <v>7.9239957685161261E-2</v>
      </c>
      <c r="BB45" s="170">
        <f>BA45*(1-'Table de mortalité H'!$AC76)</f>
        <v>7.8447558108309653E-2</v>
      </c>
      <c r="BC45" s="170">
        <f>BB45*(1-'Table de mortalité H'!$AC76)</f>
        <v>7.7663082527226562E-2</v>
      </c>
      <c r="BD45" s="170">
        <f>BC45*(1-'Table de mortalité H'!$AC76)</f>
        <v>7.6886451701954295E-2</v>
      </c>
      <c r="BE45" s="170">
        <f>BD45*(1-'Table de mortalité H'!$AC76)</f>
        <v>7.6117587184934749E-2</v>
      </c>
      <c r="BF45" s="170">
        <f>BE45*(1-'Table de mortalité H'!$AC76)</f>
        <v>7.5356411313085403E-2</v>
      </c>
      <c r="BG45" s="170">
        <f>BF45*(1-'Table de mortalité H'!$AC76)</f>
        <v>7.4602847199954553E-2</v>
      </c>
      <c r="BH45" s="170">
        <f>BG45*(1-'Table de mortalité H'!$AC76)</f>
        <v>7.3856818727955006E-2</v>
      </c>
      <c r="BI45" s="170">
        <f>BH45*(1-'Table de mortalité H'!$AC76)</f>
        <v>7.3118250540675458E-2</v>
      </c>
      <c r="BJ45" s="170">
        <f>BI45*(1-'Table de mortalité H'!$AC76)</f>
        <v>7.2387068035268703E-2</v>
      </c>
      <c r="BK45" s="170">
        <f>BJ45*(1-'Table de mortalité H'!$AC76)</f>
        <v>7.1663197354916011E-2</v>
      </c>
      <c r="BL45" s="170">
        <f>BK45*(1-'Table de mortalité H'!$AC76)</f>
        <v>7.0946565381366844E-2</v>
      </c>
      <c r="BM45" s="170">
        <f>BL45*(1-'Table de mortalité H'!$AC76)</f>
        <v>7.0237099727553182E-2</v>
      </c>
      <c r="BN45" s="170">
        <f>BM45*(1-'Table de mortalité H'!$AC76)</f>
        <v>6.9534728730277648E-2</v>
      </c>
      <c r="BO45" s="170">
        <f>BN45*(1-'Table de mortalité H'!$AC76)</f>
        <v>6.883938144297487E-2</v>
      </c>
      <c r="BP45" s="170">
        <f>BO45*(1-'Table de mortalité H'!$AC76)</f>
        <v>6.8150987628545115E-2</v>
      </c>
      <c r="BQ45" s="170">
        <f>BP45*(1-'Table de mortalité H'!$AC76)</f>
        <v>6.7469477752259657E-2</v>
      </c>
      <c r="BR45" s="170">
        <f>BQ45*(1-'Table de mortalité H'!$AC76)</f>
        <v>6.6794782974737066E-2</v>
      </c>
      <c r="BS45" s="170">
        <f>BR45*(1-'Table de mortalité H'!$AC76)</f>
        <v>6.6126835144989696E-2</v>
      </c>
      <c r="BT45" s="170">
        <f>BS45*(1-'Table de mortalité H'!$AC76)</f>
        <v>6.5465566793539792E-2</v>
      </c>
      <c r="BU45" s="170">
        <f>BT45*(1-'Table de mortalité H'!$AC76)</f>
        <v>6.4810911125604387E-2</v>
      </c>
      <c r="BV45" s="170">
        <f>BU45*(1-'Table de mortalité H'!$AC76)</f>
        <v>6.4162802014348347E-2</v>
      </c>
      <c r="BW45" s="170">
        <f>BV45*(1-'Table de mortalité H'!$AC76)</f>
        <v>6.3521173994204858E-2</v>
      </c>
      <c r="BX45" s="170">
        <f>BW45*(1-'Table de mortalité H'!$AC76)</f>
        <v>6.2885962254262809E-2</v>
      </c>
      <c r="BY45" s="170">
        <f>BX45*(1-'Table de mortalité H'!$AC76)</f>
        <v>6.2257102631720178E-2</v>
      </c>
      <c r="BZ45" s="170">
        <f>BY45*(1-'Table de mortalité H'!$AC76)</f>
        <v>6.1634531605402977E-2</v>
      </c>
      <c r="CA45" s="170">
        <f>BZ45*(1-'Table de mortalité H'!$AC76)</f>
        <v>6.101818628934895E-2</v>
      </c>
      <c r="CB45" s="170">
        <f>CA45*(1-'Table de mortalité H'!$AC76)</f>
        <v>6.0408004426455462E-2</v>
      </c>
      <c r="CC45" s="170">
        <f>CB45*(1-'Table de mortalité H'!$AC76)</f>
        <v>5.9803924382190905E-2</v>
      </c>
      <c r="CD45" s="170">
        <f>CC45*(1-'Table de mortalité H'!$AC76)</f>
        <v>5.9205885138368997E-2</v>
      </c>
      <c r="CE45" s="170">
        <f>CD45*(1-'Table de mortalité H'!$AC76)</f>
        <v>5.8613826286985304E-2</v>
      </c>
      <c r="CF45" s="170">
        <f>CE45*(1-'Table de mortalité H'!$AC76)</f>
        <v>5.8027688024115454E-2</v>
      </c>
      <c r="CG45" s="170">
        <f>CF45*(1-'Table de mortalité H'!$AC76)</f>
        <v>5.7447411143874298E-2</v>
      </c>
      <c r="CH45" s="170">
        <f>CG45*(1-'Table de mortalité H'!$AC76)</f>
        <v>5.6872937032435553E-2</v>
      </c>
      <c r="CI45" s="170">
        <f>CH45*(1-'Table de mortalité H'!$AC76)</f>
        <v>5.6304207662111194E-2</v>
      </c>
      <c r="CJ45" s="170">
        <f>CI45*(1-'Table de mortalité H'!$AC76)</f>
        <v>5.5741165585490082E-2</v>
      </c>
      <c r="CK45" s="170">
        <f>CJ45*(1-'Table de mortalité H'!$AC76)</f>
        <v>5.5183753929635183E-2</v>
      </c>
      <c r="CL45" s="170">
        <f>CK45*(1-'Table de mortalité H'!$AC76)</f>
        <v>5.4631916390338833E-2</v>
      </c>
      <c r="CM45" s="170">
        <f>CL45*(1-'Table de mortalité H'!$AC76)</f>
        <v>5.4085597226435446E-2</v>
      </c>
      <c r="CN45" s="170">
        <f>CM45*(1-'Table de mortalité H'!$AC76)</f>
        <v>5.3544741254171094E-2</v>
      </c>
      <c r="CO45" s="170">
        <f>CN45*(1-'Table de mortalité H'!$AC76)</f>
        <v>5.3009293841629383E-2</v>
      </c>
      <c r="CP45" s="170">
        <f>CO45*(1-'Table de mortalité H'!$AC76)</f>
        <v>5.2479200903213091E-2</v>
      </c>
      <c r="CQ45" s="170">
        <f>CP45*(1-'Table de mortalité H'!$AC76)</f>
        <v>5.1954408894180959E-2</v>
      </c>
      <c r="CR45" s="170">
        <f>CQ45*(1-'Table de mortalité H'!$AC76)</f>
        <v>5.143486480523915E-2</v>
      </c>
      <c r="CS45" s="170">
        <f>CR45*(1-'Table de mortalité H'!$AC76)</f>
        <v>5.0920516157186756E-2</v>
      </c>
      <c r="CT45" s="170">
        <f>CS45*(1-'Table de mortalité H'!$AC76)</f>
        <v>5.041131099561489E-2</v>
      </c>
      <c r="CU45" s="170">
        <f>CT45*(1-'Table de mortalité H'!$AC76)</f>
        <v>4.9907197885658741E-2</v>
      </c>
      <c r="CV45" s="170">
        <f>CU45*(1-'Table de mortalité H'!$AC76)</f>
        <v>4.9408125906802151E-2</v>
      </c>
      <c r="CW45" s="170">
        <f>CV45*(1-'Table de mortalité H'!$AC76)</f>
        <v>4.8914044647734127E-2</v>
      </c>
      <c r="CX45" s="170">
        <f>CW45*(1-'Table de mortalité H'!$AC76)</f>
        <v>4.8424904201256787E-2</v>
      </c>
      <c r="CY45" s="170">
        <f>CX45*(1-'Table de mortalité H'!$AC76)</f>
        <v>4.7940655159244221E-2</v>
      </c>
      <c r="CZ45" s="170">
        <f>CY45*(1-'Table de mortalité H'!$AC76)</f>
        <v>4.7461248607651781E-2</v>
      </c>
      <c r="DA45" s="170">
        <f>CZ45*(1-'Table de mortalité H'!$AC76)</f>
        <v>4.6986636121575262E-2</v>
      </c>
      <c r="DB45" s="170">
        <f>DA45*(1-'Table de mortalité H'!$AC76)</f>
        <v>4.6516769760359511E-2</v>
      </c>
      <c r="DC45" s="170">
        <f>DB45*(1-'Table de mortalité H'!$AC76)</f>
        <v>4.6051602062755916E-2</v>
      </c>
      <c r="DD45" s="170">
        <f>DC45*(1-'Table de mortalité H'!$AC76)</f>
        <v>4.5591086042128359E-2</v>
      </c>
      <c r="DE45" s="170">
        <f>DD45*(1-'Table de mortalité H'!$AC76)</f>
        <v>4.5135175181707073E-2</v>
      </c>
      <c r="DF45" s="170">
        <f>DE45*(1-'Table de mortalité H'!$AC76)</f>
        <v>4.4683823429890003E-2</v>
      </c>
      <c r="DG45" s="170">
        <f>DF45*(1-'Table de mortalité H'!$AC76)</f>
        <v>4.4236985195591105E-2</v>
      </c>
      <c r="DH45" s="170">
        <f>DG45*(1-'Table de mortalité H'!$AC76)</f>
        <v>4.3794615343635192E-2</v>
      </c>
      <c r="DI45" s="170">
        <f>DH45*(1-'Table de mortalité H'!$AC76)</f>
        <v>4.3356669190198836E-2</v>
      </c>
      <c r="DJ45" s="170">
        <f>DI45*(1-'Table de mortalité H'!$AC76)</f>
        <v>4.2923102498296846E-2</v>
      </c>
      <c r="DK45" s="170">
        <f>DJ45*(1-'Table de mortalité H'!$AC76)</f>
        <v>4.2493871473313877E-2</v>
      </c>
    </row>
    <row r="46" spans="1:115" x14ac:dyDescent="0.25">
      <c r="A46" s="16"/>
      <c r="B46" s="16">
        <v>90</v>
      </c>
      <c r="C46" s="16"/>
      <c r="D46" s="170">
        <f>'Table de mortalité H'!AG77</f>
        <v>0.14587</v>
      </c>
      <c r="E46" s="170">
        <f>'Table de mortalité H'!AH77</f>
        <v>0.14411956000000001</v>
      </c>
      <c r="F46" s="170">
        <f>'Table de mortalité H'!AI77</f>
        <v>0.142447773104</v>
      </c>
      <c r="G46" s="170">
        <f>'Table de mortalité H'!AJ77</f>
        <v>0.14085235804523522</v>
      </c>
      <c r="H46" s="170">
        <f>'Table de mortalité H'!AK77</f>
        <v>0.13931706734254215</v>
      </c>
      <c r="I46" s="170">
        <f>'Table de mortalité H'!AL77</f>
        <v>0.13782637472197695</v>
      </c>
      <c r="J46" s="170">
        <f>'Table de mortalité H'!AM77</f>
        <v>0.13637919778739621</v>
      </c>
      <c r="K46" s="170">
        <f>'Table de mortalité H'!AN77</f>
        <v>0.13497449205018602</v>
      </c>
      <c r="L46" s="170">
        <f>'Table de mortalité H'!AO77</f>
        <v>0.13359775223127413</v>
      </c>
      <c r="M46" s="170">
        <f>'Table de mortalité H'!AP77</f>
        <v>0.13224841493373826</v>
      </c>
      <c r="N46" s="170">
        <f>'Table de mortalité H'!AQ77</f>
        <v>0.13092593078440087</v>
      </c>
      <c r="O46" s="170">
        <f>'Table de mortalité H'!AR77</f>
        <v>0.12961667147655687</v>
      </c>
      <c r="P46" s="170">
        <f>'Table de mortalité H'!AS77</f>
        <v>0.12833346642893895</v>
      </c>
      <c r="Q46" s="170">
        <f>'Table de mortalité H'!AT77</f>
        <v>0.12706296511129245</v>
      </c>
      <c r="R46" s="170">
        <f>'Table de mortalité H'!AU77</f>
        <v>0.12580504175669066</v>
      </c>
      <c r="S46" s="170">
        <f>'Table de mortalité H'!AV77</f>
        <v>0.12455957184329942</v>
      </c>
      <c r="T46" s="170">
        <f>'Table de mortalité H'!AW77</f>
        <v>0.12331397612486643</v>
      </c>
      <c r="U46" s="170">
        <f>'Table de mortalité H'!AX77</f>
        <v>0.12208083636361776</v>
      </c>
      <c r="V46" s="170">
        <f>'Table de mortalité H'!AY77</f>
        <v>0.12086002799998158</v>
      </c>
      <c r="W46" s="170">
        <f>'Table de mortalité H'!AZ77</f>
        <v>0.11965142771998176</v>
      </c>
      <c r="X46" s="170">
        <f>'Table de mortalité H'!BA77</f>
        <v>0.11845491344278195</v>
      </c>
      <c r="Y46" s="170">
        <f>'Table de mortalité H'!BB77</f>
        <v>0.11727036430835412</v>
      </c>
      <c r="Z46" s="170">
        <f>'Table de mortalité H'!BC77</f>
        <v>0.11609766066527058</v>
      </c>
      <c r="AA46" s="170">
        <f>'Table de mortalité H'!BD77</f>
        <v>0.11493668405861787</v>
      </c>
      <c r="AB46" s="170">
        <f>'Table de mortalité H'!BE77</f>
        <v>0.11378731721803169</v>
      </c>
      <c r="AC46" s="170">
        <f>'Table de mortalité H'!BF77</f>
        <v>0.11264944404585137</v>
      </c>
      <c r="AD46" s="170">
        <f>'Table de mortalité H'!BG77</f>
        <v>0.11152294960539286</v>
      </c>
      <c r="AE46" s="170">
        <f>'Table de mortalité H'!BH77</f>
        <v>0.11040772010933893</v>
      </c>
      <c r="AF46" s="170">
        <f>'Table de mortalité H'!BI77</f>
        <v>0.10930364290824554</v>
      </c>
      <c r="AG46" s="170">
        <f>AF46*(1-'Table de mortalité H'!$AC77)</f>
        <v>0.10821060647916309</v>
      </c>
      <c r="AH46" s="170">
        <f>AG46*(1-'Table de mortalité H'!$AC77)</f>
        <v>0.10712850041437146</v>
      </c>
      <c r="AI46" s="170">
        <f>AH46*(1-'Table de mortalité H'!$AC77)</f>
        <v>0.10605721541022774</v>
      </c>
      <c r="AJ46" s="170">
        <f>AI46*(1-'Table de mortalité H'!$AC77)</f>
        <v>0.10499664325612545</v>
      </c>
      <c r="AK46" s="170">
        <f>AJ46*(1-'Table de mortalité H'!$AC77)</f>
        <v>0.1039466768235642</v>
      </c>
      <c r="AL46" s="170">
        <f>AK46*(1-'Table de mortalité H'!$AC77)</f>
        <v>0.10290721005532856</v>
      </c>
      <c r="AM46" s="170">
        <f>AL46*(1-'Table de mortalité H'!$AC77)</f>
        <v>0.10187813795477528</v>
      </c>
      <c r="AN46" s="170">
        <f>AM46*(1-'Table de mortalité H'!$AC77)</f>
        <v>0.10085935657522753</v>
      </c>
      <c r="AO46" s="170">
        <f>AN46*(1-'Table de mortalité H'!$AC77)</f>
        <v>9.9850763009475249E-2</v>
      </c>
      <c r="AP46" s="170">
        <f>AO46*(1-'Table de mortalité H'!$AC77)</f>
        <v>9.8852255379380499E-2</v>
      </c>
      <c r="AQ46" s="170">
        <f>AP46*(1-'Table de mortalité H'!$AC77)</f>
        <v>9.7863732825586691E-2</v>
      </c>
      <c r="AR46" s="170">
        <f>AQ46*(1-'Table de mortalité H'!$AC77)</f>
        <v>9.688509549733082E-2</v>
      </c>
      <c r="AS46" s="170">
        <f>AR46*(1-'Table de mortalité H'!$AC77)</f>
        <v>9.5916244542357504E-2</v>
      </c>
      <c r="AT46" s="170">
        <f>AS46*(1-'Table de mortalité H'!$AC77)</f>
        <v>9.4957082096933931E-2</v>
      </c>
      <c r="AU46" s="170">
        <f>AT46*(1-'Table de mortalité H'!$AC77)</f>
        <v>9.4007511275964586E-2</v>
      </c>
      <c r="AV46" s="170">
        <f>AU46*(1-'Table de mortalité H'!$AC77)</f>
        <v>9.3067436163204939E-2</v>
      </c>
      <c r="AW46" s="170">
        <f>AV46*(1-'Table de mortalité H'!$AC77)</f>
        <v>9.2136761801572889E-2</v>
      </c>
      <c r="AX46" s="170">
        <f>AW46*(1-'Table de mortalité H'!$AC77)</f>
        <v>9.1215394183557161E-2</v>
      </c>
      <c r="AY46" s="170">
        <f>AX46*(1-'Table de mortalité H'!$AC77)</f>
        <v>9.0303240241721594E-2</v>
      </c>
      <c r="AZ46" s="170">
        <f>AY46*(1-'Table de mortalité H'!$AC77)</f>
        <v>8.9400207839304371E-2</v>
      </c>
      <c r="BA46" s="170">
        <f>AZ46*(1-'Table de mortalité H'!$AC77)</f>
        <v>8.8506205760911325E-2</v>
      </c>
      <c r="BB46" s="170">
        <f>BA46*(1-'Table de mortalité H'!$AC77)</f>
        <v>8.7621143703302207E-2</v>
      </c>
      <c r="BC46" s="170">
        <f>BB46*(1-'Table de mortalité H'!$AC77)</f>
        <v>8.6744932266269184E-2</v>
      </c>
      <c r="BD46" s="170">
        <f>BC46*(1-'Table de mortalité H'!$AC77)</f>
        <v>8.587748294360649E-2</v>
      </c>
      <c r="BE46" s="170">
        <f>BD46*(1-'Table de mortalité H'!$AC77)</f>
        <v>8.5018708114170422E-2</v>
      </c>
      <c r="BF46" s="170">
        <f>BE46*(1-'Table de mortalité H'!$AC77)</f>
        <v>8.4168521033028715E-2</v>
      </c>
      <c r="BG46" s="170">
        <f>BF46*(1-'Table de mortalité H'!$AC77)</f>
        <v>8.3326835822698425E-2</v>
      </c>
      <c r="BH46" s="170">
        <f>BG46*(1-'Table de mortalité H'!$AC77)</f>
        <v>8.2493567464471437E-2</v>
      </c>
      <c r="BI46" s="170">
        <f>BH46*(1-'Table de mortalité H'!$AC77)</f>
        <v>8.1668631789826723E-2</v>
      </c>
      <c r="BJ46" s="170">
        <f>BI46*(1-'Table de mortalité H'!$AC77)</f>
        <v>8.0851945471928449E-2</v>
      </c>
      <c r="BK46" s="170">
        <f>BJ46*(1-'Table de mortalité H'!$AC77)</f>
        <v>8.0043426017209166E-2</v>
      </c>
      <c r="BL46" s="170">
        <f>BK46*(1-'Table de mortalité H'!$AC77)</f>
        <v>7.9242991757037071E-2</v>
      </c>
      <c r="BM46" s="170">
        <f>BL46*(1-'Table de mortalité H'!$AC77)</f>
        <v>7.8450561839466693E-2</v>
      </c>
      <c r="BN46" s="170">
        <f>BM46*(1-'Table de mortalité H'!$AC77)</f>
        <v>7.7666056221072019E-2</v>
      </c>
      <c r="BO46" s="170">
        <f>BN46*(1-'Table de mortalité H'!$AC77)</f>
        <v>7.6889395658861298E-2</v>
      </c>
      <c r="BP46" s="170">
        <f>BO46*(1-'Table de mortalité H'!$AC77)</f>
        <v>7.6120501702272678E-2</v>
      </c>
      <c r="BQ46" s="170">
        <f>BP46*(1-'Table de mortalité H'!$AC77)</f>
        <v>7.5359296685249946E-2</v>
      </c>
      <c r="BR46" s="170">
        <f>BQ46*(1-'Table de mortalité H'!$AC77)</f>
        <v>7.4605703718397448E-2</v>
      </c>
      <c r="BS46" s="170">
        <f>BR46*(1-'Table de mortalité H'!$AC77)</f>
        <v>7.3859646681213476E-2</v>
      </c>
      <c r="BT46" s="170">
        <f>BS46*(1-'Table de mortalité H'!$AC77)</f>
        <v>7.3121050214401337E-2</v>
      </c>
      <c r="BU46" s="170">
        <f>BT46*(1-'Table de mortalité H'!$AC77)</f>
        <v>7.238983971225732E-2</v>
      </c>
      <c r="BV46" s="170">
        <f>BU46*(1-'Table de mortalité H'!$AC77)</f>
        <v>7.1665941315134749E-2</v>
      </c>
      <c r="BW46" s="170">
        <f>BV46*(1-'Table de mortalité H'!$AC77)</f>
        <v>7.0949281901983394E-2</v>
      </c>
      <c r="BX46" s="170">
        <f>BW46*(1-'Table de mortalité H'!$AC77)</f>
        <v>7.0239789082963563E-2</v>
      </c>
      <c r="BY46" s="170">
        <f>BX46*(1-'Table de mortalité H'!$AC77)</f>
        <v>6.9537391192133924E-2</v>
      </c>
      <c r="BZ46" s="170">
        <f>BY46*(1-'Table de mortalité H'!$AC77)</f>
        <v>6.8842017280212581E-2</v>
      </c>
      <c r="CA46" s="170">
        <f>BZ46*(1-'Table de mortalité H'!$AC77)</f>
        <v>6.8153597107410452E-2</v>
      </c>
      <c r="CB46" s="170">
        <f>CA46*(1-'Table de mortalité H'!$AC77)</f>
        <v>6.7472061136336345E-2</v>
      </c>
      <c r="CC46" s="170">
        <f>CB46*(1-'Table de mortalité H'!$AC77)</f>
        <v>6.6797340524972978E-2</v>
      </c>
      <c r="CD46" s="170">
        <f>CC46*(1-'Table de mortalité H'!$AC77)</f>
        <v>6.6129367119723254E-2</v>
      </c>
      <c r="CE46" s="170">
        <f>CD46*(1-'Table de mortalité H'!$AC77)</f>
        <v>6.5468073448526024E-2</v>
      </c>
      <c r="CF46" s="170">
        <f>CE46*(1-'Table de mortalité H'!$AC77)</f>
        <v>6.4813392714040768E-2</v>
      </c>
      <c r="CG46" s="170">
        <f>CF46*(1-'Table de mortalité H'!$AC77)</f>
        <v>6.4165258786900353E-2</v>
      </c>
      <c r="CH46" s="170">
        <f>CG46*(1-'Table de mortalité H'!$AC77)</f>
        <v>6.3523606199031343E-2</v>
      </c>
      <c r="CI46" s="170">
        <f>CH46*(1-'Table de mortalité H'!$AC77)</f>
        <v>6.288837013704103E-2</v>
      </c>
      <c r="CJ46" s="170">
        <f>CI46*(1-'Table de mortalité H'!$AC77)</f>
        <v>6.225948643567062E-2</v>
      </c>
      <c r="CK46" s="170">
        <f>CJ46*(1-'Table de mortalité H'!$AC77)</f>
        <v>6.1636891571313912E-2</v>
      </c>
      <c r="CL46" s="170">
        <f>CK46*(1-'Table de mortalité H'!$AC77)</f>
        <v>6.1020522655600776E-2</v>
      </c>
      <c r="CM46" s="170">
        <f>CL46*(1-'Table de mortalité H'!$AC77)</f>
        <v>6.041031742904477E-2</v>
      </c>
      <c r="CN46" s="170">
        <f>CM46*(1-'Table de mortalité H'!$AC77)</f>
        <v>5.9806214254754325E-2</v>
      </c>
      <c r="CO46" s="170">
        <f>CN46*(1-'Table de mortalité H'!$AC77)</f>
        <v>5.9208152112206779E-2</v>
      </c>
      <c r="CP46" s="170">
        <f>CO46*(1-'Table de mortalité H'!$AC77)</f>
        <v>5.8616070591084708E-2</v>
      </c>
      <c r="CQ46" s="170">
        <f>CP46*(1-'Table de mortalité H'!$AC77)</f>
        <v>5.8029909885173862E-2</v>
      </c>
      <c r="CR46" s="170">
        <f>CQ46*(1-'Table de mortalité H'!$AC77)</f>
        <v>5.7449610786322124E-2</v>
      </c>
      <c r="CS46" s="170">
        <f>CR46*(1-'Table de mortalité H'!$AC77)</f>
        <v>5.6875114678458905E-2</v>
      </c>
      <c r="CT46" s="170">
        <f>CS46*(1-'Table de mortalité H'!$AC77)</f>
        <v>5.6306363531674314E-2</v>
      </c>
      <c r="CU46" s="170">
        <f>CT46*(1-'Table de mortalité H'!$AC77)</f>
        <v>5.5743299896357568E-2</v>
      </c>
      <c r="CV46" s="170">
        <f>CU46*(1-'Table de mortalité H'!$AC77)</f>
        <v>5.5185866897393993E-2</v>
      </c>
      <c r="CW46" s="170">
        <f>CV46*(1-'Table de mortalité H'!$AC77)</f>
        <v>5.4634008228420052E-2</v>
      </c>
      <c r="CX46" s="170">
        <f>CW46*(1-'Table de mortalité H'!$AC77)</f>
        <v>5.4087668146135852E-2</v>
      </c>
      <c r="CY46" s="170">
        <f>CX46*(1-'Table de mortalité H'!$AC77)</f>
        <v>5.354679146467449E-2</v>
      </c>
      <c r="CZ46" s="170">
        <f>CY46*(1-'Table de mortalité H'!$AC77)</f>
        <v>5.3011323550027745E-2</v>
      </c>
      <c r="DA46" s="170">
        <f>CZ46*(1-'Table de mortalité H'!$AC77)</f>
        <v>5.2481210314527467E-2</v>
      </c>
      <c r="DB46" s="170">
        <f>DA46*(1-'Table de mortalité H'!$AC77)</f>
        <v>5.195639821138219E-2</v>
      </c>
      <c r="DC46" s="170">
        <f>DB46*(1-'Table de mortalité H'!$AC77)</f>
        <v>5.1436834229268369E-2</v>
      </c>
      <c r="DD46" s="170">
        <f>DC46*(1-'Table de mortalité H'!$AC77)</f>
        <v>5.0922465886975687E-2</v>
      </c>
      <c r="DE46" s="170">
        <f>DD46*(1-'Table de mortalité H'!$AC77)</f>
        <v>5.0413241228105928E-2</v>
      </c>
      <c r="DF46" s="170">
        <f>DE46*(1-'Table de mortalité H'!$AC77)</f>
        <v>4.9909108815824867E-2</v>
      </c>
      <c r="DG46" s="170">
        <f>DF46*(1-'Table de mortalité H'!$AC77)</f>
        <v>4.9410017727666615E-2</v>
      </c>
      <c r="DH46" s="170">
        <f>DG46*(1-'Table de mortalité H'!$AC77)</f>
        <v>4.8915917550389945E-2</v>
      </c>
      <c r="DI46" s="170">
        <f>DH46*(1-'Table de mortalité H'!$AC77)</f>
        <v>4.8426758374886046E-2</v>
      </c>
      <c r="DJ46" s="170">
        <f>DI46*(1-'Table de mortalité H'!$AC77)</f>
        <v>4.7942490791137188E-2</v>
      </c>
      <c r="DK46" s="170">
        <f>DJ46*(1-'Table de mortalité H'!$AC77)</f>
        <v>4.7463065883225818E-2</v>
      </c>
    </row>
    <row r="47" spans="1:115" x14ac:dyDescent="0.25">
      <c r="A47" s="16"/>
      <c r="B47" s="16">
        <v>91</v>
      </c>
      <c r="C47" s="16"/>
      <c r="D47" s="170">
        <f>'Table de mortalité H'!AG78</f>
        <v>0.16281999999999999</v>
      </c>
      <c r="E47" s="170">
        <f>'Table de mortalité H'!AH78</f>
        <v>0.16101269799999998</v>
      </c>
      <c r="F47" s="170">
        <f>'Table de mortalité H'!AI78</f>
        <v>0.15927376086159997</v>
      </c>
      <c r="G47" s="170">
        <f>'Table de mortalité H'!AJ78</f>
        <v>0.15761731374863933</v>
      </c>
      <c r="H47" s="170">
        <f>'Table de mortalité H'!AK78</f>
        <v>0.1560096171484032</v>
      </c>
      <c r="I47" s="170">
        <f>'Table de mortalité H'!AL78</f>
        <v>0.15446512193863401</v>
      </c>
      <c r="J47" s="170">
        <f>'Table de mortalité H'!AM78</f>
        <v>0.15296681025582926</v>
      </c>
      <c r="K47" s="170">
        <f>'Table de mortalité H'!AN78</f>
        <v>0.15149832887737327</v>
      </c>
      <c r="L47" s="170">
        <f>'Table de mortalité H'!AO78</f>
        <v>0.15005909475303825</v>
      </c>
      <c r="M47" s="170">
        <f>'Table de mortalité H'!AP78</f>
        <v>0.14864853926235969</v>
      </c>
      <c r="N47" s="170">
        <f>'Table de mortalité H'!AQ78</f>
        <v>0.14726610784721975</v>
      </c>
      <c r="O47" s="170">
        <f>'Table de mortalité H'!AR78</f>
        <v>0.14591125965502533</v>
      </c>
      <c r="P47" s="170">
        <f>'Table de mortalité H'!AS78</f>
        <v>0.14456887606619909</v>
      </c>
      <c r="Q47" s="170">
        <f>'Table de mortalité H'!AT78</f>
        <v>0.14323884240639007</v>
      </c>
      <c r="R47" s="170">
        <f>'Table de mortalité H'!AU78</f>
        <v>0.14192104505625128</v>
      </c>
      <c r="S47" s="170">
        <f>'Table de mortalité H'!AV78</f>
        <v>0.14061537144173378</v>
      </c>
      <c r="T47" s="170">
        <f>'Table de mortalité H'!AW78</f>
        <v>0.13932171002446983</v>
      </c>
      <c r="U47" s="170">
        <f>'Table de mortalité H'!AX78</f>
        <v>0.13803995029224472</v>
      </c>
      <c r="V47" s="170">
        <f>'Table de mortalité H'!AY78</f>
        <v>0.13676998274955607</v>
      </c>
      <c r="W47" s="170">
        <f>'Table de mortalité H'!AZ78</f>
        <v>0.13551169890826015</v>
      </c>
      <c r="X47" s="170">
        <f>'Table de mortalité H'!BA78</f>
        <v>0.13426499127830416</v>
      </c>
      <c r="Y47" s="170">
        <f>'Table de mortalité H'!BB78</f>
        <v>0.13302975335854375</v>
      </c>
      <c r="Z47" s="170">
        <f>'Table de mortalité H'!BC78</f>
        <v>0.13180587962764514</v>
      </c>
      <c r="AA47" s="170">
        <f>'Table de mortalité H'!BD78</f>
        <v>0.13059326553507081</v>
      </c>
      <c r="AB47" s="170">
        <f>'Table de mortalité H'!BE78</f>
        <v>0.12939180749214815</v>
      </c>
      <c r="AC47" s="170">
        <f>'Table de mortalité H'!BF78</f>
        <v>0.1282014028632204</v>
      </c>
      <c r="AD47" s="170">
        <f>'Table de mortalité H'!BG78</f>
        <v>0.12702194995687877</v>
      </c>
      <c r="AE47" s="170">
        <f>'Table de mortalité H'!BH78</f>
        <v>0.12585334801727549</v>
      </c>
      <c r="AF47" s="170">
        <f>'Table de mortalité H'!BI78</f>
        <v>0.12469549721551655</v>
      </c>
      <c r="AG47" s="170">
        <f>AF47*(1-'Table de mortalité H'!$AC78)</f>
        <v>0.1235482986411338</v>
      </c>
      <c r="AH47" s="170">
        <f>AG47*(1-'Table de mortalité H'!$AC78)</f>
        <v>0.12241165429363537</v>
      </c>
      <c r="AI47" s="170">
        <f>AH47*(1-'Table de mortalité H'!$AC78)</f>
        <v>0.12128546707413393</v>
      </c>
      <c r="AJ47" s="170">
        <f>AI47*(1-'Table de mortalité H'!$AC78)</f>
        <v>0.1201696407770519</v>
      </c>
      <c r="AK47" s="170">
        <f>AJ47*(1-'Table de mortalité H'!$AC78)</f>
        <v>0.11906408008190303</v>
      </c>
      <c r="AL47" s="170">
        <f>AK47*(1-'Table de mortalité H'!$AC78)</f>
        <v>0.11796869054514952</v>
      </c>
      <c r="AM47" s="170">
        <f>AL47*(1-'Table de mortalité H'!$AC78)</f>
        <v>0.11688337859213414</v>
      </c>
      <c r="AN47" s="170">
        <f>AM47*(1-'Table de mortalité H'!$AC78)</f>
        <v>0.1158080515090865</v>
      </c>
      <c r="AO47" s="170">
        <f>AN47*(1-'Table de mortalité H'!$AC78)</f>
        <v>0.11474261743520291</v>
      </c>
      <c r="AP47" s="170">
        <f>AO47*(1-'Table de mortalité H'!$AC78)</f>
        <v>0.11368698535479904</v>
      </c>
      <c r="AQ47" s="170">
        <f>AP47*(1-'Table de mortalité H'!$AC78)</f>
        <v>0.11264106508953489</v>
      </c>
      <c r="AR47" s="170">
        <f>AQ47*(1-'Table de mortalité H'!$AC78)</f>
        <v>0.11160476729071117</v>
      </c>
      <c r="AS47" s="170">
        <f>AR47*(1-'Table de mortalité H'!$AC78)</f>
        <v>0.11057800343163662</v>
      </c>
      <c r="AT47" s="170">
        <f>AS47*(1-'Table de mortalité H'!$AC78)</f>
        <v>0.10956068580006557</v>
      </c>
      <c r="AU47" s="170">
        <f>AT47*(1-'Table de mortalité H'!$AC78)</f>
        <v>0.10855272749070498</v>
      </c>
      <c r="AV47" s="170">
        <f>AU47*(1-'Table de mortalité H'!$AC78)</f>
        <v>0.1075540423977905</v>
      </c>
      <c r="AW47" s="170">
        <f>AV47*(1-'Table de mortalité H'!$AC78)</f>
        <v>0.10656454520773083</v>
      </c>
      <c r="AX47" s="170">
        <f>AW47*(1-'Table de mortalité H'!$AC78)</f>
        <v>0.1055841513918197</v>
      </c>
      <c r="AY47" s="170">
        <f>AX47*(1-'Table de mortalité H'!$AC78)</f>
        <v>0.10461277719901496</v>
      </c>
      <c r="AZ47" s="170">
        <f>AY47*(1-'Table de mortalité H'!$AC78)</f>
        <v>0.10365033964878402</v>
      </c>
      <c r="BA47" s="170">
        <f>AZ47*(1-'Table de mortalité H'!$AC78)</f>
        <v>0.10269675652401521</v>
      </c>
      <c r="BB47" s="170">
        <f>BA47*(1-'Table de mortalité H'!$AC78)</f>
        <v>0.10175194636399426</v>
      </c>
      <c r="BC47" s="170">
        <f>BB47*(1-'Table de mortalité H'!$AC78)</f>
        <v>0.10081582845744552</v>
      </c>
      <c r="BD47" s="170">
        <f>BC47*(1-'Table de mortalité H'!$AC78)</f>
        <v>9.988832283563702E-2</v>
      </c>
      <c r="BE47" s="170">
        <f>BD47*(1-'Table de mortalité H'!$AC78)</f>
        <v>9.8969350265549164E-2</v>
      </c>
      <c r="BF47" s="170">
        <f>BE47*(1-'Table de mortalité H'!$AC78)</f>
        <v>9.8058832243106117E-2</v>
      </c>
      <c r="BG47" s="170">
        <f>BF47*(1-'Table de mortalité H'!$AC78)</f>
        <v>9.7156690986469549E-2</v>
      </c>
      <c r="BH47" s="170">
        <f>BG47*(1-'Table de mortalité H'!$AC78)</f>
        <v>9.6262849429394032E-2</v>
      </c>
      <c r="BI47" s="170">
        <f>BH47*(1-'Table de mortalité H'!$AC78)</f>
        <v>9.5377231214643601E-2</v>
      </c>
      <c r="BJ47" s="170">
        <f>BI47*(1-'Table de mortalité H'!$AC78)</f>
        <v>9.4499760687468876E-2</v>
      </c>
      <c r="BK47" s="170">
        <f>BJ47*(1-'Table de mortalité H'!$AC78)</f>
        <v>9.363036288914417E-2</v>
      </c>
      <c r="BL47" s="170">
        <f>BK47*(1-'Table de mortalité H'!$AC78)</f>
        <v>9.2768963550564049E-2</v>
      </c>
      <c r="BM47" s="170">
        <f>BL47*(1-'Table de mortalité H'!$AC78)</f>
        <v>9.191548908589886E-2</v>
      </c>
      <c r="BN47" s="170">
        <f>BM47*(1-'Table de mortalité H'!$AC78)</f>
        <v>9.1069866586308598E-2</v>
      </c>
      <c r="BO47" s="170">
        <f>BN47*(1-'Table de mortalité H'!$AC78)</f>
        <v>9.0232023813714562E-2</v>
      </c>
      <c r="BP47" s="170">
        <f>BO47*(1-'Table de mortalité H'!$AC78)</f>
        <v>8.9401889194628395E-2</v>
      </c>
      <c r="BQ47" s="170">
        <f>BP47*(1-'Table de mortalité H'!$AC78)</f>
        <v>8.8579391814037817E-2</v>
      </c>
      <c r="BR47" s="170">
        <f>BQ47*(1-'Table de mortalité H'!$AC78)</f>
        <v>8.7764461409348668E-2</v>
      </c>
      <c r="BS47" s="170">
        <f>BR47*(1-'Table de mortalité H'!$AC78)</f>
        <v>8.6957028364382655E-2</v>
      </c>
      <c r="BT47" s="170">
        <f>BS47*(1-'Table de mortalité H'!$AC78)</f>
        <v>8.6157023703430341E-2</v>
      </c>
      <c r="BU47" s="170">
        <f>BT47*(1-'Table de mortalité H'!$AC78)</f>
        <v>8.536437908535878E-2</v>
      </c>
      <c r="BV47" s="170">
        <f>BU47*(1-'Table de mortalité H'!$AC78)</f>
        <v>8.4579026797773474E-2</v>
      </c>
      <c r="BW47" s="170">
        <f>BV47*(1-'Table de mortalité H'!$AC78)</f>
        <v>8.3800899751233962E-2</v>
      </c>
      <c r="BX47" s="170">
        <f>BW47*(1-'Table de mortalité H'!$AC78)</f>
        <v>8.3029931473522611E-2</v>
      </c>
      <c r="BY47" s="170">
        <f>BX47*(1-'Table de mortalité H'!$AC78)</f>
        <v>8.2266056103966201E-2</v>
      </c>
      <c r="BZ47" s="170">
        <f>BY47*(1-'Table de mortalité H'!$AC78)</f>
        <v>8.1509208387809715E-2</v>
      </c>
      <c r="CA47" s="170">
        <f>BZ47*(1-'Table de mortalité H'!$AC78)</f>
        <v>8.0759323670641869E-2</v>
      </c>
      <c r="CB47" s="170">
        <f>CA47*(1-'Table de mortalité H'!$AC78)</f>
        <v>8.0016337892871964E-2</v>
      </c>
      <c r="CC47" s="170">
        <f>CB47*(1-'Table de mortalité H'!$AC78)</f>
        <v>7.9280187584257547E-2</v>
      </c>
      <c r="CD47" s="170">
        <f>CC47*(1-'Table de mortalité H'!$AC78)</f>
        <v>7.8550809858482382E-2</v>
      </c>
      <c r="CE47" s="170">
        <f>CD47*(1-'Table de mortalité H'!$AC78)</f>
        <v>7.7828142407784351E-2</v>
      </c>
      <c r="CF47" s="170">
        <f>CE47*(1-'Table de mortalité H'!$AC78)</f>
        <v>7.7112123497632731E-2</v>
      </c>
      <c r="CG47" s="170">
        <f>CF47*(1-'Table de mortalité H'!$AC78)</f>
        <v>7.6402691961454508E-2</v>
      </c>
      <c r="CH47" s="170">
        <f>CG47*(1-'Table de mortalité H'!$AC78)</f>
        <v>7.5699787195409124E-2</v>
      </c>
      <c r="CI47" s="170">
        <f>CH47*(1-'Table de mortalité H'!$AC78)</f>
        <v>7.5003349153211357E-2</v>
      </c>
      <c r="CJ47" s="170">
        <f>CI47*(1-'Table de mortalité H'!$AC78)</f>
        <v>7.4313318341001813E-2</v>
      </c>
      <c r="CK47" s="170">
        <f>CJ47*(1-'Table de mortalité H'!$AC78)</f>
        <v>7.3629635812264602E-2</v>
      </c>
      <c r="CL47" s="170">
        <f>CK47*(1-'Table de mortalité H'!$AC78)</f>
        <v>7.2952243162791766E-2</v>
      </c>
      <c r="CM47" s="170">
        <f>CL47*(1-'Table de mortalité H'!$AC78)</f>
        <v>7.2281082525694082E-2</v>
      </c>
      <c r="CN47" s="170">
        <f>CM47*(1-'Table de mortalité H'!$AC78)</f>
        <v>7.1616096566457704E-2</v>
      </c>
      <c r="CO47" s="170">
        <f>CN47*(1-'Table de mortalité H'!$AC78)</f>
        <v>7.0957228478046294E-2</v>
      </c>
      <c r="CP47" s="170">
        <f>CO47*(1-'Table de mortalité H'!$AC78)</f>
        <v>7.0304421976048276E-2</v>
      </c>
      <c r="CQ47" s="170">
        <f>CP47*(1-'Table de mortalité H'!$AC78)</f>
        <v>6.9657621293868627E-2</v>
      </c>
      <c r="CR47" s="170">
        <f>CQ47*(1-'Table de mortalité H'!$AC78)</f>
        <v>6.9016771177965036E-2</v>
      </c>
      <c r="CS47" s="170">
        <f>CR47*(1-'Table de mortalité H'!$AC78)</f>
        <v>6.8381816883127763E-2</v>
      </c>
      <c r="CT47" s="170">
        <f>CS47*(1-'Table de mortalité H'!$AC78)</f>
        <v>6.7752704167802991E-2</v>
      </c>
      <c r="CU47" s="170">
        <f>CT47*(1-'Table de mortalité H'!$AC78)</f>
        <v>6.712937928945921E-2</v>
      </c>
      <c r="CV47" s="170">
        <f>CU47*(1-'Table de mortalité H'!$AC78)</f>
        <v>6.6511788999996185E-2</v>
      </c>
      <c r="CW47" s="170">
        <f>CV47*(1-'Table de mortalité H'!$AC78)</f>
        <v>6.5899880541196221E-2</v>
      </c>
      <c r="CX47" s="170">
        <f>CW47*(1-'Table de mortalité H'!$AC78)</f>
        <v>6.5293601640217219E-2</v>
      </c>
      <c r="CY47" s="170">
        <f>CX47*(1-'Table de mortalité H'!$AC78)</f>
        <v>6.4692900505127215E-2</v>
      </c>
      <c r="CZ47" s="170">
        <f>CY47*(1-'Table de mortalité H'!$AC78)</f>
        <v>6.4097725820480039E-2</v>
      </c>
      <c r="DA47" s="170">
        <f>CZ47*(1-'Table de mortalité H'!$AC78)</f>
        <v>6.3508026742931628E-2</v>
      </c>
      <c r="DB47" s="170">
        <f>DA47*(1-'Table de mortalité H'!$AC78)</f>
        <v>6.2923752896896654E-2</v>
      </c>
      <c r="DC47" s="170">
        <f>DB47*(1-'Table de mortalité H'!$AC78)</f>
        <v>6.2344854370245208E-2</v>
      </c>
      <c r="DD47" s="170">
        <f>DC47*(1-'Table de mortalité H'!$AC78)</f>
        <v>6.1771281710038956E-2</v>
      </c>
      <c r="DE47" s="170">
        <f>DD47*(1-'Table de mortalité H'!$AC78)</f>
        <v>6.1202985918306599E-2</v>
      </c>
      <c r="DF47" s="170">
        <f>DE47*(1-'Table de mortalité H'!$AC78)</f>
        <v>6.0639918447858182E-2</v>
      </c>
      <c r="DG47" s="170">
        <f>DF47*(1-'Table de mortalité H'!$AC78)</f>
        <v>6.0082031198137889E-2</v>
      </c>
      <c r="DH47" s="170">
        <f>DG47*(1-'Table de mortalité H'!$AC78)</f>
        <v>5.9529276511115024E-2</v>
      </c>
      <c r="DI47" s="170">
        <f>DH47*(1-'Table de mortalité H'!$AC78)</f>
        <v>5.898160716721277E-2</v>
      </c>
      <c r="DJ47" s="170">
        <f>DI47*(1-'Table de mortalité H'!$AC78)</f>
        <v>5.8438976381274411E-2</v>
      </c>
      <c r="DK47" s="170">
        <f>DJ47*(1-'Table de mortalité H'!$AC78)</f>
        <v>5.7901337798566689E-2</v>
      </c>
    </row>
    <row r="48" spans="1:115" x14ac:dyDescent="0.25">
      <c r="A48" s="16"/>
      <c r="B48" s="16">
        <v>92</v>
      </c>
      <c r="C48" s="16"/>
      <c r="D48" s="170">
        <f>'Table de mortalité H'!AG79</f>
        <v>0.18159</v>
      </c>
      <c r="E48" s="170">
        <f>'Table de mortalité H'!AH79</f>
        <v>0.17964698699999998</v>
      </c>
      <c r="F48" s="170">
        <f>'Table de mortalité H'!AI79</f>
        <v>0.17777865833519998</v>
      </c>
      <c r="G48" s="170">
        <f>'Table de mortalité H'!AJ79</f>
        <v>0.17596531602018095</v>
      </c>
      <c r="H48" s="170">
        <f>'Table de mortalité H'!AK79</f>
        <v>0.17420566285997913</v>
      </c>
      <c r="I48" s="170">
        <f>'Table de mortalité H'!AL79</f>
        <v>0.17248102679766533</v>
      </c>
      <c r="J48" s="170">
        <f>'Table de mortalité H'!AM79</f>
        <v>0.17080796083772798</v>
      </c>
      <c r="K48" s="170">
        <f>'Table de mortalité H'!AN79</f>
        <v>0.16918528520976958</v>
      </c>
      <c r="L48" s="170">
        <f>'Table de mortalité H'!AO79</f>
        <v>0.16761186205731873</v>
      </c>
      <c r="M48" s="170">
        <f>'Table de mortalité H'!AP79</f>
        <v>0.16606983292639141</v>
      </c>
      <c r="N48" s="170">
        <f>'Table de mortalité H'!AQ79</f>
        <v>0.16457520443005388</v>
      </c>
      <c r="O48" s="170">
        <f>'Table de mortalité H'!AR79</f>
        <v>0.1631104851106264</v>
      </c>
      <c r="P48" s="170">
        <f>'Table de mortalité H'!AS79</f>
        <v>0.16167511284165287</v>
      </c>
      <c r="Q48" s="170">
        <f>'Table de mortalité H'!AT79</f>
        <v>0.16026853935993049</v>
      </c>
      <c r="R48" s="170">
        <f>'Table de mortalité H'!AU79</f>
        <v>0.15889022992143509</v>
      </c>
      <c r="S48" s="170">
        <f>'Table de mortalité H'!AV79</f>
        <v>0.15753966296710289</v>
      </c>
      <c r="T48" s="170">
        <f>'Table de mortalité H'!AW79</f>
        <v>0.15620057583188252</v>
      </c>
      <c r="U48" s="170">
        <f>'Table de mortalité H'!AX79</f>
        <v>0.15488849099489471</v>
      </c>
      <c r="V48" s="170">
        <f>'Table de mortalité H'!AY79</f>
        <v>0.1535874276705376</v>
      </c>
      <c r="W48" s="170">
        <f>'Table de mortalité H'!AZ79</f>
        <v>0.15229729327810509</v>
      </c>
      <c r="X48" s="170">
        <f>'Table de mortalité H'!BA79</f>
        <v>0.15101799601456903</v>
      </c>
      <c r="Y48" s="170">
        <f>'Table de mortalité H'!BB79</f>
        <v>0.14974944484804664</v>
      </c>
      <c r="Z48" s="170">
        <f>'Table de mortalité H'!BC79</f>
        <v>0.14849154951132307</v>
      </c>
      <c r="AA48" s="170">
        <f>'Table de mortalité H'!BD79</f>
        <v>0.14724422049542796</v>
      </c>
      <c r="AB48" s="170">
        <f>'Table de mortalité H'!BE79</f>
        <v>0.14600736904326636</v>
      </c>
      <c r="AC48" s="170">
        <f>'Table de mortalité H'!BF79</f>
        <v>0.14478090714330294</v>
      </c>
      <c r="AD48" s="170">
        <f>'Table de mortalité H'!BG79</f>
        <v>0.1435647475232992</v>
      </c>
      <c r="AE48" s="170">
        <f>'Table de mortalité H'!BH79</f>
        <v>0.1423588036441035</v>
      </c>
      <c r="AF48" s="170">
        <f>'Table de mortalité H'!BI79</f>
        <v>0.14116298969349303</v>
      </c>
      <c r="AG48" s="170">
        <f>AF48*(1-'Table de mortalité H'!$AC79)</f>
        <v>0.1399772205800677</v>
      </c>
      <c r="AH48" s="170">
        <f>AG48*(1-'Table de mortalité H'!$AC79)</f>
        <v>0.13880141192719514</v>
      </c>
      <c r="AI48" s="170">
        <f>AH48*(1-'Table de mortalité H'!$AC79)</f>
        <v>0.13763548006700671</v>
      </c>
      <c r="AJ48" s="170">
        <f>AI48*(1-'Table de mortalité H'!$AC79)</f>
        <v>0.13647934203444387</v>
      </c>
      <c r="AK48" s="170">
        <f>AJ48*(1-'Table de mortalité H'!$AC79)</f>
        <v>0.13533291556135454</v>
      </c>
      <c r="AL48" s="170">
        <f>AK48*(1-'Table de mortalité H'!$AC79)</f>
        <v>0.13419611907063916</v>
      </c>
      <c r="AM48" s="170">
        <f>AL48*(1-'Table de mortalité H'!$AC79)</f>
        <v>0.13306887167044579</v>
      </c>
      <c r="AN48" s="170">
        <f>AM48*(1-'Table de mortalité H'!$AC79)</f>
        <v>0.13195109314841405</v>
      </c>
      <c r="AO48" s="170">
        <f>AN48*(1-'Table de mortalité H'!$AC79)</f>
        <v>0.13084270396596737</v>
      </c>
      <c r="AP48" s="170">
        <f>AO48*(1-'Table de mortalité H'!$AC79)</f>
        <v>0.12974362525265323</v>
      </c>
      <c r="AQ48" s="170">
        <f>AP48*(1-'Table de mortalité H'!$AC79)</f>
        <v>0.12865377880053094</v>
      </c>
      <c r="AR48" s="170">
        <f>AQ48*(1-'Table de mortalité H'!$AC79)</f>
        <v>0.12757308705860648</v>
      </c>
      <c r="AS48" s="170">
        <f>AR48*(1-'Table de mortalité H'!$AC79)</f>
        <v>0.12650147312731419</v>
      </c>
      <c r="AT48" s="170">
        <f>AS48*(1-'Table de mortalité H'!$AC79)</f>
        <v>0.12543886075304475</v>
      </c>
      <c r="AU48" s="170">
        <f>AT48*(1-'Table de mortalité H'!$AC79)</f>
        <v>0.12438517432271919</v>
      </c>
      <c r="AV48" s="170">
        <f>AU48*(1-'Table de mortalité H'!$AC79)</f>
        <v>0.12334033885840835</v>
      </c>
      <c r="AW48" s="170">
        <f>AV48*(1-'Table de mortalité H'!$AC79)</f>
        <v>0.12230428001199772</v>
      </c>
      <c r="AX48" s="170">
        <f>AW48*(1-'Table de mortalité H'!$AC79)</f>
        <v>0.12127692405989694</v>
      </c>
      <c r="AY48" s="170">
        <f>AX48*(1-'Table de mortalité H'!$AC79)</f>
        <v>0.12025819789779381</v>
      </c>
      <c r="AZ48" s="170">
        <f>AY48*(1-'Table de mortalité H'!$AC79)</f>
        <v>0.11924802903545234</v>
      </c>
      <c r="BA48" s="170">
        <f>AZ48*(1-'Table de mortalité H'!$AC79)</f>
        <v>0.11824634559155454</v>
      </c>
      <c r="BB48" s="170">
        <f>BA48*(1-'Table de mortalité H'!$AC79)</f>
        <v>0.11725307628858549</v>
      </c>
      <c r="BC48" s="170">
        <f>BB48*(1-'Table de mortalité H'!$AC79)</f>
        <v>0.11626815044776137</v>
      </c>
      <c r="BD48" s="170">
        <f>BC48*(1-'Table de mortalité H'!$AC79)</f>
        <v>0.11529149798400018</v>
      </c>
      <c r="BE48" s="170">
        <f>BD48*(1-'Table de mortalité H'!$AC79)</f>
        <v>0.11432304940093459</v>
      </c>
      <c r="BF48" s="170">
        <f>BE48*(1-'Table de mortalité H'!$AC79)</f>
        <v>0.11336273578596674</v>
      </c>
      <c r="BG48" s="170">
        <f>BF48*(1-'Table de mortalité H'!$AC79)</f>
        <v>0.11241048880536463</v>
      </c>
      <c r="BH48" s="170">
        <f>BG48*(1-'Table de mortalité H'!$AC79)</f>
        <v>0.11146624069939956</v>
      </c>
      <c r="BI48" s="170">
        <f>BH48*(1-'Table de mortalité H'!$AC79)</f>
        <v>0.1105299242775246</v>
      </c>
      <c r="BJ48" s="170">
        <f>BI48*(1-'Table de mortalité H'!$AC79)</f>
        <v>0.1096014729135934</v>
      </c>
      <c r="BK48" s="170">
        <f>BJ48*(1-'Table de mortalité H'!$AC79)</f>
        <v>0.10868082054111922</v>
      </c>
      <c r="BL48" s="170">
        <f>BK48*(1-'Table de mortalité H'!$AC79)</f>
        <v>0.10776790164857382</v>
      </c>
      <c r="BM48" s="170">
        <f>BL48*(1-'Table de mortalité H'!$AC79)</f>
        <v>0.1068626512747258</v>
      </c>
      <c r="BN48" s="170">
        <f>BM48*(1-'Table de mortalité H'!$AC79)</f>
        <v>0.10596500500401811</v>
      </c>
      <c r="BO48" s="170">
        <f>BN48*(1-'Table de mortalité H'!$AC79)</f>
        <v>0.10507489896198435</v>
      </c>
      <c r="BP48" s="170">
        <f>BO48*(1-'Table de mortalité H'!$AC79)</f>
        <v>0.10419226981070369</v>
      </c>
      <c r="BQ48" s="170">
        <f>BP48*(1-'Table de mortalité H'!$AC79)</f>
        <v>0.10331705474429378</v>
      </c>
      <c r="BR48" s="170">
        <f>BQ48*(1-'Table de mortalité H'!$AC79)</f>
        <v>0.10244919148444172</v>
      </c>
      <c r="BS48" s="170">
        <f>BR48*(1-'Table de mortalité H'!$AC79)</f>
        <v>0.10158861827597242</v>
      </c>
      <c r="BT48" s="170">
        <f>BS48*(1-'Table de mortalité H'!$AC79)</f>
        <v>0.10073527388245425</v>
      </c>
      <c r="BU48" s="170">
        <f>BT48*(1-'Table de mortalité H'!$AC79)</f>
        <v>9.988909758184164E-2</v>
      </c>
      <c r="BV48" s="170">
        <f>BU48*(1-'Table de mortalité H'!$AC79)</f>
        <v>9.9050029162154177E-2</v>
      </c>
      <c r="BW48" s="170">
        <f>BV48*(1-'Table de mortalité H'!$AC79)</f>
        <v>9.8218008917192082E-2</v>
      </c>
      <c r="BX48" s="170">
        <f>BW48*(1-'Table de mortalité H'!$AC79)</f>
        <v>9.7392977642287673E-2</v>
      </c>
      <c r="BY48" s="170">
        <f>BX48*(1-'Table de mortalité H'!$AC79)</f>
        <v>9.6574876630092454E-2</v>
      </c>
      <c r="BZ48" s="170">
        <f>BY48*(1-'Table de mortalité H'!$AC79)</f>
        <v>9.5763647666399679E-2</v>
      </c>
      <c r="CA48" s="170">
        <f>BZ48*(1-'Table de mortalité H'!$AC79)</f>
        <v>9.4959233026001927E-2</v>
      </c>
      <c r="CB48" s="170">
        <f>CA48*(1-'Table de mortalité H'!$AC79)</f>
        <v>9.4161575468583517E-2</v>
      </c>
      <c r="CC48" s="170">
        <f>CB48*(1-'Table de mortalité H'!$AC79)</f>
        <v>9.3370618234647415E-2</v>
      </c>
      <c r="CD48" s="170">
        <f>CC48*(1-'Table de mortalité H'!$AC79)</f>
        <v>9.2586305041476386E-2</v>
      </c>
      <c r="CE48" s="170">
        <f>CD48*(1-'Table de mortalité H'!$AC79)</f>
        <v>9.1808580079127983E-2</v>
      </c>
      <c r="CF48" s="170">
        <f>CE48*(1-'Table de mortalité H'!$AC79)</f>
        <v>9.1037388006463313E-2</v>
      </c>
      <c r="CG48" s="170">
        <f>CF48*(1-'Table de mortalité H'!$AC79)</f>
        <v>9.0272673947209031E-2</v>
      </c>
      <c r="CH48" s="170">
        <f>CG48*(1-'Table de mortalité H'!$AC79)</f>
        <v>8.9514383486052479E-2</v>
      </c>
      <c r="CI48" s="170">
        <f>CH48*(1-'Table de mortalité H'!$AC79)</f>
        <v>8.8762462664769642E-2</v>
      </c>
      <c r="CJ48" s="170">
        <f>CI48*(1-'Table de mortalité H'!$AC79)</f>
        <v>8.8016857978385585E-2</v>
      </c>
      <c r="CK48" s="170">
        <f>CJ48*(1-'Table de mortalité H'!$AC79)</f>
        <v>8.7277516371367145E-2</v>
      </c>
      <c r="CL48" s="170">
        <f>CK48*(1-'Table de mortalité H'!$AC79)</f>
        <v>8.6544385233847665E-2</v>
      </c>
      <c r="CM48" s="170">
        <f>CL48*(1-'Table de mortalité H'!$AC79)</f>
        <v>8.5817412397883347E-2</v>
      </c>
      <c r="CN48" s="170">
        <f>CM48*(1-'Table de mortalité H'!$AC79)</f>
        <v>8.5096546133741124E-2</v>
      </c>
      <c r="CO48" s="170">
        <f>CN48*(1-'Table de mortalité H'!$AC79)</f>
        <v>8.4381735146217704E-2</v>
      </c>
      <c r="CP48" s="170">
        <f>CO48*(1-'Table de mortalité H'!$AC79)</f>
        <v>8.3672928570989472E-2</v>
      </c>
      <c r="CQ48" s="170">
        <f>CP48*(1-'Table de mortalité H'!$AC79)</f>
        <v>8.2970075970993165E-2</v>
      </c>
      <c r="CR48" s="170">
        <f>CQ48*(1-'Table de mortalité H'!$AC79)</f>
        <v>8.2273127332836829E-2</v>
      </c>
      <c r="CS48" s="170">
        <f>CR48*(1-'Table de mortalité H'!$AC79)</f>
        <v>8.1582033063241008E-2</v>
      </c>
      <c r="CT48" s="170">
        <f>CS48*(1-'Table de mortalité H'!$AC79)</f>
        <v>8.0896743985509792E-2</v>
      </c>
      <c r="CU48" s="170">
        <f>CT48*(1-'Table de mortalité H'!$AC79)</f>
        <v>8.0217211336031519E-2</v>
      </c>
      <c r="CV48" s="170">
        <f>CU48*(1-'Table de mortalité H'!$AC79)</f>
        <v>7.9543386760808854E-2</v>
      </c>
      <c r="CW48" s="170">
        <f>CV48*(1-'Table de mortalité H'!$AC79)</f>
        <v>7.8875222312018059E-2</v>
      </c>
      <c r="CX48" s="170">
        <f>CW48*(1-'Table de mortalité H'!$AC79)</f>
        <v>7.8212670444597107E-2</v>
      </c>
      <c r="CY48" s="170">
        <f>CX48*(1-'Table de mortalité H'!$AC79)</f>
        <v>7.7555684012862489E-2</v>
      </c>
      <c r="CZ48" s="170">
        <f>CY48*(1-'Table de mortalité H'!$AC79)</f>
        <v>7.6904216267154449E-2</v>
      </c>
      <c r="DA48" s="170">
        <f>CZ48*(1-'Table de mortalité H'!$AC79)</f>
        <v>7.6258220850510358E-2</v>
      </c>
      <c r="DB48" s="170">
        <f>DA48*(1-'Table de mortalité H'!$AC79)</f>
        <v>7.5617651795366073E-2</v>
      </c>
      <c r="DC48" s="170">
        <f>DB48*(1-'Table de mortalité H'!$AC79)</f>
        <v>7.4982463520284995E-2</v>
      </c>
      <c r="DD48" s="170">
        <f>DC48*(1-'Table de mortalité H'!$AC79)</f>
        <v>7.4352610826714599E-2</v>
      </c>
      <c r="DE48" s="170">
        <f>DD48*(1-'Table de mortalité H'!$AC79)</f>
        <v>7.3728048895770198E-2</v>
      </c>
      <c r="DF48" s="170">
        <f>DE48*(1-'Table de mortalité H'!$AC79)</f>
        <v>7.3108733285045732E-2</v>
      </c>
      <c r="DG48" s="170">
        <f>DF48*(1-'Table de mortalité H'!$AC79)</f>
        <v>7.2494619925451351E-2</v>
      </c>
      <c r="DH48" s="170">
        <f>DG48*(1-'Table de mortalité H'!$AC79)</f>
        <v>7.1885665118077563E-2</v>
      </c>
      <c r="DI48" s="170">
        <f>DH48*(1-'Table de mortalité H'!$AC79)</f>
        <v>7.128182553108571E-2</v>
      </c>
      <c r="DJ48" s="170">
        <f>DI48*(1-'Table de mortalité H'!$AC79)</f>
        <v>7.0683058196624599E-2</v>
      </c>
      <c r="DK48" s="170">
        <f>DJ48*(1-'Table de mortalité H'!$AC79)</f>
        <v>7.0089320507772959E-2</v>
      </c>
    </row>
    <row r="49" spans="1:115" x14ac:dyDescent="0.25">
      <c r="A49" s="16"/>
      <c r="B49" s="16">
        <v>93</v>
      </c>
      <c r="C49" s="16"/>
      <c r="D49" s="170">
        <f>'Table de mortalité H'!AG80</f>
        <v>0.20238</v>
      </c>
      <c r="E49" s="170">
        <f>'Table de mortalité H'!AH80</f>
        <v>0.200416914</v>
      </c>
      <c r="F49" s="170">
        <f>'Table de mortalité H'!AI80</f>
        <v>0.19849291162559998</v>
      </c>
      <c r="G49" s="170">
        <f>'Table de mortalité H'!AJ80</f>
        <v>0.19662707825631934</v>
      </c>
      <c r="H49" s="170">
        <f>'Table de mortalité H'!AK80</f>
        <v>0.19481810913636119</v>
      </c>
      <c r="I49" s="170">
        <f>'Table de mortalité H'!AL80</f>
        <v>0.19306474615413394</v>
      </c>
      <c r="J49" s="170">
        <f>'Table de mortalité H'!AM80</f>
        <v>0.19134646991336215</v>
      </c>
      <c r="K49" s="170">
        <f>'Table de mortalité H'!AN80</f>
        <v>0.18968175562511588</v>
      </c>
      <c r="L49" s="170">
        <f>'Table de mortalité H'!AO80</f>
        <v>0.18805049252673989</v>
      </c>
      <c r="M49" s="170">
        <f>'Table de mortalité H'!AP80</f>
        <v>0.18647086838951529</v>
      </c>
      <c r="N49" s="170">
        <f>'Table de mortalité H'!AQ80</f>
        <v>0.18492316018188232</v>
      </c>
      <c r="O49" s="170">
        <f>'Table de mortalité H'!AR80</f>
        <v>0.18340679026839088</v>
      </c>
      <c r="P49" s="170">
        <f>'Table de mortalité H'!AS80</f>
        <v>0.18193953594624376</v>
      </c>
      <c r="Q49" s="170">
        <f>'Table de mortalité H'!AT80</f>
        <v>0.18050221361226843</v>
      </c>
      <c r="R49" s="170">
        <f>'Table de mortalité H'!AU80</f>
        <v>0.17909429634609272</v>
      </c>
      <c r="S49" s="170">
        <f>'Table de mortalité H'!AV80</f>
        <v>0.1776973608345932</v>
      </c>
      <c r="T49" s="170">
        <f>'Table de mortalité H'!AW80</f>
        <v>0.17632909115616682</v>
      </c>
      <c r="U49" s="170">
        <f>'Table de mortalité H'!AX80</f>
        <v>0.17498899006337995</v>
      </c>
      <c r="V49" s="170">
        <f>'Table de mortalité H'!AY80</f>
        <v>0.17365907373889825</v>
      </c>
      <c r="W49" s="170">
        <f>'Table de mortalité H'!AZ80</f>
        <v>0.1723392647784826</v>
      </c>
      <c r="X49" s="170">
        <f>'Table de mortalité H'!BA80</f>
        <v>0.17102948636616613</v>
      </c>
      <c r="Y49" s="170">
        <f>'Table de mortalité H'!BB80</f>
        <v>0.16972966226978325</v>
      </c>
      <c r="Z49" s="170">
        <f>'Table de mortalité H'!BC80</f>
        <v>0.16843971683653289</v>
      </c>
      <c r="AA49" s="170">
        <f>'Table de mortalité H'!BD80</f>
        <v>0.16715957498857523</v>
      </c>
      <c r="AB49" s="170">
        <f>'Table de mortalité H'!BE80</f>
        <v>0.16588916221866204</v>
      </c>
      <c r="AC49" s="170">
        <f>'Table de mortalité H'!BF80</f>
        <v>0.16462840458580019</v>
      </c>
      <c r="AD49" s="170">
        <f>'Table de mortalité H'!BG80</f>
        <v>0.16337722871094809</v>
      </c>
      <c r="AE49" s="170">
        <f>'Table de mortalité H'!BH80</f>
        <v>0.16213556177274488</v>
      </c>
      <c r="AF49" s="170">
        <f>'Table de mortalité H'!BI80</f>
        <v>0.16090333150327202</v>
      </c>
      <c r="AG49" s="170">
        <f>AF49*(1-'Table de mortalité H'!$AC80)</f>
        <v>0.15968046618384715</v>
      </c>
      <c r="AH49" s="170">
        <f>AG49*(1-'Table de mortalité H'!$AC80)</f>
        <v>0.1584668946408499</v>
      </c>
      <c r="AI49" s="170">
        <f>AH49*(1-'Table de mortalité H'!$AC80)</f>
        <v>0.15726254624157943</v>
      </c>
      <c r="AJ49" s="170">
        <f>AI49*(1-'Table de mortalité H'!$AC80)</f>
        <v>0.15606735089014342</v>
      </c>
      <c r="AK49" s="170">
        <f>AJ49*(1-'Table de mortalité H'!$AC80)</f>
        <v>0.15488123902337833</v>
      </c>
      <c r="AL49" s="170">
        <f>AK49*(1-'Table de mortalité H'!$AC80)</f>
        <v>0.15370414160680065</v>
      </c>
      <c r="AM49" s="170">
        <f>AL49*(1-'Table de mortalité H'!$AC80)</f>
        <v>0.15253599013058897</v>
      </c>
      <c r="AN49" s="170">
        <f>AM49*(1-'Table de mortalité H'!$AC80)</f>
        <v>0.15137671660559648</v>
      </c>
      <c r="AO49" s="170">
        <f>AN49*(1-'Table de mortalité H'!$AC80)</f>
        <v>0.15022625355939395</v>
      </c>
      <c r="AP49" s="170">
        <f>AO49*(1-'Table de mortalité H'!$AC80)</f>
        <v>0.14908453403234256</v>
      </c>
      <c r="AQ49" s="170">
        <f>AP49*(1-'Table de mortalité H'!$AC80)</f>
        <v>0.14795149157369675</v>
      </c>
      <c r="AR49" s="170">
        <f>AQ49*(1-'Table de mortalité H'!$AC80)</f>
        <v>0.14682706023773665</v>
      </c>
      <c r="AS49" s="170">
        <f>AR49*(1-'Table de mortalité H'!$AC80)</f>
        <v>0.14571117457992985</v>
      </c>
      <c r="AT49" s="170">
        <f>AS49*(1-'Table de mortalité H'!$AC80)</f>
        <v>0.14460376965312238</v>
      </c>
      <c r="AU49" s="170">
        <f>AT49*(1-'Table de mortalité H'!$AC80)</f>
        <v>0.14350478100375866</v>
      </c>
      <c r="AV49" s="170">
        <f>AU49*(1-'Table de mortalité H'!$AC80)</f>
        <v>0.14241414466813007</v>
      </c>
      <c r="AW49" s="170">
        <f>AV49*(1-'Table de mortalité H'!$AC80)</f>
        <v>0.14133179716865227</v>
      </c>
      <c r="AX49" s="170">
        <f>AW49*(1-'Table de mortalité H'!$AC80)</f>
        <v>0.14025767551017052</v>
      </c>
      <c r="AY49" s="170">
        <f>AX49*(1-'Table de mortalité H'!$AC80)</f>
        <v>0.13919171717629322</v>
      </c>
      <c r="AZ49" s="170">
        <f>AY49*(1-'Table de mortalité H'!$AC80)</f>
        <v>0.13813386012575338</v>
      </c>
      <c r="BA49" s="170">
        <f>AZ49*(1-'Table de mortalité H'!$AC80)</f>
        <v>0.13708404278879766</v>
      </c>
      <c r="BB49" s="170">
        <f>BA49*(1-'Table de mortalité H'!$AC80)</f>
        <v>0.13604220406360279</v>
      </c>
      <c r="BC49" s="170">
        <f>BB49*(1-'Table de mortalité H'!$AC80)</f>
        <v>0.13500828331271941</v>
      </c>
      <c r="BD49" s="170">
        <f>BC49*(1-'Table de mortalité H'!$AC80)</f>
        <v>0.13398222035954274</v>
      </c>
      <c r="BE49" s="170">
        <f>BD49*(1-'Table de mortalité H'!$AC80)</f>
        <v>0.13296395548481021</v>
      </c>
      <c r="BF49" s="170">
        <f>BE49*(1-'Table de mortalité H'!$AC80)</f>
        <v>0.13195342942312566</v>
      </c>
      <c r="BG49" s="170">
        <f>BF49*(1-'Table de mortalité H'!$AC80)</f>
        <v>0.1309505833595099</v>
      </c>
      <c r="BH49" s="170">
        <f>BG49*(1-'Table de mortalité H'!$AC80)</f>
        <v>0.12995535892597762</v>
      </c>
      <c r="BI49" s="170">
        <f>BH49*(1-'Table de mortalité H'!$AC80)</f>
        <v>0.12896769819814019</v>
      </c>
      <c r="BJ49" s="170">
        <f>BI49*(1-'Table de mortalité H'!$AC80)</f>
        <v>0.12798754369183432</v>
      </c>
      <c r="BK49" s="170">
        <f>BJ49*(1-'Table de mortalité H'!$AC80)</f>
        <v>0.12701483835977637</v>
      </c>
      <c r="BL49" s="170">
        <f>BK49*(1-'Table de mortalité H'!$AC80)</f>
        <v>0.12604952558824206</v>
      </c>
      <c r="BM49" s="170">
        <f>BL49*(1-'Table de mortalité H'!$AC80)</f>
        <v>0.12509154919377141</v>
      </c>
      <c r="BN49" s="170">
        <f>BM49*(1-'Table de mortalité H'!$AC80)</f>
        <v>0.12414085341989874</v>
      </c>
      <c r="BO49" s="170">
        <f>BN49*(1-'Table de mortalité H'!$AC80)</f>
        <v>0.1231973829339075</v>
      </c>
      <c r="BP49" s="170">
        <f>BO49*(1-'Table de mortalité H'!$AC80)</f>
        <v>0.1222610828236098</v>
      </c>
      <c r="BQ49" s="170">
        <f>BP49*(1-'Table de mortalité H'!$AC80)</f>
        <v>0.12133189859415036</v>
      </c>
      <c r="BR49" s="170">
        <f>BQ49*(1-'Table de mortalité H'!$AC80)</f>
        <v>0.12040977616483481</v>
      </c>
      <c r="BS49" s="170">
        <f>BR49*(1-'Table de mortalité H'!$AC80)</f>
        <v>0.11949466186598205</v>
      </c>
      <c r="BT49" s="170">
        <f>BS49*(1-'Table de mortalité H'!$AC80)</f>
        <v>0.11858650243580059</v>
      </c>
      <c r="BU49" s="170">
        <f>BT49*(1-'Table de mortalité H'!$AC80)</f>
        <v>0.1176852450172885</v>
      </c>
      <c r="BV49" s="170">
        <f>BU49*(1-'Table de mortalité H'!$AC80)</f>
        <v>0.1167908371551571</v>
      </c>
      <c r="BW49" s="170">
        <f>BV49*(1-'Table de mortalité H'!$AC80)</f>
        <v>0.11590322679277791</v>
      </c>
      <c r="BX49" s="170">
        <f>BW49*(1-'Table de mortalité H'!$AC80)</f>
        <v>0.11502236226915279</v>
      </c>
      <c r="BY49" s="170">
        <f>BX49*(1-'Table de mortalité H'!$AC80)</f>
        <v>0.11414819231590721</v>
      </c>
      <c r="BZ49" s="170">
        <f>BY49*(1-'Table de mortalité H'!$AC80)</f>
        <v>0.11328066605430631</v>
      </c>
      <c r="CA49" s="170">
        <f>BZ49*(1-'Table de mortalité H'!$AC80)</f>
        <v>0.11241973299229358</v>
      </c>
      <c r="CB49" s="170">
        <f>CA49*(1-'Table de mortalité H'!$AC80)</f>
        <v>0.11156534302155213</v>
      </c>
      <c r="CC49" s="170">
        <f>CB49*(1-'Table de mortalité H'!$AC80)</f>
        <v>0.11071744641458833</v>
      </c>
      <c r="CD49" s="170">
        <f>CC49*(1-'Table de mortalité H'!$AC80)</f>
        <v>0.10987599382183745</v>
      </c>
      <c r="CE49" s="170">
        <f>CD49*(1-'Table de mortalité H'!$AC80)</f>
        <v>0.10904093626879148</v>
      </c>
      <c r="CF49" s="170">
        <f>CE49*(1-'Table de mortalité H'!$AC80)</f>
        <v>0.10821222515314866</v>
      </c>
      <c r="CG49" s="170">
        <f>CF49*(1-'Table de mortalité H'!$AC80)</f>
        <v>0.10738981224198473</v>
      </c>
      <c r="CH49" s="170">
        <f>CG49*(1-'Table de mortalité H'!$AC80)</f>
        <v>0.10657364966894564</v>
      </c>
      <c r="CI49" s="170">
        <f>CH49*(1-'Table de mortalité H'!$AC80)</f>
        <v>0.10576368993146165</v>
      </c>
      <c r="CJ49" s="170">
        <f>CI49*(1-'Table de mortalité H'!$AC80)</f>
        <v>0.10495988588798254</v>
      </c>
      <c r="CK49" s="170">
        <f>CJ49*(1-'Table de mortalité H'!$AC80)</f>
        <v>0.10416219075523386</v>
      </c>
      <c r="CL49" s="170">
        <f>CK49*(1-'Table de mortalité H'!$AC80)</f>
        <v>0.10337055810549409</v>
      </c>
      <c r="CM49" s="170">
        <f>CL49*(1-'Table de mortalité H'!$AC80)</f>
        <v>0.10258494186389233</v>
      </c>
      <c r="CN49" s="170">
        <f>CM49*(1-'Table de mortalité H'!$AC80)</f>
        <v>0.10180529630572674</v>
      </c>
      <c r="CO49" s="170">
        <f>CN49*(1-'Table de mortalité H'!$AC80)</f>
        <v>0.10103157605380321</v>
      </c>
      <c r="CP49" s="170">
        <f>CO49*(1-'Table de mortalité H'!$AC80)</f>
        <v>0.10026373607579429</v>
      </c>
      <c r="CQ49" s="170">
        <f>CP49*(1-'Table de mortalité H'!$AC80)</f>
        <v>9.9501731681618258E-2</v>
      </c>
      <c r="CR49" s="170">
        <f>CQ49*(1-'Table de mortalité H'!$AC80)</f>
        <v>9.874551852083796E-2</v>
      </c>
      <c r="CS49" s="170">
        <f>CR49*(1-'Table de mortalité H'!$AC80)</f>
        <v>9.7995052580079581E-2</v>
      </c>
      <c r="CT49" s="170">
        <f>CS49*(1-'Table de mortalité H'!$AC80)</f>
        <v>9.7250290180470975E-2</v>
      </c>
      <c r="CU49" s="170">
        <f>CT49*(1-'Table de mortalité H'!$AC80)</f>
        <v>9.6511187975099388E-2</v>
      </c>
      <c r="CV49" s="170">
        <f>CU49*(1-'Table de mortalité H'!$AC80)</f>
        <v>9.577770294648863E-2</v>
      </c>
      <c r="CW49" s="170">
        <f>CV49*(1-'Table de mortalité H'!$AC80)</f>
        <v>9.5049792404095307E-2</v>
      </c>
      <c r="CX49" s="170">
        <f>CW49*(1-'Table de mortalité H'!$AC80)</f>
        <v>9.4327413981824176E-2</v>
      </c>
      <c r="CY49" s="170">
        <f>CX49*(1-'Table de mortalité H'!$AC80)</f>
        <v>9.3610525635562311E-2</v>
      </c>
      <c r="CZ49" s="170">
        <f>CY49*(1-'Table de mortalité H'!$AC80)</f>
        <v>9.2899085640732029E-2</v>
      </c>
      <c r="DA49" s="170">
        <f>CZ49*(1-'Table de mortalité H'!$AC80)</f>
        <v>9.2193052589862462E-2</v>
      </c>
      <c r="DB49" s="170">
        <f>DA49*(1-'Table de mortalité H'!$AC80)</f>
        <v>9.1492385390179509E-2</v>
      </c>
      <c r="DC49" s="170">
        <f>DB49*(1-'Table de mortalité H'!$AC80)</f>
        <v>9.0797043261214141E-2</v>
      </c>
      <c r="DD49" s="170">
        <f>DC49*(1-'Table de mortalité H'!$AC80)</f>
        <v>9.010698573242891E-2</v>
      </c>
      <c r="DE49" s="170">
        <f>DD49*(1-'Table de mortalité H'!$AC80)</f>
        <v>8.9422172640862441E-2</v>
      </c>
      <c r="DF49" s="170">
        <f>DE49*(1-'Table de mortalité H'!$AC80)</f>
        <v>8.8742564128791876E-2</v>
      </c>
      <c r="DG49" s="170">
        <f>DF49*(1-'Table de mortalité H'!$AC80)</f>
        <v>8.8068120641413047E-2</v>
      </c>
      <c r="DH49" s="170">
        <f>DG49*(1-'Table de mortalité H'!$AC80)</f>
        <v>8.7398802924538305E-2</v>
      </c>
      <c r="DI49" s="170">
        <f>DH49*(1-'Table de mortalité H'!$AC80)</f>
        <v>8.6734572022311815E-2</v>
      </c>
      <c r="DJ49" s="170">
        <f>DI49*(1-'Table de mortalité H'!$AC80)</f>
        <v>8.6075389274942238E-2</v>
      </c>
      <c r="DK49" s="170">
        <f>DJ49*(1-'Table de mortalité H'!$AC80)</f>
        <v>8.5421216316452678E-2</v>
      </c>
    </row>
    <row r="50" spans="1:115" x14ac:dyDescent="0.25">
      <c r="A50" s="16"/>
      <c r="B50" s="16">
        <v>94</v>
      </c>
      <c r="C50" s="16"/>
      <c r="D50" s="170">
        <f>'Table de mortalité H'!AG81</f>
        <v>0.22542999999999999</v>
      </c>
      <c r="E50" s="170">
        <f>'Table de mortalité H'!AH81</f>
        <v>0.22342367299999999</v>
      </c>
      <c r="F50" s="170">
        <f>'Table de mortalité H'!AI81</f>
        <v>0.22145754467759998</v>
      </c>
      <c r="G50" s="170">
        <f>'Table de mortalité H'!AJ81</f>
        <v>0.21955300979337261</v>
      </c>
      <c r="H50" s="170">
        <f>'Table de mortalité H'!AK81</f>
        <v>0.21768680921012895</v>
      </c>
      <c r="I50" s="170">
        <f>'Table de mortalité H'!AL81</f>
        <v>0.21585824001276388</v>
      </c>
      <c r="J50" s="170">
        <f>'Table de mortalité H'!AM81</f>
        <v>0.21408820244465923</v>
      </c>
      <c r="K50" s="170">
        <f>'Table de mortalité H'!AN81</f>
        <v>0.2123540880048575</v>
      </c>
      <c r="L50" s="170">
        <f>'Table de mortalité H'!AO81</f>
        <v>0.21067649070961914</v>
      </c>
      <c r="M50" s="170">
        <f>'Table de mortalité H'!AP81</f>
        <v>0.20903321408208411</v>
      </c>
      <c r="N50" s="170">
        <f>'Table de mortalité H'!AQ81</f>
        <v>0.20744456165506026</v>
      </c>
      <c r="O50" s="170">
        <f>'Table de mortalité H'!AR81</f>
        <v>0.2058887274426473</v>
      </c>
      <c r="P50" s="170">
        <f>'Table de mortalité H'!AS81</f>
        <v>0.20438573973231597</v>
      </c>
      <c r="Q50" s="170">
        <f>'Table de mortalité H'!AT81</f>
        <v>0.2029141624062433</v>
      </c>
      <c r="R50" s="170">
        <f>'Table de mortalité H'!AU81</f>
        <v>0.20147347185315898</v>
      </c>
      <c r="S50" s="170">
        <f>'Table de mortalité H'!AV81</f>
        <v>0.20006315755018686</v>
      </c>
      <c r="T50" s="170">
        <f>'Table de mortalité H'!AW81</f>
        <v>0.19868272176309057</v>
      </c>
      <c r="U50" s="170">
        <f>'Table de mortalité H'!AX81</f>
        <v>0.19731181098292525</v>
      </c>
      <c r="V50" s="170">
        <f>'Table de mortalité H'!AY81</f>
        <v>0.19597009066824134</v>
      </c>
      <c r="W50" s="170">
        <f>'Table de mortalité H'!AZ81</f>
        <v>0.19463749405169728</v>
      </c>
      <c r="X50" s="170">
        <f>'Table de mortalité H'!BA81</f>
        <v>0.19331395909214574</v>
      </c>
      <c r="Y50" s="170">
        <f>'Table de mortalité H'!BB81</f>
        <v>0.19199942417031915</v>
      </c>
      <c r="Z50" s="170">
        <f>'Table de mortalité H'!BC81</f>
        <v>0.19069382808596097</v>
      </c>
      <c r="AA50" s="170">
        <f>'Table de mortalité H'!BD81</f>
        <v>0.18939711005497642</v>
      </c>
      <c r="AB50" s="170">
        <f>'Table de mortalité H'!BE81</f>
        <v>0.18810920970660258</v>
      </c>
      <c r="AC50" s="170">
        <f>'Table de mortalité H'!BF81</f>
        <v>0.18683006708059768</v>
      </c>
      <c r="AD50" s="170">
        <f>'Table de mortalité H'!BG81</f>
        <v>0.18555962262444961</v>
      </c>
      <c r="AE50" s="170">
        <f>'Table de mortalité H'!BH81</f>
        <v>0.18429781719060334</v>
      </c>
      <c r="AF50" s="170">
        <f>'Table de mortalité H'!BI81</f>
        <v>0.18304459203370724</v>
      </c>
      <c r="AG50" s="170">
        <f>AF50*(1-'Table de mortalité H'!$AC81)</f>
        <v>0.18179988880787804</v>
      </c>
      <c r="AH50" s="170">
        <f>AG50*(1-'Table de mortalité H'!$AC81)</f>
        <v>0.18056364956398446</v>
      </c>
      <c r="AI50" s="170">
        <f>AH50*(1-'Table de mortalité H'!$AC81)</f>
        <v>0.17933581674694937</v>
      </c>
      <c r="AJ50" s="170">
        <f>AI50*(1-'Table de mortalité H'!$AC81)</f>
        <v>0.1781163331930701</v>
      </c>
      <c r="AK50" s="170">
        <f>AJ50*(1-'Table de mortalité H'!$AC81)</f>
        <v>0.17690514212735722</v>
      </c>
      <c r="AL50" s="170">
        <f>AK50*(1-'Table de mortalité H'!$AC81)</f>
        <v>0.1757021871608912</v>
      </c>
      <c r="AM50" s="170">
        <f>AL50*(1-'Table de mortalité H'!$AC81)</f>
        <v>0.17450741228819713</v>
      </c>
      <c r="AN50" s="170">
        <f>AM50*(1-'Table de mortalité H'!$AC81)</f>
        <v>0.17332076188463738</v>
      </c>
      <c r="AO50" s="170">
        <f>AN50*(1-'Table de mortalité H'!$AC81)</f>
        <v>0.17214218070382184</v>
      </c>
      <c r="AP50" s="170">
        <f>AO50*(1-'Table de mortalité H'!$AC81)</f>
        <v>0.17097161387503584</v>
      </c>
      <c r="AQ50" s="170">
        <f>AP50*(1-'Table de mortalité H'!$AC81)</f>
        <v>0.16980900690068559</v>
      </c>
      <c r="AR50" s="170">
        <f>AQ50*(1-'Table de mortalité H'!$AC81)</f>
        <v>0.16865430565376094</v>
      </c>
      <c r="AS50" s="170">
        <f>AR50*(1-'Table de mortalité H'!$AC81)</f>
        <v>0.16750745637531536</v>
      </c>
      <c r="AT50" s="170">
        <f>AS50*(1-'Table de mortalité H'!$AC81)</f>
        <v>0.1663684056719632</v>
      </c>
      <c r="AU50" s="170">
        <f>AT50*(1-'Table de mortalité H'!$AC81)</f>
        <v>0.16523710051339385</v>
      </c>
      <c r="AV50" s="170">
        <f>AU50*(1-'Table de mortalité H'!$AC81)</f>
        <v>0.16411348822990277</v>
      </c>
      <c r="AW50" s="170">
        <f>AV50*(1-'Table de mortalité H'!$AC81)</f>
        <v>0.16299751650993943</v>
      </c>
      <c r="AX50" s="170">
        <f>AW50*(1-'Table de mortalité H'!$AC81)</f>
        <v>0.16188913339767183</v>
      </c>
      <c r="AY50" s="170">
        <f>AX50*(1-'Table de mortalité H'!$AC81)</f>
        <v>0.16078828729056766</v>
      </c>
      <c r="AZ50" s="170">
        <f>AY50*(1-'Table de mortalité H'!$AC81)</f>
        <v>0.15969492693699178</v>
      </c>
      <c r="BA50" s="170">
        <f>AZ50*(1-'Table de mortalité H'!$AC81)</f>
        <v>0.15860900143382023</v>
      </c>
      <c r="BB50" s="170">
        <f>BA50*(1-'Table de mortalité H'!$AC81)</f>
        <v>0.15753046022407025</v>
      </c>
      <c r="BC50" s="170">
        <f>BB50*(1-'Table de mortalité H'!$AC81)</f>
        <v>0.15645925309454656</v>
      </c>
      <c r="BD50" s="170">
        <f>BC50*(1-'Table de mortalité H'!$AC81)</f>
        <v>0.15539533017350363</v>
      </c>
      <c r="BE50" s="170">
        <f>BD50*(1-'Table de mortalité H'!$AC81)</f>
        <v>0.15433864192832381</v>
      </c>
      <c r="BF50" s="170">
        <f>BE50*(1-'Table de mortalité H'!$AC81)</f>
        <v>0.15328913916321119</v>
      </c>
      <c r="BG50" s="170">
        <f>BF50*(1-'Table de mortalité H'!$AC81)</f>
        <v>0.15224677301690134</v>
      </c>
      <c r="BH50" s="170">
        <f>BG50*(1-'Table de mortalité H'!$AC81)</f>
        <v>0.15121149496038641</v>
      </c>
      <c r="BI50" s="170">
        <f>BH50*(1-'Table de mortalité H'!$AC81)</f>
        <v>0.15018325679465577</v>
      </c>
      <c r="BJ50" s="170">
        <f>BI50*(1-'Table de mortalité H'!$AC81)</f>
        <v>0.14916201064845211</v>
      </c>
      <c r="BK50" s="170">
        <f>BJ50*(1-'Table de mortalité H'!$AC81)</f>
        <v>0.14814770897604262</v>
      </c>
      <c r="BL50" s="170">
        <f>BK50*(1-'Table de mortalité H'!$AC81)</f>
        <v>0.14714030455500554</v>
      </c>
      <c r="BM50" s="170">
        <f>BL50*(1-'Table de mortalité H'!$AC81)</f>
        <v>0.14613975048403149</v>
      </c>
      <c r="BN50" s="170">
        <f>BM50*(1-'Table de mortalité H'!$AC81)</f>
        <v>0.14514600018074009</v>
      </c>
      <c r="BO50" s="170">
        <f>BN50*(1-'Table de mortalité H'!$AC81)</f>
        <v>0.14415900737951104</v>
      </c>
      <c r="BP50" s="170">
        <f>BO50*(1-'Table de mortalité H'!$AC81)</f>
        <v>0.14317872612933036</v>
      </c>
      <c r="BQ50" s="170">
        <f>BP50*(1-'Table de mortalité H'!$AC81)</f>
        <v>0.14220511079165091</v>
      </c>
      <c r="BR50" s="170">
        <f>BQ50*(1-'Table de mortalité H'!$AC81)</f>
        <v>0.14123811603826766</v>
      </c>
      <c r="BS50" s="170">
        <f>BR50*(1-'Table de mortalité H'!$AC81)</f>
        <v>0.14027769684920743</v>
      </c>
      <c r="BT50" s="170">
        <f>BS50*(1-'Table de mortalité H'!$AC81)</f>
        <v>0.13932380851063281</v>
      </c>
      <c r="BU50" s="170">
        <f>BT50*(1-'Table de mortalité H'!$AC81)</f>
        <v>0.13837640661276049</v>
      </c>
      <c r="BV50" s="170">
        <f>BU50*(1-'Table de mortalité H'!$AC81)</f>
        <v>0.1374354470477937</v>
      </c>
      <c r="BW50" s="170">
        <f>BV50*(1-'Table de mortalité H'!$AC81)</f>
        <v>0.13650088600786869</v>
      </c>
      <c r="BX50" s="170">
        <f>BW50*(1-'Table de mortalité H'!$AC81)</f>
        <v>0.13557267998301517</v>
      </c>
      <c r="BY50" s="170">
        <f>BX50*(1-'Table de mortalité H'!$AC81)</f>
        <v>0.13465078575913067</v>
      </c>
      <c r="BZ50" s="170">
        <f>BY50*(1-'Table de mortalité H'!$AC81)</f>
        <v>0.13373516041596858</v>
      </c>
      <c r="CA50" s="170">
        <f>BZ50*(1-'Table de mortalité H'!$AC81)</f>
        <v>0.13282576132513998</v>
      </c>
      <c r="CB50" s="170">
        <f>CA50*(1-'Table de mortalité H'!$AC81)</f>
        <v>0.13192254614812904</v>
      </c>
      <c r="CC50" s="170">
        <f>CB50*(1-'Table de mortalité H'!$AC81)</f>
        <v>0.13102547283432175</v>
      </c>
      <c r="CD50" s="170">
        <f>CC50*(1-'Table de mortalité H'!$AC81)</f>
        <v>0.13013449961904835</v>
      </c>
      <c r="CE50" s="170">
        <f>CD50*(1-'Table de mortalité H'!$AC81)</f>
        <v>0.12924958502163883</v>
      </c>
      <c r="CF50" s="170">
        <f>CE50*(1-'Table de mortalité H'!$AC81)</f>
        <v>0.12837068784349168</v>
      </c>
      <c r="CG50" s="170">
        <f>CF50*(1-'Table de mortalité H'!$AC81)</f>
        <v>0.12749776716615593</v>
      </c>
      <c r="CH50" s="170">
        <f>CG50*(1-'Table de mortalité H'!$AC81)</f>
        <v>0.12663078234942607</v>
      </c>
      <c r="CI50" s="170">
        <f>CH50*(1-'Table de mortalité H'!$AC81)</f>
        <v>0.12576969302944996</v>
      </c>
      <c r="CJ50" s="170">
        <f>CI50*(1-'Table de mortalité H'!$AC81)</f>
        <v>0.12491445911684969</v>
      </c>
      <c r="CK50" s="170">
        <f>CJ50*(1-'Table de mortalité H'!$AC81)</f>
        <v>0.1240650407948551</v>
      </c>
      <c r="CL50" s="170">
        <f>CK50*(1-'Table de mortalité H'!$AC81)</f>
        <v>0.12322139851745008</v>
      </c>
      <c r="CM50" s="170">
        <f>CL50*(1-'Table de mortalité H'!$AC81)</f>
        <v>0.12238349300753142</v>
      </c>
      <c r="CN50" s="170">
        <f>CM50*(1-'Table de mortalité H'!$AC81)</f>
        <v>0.1215512852550802</v>
      </c>
      <c r="CO50" s="170">
        <f>CN50*(1-'Table de mortalité H'!$AC81)</f>
        <v>0.12072473651534565</v>
      </c>
      <c r="CP50" s="170">
        <f>CO50*(1-'Table de mortalité H'!$AC81)</f>
        <v>0.1199038083070413</v>
      </c>
      <c r="CQ50" s="170">
        <f>CP50*(1-'Table de mortalité H'!$AC81)</f>
        <v>0.11908846241055342</v>
      </c>
      <c r="CR50" s="170">
        <f>CQ50*(1-'Table de mortalité H'!$AC81)</f>
        <v>0.11827866086616165</v>
      </c>
      <c r="CS50" s="170">
        <f>CR50*(1-'Table de mortalité H'!$AC81)</f>
        <v>0.11747436597227175</v>
      </c>
      <c r="CT50" s="170">
        <f>CS50*(1-'Table de mortalité H'!$AC81)</f>
        <v>0.1166755402836603</v>
      </c>
      <c r="CU50" s="170">
        <f>CT50*(1-'Table de mortalité H'!$AC81)</f>
        <v>0.11588214660973141</v>
      </c>
      <c r="CV50" s="170">
        <f>CU50*(1-'Table de mortalité H'!$AC81)</f>
        <v>0.11509414801278524</v>
      </c>
      <c r="CW50" s="170">
        <f>CV50*(1-'Table de mortalité H'!$AC81)</f>
        <v>0.1143115078062983</v>
      </c>
      <c r="CX50" s="170">
        <f>CW50*(1-'Table de mortalité H'!$AC81)</f>
        <v>0.11353418955321547</v>
      </c>
      <c r="CY50" s="170">
        <f>CX50*(1-'Table de mortalité H'!$AC81)</f>
        <v>0.1127621570642536</v>
      </c>
      <c r="CZ50" s="170">
        <f>CY50*(1-'Table de mortalité H'!$AC81)</f>
        <v>0.11199537439621668</v>
      </c>
      <c r="DA50" s="170">
        <f>CZ50*(1-'Table de mortalité H'!$AC81)</f>
        <v>0.1112338058503224</v>
      </c>
      <c r="DB50" s="170">
        <f>DA50*(1-'Table de mortalité H'!$AC81)</f>
        <v>0.1104774159705402</v>
      </c>
      <c r="DC50" s="170">
        <f>DB50*(1-'Table de mortalité H'!$AC81)</f>
        <v>0.10972616954194052</v>
      </c>
      <c r="DD50" s="170">
        <f>DC50*(1-'Table de mortalité H'!$AC81)</f>
        <v>0.10898003158905532</v>
      </c>
      <c r="DE50" s="170">
        <f>DD50*(1-'Table de mortalité H'!$AC81)</f>
        <v>0.10823896737424975</v>
      </c>
      <c r="DF50" s="170">
        <f>DE50*(1-'Table de mortalité H'!$AC81)</f>
        <v>0.10750294239610485</v>
      </c>
      <c r="DG50" s="170">
        <f>DF50*(1-'Table de mortalité H'!$AC81)</f>
        <v>0.10677192238781133</v>
      </c>
      <c r="DH50" s="170">
        <f>DG50*(1-'Table de mortalité H'!$AC81)</f>
        <v>0.1060458733155742</v>
      </c>
      <c r="DI50" s="170">
        <f>DH50*(1-'Table de mortalité H'!$AC81)</f>
        <v>0.1053247613770283</v>
      </c>
      <c r="DJ50" s="170">
        <f>DI50*(1-'Table de mortalité H'!$AC81)</f>
        <v>0.10460855299966451</v>
      </c>
      <c r="DK50" s="170">
        <f>DJ50*(1-'Table de mortalité H'!$AC81)</f>
        <v>0.1038972148392668</v>
      </c>
    </row>
    <row r="51" spans="1:115" x14ac:dyDescent="0.25">
      <c r="A51" s="16"/>
      <c r="B51" s="16">
        <v>95</v>
      </c>
      <c r="C51" s="16"/>
      <c r="D51" s="170">
        <f>'Table de mortalité H'!AG82</f>
        <v>0.24970000000000001</v>
      </c>
      <c r="E51" s="170">
        <f>'Table de mortalité H'!AH82</f>
        <v>0.24770240000000002</v>
      </c>
      <c r="F51" s="170">
        <f>'Table de mortalité H'!AI82</f>
        <v>0.24574555104000001</v>
      </c>
      <c r="G51" s="170">
        <f>'Table de mortalité H'!AJ82</f>
        <v>0.24382873574188801</v>
      </c>
      <c r="H51" s="170">
        <f>'Table de mortalité H'!AK82</f>
        <v>0.24195125447667545</v>
      </c>
      <c r="I51" s="170">
        <f>'Table de mortalité H'!AL82</f>
        <v>0.2401124249426527</v>
      </c>
      <c r="J51" s="170">
        <f>'Table de mortalité H'!AM82</f>
        <v>0.23833559299807708</v>
      </c>
      <c r="K51" s="170">
        <f>'Table de mortalité H'!AN82</f>
        <v>0.23659574316919113</v>
      </c>
      <c r="L51" s="170">
        <f>'Table de mortalité H'!AO82</f>
        <v>0.23491591339268988</v>
      </c>
      <c r="M51" s="170">
        <f>'Table de mortalité H'!AP82</f>
        <v>0.23327150199894106</v>
      </c>
      <c r="N51" s="170">
        <f>'Table de mortalité H'!AQ82</f>
        <v>0.23168525578534827</v>
      </c>
      <c r="O51" s="170">
        <f>'Table de mortalité H'!AR82</f>
        <v>0.23013296457158641</v>
      </c>
      <c r="P51" s="170">
        <f>'Table de mortalité H'!AS82</f>
        <v>0.22861408700541394</v>
      </c>
      <c r="Q51" s="170">
        <f>'Table de mortalité H'!AT82</f>
        <v>0.22715095684857931</v>
      </c>
      <c r="R51" s="170">
        <f>'Table de mortalité H'!AU82</f>
        <v>0.22571990582043328</v>
      </c>
      <c r="S51" s="170">
        <f>'Table de mortalité H'!AV82</f>
        <v>0.22432044240434659</v>
      </c>
      <c r="T51" s="170">
        <f>'Table de mortalité H'!AW82</f>
        <v>0.22295208770568009</v>
      </c>
      <c r="U51" s="170">
        <f>'Table de mortalité H'!AX82</f>
        <v>0.22159207997067545</v>
      </c>
      <c r="V51" s="170">
        <f>'Table de mortalité H'!AY82</f>
        <v>0.2202625274908514</v>
      </c>
      <c r="W51" s="170">
        <f>'Table de mortalité H'!AZ82</f>
        <v>0.2189409523259063</v>
      </c>
      <c r="X51" s="170">
        <f>'Table de mortalité H'!BA82</f>
        <v>0.21762730661195084</v>
      </c>
      <c r="Y51" s="170">
        <f>'Table de mortalité H'!BB82</f>
        <v>0.21632154277227914</v>
      </c>
      <c r="Z51" s="170">
        <f>'Table de mortalité H'!BC82</f>
        <v>0.21502361351564545</v>
      </c>
      <c r="AA51" s="170">
        <f>'Table de mortalité H'!BD82</f>
        <v>0.21373347183455157</v>
      </c>
      <c r="AB51" s="170">
        <f>'Table de mortalité H'!BE82</f>
        <v>0.21245107100354427</v>
      </c>
      <c r="AC51" s="170">
        <f>'Table de mortalité H'!BF82</f>
        <v>0.21117636457752301</v>
      </c>
      <c r="AD51" s="170">
        <f>'Table de mortalité H'!BG82</f>
        <v>0.20990930639005786</v>
      </c>
      <c r="AE51" s="170">
        <f>'Table de mortalité H'!BH82</f>
        <v>0.2086498505517175</v>
      </c>
      <c r="AF51" s="170">
        <f>'Table de mortalité H'!BI82</f>
        <v>0.2073979514484072</v>
      </c>
      <c r="AG51" s="170">
        <f>AF51*(1-'Table de mortalité H'!$AC82)</f>
        <v>0.20615356373971674</v>
      </c>
      <c r="AH51" s="170">
        <f>AG51*(1-'Table de mortalité H'!$AC82)</f>
        <v>0.20491664235727844</v>
      </c>
      <c r="AI51" s="170">
        <f>AH51*(1-'Table de mortalité H'!$AC82)</f>
        <v>0.20368714250313477</v>
      </c>
      <c r="AJ51" s="170">
        <f>AI51*(1-'Table de mortalité H'!$AC82)</f>
        <v>0.20246501964811597</v>
      </c>
      <c r="AK51" s="170">
        <f>AJ51*(1-'Table de mortalité H'!$AC82)</f>
        <v>0.20125022953022728</v>
      </c>
      <c r="AL51" s="170">
        <f>AK51*(1-'Table de mortalité H'!$AC82)</f>
        <v>0.20004272815304591</v>
      </c>
      <c r="AM51" s="170">
        <f>AL51*(1-'Table de mortalité H'!$AC82)</f>
        <v>0.19884247178412764</v>
      </c>
      <c r="AN51" s="170">
        <f>AM51*(1-'Table de mortalité H'!$AC82)</f>
        <v>0.19764941695342289</v>
      </c>
      <c r="AO51" s="170">
        <f>AN51*(1-'Table de mortalité H'!$AC82)</f>
        <v>0.19646352045170234</v>
      </c>
      <c r="AP51" s="170">
        <f>AO51*(1-'Table de mortalité H'!$AC82)</f>
        <v>0.19528473932899212</v>
      </c>
      <c r="AQ51" s="170">
        <f>AP51*(1-'Table de mortalité H'!$AC82)</f>
        <v>0.19411303089301818</v>
      </c>
      <c r="AR51" s="170">
        <f>AQ51*(1-'Table de mortalité H'!$AC82)</f>
        <v>0.19294835270766006</v>
      </c>
      <c r="AS51" s="170">
        <f>AR51*(1-'Table de mortalité H'!$AC82)</f>
        <v>0.19179066259141409</v>
      </c>
      <c r="AT51" s="170">
        <f>AS51*(1-'Table de mortalité H'!$AC82)</f>
        <v>0.1906399186158656</v>
      </c>
      <c r="AU51" s="170">
        <f>AT51*(1-'Table de mortalité H'!$AC82)</f>
        <v>0.18949607910417041</v>
      </c>
      <c r="AV51" s="170">
        <f>AU51*(1-'Table de mortalité H'!$AC82)</f>
        <v>0.18835910262954539</v>
      </c>
      <c r="AW51" s="170">
        <f>AV51*(1-'Table de mortalité H'!$AC82)</f>
        <v>0.1872289480137681</v>
      </c>
      <c r="AX51" s="170">
        <f>AW51*(1-'Table de mortalité H'!$AC82)</f>
        <v>0.1861055743256855</v>
      </c>
      <c r="AY51" s="170">
        <f>AX51*(1-'Table de mortalité H'!$AC82)</f>
        <v>0.18498894087973139</v>
      </c>
      <c r="AZ51" s="170">
        <f>AY51*(1-'Table de mortalité H'!$AC82)</f>
        <v>0.183879007234453</v>
      </c>
      <c r="BA51" s="170">
        <f>AZ51*(1-'Table de mortalité H'!$AC82)</f>
        <v>0.18277573319104629</v>
      </c>
      <c r="BB51" s="170">
        <f>BA51*(1-'Table de mortalité H'!$AC82)</f>
        <v>0.18167907879190001</v>
      </c>
      <c r="BC51" s="170">
        <f>BB51*(1-'Table de mortalité H'!$AC82)</f>
        <v>0.18058900431914862</v>
      </c>
      <c r="BD51" s="170">
        <f>BC51*(1-'Table de mortalité H'!$AC82)</f>
        <v>0.17950547029323372</v>
      </c>
      <c r="BE51" s="170">
        <f>BD51*(1-'Table de mortalité H'!$AC82)</f>
        <v>0.1784284374714743</v>
      </c>
      <c r="BF51" s="170">
        <f>BE51*(1-'Table de mortalité H'!$AC82)</f>
        <v>0.17735786684664545</v>
      </c>
      <c r="BG51" s="170">
        <f>BF51*(1-'Table de mortalité H'!$AC82)</f>
        <v>0.17629371964556559</v>
      </c>
      <c r="BH51" s="170">
        <f>BG51*(1-'Table de mortalité H'!$AC82)</f>
        <v>0.1752359573276922</v>
      </c>
      <c r="BI51" s="170">
        <f>BH51*(1-'Table de mortalité H'!$AC82)</f>
        <v>0.17418454158372604</v>
      </c>
      <c r="BJ51" s="170">
        <f>BI51*(1-'Table de mortalité H'!$AC82)</f>
        <v>0.17313943433422369</v>
      </c>
      <c r="BK51" s="170">
        <f>BJ51*(1-'Table de mortalité H'!$AC82)</f>
        <v>0.17210059772821834</v>
      </c>
      <c r="BL51" s="170">
        <f>BK51*(1-'Table de mortalité H'!$AC82)</f>
        <v>0.17106799414184903</v>
      </c>
      <c r="BM51" s="170">
        <f>BL51*(1-'Table de mortalité H'!$AC82)</f>
        <v>0.17004158617699794</v>
      </c>
      <c r="BN51" s="170">
        <f>BM51*(1-'Table de mortalité H'!$AC82)</f>
        <v>0.16902133665993596</v>
      </c>
      <c r="BO51" s="170">
        <f>BN51*(1-'Table de mortalité H'!$AC82)</f>
        <v>0.16800720863997634</v>
      </c>
      <c r="BP51" s="170">
        <f>BO51*(1-'Table de mortalité H'!$AC82)</f>
        <v>0.16699916538813647</v>
      </c>
      <c r="BQ51" s="170">
        <f>BP51*(1-'Table de mortalité H'!$AC82)</f>
        <v>0.16599717039580766</v>
      </c>
      <c r="BR51" s="170">
        <f>BQ51*(1-'Table de mortalité H'!$AC82)</f>
        <v>0.16500118737343281</v>
      </c>
      <c r="BS51" s="170">
        <f>BR51*(1-'Table de mortalité H'!$AC82)</f>
        <v>0.1640111802491922</v>
      </c>
      <c r="BT51" s="170">
        <f>BS51*(1-'Table de mortalité H'!$AC82)</f>
        <v>0.16302711316769705</v>
      </c>
      <c r="BU51" s="170">
        <f>BT51*(1-'Table de mortalité H'!$AC82)</f>
        <v>0.16204895048869086</v>
      </c>
      <c r="BV51" s="170">
        <f>BU51*(1-'Table de mortalité H'!$AC82)</f>
        <v>0.16107665678575872</v>
      </c>
      <c r="BW51" s="170">
        <f>BV51*(1-'Table de mortalité H'!$AC82)</f>
        <v>0.16011019684504416</v>
      </c>
      <c r="BX51" s="170">
        <f>BW51*(1-'Table de mortalité H'!$AC82)</f>
        <v>0.15914953566397388</v>
      </c>
      <c r="BY51" s="170">
        <f>BX51*(1-'Table de mortalité H'!$AC82)</f>
        <v>0.15819463844999004</v>
      </c>
      <c r="BZ51" s="170">
        <f>BY51*(1-'Table de mortalité H'!$AC82)</f>
        <v>0.15724547061929009</v>
      </c>
      <c r="CA51" s="170">
        <f>BZ51*(1-'Table de mortalité H'!$AC82)</f>
        <v>0.15630199779557435</v>
      </c>
      <c r="CB51" s="170">
        <f>CA51*(1-'Table de mortalité H'!$AC82)</f>
        <v>0.1553641858088009</v>
      </c>
      <c r="CC51" s="170">
        <f>CB51*(1-'Table de mortalité H'!$AC82)</f>
        <v>0.15443200069394811</v>
      </c>
      <c r="CD51" s="170">
        <f>CC51*(1-'Table de mortalité H'!$AC82)</f>
        <v>0.15350540868978441</v>
      </c>
      <c r="CE51" s="170">
        <f>CD51*(1-'Table de mortalité H'!$AC82)</f>
        <v>0.1525843762376457</v>
      </c>
      <c r="CF51" s="170">
        <f>CE51*(1-'Table de mortalité H'!$AC82)</f>
        <v>0.15166886998021983</v>
      </c>
      <c r="CG51" s="170">
        <f>CF51*(1-'Table de mortalité H'!$AC82)</f>
        <v>0.15075885676033851</v>
      </c>
      <c r="CH51" s="170">
        <f>CG51*(1-'Table de mortalité H'!$AC82)</f>
        <v>0.14985430361977647</v>
      </c>
      <c r="CI51" s="170">
        <f>CH51*(1-'Table de mortalité H'!$AC82)</f>
        <v>0.14895517779805781</v>
      </c>
      <c r="CJ51" s="170">
        <f>CI51*(1-'Table de mortalité H'!$AC82)</f>
        <v>0.14806144673126945</v>
      </c>
      <c r="CK51" s="170">
        <f>CJ51*(1-'Table de mortalité H'!$AC82)</f>
        <v>0.14717307805088184</v>
      </c>
      <c r="CL51" s="170">
        <f>CK51*(1-'Table de mortalité H'!$AC82)</f>
        <v>0.14629003958257655</v>
      </c>
      <c r="CM51" s="170">
        <f>CL51*(1-'Table de mortalité H'!$AC82)</f>
        <v>0.1454122993450811</v>
      </c>
      <c r="CN51" s="170">
        <f>CM51*(1-'Table de mortalité H'!$AC82)</f>
        <v>0.1445398255490106</v>
      </c>
      <c r="CO51" s="170">
        <f>CN51*(1-'Table de mortalité H'!$AC82)</f>
        <v>0.14367258659571652</v>
      </c>
      <c r="CP51" s="170">
        <f>CO51*(1-'Table de mortalité H'!$AC82)</f>
        <v>0.14281055107614221</v>
      </c>
      <c r="CQ51" s="170">
        <f>CP51*(1-'Table de mortalité H'!$AC82)</f>
        <v>0.14195368776968537</v>
      </c>
      <c r="CR51" s="170">
        <f>CQ51*(1-'Table de mortalité H'!$AC82)</f>
        <v>0.14110196564306726</v>
      </c>
      <c r="CS51" s="170">
        <f>CR51*(1-'Table de mortalité H'!$AC82)</f>
        <v>0.14025535384920887</v>
      </c>
      <c r="CT51" s="170">
        <f>CS51*(1-'Table de mortalité H'!$AC82)</f>
        <v>0.13941382172611361</v>
      </c>
      <c r="CU51" s="170">
        <f>CT51*(1-'Table de mortalité H'!$AC82)</f>
        <v>0.13857733879575693</v>
      </c>
      <c r="CV51" s="170">
        <f>CU51*(1-'Table de mortalité H'!$AC82)</f>
        <v>0.13774587476298239</v>
      </c>
      <c r="CW51" s="170">
        <f>CV51*(1-'Table de mortalité H'!$AC82)</f>
        <v>0.13691939951440449</v>
      </c>
      <c r="CX51" s="170">
        <f>CW51*(1-'Table de mortalité H'!$AC82)</f>
        <v>0.13609788311731805</v>
      </c>
      <c r="CY51" s="170">
        <f>CX51*(1-'Table de mortalité H'!$AC82)</f>
        <v>0.13528129581861414</v>
      </c>
      <c r="CZ51" s="170">
        <f>CY51*(1-'Table de mortalité H'!$AC82)</f>
        <v>0.13446960804370245</v>
      </c>
      <c r="DA51" s="170">
        <f>CZ51*(1-'Table de mortalité H'!$AC82)</f>
        <v>0.13366279039544024</v>
      </c>
      <c r="DB51" s="170">
        <f>DA51*(1-'Table de mortalité H'!$AC82)</f>
        <v>0.13286081365306759</v>
      </c>
      <c r="DC51" s="170">
        <f>DB51*(1-'Table de mortalité H'!$AC82)</f>
        <v>0.13206364877114918</v>
      </c>
      <c r="DD51" s="170">
        <f>DC51*(1-'Table de mortalité H'!$AC82)</f>
        <v>0.13127126687852228</v>
      </c>
      <c r="DE51" s="170">
        <f>DD51*(1-'Table de mortalité H'!$AC82)</f>
        <v>0.13048363927725115</v>
      </c>
      <c r="DF51" s="170">
        <f>DE51*(1-'Table de mortalité H'!$AC82)</f>
        <v>0.12970073744158764</v>
      </c>
      <c r="DG51" s="170">
        <f>DF51*(1-'Table de mortalité H'!$AC82)</f>
        <v>0.12892253301693812</v>
      </c>
      <c r="DH51" s="170">
        <f>DG51*(1-'Table de mortalité H'!$AC82)</f>
        <v>0.12814899781883649</v>
      </c>
      <c r="DI51" s="170">
        <f>DH51*(1-'Table de mortalité H'!$AC82)</f>
        <v>0.12738010383192347</v>
      </c>
      <c r="DJ51" s="170">
        <f>DI51*(1-'Table de mortalité H'!$AC82)</f>
        <v>0.12661582320893192</v>
      </c>
      <c r="DK51" s="170">
        <f>DJ51*(1-'Table de mortalité H'!$AC82)</f>
        <v>0.12585612826967832</v>
      </c>
    </row>
    <row r="52" spans="1:115" x14ac:dyDescent="0.25">
      <c r="A52" s="16"/>
      <c r="B52" s="16">
        <v>96</v>
      </c>
      <c r="C52" s="16"/>
      <c r="D52" s="170">
        <f>'Table de mortalité H'!AG83</f>
        <v>0.27435999999999999</v>
      </c>
      <c r="E52" s="170">
        <f>'Table de mortalité H'!AH83</f>
        <v>0.27238460799999997</v>
      </c>
      <c r="F52" s="170">
        <f>'Table de mortalité H'!AI83</f>
        <v>0.27045067728319999</v>
      </c>
      <c r="G52" s="170">
        <f>'Table de mortalité H'!AJ83</f>
        <v>0.2685575225422176</v>
      </c>
      <c r="H52" s="170">
        <f>'Table de mortalité H'!AK83</f>
        <v>0.26670447563667626</v>
      </c>
      <c r="I52" s="170">
        <f>'Table de mortalité H'!AL83</f>
        <v>0.26489088520234688</v>
      </c>
      <c r="J52" s="170">
        <f>'Table de mortalité H'!AM83</f>
        <v>0.26314260536001138</v>
      </c>
      <c r="K52" s="170">
        <f>'Table de mortalité H'!AN83</f>
        <v>0.2614321784251713</v>
      </c>
      <c r="L52" s="170">
        <f>'Table de mortalité H'!AO83</f>
        <v>0.25978515570109273</v>
      </c>
      <c r="M52" s="170">
        <f>'Table de mortalité H'!AP83</f>
        <v>0.25817448773574597</v>
      </c>
      <c r="N52" s="170">
        <f>'Table de mortalité H'!AQ83</f>
        <v>0.25659962336055792</v>
      </c>
      <c r="O52" s="170">
        <f>'Table de mortalité H'!AR83</f>
        <v>0.25508568558273059</v>
      </c>
      <c r="P52" s="170">
        <f>'Table de mortalité H'!AS83</f>
        <v>0.25360618860635076</v>
      </c>
      <c r="Q52" s="170">
        <f>'Table de mortalité H'!AT83</f>
        <v>0.25218599395015517</v>
      </c>
      <c r="R52" s="170">
        <f>'Table de mortalité H'!AU83</f>
        <v>0.25079897098342935</v>
      </c>
      <c r="S52" s="170">
        <f>'Table de mortalité H'!AV83</f>
        <v>0.24944465654011885</v>
      </c>
      <c r="T52" s="170">
        <f>'Table de mortalité H'!AW83</f>
        <v>0.24812259986045623</v>
      </c>
      <c r="U52" s="170">
        <f>'Table de mortalité H'!AX83</f>
        <v>0.24680755008119581</v>
      </c>
      <c r="V52" s="170">
        <f>'Table de mortalité H'!AY83</f>
        <v>0.24552415082077361</v>
      </c>
      <c r="W52" s="170">
        <f>'Table de mortalité H'!AZ83</f>
        <v>0.24424742523650558</v>
      </c>
      <c r="X52" s="170">
        <f>'Table de mortalité H'!BA83</f>
        <v>0.24297733862527576</v>
      </c>
      <c r="Y52" s="170">
        <f>'Table de mortalité H'!BB83</f>
        <v>0.24171385646442434</v>
      </c>
      <c r="Z52" s="170">
        <f>'Table de mortalité H'!BC83</f>
        <v>0.24045694441080934</v>
      </c>
      <c r="AA52" s="170">
        <f>'Table de mortalité H'!BD83</f>
        <v>0.23920656829987313</v>
      </c>
      <c r="AB52" s="170">
        <f>'Table de mortalité H'!BE83</f>
        <v>0.2379626941447138</v>
      </c>
      <c r="AC52" s="170">
        <f>'Table de mortalité H'!BF83</f>
        <v>0.2367252881351613</v>
      </c>
      <c r="AD52" s="170">
        <f>'Table de mortalité H'!BG83</f>
        <v>0.23549431663685846</v>
      </c>
      <c r="AE52" s="170">
        <f>'Table de mortalité H'!BH83</f>
        <v>0.23426974619034679</v>
      </c>
      <c r="AF52" s="170">
        <f>'Table de mortalité H'!BI83</f>
        <v>0.233051543510157</v>
      </c>
      <c r="AG52" s="170">
        <f>AF52*(1-'Table de mortalité H'!$AC83)</f>
        <v>0.23183967548390419</v>
      </c>
      <c r="AH52" s="170">
        <f>AG52*(1-'Table de mortalité H'!$AC83)</f>
        <v>0.23063410917138788</v>
      </c>
      <c r="AI52" s="170">
        <f>AH52*(1-'Table de mortalité H'!$AC83)</f>
        <v>0.22943481180369665</v>
      </c>
      <c r="AJ52" s="170">
        <f>AI52*(1-'Table de mortalité H'!$AC83)</f>
        <v>0.22824175078231743</v>
      </c>
      <c r="AK52" s="170">
        <f>AJ52*(1-'Table de mortalité H'!$AC83)</f>
        <v>0.22705489367824938</v>
      </c>
      <c r="AL52" s="170">
        <f>AK52*(1-'Table de mortalité H'!$AC83)</f>
        <v>0.22587420823112248</v>
      </c>
      <c r="AM52" s="170">
        <f>AL52*(1-'Table de mortalité H'!$AC83)</f>
        <v>0.22469966234832064</v>
      </c>
      <c r="AN52" s="170">
        <f>AM52*(1-'Table de mortalité H'!$AC83)</f>
        <v>0.22353122410410939</v>
      </c>
      <c r="AO52" s="170">
        <f>AN52*(1-'Table de mortalité H'!$AC83)</f>
        <v>0.22236886173876802</v>
      </c>
      <c r="AP52" s="170">
        <f>AO52*(1-'Table de mortalité H'!$AC83)</f>
        <v>0.22121254365772644</v>
      </c>
      <c r="AQ52" s="170">
        <f>AP52*(1-'Table de mortalité H'!$AC83)</f>
        <v>0.22006223843070627</v>
      </c>
      <c r="AR52" s="170">
        <f>AQ52*(1-'Table de mortalité H'!$AC83)</f>
        <v>0.21891791479086661</v>
      </c>
      <c r="AS52" s="170">
        <f>AR52*(1-'Table de mortalité H'!$AC83)</f>
        <v>0.2177795416339541</v>
      </c>
      <c r="AT52" s="170">
        <f>AS52*(1-'Table de mortalité H'!$AC83)</f>
        <v>0.21664708801745755</v>
      </c>
      <c r="AU52" s="170">
        <f>AT52*(1-'Table de mortalité H'!$AC83)</f>
        <v>0.21552052315976677</v>
      </c>
      <c r="AV52" s="170">
        <f>AU52*(1-'Table de mortalité H'!$AC83)</f>
        <v>0.21439981643933601</v>
      </c>
      <c r="AW52" s="170">
        <f>AV52*(1-'Table de mortalité H'!$AC83)</f>
        <v>0.21328493739385146</v>
      </c>
      <c r="AX52" s="170">
        <f>AW52*(1-'Table de mortalité H'!$AC83)</f>
        <v>0.21217585571940342</v>
      </c>
      <c r="AY52" s="170">
        <f>AX52*(1-'Table de mortalité H'!$AC83)</f>
        <v>0.21107254126966252</v>
      </c>
      <c r="AZ52" s="170">
        <f>AY52*(1-'Table de mortalité H'!$AC83)</f>
        <v>0.20997496405506028</v>
      </c>
      <c r="BA52" s="170">
        <f>AZ52*(1-'Table de mortalité H'!$AC83)</f>
        <v>0.20888309424197396</v>
      </c>
      <c r="BB52" s="170">
        <f>BA52*(1-'Table de mortalité H'!$AC83)</f>
        <v>0.20779690215191571</v>
      </c>
      <c r="BC52" s="170">
        <f>BB52*(1-'Table de mortalité H'!$AC83)</f>
        <v>0.20671635826072576</v>
      </c>
      <c r="BD52" s="170">
        <f>BC52*(1-'Table de mortalité H'!$AC83)</f>
        <v>0.20564143319776998</v>
      </c>
      <c r="BE52" s="170">
        <f>BD52*(1-'Table de mortalité H'!$AC83)</f>
        <v>0.20457209774514157</v>
      </c>
      <c r="BF52" s="170">
        <f>BE52*(1-'Table de mortalité H'!$AC83)</f>
        <v>0.20350832283686685</v>
      </c>
      <c r="BG52" s="170">
        <f>BF52*(1-'Table de mortalité H'!$AC83)</f>
        <v>0.20245007955811514</v>
      </c>
      <c r="BH52" s="170">
        <f>BG52*(1-'Table de mortalité H'!$AC83)</f>
        <v>0.20139733914441293</v>
      </c>
      <c r="BI52" s="170">
        <f>BH52*(1-'Table de mortalité H'!$AC83)</f>
        <v>0.20035007298086199</v>
      </c>
      <c r="BJ52" s="170">
        <f>BI52*(1-'Table de mortalité H'!$AC83)</f>
        <v>0.19930825260136151</v>
      </c>
      <c r="BK52" s="170">
        <f>BJ52*(1-'Table de mortalité H'!$AC83)</f>
        <v>0.19827184968783443</v>
      </c>
      <c r="BL52" s="170">
        <f>BK52*(1-'Table de mortalité H'!$AC83)</f>
        <v>0.19724083606945769</v>
      </c>
      <c r="BM52" s="170">
        <f>BL52*(1-'Table de mortalité H'!$AC83)</f>
        <v>0.1962151837218965</v>
      </c>
      <c r="BN52" s="170">
        <f>BM52*(1-'Table de mortalité H'!$AC83)</f>
        <v>0.19519486476654263</v>
      </c>
      <c r="BO52" s="170">
        <f>BN52*(1-'Table de mortalité H'!$AC83)</f>
        <v>0.19417985146975661</v>
      </c>
      <c r="BP52" s="170">
        <f>BO52*(1-'Table de mortalité H'!$AC83)</f>
        <v>0.19317011624211389</v>
      </c>
      <c r="BQ52" s="170">
        <f>BP52*(1-'Table de mortalité H'!$AC83)</f>
        <v>0.1921656316376549</v>
      </c>
      <c r="BR52" s="170">
        <f>BQ52*(1-'Table de mortalité H'!$AC83)</f>
        <v>0.1911663703531391</v>
      </c>
      <c r="BS52" s="170">
        <f>BR52*(1-'Table de mortalité H'!$AC83)</f>
        <v>0.19017230522730277</v>
      </c>
      <c r="BT52" s="170">
        <f>BS52*(1-'Table de mortalité H'!$AC83)</f>
        <v>0.18918340924012081</v>
      </c>
      <c r="BU52" s="170">
        <f>BT52*(1-'Table de mortalité H'!$AC83)</f>
        <v>0.18819965551207218</v>
      </c>
      <c r="BV52" s="170">
        <f>BU52*(1-'Table de mortalité H'!$AC83)</f>
        <v>0.1872210173034094</v>
      </c>
      <c r="BW52" s="170">
        <f>BV52*(1-'Table de mortalité H'!$AC83)</f>
        <v>0.18624746801343167</v>
      </c>
      <c r="BX52" s="170">
        <f>BW52*(1-'Table de mortalité H'!$AC83)</f>
        <v>0.18527898117976183</v>
      </c>
      <c r="BY52" s="170">
        <f>BX52*(1-'Table de mortalité H'!$AC83)</f>
        <v>0.18431553047762705</v>
      </c>
      <c r="BZ52" s="170">
        <f>BY52*(1-'Table de mortalité H'!$AC83)</f>
        <v>0.18335708971914338</v>
      </c>
      <c r="CA52" s="170">
        <f>BZ52*(1-'Table de mortalité H'!$AC83)</f>
        <v>0.18240363285260383</v>
      </c>
      <c r="CB52" s="170">
        <f>CA52*(1-'Table de mortalité H'!$AC83)</f>
        <v>0.18145513396177029</v>
      </c>
      <c r="CC52" s="170">
        <f>CB52*(1-'Table de mortalité H'!$AC83)</f>
        <v>0.18051156726516909</v>
      </c>
      <c r="CD52" s="170">
        <f>CC52*(1-'Table de mortalité H'!$AC83)</f>
        <v>0.17957290711539023</v>
      </c>
      <c r="CE52" s="170">
        <f>CD52*(1-'Table de mortalité H'!$AC83)</f>
        <v>0.17863912799839021</v>
      </c>
      <c r="CF52" s="170">
        <f>CE52*(1-'Table de mortalité H'!$AC83)</f>
        <v>0.17771020453279859</v>
      </c>
      <c r="CG52" s="170">
        <f>CF52*(1-'Table de mortalité H'!$AC83)</f>
        <v>0.17678611146922804</v>
      </c>
      <c r="CH52" s="170">
        <f>CG52*(1-'Table de mortalité H'!$AC83)</f>
        <v>0.17586682368958806</v>
      </c>
      <c r="CI52" s="170">
        <f>CH52*(1-'Table de mortalité H'!$AC83)</f>
        <v>0.1749523162064022</v>
      </c>
      <c r="CJ52" s="170">
        <f>CI52*(1-'Table de mortalité H'!$AC83)</f>
        <v>0.1740425641621289</v>
      </c>
      <c r="CK52" s="170">
        <f>CJ52*(1-'Table de mortalité H'!$AC83)</f>
        <v>0.17313754282848584</v>
      </c>
      <c r="CL52" s="170">
        <f>CK52*(1-'Table de mortalité H'!$AC83)</f>
        <v>0.17223722760577773</v>
      </c>
      <c r="CM52" s="170">
        <f>CL52*(1-'Table de mortalité H'!$AC83)</f>
        <v>0.17134159402222768</v>
      </c>
      <c r="CN52" s="170">
        <f>CM52*(1-'Table de mortalité H'!$AC83)</f>
        <v>0.1704506177333121</v>
      </c>
      <c r="CO52" s="170">
        <f>CN52*(1-'Table de mortalité H'!$AC83)</f>
        <v>0.16956427452109887</v>
      </c>
      <c r="CP52" s="170">
        <f>CO52*(1-'Table de mortalité H'!$AC83)</f>
        <v>0.16868254029358917</v>
      </c>
      <c r="CQ52" s="170">
        <f>CP52*(1-'Table de mortalité H'!$AC83)</f>
        <v>0.16780539108406251</v>
      </c>
      <c r="CR52" s="170">
        <f>CQ52*(1-'Table de mortalité H'!$AC83)</f>
        <v>0.16693280305042538</v>
      </c>
      <c r="CS52" s="170">
        <f>CR52*(1-'Table de mortalité H'!$AC83)</f>
        <v>0.16606475247456318</v>
      </c>
      <c r="CT52" s="170">
        <f>CS52*(1-'Table de mortalité H'!$AC83)</f>
        <v>0.16520121576169544</v>
      </c>
      <c r="CU52" s="170">
        <f>CT52*(1-'Table de mortalité H'!$AC83)</f>
        <v>0.16434216943973462</v>
      </c>
      <c r="CV52" s="170">
        <f>CU52*(1-'Table de mortalité H'!$AC83)</f>
        <v>0.163487590158648</v>
      </c>
      <c r="CW52" s="170">
        <f>CV52*(1-'Table de mortalité H'!$AC83)</f>
        <v>0.16263745468982305</v>
      </c>
      <c r="CX52" s="170">
        <f>CW52*(1-'Table de mortalité H'!$AC83)</f>
        <v>0.16179173992543597</v>
      </c>
      <c r="CY52" s="170">
        <f>CX52*(1-'Table de mortalité H'!$AC83)</f>
        <v>0.16095042287782371</v>
      </c>
      <c r="CZ52" s="170">
        <f>CY52*(1-'Table de mortalité H'!$AC83)</f>
        <v>0.16011348067885903</v>
      </c>
      <c r="DA52" s="170">
        <f>CZ52*(1-'Table de mortalité H'!$AC83)</f>
        <v>0.15928089057932895</v>
      </c>
      <c r="DB52" s="170">
        <f>DA52*(1-'Table de mortalité H'!$AC83)</f>
        <v>0.15845262994831644</v>
      </c>
      <c r="DC52" s="170">
        <f>DB52*(1-'Table de mortalité H'!$AC83)</f>
        <v>0.1576286762725852</v>
      </c>
      <c r="DD52" s="170">
        <f>DC52*(1-'Table de mortalité H'!$AC83)</f>
        <v>0.15680900715596777</v>
      </c>
      <c r="DE52" s="170">
        <f>DD52*(1-'Table de mortalité H'!$AC83)</f>
        <v>0.15599360031875673</v>
      </c>
      <c r="DF52" s="170">
        <f>DE52*(1-'Table de mortalité H'!$AC83)</f>
        <v>0.15518243359709918</v>
      </c>
      <c r="DG52" s="170">
        <f>DF52*(1-'Table de mortalité H'!$AC83)</f>
        <v>0.15437548494239428</v>
      </c>
      <c r="DH52" s="170">
        <f>DG52*(1-'Table de mortalité H'!$AC83)</f>
        <v>0.15357273242069383</v>
      </c>
      <c r="DI52" s="170">
        <f>DH52*(1-'Table de mortalité H'!$AC83)</f>
        <v>0.15277415421210622</v>
      </c>
      <c r="DJ52" s="170">
        <f>DI52*(1-'Table de mortalité H'!$AC83)</f>
        <v>0.15197972861020326</v>
      </c>
      <c r="DK52" s="170">
        <f>DJ52*(1-'Table de mortalité H'!$AC83)</f>
        <v>0.1511894340214302</v>
      </c>
    </row>
    <row r="53" spans="1:115" x14ac:dyDescent="0.25">
      <c r="A53" s="16"/>
      <c r="B53" s="16">
        <v>97</v>
      </c>
      <c r="C53" s="16"/>
      <c r="D53" s="170">
        <f>'Table de mortalité H'!AG84</f>
        <v>0.29881999999999997</v>
      </c>
      <c r="E53" s="170">
        <f>'Table de mortalité H'!AH84</f>
        <v>0.29690755199999996</v>
      </c>
      <c r="F53" s="170">
        <f>'Table de mortalité H'!AI84</f>
        <v>0.29503703442239998</v>
      </c>
      <c r="G53" s="170">
        <f>'Table de mortalité H'!AJ84</f>
        <v>0.29320780480898112</v>
      </c>
      <c r="H53" s="170">
        <f>'Table de mortalité H'!AK84</f>
        <v>0.29141923719964635</v>
      </c>
      <c r="I53" s="170">
        <f>'Table de mortalité H'!AL84</f>
        <v>0.28967072177644848</v>
      </c>
      <c r="J53" s="170">
        <f>'Table de mortalité H'!AM84</f>
        <v>0.2879906315901451</v>
      </c>
      <c r="K53" s="170">
        <f>'Table de mortalité H'!AN84</f>
        <v>0.28634908499008127</v>
      </c>
      <c r="L53" s="170">
        <f>'Table de mortalité H'!AO84</f>
        <v>0.28477416502263586</v>
      </c>
      <c r="M53" s="170">
        <f>'Table de mortalité H'!AP84</f>
        <v>0.28323638453151362</v>
      </c>
      <c r="N53" s="170">
        <f>'Table de mortalité H'!AQ84</f>
        <v>0.28173523169349662</v>
      </c>
      <c r="O53" s="170">
        <f>'Table de mortalité H'!AR84</f>
        <v>0.2802983820118598</v>
      </c>
      <c r="P53" s="170">
        <f>'Table de mortalité H'!AS84</f>
        <v>0.27889689010180052</v>
      </c>
      <c r="Q53" s="170">
        <f>'Table de mortalité H'!AT84</f>
        <v>0.27755818502931184</v>
      </c>
      <c r="R53" s="170">
        <f>'Table de mortalité H'!AU84</f>
        <v>0.27625366155967407</v>
      </c>
      <c r="S53" s="170">
        <f>'Table de mortalité H'!AV84</f>
        <v>0.27498289471649956</v>
      </c>
      <c r="T53" s="170">
        <f>'Table de mortalité H'!AW84</f>
        <v>0.2737454716902753</v>
      </c>
      <c r="U53" s="170">
        <f>'Table de mortalité H'!AX84</f>
        <v>0.27251361706766908</v>
      </c>
      <c r="V53" s="170">
        <f>'Table de mortalité H'!AY84</f>
        <v>0.27131455715257136</v>
      </c>
      <c r="W53" s="170">
        <f>'Table de mortalité H'!AZ84</f>
        <v>0.27012077310110005</v>
      </c>
      <c r="X53" s="170">
        <f>'Table de mortalité H'!BA84</f>
        <v>0.26893224169945523</v>
      </c>
      <c r="Y53" s="170">
        <f>'Table de mortalité H'!BB84</f>
        <v>0.26774893983597764</v>
      </c>
      <c r="Z53" s="170">
        <f>'Table de mortalité H'!BC84</f>
        <v>0.26657084450069934</v>
      </c>
      <c r="AA53" s="170">
        <f>'Table de mortalité H'!BD84</f>
        <v>0.26539793278489626</v>
      </c>
      <c r="AB53" s="170">
        <f>'Table de mortalité H'!BE84</f>
        <v>0.26423018188064273</v>
      </c>
      <c r="AC53" s="170">
        <f>'Table de mortalité H'!BF84</f>
        <v>0.26306756908036794</v>
      </c>
      <c r="AD53" s="170">
        <f>'Table de mortalité H'!BG84</f>
        <v>0.26191007177641434</v>
      </c>
      <c r="AE53" s="170">
        <f>'Table de mortalité H'!BH84</f>
        <v>0.26075766746059814</v>
      </c>
      <c r="AF53" s="170">
        <f>'Table de mortalité H'!BI84</f>
        <v>0.25961033372377151</v>
      </c>
      <c r="AG53" s="170">
        <f>AF53*(1-'Table de mortalité H'!$AC84)</f>
        <v>0.25846804825538694</v>
      </c>
      <c r="AH53" s="170">
        <f>AG53*(1-'Table de mortalité H'!$AC84)</f>
        <v>0.25733078884306326</v>
      </c>
      <c r="AI53" s="170">
        <f>AH53*(1-'Table de mortalité H'!$AC84)</f>
        <v>0.25619853337215381</v>
      </c>
      <c r="AJ53" s="170">
        <f>AI53*(1-'Table de mortalité H'!$AC84)</f>
        <v>0.25507125982531637</v>
      </c>
      <c r="AK53" s="170">
        <f>AJ53*(1-'Table de mortalité H'!$AC84)</f>
        <v>0.25394894628208498</v>
      </c>
      <c r="AL53" s="170">
        <f>AK53*(1-'Table de mortalité H'!$AC84)</f>
        <v>0.25283157091844383</v>
      </c>
      <c r="AM53" s="170">
        <f>AL53*(1-'Table de mortalité H'!$AC84)</f>
        <v>0.25171911200640268</v>
      </c>
      <c r="AN53" s="170">
        <f>AM53*(1-'Table de mortalité H'!$AC84)</f>
        <v>0.25061154791357454</v>
      </c>
      <c r="AO53" s="170">
        <f>AN53*(1-'Table de mortalité H'!$AC84)</f>
        <v>0.24950885710275483</v>
      </c>
      <c r="AP53" s="170">
        <f>AO53*(1-'Table de mortalité H'!$AC84)</f>
        <v>0.24841101813150271</v>
      </c>
      <c r="AQ53" s="170">
        <f>AP53*(1-'Table de mortalité H'!$AC84)</f>
        <v>0.2473180096517241</v>
      </c>
      <c r="AR53" s="170">
        <f>AQ53*(1-'Table de mortalité H'!$AC84)</f>
        <v>0.24622981040925651</v>
      </c>
      <c r="AS53" s="170">
        <f>AR53*(1-'Table de mortalité H'!$AC84)</f>
        <v>0.2451463992434558</v>
      </c>
      <c r="AT53" s="170">
        <f>AS53*(1-'Table de mortalité H'!$AC84)</f>
        <v>0.2440677550867846</v>
      </c>
      <c r="AU53" s="170">
        <f>AT53*(1-'Table de mortalité H'!$AC84)</f>
        <v>0.24299385696440276</v>
      </c>
      <c r="AV53" s="170">
        <f>AU53*(1-'Table de mortalité H'!$AC84)</f>
        <v>0.24192468399375941</v>
      </c>
      <c r="AW53" s="170">
        <f>AV53*(1-'Table de mortalité H'!$AC84)</f>
        <v>0.24086021538418687</v>
      </c>
      <c r="AX53" s="170">
        <f>AW53*(1-'Table de mortalité H'!$AC84)</f>
        <v>0.23980043043649646</v>
      </c>
      <c r="AY53" s="170">
        <f>AX53*(1-'Table de mortalité H'!$AC84)</f>
        <v>0.23874530854257589</v>
      </c>
      <c r="AZ53" s="170">
        <f>AY53*(1-'Table de mortalité H'!$AC84)</f>
        <v>0.23769482918498858</v>
      </c>
      <c r="BA53" s="170">
        <f>AZ53*(1-'Table de mortalité H'!$AC84)</f>
        <v>0.23664897193657464</v>
      </c>
      <c r="BB53" s="170">
        <f>BA53*(1-'Table de mortalité H'!$AC84)</f>
        <v>0.23560771646005371</v>
      </c>
      <c r="BC53" s="170">
        <f>BB53*(1-'Table de mortalité H'!$AC84)</f>
        <v>0.23457104250762947</v>
      </c>
      <c r="BD53" s="170">
        <f>BC53*(1-'Table de mortalité H'!$AC84)</f>
        <v>0.23353892992059591</v>
      </c>
      <c r="BE53" s="170">
        <f>BD53*(1-'Table de mortalité H'!$AC84)</f>
        <v>0.23251135862894529</v>
      </c>
      <c r="BF53" s="170">
        <f>BE53*(1-'Table de mortalité H'!$AC84)</f>
        <v>0.23148830865097794</v>
      </c>
      <c r="BG53" s="170">
        <f>BF53*(1-'Table de mortalité H'!$AC84)</f>
        <v>0.23046976009291364</v>
      </c>
      <c r="BH53" s="170">
        <f>BG53*(1-'Table de mortalité H'!$AC84)</f>
        <v>0.22945569314850484</v>
      </c>
      <c r="BI53" s="170">
        <f>BH53*(1-'Table de mortalité H'!$AC84)</f>
        <v>0.22844608809865141</v>
      </c>
      <c r="BJ53" s="170">
        <f>BI53*(1-'Table de mortalité H'!$AC84)</f>
        <v>0.22744092531101737</v>
      </c>
      <c r="BK53" s="170">
        <f>BJ53*(1-'Table de mortalité H'!$AC84)</f>
        <v>0.2264401852396489</v>
      </c>
      <c r="BL53" s="170">
        <f>BK53*(1-'Table de mortalité H'!$AC84)</f>
        <v>0.22544384842459445</v>
      </c>
      <c r="BM53" s="170">
        <f>BL53*(1-'Table de mortalité H'!$AC84)</f>
        <v>0.22445189549152625</v>
      </c>
      <c r="BN53" s="170">
        <f>BM53*(1-'Table de mortalité H'!$AC84)</f>
        <v>0.22346430715136353</v>
      </c>
      <c r="BO53" s="170">
        <f>BN53*(1-'Table de mortalité H'!$AC84)</f>
        <v>0.22248106419989755</v>
      </c>
      <c r="BP53" s="170">
        <f>BO53*(1-'Table de mortalité H'!$AC84)</f>
        <v>0.22150214751741801</v>
      </c>
      <c r="BQ53" s="170">
        <f>BP53*(1-'Table de mortalité H'!$AC84)</f>
        <v>0.22052753806834138</v>
      </c>
      <c r="BR53" s="170">
        <f>BQ53*(1-'Table de mortalité H'!$AC84)</f>
        <v>0.21955721690084068</v>
      </c>
      <c r="BS53" s="170">
        <f>BR53*(1-'Table de mortalité H'!$AC84)</f>
        <v>0.218591165146477</v>
      </c>
      <c r="BT53" s="170">
        <f>BS53*(1-'Table de mortalité H'!$AC84)</f>
        <v>0.21762936401983252</v>
      </c>
      <c r="BU53" s="170">
        <f>BT53*(1-'Table de mortalité H'!$AC84)</f>
        <v>0.21667179481814527</v>
      </c>
      <c r="BV53" s="170">
        <f>BU53*(1-'Table de mortalité H'!$AC84)</f>
        <v>0.21571843892094544</v>
      </c>
      <c r="BW53" s="170">
        <f>BV53*(1-'Table de mortalité H'!$AC84)</f>
        <v>0.21476927778969329</v>
      </c>
      <c r="BX53" s="170">
        <f>BW53*(1-'Table de mortalité H'!$AC84)</f>
        <v>0.21382429296741864</v>
      </c>
      <c r="BY53" s="170">
        <f>BX53*(1-'Table de mortalité H'!$AC84)</f>
        <v>0.212883466078362</v>
      </c>
      <c r="BZ53" s="170">
        <f>BY53*(1-'Table de mortalité H'!$AC84)</f>
        <v>0.21194677882761723</v>
      </c>
      <c r="CA53" s="170">
        <f>BZ53*(1-'Table de mortalité H'!$AC84)</f>
        <v>0.21101421300077572</v>
      </c>
      <c r="CB53" s="170">
        <f>CA53*(1-'Table de mortalité H'!$AC84)</f>
        <v>0.21008575046357231</v>
      </c>
      <c r="CC53" s="170">
        <f>CB53*(1-'Table de mortalité H'!$AC84)</f>
        <v>0.2091613731615326</v>
      </c>
      <c r="CD53" s="170">
        <f>CC53*(1-'Table de mortalité H'!$AC84)</f>
        <v>0.20824106311962187</v>
      </c>
      <c r="CE53" s="170">
        <f>CD53*(1-'Table de mortalité H'!$AC84)</f>
        <v>0.20732480244189555</v>
      </c>
      <c r="CF53" s="170">
        <f>CE53*(1-'Table de mortalité H'!$AC84)</f>
        <v>0.20641257331115123</v>
      </c>
      <c r="CG53" s="170">
        <f>CF53*(1-'Table de mortalité H'!$AC84)</f>
        <v>0.20550435798858219</v>
      </c>
      <c r="CH53" s="170">
        <f>CG53*(1-'Table de mortalité H'!$AC84)</f>
        <v>0.20460013881343245</v>
      </c>
      <c r="CI53" s="170">
        <f>CH53*(1-'Table de mortalité H'!$AC84)</f>
        <v>0.20369989820265336</v>
      </c>
      <c r="CJ53" s="170">
        <f>CI53*(1-'Table de mortalité H'!$AC84)</f>
        <v>0.20280361865056168</v>
      </c>
      <c r="CK53" s="170">
        <f>CJ53*(1-'Table de mortalité H'!$AC84)</f>
        <v>0.2019112827284992</v>
      </c>
      <c r="CL53" s="170">
        <f>CK53*(1-'Table de mortalité H'!$AC84)</f>
        <v>0.20102287308449382</v>
      </c>
      <c r="CM53" s="170">
        <f>CL53*(1-'Table de mortalité H'!$AC84)</f>
        <v>0.20013837244292204</v>
      </c>
      <c r="CN53" s="170">
        <f>CM53*(1-'Table de mortalité H'!$AC84)</f>
        <v>0.19925776360417319</v>
      </c>
      <c r="CO53" s="170">
        <f>CN53*(1-'Table de mortalité H'!$AC84)</f>
        <v>0.19838102944431482</v>
      </c>
      <c r="CP53" s="170">
        <f>CO53*(1-'Table de mortalité H'!$AC84)</f>
        <v>0.19750815291475984</v>
      </c>
      <c r="CQ53" s="170">
        <f>CP53*(1-'Table de mortalité H'!$AC84)</f>
        <v>0.1966391170419349</v>
      </c>
      <c r="CR53" s="170">
        <f>CQ53*(1-'Table de mortalité H'!$AC84)</f>
        <v>0.1957739049269504</v>
      </c>
      <c r="CS53" s="170">
        <f>CR53*(1-'Table de mortalité H'!$AC84)</f>
        <v>0.19491249974527183</v>
      </c>
      <c r="CT53" s="170">
        <f>CS53*(1-'Table de mortalité H'!$AC84)</f>
        <v>0.19405488474639265</v>
      </c>
      <c r="CU53" s="170">
        <f>CT53*(1-'Table de mortalité H'!$AC84)</f>
        <v>0.19320104325350854</v>
      </c>
      <c r="CV53" s="170">
        <f>CU53*(1-'Table de mortalité H'!$AC84)</f>
        <v>0.1923509586631931</v>
      </c>
      <c r="CW53" s="170">
        <f>CV53*(1-'Table de mortalité H'!$AC84)</f>
        <v>0.19150461444507505</v>
      </c>
      <c r="CX53" s="170">
        <f>CW53*(1-'Table de mortalité H'!$AC84)</f>
        <v>0.19066199414151672</v>
      </c>
      <c r="CY53" s="170">
        <f>CX53*(1-'Table de mortalité H'!$AC84)</f>
        <v>0.18982308136729406</v>
      </c>
      <c r="CZ53" s="170">
        <f>CY53*(1-'Table de mortalité H'!$AC84)</f>
        <v>0.18898785980927799</v>
      </c>
      <c r="DA53" s="170">
        <f>CZ53*(1-'Table de mortalité H'!$AC84)</f>
        <v>0.18815631322611717</v>
      </c>
      <c r="DB53" s="170">
        <f>DA53*(1-'Table de mortalité H'!$AC84)</f>
        <v>0.18732842544792228</v>
      </c>
      <c r="DC53" s="170">
        <f>DB53*(1-'Table de mortalité H'!$AC84)</f>
        <v>0.18650418037595143</v>
      </c>
      <c r="DD53" s="170">
        <f>DC53*(1-'Table de mortalité H'!$AC84)</f>
        <v>0.18568356198229724</v>
      </c>
      <c r="DE53" s="170">
        <f>DD53*(1-'Table de mortalité H'!$AC84)</f>
        <v>0.18486655430957513</v>
      </c>
      <c r="DF53" s="170">
        <f>DE53*(1-'Table de mortalité H'!$AC84)</f>
        <v>0.184053141470613</v>
      </c>
      <c r="DG53" s="170">
        <f>DF53*(1-'Table de mortalité H'!$AC84)</f>
        <v>0.18324330764814231</v>
      </c>
      <c r="DH53" s="170">
        <f>DG53*(1-'Table de mortalité H'!$AC84)</f>
        <v>0.1824370370944905</v>
      </c>
      <c r="DI53" s="170">
        <f>DH53*(1-'Table de mortalité H'!$AC84)</f>
        <v>0.18163431413127473</v>
      </c>
      <c r="DJ53" s="170">
        <f>DI53*(1-'Table de mortalité H'!$AC84)</f>
        <v>0.18083512314909714</v>
      </c>
      <c r="DK53" s="170">
        <f>DJ53*(1-'Table de mortalité H'!$AC84)</f>
        <v>0.18003944860724111</v>
      </c>
    </row>
    <row r="54" spans="1:115" x14ac:dyDescent="0.25">
      <c r="A54" s="16"/>
      <c r="B54" s="16">
        <v>98</v>
      </c>
      <c r="C54" s="16"/>
      <c r="D54" s="170">
        <f>'Table de mortalité H'!AG85</f>
        <v>0.32267000000000001</v>
      </c>
      <c r="E54" s="170">
        <f>'Table de mortalité H'!AH85</f>
        <v>0.32089531500000001</v>
      </c>
      <c r="F54" s="170">
        <f>'Table de mortalité H'!AI85</f>
        <v>0.31913039076750005</v>
      </c>
      <c r="G54" s="170">
        <f>'Table de mortalité H'!AJ85</f>
        <v>0.31740708665735556</v>
      </c>
      <c r="H54" s="170">
        <f>'Table de mortalité H'!AK85</f>
        <v>0.31572482909807159</v>
      </c>
      <c r="I54" s="170">
        <f>'Table de mortalité H'!AL85</f>
        <v>0.31408305998676161</v>
      </c>
      <c r="J54" s="170">
        <f>'Table de mortalité H'!AM85</f>
        <v>0.31251264468682782</v>
      </c>
      <c r="K54" s="170">
        <f>'Table de mortalité H'!AN85</f>
        <v>0.31098133272786238</v>
      </c>
      <c r="L54" s="170">
        <f>'Table de mortalité H'!AO85</f>
        <v>0.30951972046404141</v>
      </c>
      <c r="M54" s="170">
        <f>'Table de mortalité H'!AP85</f>
        <v>0.30809592974990679</v>
      </c>
      <c r="N54" s="170">
        <f>'Table de mortalité H'!AQ85</f>
        <v>0.3067094980660322</v>
      </c>
      <c r="O54" s="170">
        <f>'Table de mortalité H'!AR85</f>
        <v>0.30539064722434828</v>
      </c>
      <c r="P54" s="170">
        <f>'Table de mortalité H'!AS85</f>
        <v>0.304108006506006</v>
      </c>
      <c r="Q54" s="170">
        <f>'Table de mortalité H'!AT85</f>
        <v>0.302891574479982</v>
      </c>
      <c r="R54" s="170">
        <f>'Table de mortalité H'!AU85</f>
        <v>0.30171029733951005</v>
      </c>
      <c r="S54" s="170">
        <f>'Table de mortalité H'!AV85</f>
        <v>0.30056379820961993</v>
      </c>
      <c r="T54" s="170">
        <f>'Table de mortalité H'!AW85</f>
        <v>0.29945171215624433</v>
      </c>
      <c r="U54" s="170">
        <f>'Table de mortalité H'!AX85</f>
        <v>0.29834374082126619</v>
      </c>
      <c r="V54" s="170">
        <f>'Table de mortalité H'!AY85</f>
        <v>0.29726970335430963</v>
      </c>
      <c r="W54" s="170">
        <f>'Table de mortalité H'!AZ85</f>
        <v>0.29619953242223412</v>
      </c>
      <c r="X54" s="170">
        <f>'Table de mortalité H'!BA85</f>
        <v>0.29513321410551407</v>
      </c>
      <c r="Y54" s="170">
        <f>'Table de mortalité H'!BB85</f>
        <v>0.2940707345347342</v>
      </c>
      <c r="Z54" s="170">
        <f>'Table de mortalité H'!BC85</f>
        <v>0.29301207989040917</v>
      </c>
      <c r="AA54" s="170">
        <f>'Table de mortalité H'!BD85</f>
        <v>0.29195723640280369</v>
      </c>
      <c r="AB54" s="170">
        <f>'Table de mortalité H'!BE85</f>
        <v>0.29090619035175358</v>
      </c>
      <c r="AC54" s="170">
        <f>'Table de mortalité H'!BF85</f>
        <v>0.28985892806648728</v>
      </c>
      <c r="AD54" s="170">
        <f>'Table de mortalité H'!BG85</f>
        <v>0.28881543592544789</v>
      </c>
      <c r="AE54" s="170">
        <f>'Table de mortalité H'!BH85</f>
        <v>0.28777570035611627</v>
      </c>
      <c r="AF54" s="170">
        <f>'Table de mortalité H'!BI85</f>
        <v>0.28673970783483421</v>
      </c>
      <c r="AG54" s="170">
        <f>AF54*(1-'Table de mortalité H'!$AC85)</f>
        <v>0.2857074448866288</v>
      </c>
      <c r="AH54" s="170">
        <f>AG54*(1-'Table de mortalité H'!$AC85)</f>
        <v>0.28467889808503694</v>
      </c>
      <c r="AI54" s="170">
        <f>AH54*(1-'Table de mortalité H'!$AC85)</f>
        <v>0.28365405405193078</v>
      </c>
      <c r="AJ54" s="170">
        <f>AI54*(1-'Table de mortalité H'!$AC85)</f>
        <v>0.28263289945734382</v>
      </c>
      <c r="AK54" s="170">
        <f>AJ54*(1-'Table de mortalité H'!$AC85)</f>
        <v>0.28161542101929737</v>
      </c>
      <c r="AL54" s="170">
        <f>AK54*(1-'Table de mortalité H'!$AC85)</f>
        <v>0.28060160550362789</v>
      </c>
      <c r="AM54" s="170">
        <f>AL54*(1-'Table de mortalité H'!$AC85)</f>
        <v>0.27959143972381484</v>
      </c>
      <c r="AN54" s="170">
        <f>AM54*(1-'Table de mortalité H'!$AC85)</f>
        <v>0.27858491054080908</v>
      </c>
      <c r="AO54" s="170">
        <f>AN54*(1-'Table de mortalité H'!$AC85)</f>
        <v>0.27758200486286216</v>
      </c>
      <c r="AP54" s="170">
        <f>AO54*(1-'Table de mortalité H'!$AC85)</f>
        <v>0.27658270964535586</v>
      </c>
      <c r="AQ54" s="170">
        <f>AP54*(1-'Table de mortalité H'!$AC85)</f>
        <v>0.27558701189063256</v>
      </c>
      <c r="AR54" s="170">
        <f>AQ54*(1-'Table de mortalité H'!$AC85)</f>
        <v>0.27459489864782627</v>
      </c>
      <c r="AS54" s="170">
        <f>AR54*(1-'Table de mortalité H'!$AC85)</f>
        <v>0.27360635701269409</v>
      </c>
      <c r="AT54" s="170">
        <f>AS54*(1-'Table de mortalité H'!$AC85)</f>
        <v>0.27262137412744836</v>
      </c>
      <c r="AU54" s="170">
        <f>AT54*(1-'Table de mortalité H'!$AC85)</f>
        <v>0.27163993718058954</v>
      </c>
      <c r="AV54" s="170">
        <f>AU54*(1-'Table de mortalité H'!$AC85)</f>
        <v>0.27066203340673939</v>
      </c>
      <c r="AW54" s="170">
        <f>AV54*(1-'Table de mortalité H'!$AC85)</f>
        <v>0.26968765008647511</v>
      </c>
      <c r="AX54" s="170">
        <f>AW54*(1-'Table de mortalité H'!$AC85)</f>
        <v>0.26871677454616377</v>
      </c>
      <c r="AY54" s="170">
        <f>AX54*(1-'Table de mortalité H'!$AC85)</f>
        <v>0.26774939415779758</v>
      </c>
      <c r="AZ54" s="170">
        <f>AY54*(1-'Table de mortalité H'!$AC85)</f>
        <v>0.26678549633882948</v>
      </c>
      <c r="BA54" s="170">
        <f>AZ54*(1-'Table de mortalité H'!$AC85)</f>
        <v>0.26582506855200966</v>
      </c>
      <c r="BB54" s="170">
        <f>BA54*(1-'Table de mortalité H'!$AC85)</f>
        <v>0.2648680983052224</v>
      </c>
      <c r="BC54" s="170">
        <f>BB54*(1-'Table de mortalité H'!$AC85)</f>
        <v>0.26391457315132361</v>
      </c>
      <c r="BD54" s="170">
        <f>BC54*(1-'Table de mortalité H'!$AC85)</f>
        <v>0.26296448068797884</v>
      </c>
      <c r="BE54" s="170">
        <f>BD54*(1-'Table de mortalité H'!$AC85)</f>
        <v>0.26201780855750212</v>
      </c>
      <c r="BF54" s="170">
        <f>BE54*(1-'Table de mortalité H'!$AC85)</f>
        <v>0.26107454444669509</v>
      </c>
      <c r="BG54" s="170">
        <f>BF54*(1-'Table de mortalité H'!$AC85)</f>
        <v>0.260134676086687</v>
      </c>
      <c r="BH54" s="170">
        <f>BG54*(1-'Table de mortalité H'!$AC85)</f>
        <v>0.25919819125277493</v>
      </c>
      <c r="BI54" s="170">
        <f>BH54*(1-'Table de mortalité H'!$AC85)</f>
        <v>0.25826507776426494</v>
      </c>
      <c r="BJ54" s="170">
        <f>BI54*(1-'Table de mortalité H'!$AC85)</f>
        <v>0.25733532348431359</v>
      </c>
      <c r="BK54" s="170">
        <f>BJ54*(1-'Table de mortalité H'!$AC85)</f>
        <v>0.25640891631977003</v>
      </c>
      <c r="BL54" s="170">
        <f>BK54*(1-'Table de mortalité H'!$AC85)</f>
        <v>0.25548584422101883</v>
      </c>
      <c r="BM54" s="170">
        <f>BL54*(1-'Table de mortalité H'!$AC85)</f>
        <v>0.25456609518182316</v>
      </c>
      <c r="BN54" s="170">
        <f>BM54*(1-'Table de mortalité H'!$AC85)</f>
        <v>0.2536496572391686</v>
      </c>
      <c r="BO54" s="170">
        <f>BN54*(1-'Table de mortalité H'!$AC85)</f>
        <v>0.25273651847310757</v>
      </c>
      <c r="BP54" s="170">
        <f>BO54*(1-'Table de mortalité H'!$AC85)</f>
        <v>0.25182666700660439</v>
      </c>
      <c r="BQ54" s="170">
        <f>BP54*(1-'Table de mortalité H'!$AC85)</f>
        <v>0.2509200910053806</v>
      </c>
      <c r="BR54" s="170">
        <f>BQ54*(1-'Table de mortalité H'!$AC85)</f>
        <v>0.25001677867776123</v>
      </c>
      <c r="BS54" s="170">
        <f>BR54*(1-'Table de mortalité H'!$AC85)</f>
        <v>0.24911671827452128</v>
      </c>
      <c r="BT54" s="170">
        <f>BS54*(1-'Table de mortalité H'!$AC85)</f>
        <v>0.24821989808873299</v>
      </c>
      <c r="BU54" s="170">
        <f>BT54*(1-'Table de mortalité H'!$AC85)</f>
        <v>0.24732630645561354</v>
      </c>
      <c r="BV54" s="170">
        <f>BU54*(1-'Table de mortalité H'!$AC85)</f>
        <v>0.24643593175237333</v>
      </c>
      <c r="BW54" s="170">
        <f>BV54*(1-'Table de mortalité H'!$AC85)</f>
        <v>0.24554876239806478</v>
      </c>
      <c r="BX54" s="170">
        <f>BW54*(1-'Table de mortalité H'!$AC85)</f>
        <v>0.24466478685343174</v>
      </c>
      <c r="BY54" s="170">
        <f>BX54*(1-'Table de mortalité H'!$AC85)</f>
        <v>0.24378399362075936</v>
      </c>
      <c r="BZ54" s="170">
        <f>BY54*(1-'Table de mortalité H'!$AC85)</f>
        <v>0.24290637124372461</v>
      </c>
      <c r="CA54" s="170">
        <f>BZ54*(1-'Table de mortalité H'!$AC85)</f>
        <v>0.24203190830724719</v>
      </c>
      <c r="CB54" s="170">
        <f>CA54*(1-'Table de mortalité H'!$AC85)</f>
        <v>0.24116059343734109</v>
      </c>
      <c r="CC54" s="170">
        <f>CB54*(1-'Table de mortalité H'!$AC85)</f>
        <v>0.24029241530096665</v>
      </c>
      <c r="CD54" s="170">
        <f>CC54*(1-'Table de mortalité H'!$AC85)</f>
        <v>0.23942736260588315</v>
      </c>
      <c r="CE54" s="170">
        <f>CD54*(1-'Table de mortalité H'!$AC85)</f>
        <v>0.23856542410050197</v>
      </c>
      <c r="CF54" s="170">
        <f>CE54*(1-'Table de mortalité H'!$AC85)</f>
        <v>0.23770658857374014</v>
      </c>
      <c r="CG54" s="170">
        <f>CF54*(1-'Table de mortalité H'!$AC85)</f>
        <v>0.23685084485487465</v>
      </c>
      <c r="CH54" s="170">
        <f>CG54*(1-'Table de mortalité H'!$AC85)</f>
        <v>0.2359981818133971</v>
      </c>
      <c r="CI54" s="170">
        <f>CH54*(1-'Table de mortalité H'!$AC85)</f>
        <v>0.23514858835886887</v>
      </c>
      <c r="CJ54" s="170">
        <f>CI54*(1-'Table de mortalité H'!$AC85)</f>
        <v>0.23430205344077693</v>
      </c>
      <c r="CK54" s="170">
        <f>CJ54*(1-'Table de mortalité H'!$AC85)</f>
        <v>0.2334585660483901</v>
      </c>
      <c r="CL54" s="170">
        <f>CK54*(1-'Table de mortalité H'!$AC85)</f>
        <v>0.2326181152106159</v>
      </c>
      <c r="CM54" s="170">
        <f>CL54*(1-'Table de mortalité H'!$AC85)</f>
        <v>0.23178068999585766</v>
      </c>
      <c r="CN54" s="170">
        <f>CM54*(1-'Table de mortalité H'!$AC85)</f>
        <v>0.23094627951187255</v>
      </c>
      <c r="CO54" s="170">
        <f>CN54*(1-'Table de mortalité H'!$AC85)</f>
        <v>0.23011487290562979</v>
      </c>
      <c r="CP54" s="170">
        <f>CO54*(1-'Table de mortalité H'!$AC85)</f>
        <v>0.22928645936316952</v>
      </c>
      <c r="CQ54" s="170">
        <f>CP54*(1-'Table de mortalité H'!$AC85)</f>
        <v>0.22846102810946209</v>
      </c>
      <c r="CR54" s="170">
        <f>CQ54*(1-'Table de mortalité H'!$AC85)</f>
        <v>0.22763856840826802</v>
      </c>
      <c r="CS54" s="170">
        <f>CR54*(1-'Table de mortalité H'!$AC85)</f>
        <v>0.22681906956199824</v>
      </c>
      <c r="CT54" s="170">
        <f>CS54*(1-'Table de mortalité H'!$AC85)</f>
        <v>0.22600252091157502</v>
      </c>
      <c r="CU54" s="170">
        <f>CT54*(1-'Table de mortalité H'!$AC85)</f>
        <v>0.22518891183629333</v>
      </c>
      <c r="CV54" s="170">
        <f>CU54*(1-'Table de mortalité H'!$AC85)</f>
        <v>0.22437823175368266</v>
      </c>
      <c r="CW54" s="170">
        <f>CV54*(1-'Table de mortalité H'!$AC85)</f>
        <v>0.2235704701193694</v>
      </c>
      <c r="CX54" s="170">
        <f>CW54*(1-'Table de mortalité H'!$AC85)</f>
        <v>0.22276561642693965</v>
      </c>
      <c r="CY54" s="170">
        <f>CX54*(1-'Table de mortalité H'!$AC85)</f>
        <v>0.22196366020780264</v>
      </c>
      <c r="CZ54" s="170">
        <f>CY54*(1-'Table de mortalité H'!$AC85)</f>
        <v>0.22116459103105454</v>
      </c>
      <c r="DA54" s="170">
        <f>CZ54*(1-'Table de mortalité H'!$AC85)</f>
        <v>0.22036839850334272</v>
      </c>
      <c r="DB54" s="170">
        <f>DA54*(1-'Table de mortalité H'!$AC85)</f>
        <v>0.21957507226873069</v>
      </c>
      <c r="DC54" s="170">
        <f>DB54*(1-'Table de mortalité H'!$AC85)</f>
        <v>0.21878460200856326</v>
      </c>
      <c r="DD54" s="170">
        <f>DC54*(1-'Table de mortalité H'!$AC85)</f>
        <v>0.21799697744133242</v>
      </c>
      <c r="DE54" s="170">
        <f>DD54*(1-'Table de mortalité H'!$AC85)</f>
        <v>0.2172121883225436</v>
      </c>
      <c r="DF54" s="170">
        <f>DE54*(1-'Table de mortalité H'!$AC85)</f>
        <v>0.21643022444458243</v>
      </c>
      <c r="DG54" s="170">
        <f>DF54*(1-'Table de mortalité H'!$AC85)</f>
        <v>0.21565107563658192</v>
      </c>
      <c r="DH54" s="170">
        <f>DG54*(1-'Table de mortalité H'!$AC85)</f>
        <v>0.21487473176429023</v>
      </c>
      <c r="DI54" s="170">
        <f>DH54*(1-'Table de mortalité H'!$AC85)</f>
        <v>0.21410118272993878</v>
      </c>
      <c r="DJ54" s="170">
        <f>DI54*(1-'Table de mortalité H'!$AC85)</f>
        <v>0.21333041847211098</v>
      </c>
      <c r="DK54" s="170">
        <f>DJ54*(1-'Table de mortalité H'!$AC85)</f>
        <v>0.21256242896561137</v>
      </c>
    </row>
    <row r="55" spans="1:115" x14ac:dyDescent="0.25">
      <c r="A55" s="16"/>
      <c r="B55" s="16">
        <v>99</v>
      </c>
      <c r="C55" s="16"/>
      <c r="D55" s="170">
        <f>'Table de mortalité H'!AG86</f>
        <v>0.34575</v>
      </c>
      <c r="E55" s="170">
        <f>'Table de mortalité H'!AH86</f>
        <v>0.344124975</v>
      </c>
      <c r="F55" s="170">
        <f>'Table de mortalité H'!AI86</f>
        <v>0.3425075876175</v>
      </c>
      <c r="G55" s="170">
        <f>'Table de mortalité H'!AJ86</f>
        <v>0.34093205271445948</v>
      </c>
      <c r="H55" s="170">
        <f>'Table de mortalité H'!AK86</f>
        <v>0.33939785847724441</v>
      </c>
      <c r="I55" s="170">
        <f>'Table de mortalité H'!AL86</f>
        <v>0.33790450789994453</v>
      </c>
      <c r="J55" s="170">
        <f>'Table de mortalité H'!AM86</f>
        <v>0.33648530896676476</v>
      </c>
      <c r="K55" s="170">
        <f>'Table de mortalité H'!AN86</f>
        <v>0.33510571920000104</v>
      </c>
      <c r="L55" s="170">
        <f>'Table de mortalité H'!AO86</f>
        <v>0.33379880689512104</v>
      </c>
      <c r="M55" s="170">
        <f>'Table de mortalité H'!AP86</f>
        <v>0.33253037142891956</v>
      </c>
      <c r="N55" s="170">
        <f>'Table de mortalité H'!AQ86</f>
        <v>0.33130000905463253</v>
      </c>
      <c r="O55" s="170">
        <f>'Table de mortalité H'!AR86</f>
        <v>0.33014045902294131</v>
      </c>
      <c r="P55" s="170">
        <f>'Table de mortalité H'!AS86</f>
        <v>0.32901798146226335</v>
      </c>
      <c r="Q55" s="170">
        <f>'Table de mortalité H'!AT86</f>
        <v>0.32796512392158411</v>
      </c>
      <c r="R55" s="170">
        <f>'Table de mortalité H'!AU86</f>
        <v>0.32694843203742718</v>
      </c>
      <c r="S55" s="170">
        <f>'Table de mortalité H'!AV86</f>
        <v>0.32596758674131487</v>
      </c>
      <c r="T55" s="170">
        <f>'Table de mortalité H'!AW86</f>
        <v>0.32502228073976508</v>
      </c>
      <c r="U55" s="170">
        <f>'Table de mortalité H'!AX86</f>
        <v>0.32407971612561975</v>
      </c>
      <c r="V55" s="170">
        <f>'Table de mortalité H'!AY86</f>
        <v>0.32317229292046801</v>
      </c>
      <c r="W55" s="170">
        <f>'Table de mortalité H'!AZ86</f>
        <v>0.32226741050029067</v>
      </c>
      <c r="X55" s="170">
        <f>'Table de mortalité H'!BA86</f>
        <v>0.32136506175088986</v>
      </c>
      <c r="Y55" s="170">
        <f>'Table de mortalité H'!BB86</f>
        <v>0.32046523957798734</v>
      </c>
      <c r="Z55" s="170">
        <f>'Table de mortalité H'!BC86</f>
        <v>0.31956793690716895</v>
      </c>
      <c r="AA55" s="170">
        <f>'Table de mortalité H'!BD86</f>
        <v>0.31867314668382885</v>
      </c>
      <c r="AB55" s="170">
        <f>'Table de mortalité H'!BE86</f>
        <v>0.31778086187311411</v>
      </c>
      <c r="AC55" s="170">
        <f>'Table de mortalité H'!BF86</f>
        <v>0.31689107545986939</v>
      </c>
      <c r="AD55" s="170">
        <f>'Table de mortalité H'!BG86</f>
        <v>0.31600378044858174</v>
      </c>
      <c r="AE55" s="170">
        <f>'Table de mortalité H'!BH86</f>
        <v>0.31511896986332572</v>
      </c>
      <c r="AF55" s="170">
        <f>'Table de mortalité H'!BI86</f>
        <v>0.31423663674770841</v>
      </c>
      <c r="AG55" s="170">
        <f>AF55*(1-'Table de mortalité H'!$AC86)</f>
        <v>0.31335677416481483</v>
      </c>
      <c r="AH55" s="170">
        <f>AG55*(1-'Table de mortalité H'!$AC86)</f>
        <v>0.31247937519715335</v>
      </c>
      <c r="AI55" s="170">
        <f>AH55*(1-'Table de mortalité H'!$AC86)</f>
        <v>0.31160443294660134</v>
      </c>
      <c r="AJ55" s="170">
        <f>AI55*(1-'Table de mortalité H'!$AC86)</f>
        <v>0.31073194053435083</v>
      </c>
      <c r="AK55" s="170">
        <f>AJ55*(1-'Table de mortalité H'!$AC86)</f>
        <v>0.30986189110085466</v>
      </c>
      <c r="AL55" s="170">
        <f>AK55*(1-'Table de mortalité H'!$AC86)</f>
        <v>0.30899427780577227</v>
      </c>
      <c r="AM55" s="170">
        <f>AL55*(1-'Table de mortalité H'!$AC86)</f>
        <v>0.30812909382791609</v>
      </c>
      <c r="AN55" s="170">
        <f>AM55*(1-'Table de mortalité H'!$AC86)</f>
        <v>0.3072663323651979</v>
      </c>
      <c r="AO55" s="170">
        <f>AN55*(1-'Table de mortalité H'!$AC86)</f>
        <v>0.30640598663457536</v>
      </c>
      <c r="AP55" s="170">
        <f>AO55*(1-'Table de mortalité H'!$AC86)</f>
        <v>0.30554804987199852</v>
      </c>
      <c r="AQ55" s="170">
        <f>AP55*(1-'Table de mortalité H'!$AC86)</f>
        <v>0.30469251533235692</v>
      </c>
      <c r="AR55" s="170">
        <f>AQ55*(1-'Table de mortalité H'!$AC86)</f>
        <v>0.30383937628942631</v>
      </c>
      <c r="AS55" s="170">
        <f>AR55*(1-'Table de mortalité H'!$AC86)</f>
        <v>0.30298862603581589</v>
      </c>
      <c r="AT55" s="170">
        <f>AS55*(1-'Table de mortalité H'!$AC86)</f>
        <v>0.3021402578829156</v>
      </c>
      <c r="AU55" s="170">
        <f>AT55*(1-'Table de mortalité H'!$AC86)</f>
        <v>0.3012942651608434</v>
      </c>
      <c r="AV55" s="170">
        <f>AU55*(1-'Table de mortalité H'!$AC86)</f>
        <v>0.30045064121839304</v>
      </c>
      <c r="AW55" s="170">
        <f>AV55*(1-'Table de mortalité H'!$AC86)</f>
        <v>0.29960937942298155</v>
      </c>
      <c r="AX55" s="170">
        <f>AW55*(1-'Table de mortalité H'!$AC86)</f>
        <v>0.29877047316059718</v>
      </c>
      <c r="AY55" s="170">
        <f>AX55*(1-'Table de mortalité H'!$AC86)</f>
        <v>0.29793391583574752</v>
      </c>
      <c r="AZ55" s="170">
        <f>AY55*(1-'Table de mortalité H'!$AC86)</f>
        <v>0.29709970087140741</v>
      </c>
      <c r="BA55" s="170">
        <f>AZ55*(1-'Table de mortalité H'!$AC86)</f>
        <v>0.29626782170896748</v>
      </c>
      <c r="BB55" s="170">
        <f>BA55*(1-'Table de mortalité H'!$AC86)</f>
        <v>0.29543827180818238</v>
      </c>
      <c r="BC55" s="170">
        <f>BB55*(1-'Table de mortalité H'!$AC86)</f>
        <v>0.29461104464711946</v>
      </c>
      <c r="BD55" s="170">
        <f>BC55*(1-'Table de mortalité H'!$AC86)</f>
        <v>0.29378613372210749</v>
      </c>
      <c r="BE55" s="170">
        <f>BD55*(1-'Table de mortalité H'!$AC86)</f>
        <v>0.29296353254768559</v>
      </c>
      <c r="BF55" s="170">
        <f>BE55*(1-'Table de mortalité H'!$AC86)</f>
        <v>0.29214323465655206</v>
      </c>
      <c r="BG55" s="170">
        <f>BF55*(1-'Table de mortalité H'!$AC86)</f>
        <v>0.29132523359951373</v>
      </c>
      <c r="BH55" s="170">
        <f>BG55*(1-'Table de mortalité H'!$AC86)</f>
        <v>0.29050952294543508</v>
      </c>
      <c r="BI55" s="170">
        <f>BH55*(1-'Table de mortalité H'!$AC86)</f>
        <v>0.28969609628118786</v>
      </c>
      <c r="BJ55" s="170">
        <f>BI55*(1-'Table de mortalité H'!$AC86)</f>
        <v>0.28888494721160052</v>
      </c>
      <c r="BK55" s="170">
        <f>BJ55*(1-'Table de mortalité H'!$AC86)</f>
        <v>0.28807606935940805</v>
      </c>
      <c r="BL55" s="170">
        <f>BK55*(1-'Table de mortalité H'!$AC86)</f>
        <v>0.28726945636520168</v>
      </c>
      <c r="BM55" s="170">
        <f>BL55*(1-'Table de mortalité H'!$AC86)</f>
        <v>0.28646510188737911</v>
      </c>
      <c r="BN55" s="170">
        <f>BM55*(1-'Table de mortalité H'!$AC86)</f>
        <v>0.28566299960209446</v>
      </c>
      <c r="BO55" s="170">
        <f>BN55*(1-'Table de mortalité H'!$AC86)</f>
        <v>0.2848631432032086</v>
      </c>
      <c r="BP55" s="170">
        <f>BO55*(1-'Table de mortalité H'!$AC86)</f>
        <v>0.28406552640223959</v>
      </c>
      <c r="BQ55" s="170">
        <f>BP55*(1-'Table de mortalité H'!$AC86)</f>
        <v>0.28327014292831332</v>
      </c>
      <c r="BR55" s="170">
        <f>BQ55*(1-'Table de mortalité H'!$AC86)</f>
        <v>0.28247698652811404</v>
      </c>
      <c r="BS55" s="170">
        <f>BR55*(1-'Table de mortalité H'!$AC86)</f>
        <v>0.28168605096583532</v>
      </c>
      <c r="BT55" s="170">
        <f>BS55*(1-'Table de mortalité H'!$AC86)</f>
        <v>0.280897330023131</v>
      </c>
      <c r="BU55" s="170">
        <f>BT55*(1-'Table de mortalité H'!$AC86)</f>
        <v>0.28011081749906624</v>
      </c>
      <c r="BV55" s="170">
        <f>BU55*(1-'Table de mortalité H'!$AC86)</f>
        <v>0.27932650721006885</v>
      </c>
      <c r="BW55" s="170">
        <f>BV55*(1-'Table de mortalité H'!$AC86)</f>
        <v>0.27854439298988065</v>
      </c>
      <c r="BX55" s="170">
        <f>BW55*(1-'Table de mortalité H'!$AC86)</f>
        <v>0.27776446868950899</v>
      </c>
      <c r="BY55" s="170">
        <f>BX55*(1-'Table de mortalité H'!$AC86)</f>
        <v>0.27698672817717834</v>
      </c>
      <c r="BZ55" s="170">
        <f>BY55*(1-'Table de mortalité H'!$AC86)</f>
        <v>0.27621116533828222</v>
      </c>
      <c r="CA55" s="170">
        <f>BZ55*(1-'Table de mortalité H'!$AC86)</f>
        <v>0.27543777407533504</v>
      </c>
      <c r="CB55" s="170">
        <f>CA55*(1-'Table de mortalité H'!$AC86)</f>
        <v>0.27466654830792409</v>
      </c>
      <c r="CC55" s="170">
        <f>CB55*(1-'Table de mortalité H'!$AC86)</f>
        <v>0.27389748197266189</v>
      </c>
      <c r="CD55" s="170">
        <f>CC55*(1-'Table de mortalité H'!$AC86)</f>
        <v>0.27313056902313843</v>
      </c>
      <c r="CE55" s="170">
        <f>CD55*(1-'Table de mortalité H'!$AC86)</f>
        <v>0.27236580342987365</v>
      </c>
      <c r="CF55" s="170">
        <f>CE55*(1-'Table de mortalité H'!$AC86)</f>
        <v>0.27160317918026999</v>
      </c>
      <c r="CG55" s="170">
        <f>CF55*(1-'Table de mortalité H'!$AC86)</f>
        <v>0.27084269027856522</v>
      </c>
      <c r="CH55" s="170">
        <f>CG55*(1-'Table de mortalité H'!$AC86)</f>
        <v>0.27008433074578525</v>
      </c>
      <c r="CI55" s="170">
        <f>CH55*(1-'Table de mortalité H'!$AC86)</f>
        <v>0.26932809461969703</v>
      </c>
      <c r="CJ55" s="170">
        <f>CI55*(1-'Table de mortalité H'!$AC86)</f>
        <v>0.2685739759547619</v>
      </c>
      <c r="CK55" s="170">
        <f>CJ55*(1-'Table de mortalité H'!$AC86)</f>
        <v>0.26782196882208859</v>
      </c>
      <c r="CL55" s="170">
        <f>CK55*(1-'Table de mortalité H'!$AC86)</f>
        <v>0.26707206730938671</v>
      </c>
      <c r="CM55" s="170">
        <f>CL55*(1-'Table de mortalité H'!$AC86)</f>
        <v>0.26632426552092042</v>
      </c>
      <c r="CN55" s="170">
        <f>CM55*(1-'Table de mortalité H'!$AC86)</f>
        <v>0.26557855757746185</v>
      </c>
      <c r="CO55" s="170">
        <f>CN55*(1-'Table de mortalité H'!$AC86)</f>
        <v>0.26483493761624494</v>
      </c>
      <c r="CP55" s="170">
        <f>CO55*(1-'Table de mortalité H'!$AC86)</f>
        <v>0.26409339979091945</v>
      </c>
      <c r="CQ55" s="170">
        <f>CP55*(1-'Table de mortalité H'!$AC86)</f>
        <v>0.26335393827150488</v>
      </c>
      <c r="CR55" s="170">
        <f>CQ55*(1-'Table de mortalité H'!$AC86)</f>
        <v>0.26261654724434469</v>
      </c>
      <c r="CS55" s="170">
        <f>CR55*(1-'Table de mortalité H'!$AC86)</f>
        <v>0.26188122091206051</v>
      </c>
      <c r="CT55" s="170">
        <f>CS55*(1-'Table de mortalité H'!$AC86)</f>
        <v>0.26114795349350672</v>
      </c>
      <c r="CU55" s="170">
        <f>CT55*(1-'Table de mortalité H'!$AC86)</f>
        <v>0.26041673922372488</v>
      </c>
      <c r="CV55" s="170">
        <f>CU55*(1-'Table de mortalité H'!$AC86)</f>
        <v>0.25968757235389844</v>
      </c>
      <c r="CW55" s="170">
        <f>CV55*(1-'Table de mortalité H'!$AC86)</f>
        <v>0.2589604471513075</v>
      </c>
      <c r="CX55" s="170">
        <f>CW55*(1-'Table de mortalité H'!$AC86)</f>
        <v>0.25823535789928381</v>
      </c>
      <c r="CY55" s="170">
        <f>CX55*(1-'Table de mortalité H'!$AC86)</f>
        <v>0.25751229889716581</v>
      </c>
      <c r="CZ55" s="170">
        <f>CY55*(1-'Table de mortalité H'!$AC86)</f>
        <v>0.25679126446025374</v>
      </c>
      <c r="DA55" s="170">
        <f>CZ55*(1-'Table de mortalité H'!$AC86)</f>
        <v>0.25607224891976504</v>
      </c>
      <c r="DB55" s="170">
        <f>DA55*(1-'Table de mortalité H'!$AC86)</f>
        <v>0.25535524662278969</v>
      </c>
      <c r="DC55" s="170">
        <f>DB55*(1-'Table de mortalité H'!$AC86)</f>
        <v>0.25464025193224588</v>
      </c>
      <c r="DD55" s="170">
        <f>DC55*(1-'Table de mortalité H'!$AC86)</f>
        <v>0.25392725922683557</v>
      </c>
      <c r="DE55" s="170">
        <f>DD55*(1-'Table de mortalité H'!$AC86)</f>
        <v>0.25321626290100041</v>
      </c>
      <c r="DF55" s="170">
        <f>DE55*(1-'Table de mortalité H'!$AC86)</f>
        <v>0.25250725736487761</v>
      </c>
      <c r="DG55" s="170">
        <f>DF55*(1-'Table de mortalité H'!$AC86)</f>
        <v>0.25180023704425597</v>
      </c>
      <c r="DH55" s="170">
        <f>DG55*(1-'Table de mortalité H'!$AC86)</f>
        <v>0.25109519638053207</v>
      </c>
      <c r="DI55" s="170">
        <f>DH55*(1-'Table de mortalité H'!$AC86)</f>
        <v>0.25039212983066655</v>
      </c>
      <c r="DJ55" s="170">
        <f>DI55*(1-'Table de mortalité H'!$AC86)</f>
        <v>0.24969103186714067</v>
      </c>
      <c r="DK55" s="170">
        <f>DJ55*(1-'Table de mortalité H'!$AC86)</f>
        <v>0.24899189697791269</v>
      </c>
    </row>
    <row r="56" spans="1:115" x14ac:dyDescent="0.25">
      <c r="A56" s="16"/>
      <c r="B56" s="16">
        <v>100</v>
      </c>
      <c r="C56" s="16"/>
      <c r="D56" s="170">
        <f>'Table de mortalité H'!AG87</f>
        <v>0.36810999999999999</v>
      </c>
      <c r="E56" s="170">
        <f>'Table de mortalité H'!AH87</f>
        <v>0.366674371</v>
      </c>
      <c r="F56" s="170">
        <f>'Table de mortalité H'!AI87</f>
        <v>0.36524434095309999</v>
      </c>
      <c r="G56" s="170">
        <f>'Table de mortalité H'!AJ87</f>
        <v>0.36385641245747818</v>
      </c>
      <c r="H56" s="170">
        <f>'Table de mortalité H'!AK87</f>
        <v>0.36251014373138551</v>
      </c>
      <c r="I56" s="170">
        <f>'Table de mortalité H'!AL87</f>
        <v>0.36120510721395249</v>
      </c>
      <c r="J56" s="170">
        <f>'Table de mortalité H'!AM87</f>
        <v>0.35997700984942504</v>
      </c>
      <c r="K56" s="170">
        <f>'Table de mortalité H'!AN87</f>
        <v>0.35878908571692197</v>
      </c>
      <c r="L56" s="170">
        <f>'Table de mortalité H'!AO87</f>
        <v>0.3576768395511995</v>
      </c>
      <c r="M56" s="170">
        <f>'Table de mortalité H'!AP87</f>
        <v>0.3566038090325459</v>
      </c>
      <c r="N56" s="170">
        <f>'Table de mortalité H'!AQ87</f>
        <v>0.35556965798635154</v>
      </c>
      <c r="O56" s="170">
        <f>'Table de mortalité H'!AR87</f>
        <v>0.3546096199097884</v>
      </c>
      <c r="P56" s="170">
        <f>'Table de mortalité H'!AS87</f>
        <v>0.35368763489802291</v>
      </c>
      <c r="Q56" s="170">
        <f>'Table de mortalité H'!AT87</f>
        <v>0.35283878457426765</v>
      </c>
      <c r="R56" s="170">
        <f>'Table de mortalité H'!AU87</f>
        <v>0.35202725536974683</v>
      </c>
      <c r="S56" s="170">
        <f>'Table de mortalité H'!AV87</f>
        <v>0.35125279540793342</v>
      </c>
      <c r="T56" s="170">
        <f>'Table de mortalité H'!AW87</f>
        <v>0.35051516453757675</v>
      </c>
      <c r="U56" s="170">
        <f>'Table de mortalité H'!AX87</f>
        <v>0.34977908269204783</v>
      </c>
      <c r="V56" s="170">
        <f>'Table de mortalité H'!AY87</f>
        <v>0.34907952452666374</v>
      </c>
      <c r="W56" s="170">
        <f>'Table de mortalité H'!AZ87</f>
        <v>0.34838136547761039</v>
      </c>
      <c r="X56" s="170">
        <f>'Table de mortalité H'!BA87</f>
        <v>0.34768460274665519</v>
      </c>
      <c r="Y56" s="170">
        <f>'Table de mortalité H'!BB87</f>
        <v>0.3469892335411619</v>
      </c>
      <c r="Z56" s="170">
        <f>'Table de mortalité H'!BC87</f>
        <v>0.3462952550740796</v>
      </c>
      <c r="AA56" s="170">
        <f>'Table de mortalité H'!BD87</f>
        <v>0.34560266456393146</v>
      </c>
      <c r="AB56" s="170">
        <f>'Table de mortalité H'!BE87</f>
        <v>0.3449114592348036</v>
      </c>
      <c r="AC56" s="170">
        <f>'Table de mortalité H'!BF87</f>
        <v>0.34422163631633401</v>
      </c>
      <c r="AD56" s="170">
        <f>'Table de mortalité H'!BG87</f>
        <v>0.34353319304370133</v>
      </c>
      <c r="AE56" s="170">
        <f>'Table de mortalité H'!BH87</f>
        <v>0.34284612665761394</v>
      </c>
      <c r="AF56" s="170">
        <f>'Table de mortalité H'!BI87</f>
        <v>0.34216043440429872</v>
      </c>
      <c r="AG56" s="170">
        <f>AF56*(1-'Table de mortalité H'!$AC87)</f>
        <v>0.34147611353549012</v>
      </c>
      <c r="AH56" s="170">
        <f>AG56*(1-'Table de mortalité H'!$AC87)</f>
        <v>0.34079316130841913</v>
      </c>
      <c r="AI56" s="170">
        <f>AH56*(1-'Table de mortalité H'!$AC87)</f>
        <v>0.3401115749858023</v>
      </c>
      <c r="AJ56" s="170">
        <f>AI56*(1-'Table de mortalité H'!$AC87)</f>
        <v>0.33943135183583067</v>
      </c>
      <c r="AK56" s="170">
        <f>AJ56*(1-'Table de mortalité H'!$AC87)</f>
        <v>0.338752489132159</v>
      </c>
      <c r="AL56" s="170">
        <f>AK56*(1-'Table de mortalité H'!$AC87)</f>
        <v>0.3380749841538947</v>
      </c>
      <c r="AM56" s="170">
        <f>AL56*(1-'Table de mortalité H'!$AC87)</f>
        <v>0.33739883418558692</v>
      </c>
      <c r="AN56" s="170">
        <f>AM56*(1-'Table de mortalité H'!$AC87)</f>
        <v>0.33672403651721572</v>
      </c>
      <c r="AO56" s="170">
        <f>AN56*(1-'Table de mortalité H'!$AC87)</f>
        <v>0.33605058844418129</v>
      </c>
      <c r="AP56" s="170">
        <f>AO56*(1-'Table de mortalité H'!$AC87)</f>
        <v>0.33537848726729291</v>
      </c>
      <c r="AQ56" s="170">
        <f>AP56*(1-'Table de mortalité H'!$AC87)</f>
        <v>0.33470773029275835</v>
      </c>
      <c r="AR56" s="170">
        <f>AQ56*(1-'Table de mortalité H'!$AC87)</f>
        <v>0.33403831483217283</v>
      </c>
      <c r="AS56" s="170">
        <f>AR56*(1-'Table de mortalité H'!$AC87)</f>
        <v>0.3333702382025085</v>
      </c>
      <c r="AT56" s="170">
        <f>AS56*(1-'Table de mortalité H'!$AC87)</f>
        <v>0.33270349772610347</v>
      </c>
      <c r="AU56" s="170">
        <f>AT56*(1-'Table de mortalité H'!$AC87)</f>
        <v>0.33203809073065127</v>
      </c>
      <c r="AV56" s="170">
        <f>AU56*(1-'Table de mortalité H'!$AC87)</f>
        <v>0.33137401454918997</v>
      </c>
      <c r="AW56" s="170">
        <f>AV56*(1-'Table de mortalité H'!$AC87)</f>
        <v>0.33071126652009158</v>
      </c>
      <c r="AX56" s="170">
        <f>AW56*(1-'Table de mortalité H'!$AC87)</f>
        <v>0.33004984398705139</v>
      </c>
      <c r="AY56" s="170">
        <f>AX56*(1-'Table de mortalité H'!$AC87)</f>
        <v>0.3293897442990773</v>
      </c>
      <c r="AZ56" s="170">
        <f>AY56*(1-'Table de mortalité H'!$AC87)</f>
        <v>0.32873096481047914</v>
      </c>
      <c r="BA56" s="170">
        <f>AZ56*(1-'Table de mortalité H'!$AC87)</f>
        <v>0.32807350288085818</v>
      </c>
      <c r="BB56" s="170">
        <f>BA56*(1-'Table de mortalité H'!$AC87)</f>
        <v>0.32741735587509646</v>
      </c>
      <c r="BC56" s="170">
        <f>BB56*(1-'Table de mortalité H'!$AC87)</f>
        <v>0.32676252116334625</v>
      </c>
      <c r="BD56" s="170">
        <f>BC56*(1-'Table de mortalité H'!$AC87)</f>
        <v>0.32610899612101957</v>
      </c>
      <c r="BE56" s="170">
        <f>BD56*(1-'Table de mortalité H'!$AC87)</f>
        <v>0.32545677812877755</v>
      </c>
      <c r="BF56" s="170">
        <f>BE56*(1-'Table de mortalité H'!$AC87)</f>
        <v>0.32480586457251998</v>
      </c>
      <c r="BG56" s="170">
        <f>BF56*(1-'Table de mortalité H'!$AC87)</f>
        <v>0.32415625284337496</v>
      </c>
      <c r="BH56" s="170">
        <f>BG56*(1-'Table de mortalité H'!$AC87)</f>
        <v>0.3235079403376882</v>
      </c>
      <c r="BI56" s="170">
        <f>BH56*(1-'Table de mortalité H'!$AC87)</f>
        <v>0.32286092445701281</v>
      </c>
      <c r="BJ56" s="170">
        <f>BI56*(1-'Table de mortalité H'!$AC87)</f>
        <v>0.32221520260809877</v>
      </c>
      <c r="BK56" s="170">
        <f>BJ56*(1-'Table de mortalité H'!$AC87)</f>
        <v>0.32157077220288255</v>
      </c>
      <c r="BL56" s="170">
        <f>BK56*(1-'Table de mortalité H'!$AC87)</f>
        <v>0.32092763065847679</v>
      </c>
      <c r="BM56" s="170">
        <f>BL56*(1-'Table de mortalité H'!$AC87)</f>
        <v>0.32028577539715986</v>
      </c>
      <c r="BN56" s="170">
        <f>BM56*(1-'Table de mortalité H'!$AC87)</f>
        <v>0.31964520384636552</v>
      </c>
      <c r="BO56" s="170">
        <f>BN56*(1-'Table de mortalité H'!$AC87)</f>
        <v>0.31900591343867279</v>
      </c>
      <c r="BP56" s="170">
        <f>BO56*(1-'Table de mortalité H'!$AC87)</f>
        <v>0.31836790161179546</v>
      </c>
      <c r="BQ56" s="170">
        <f>BP56*(1-'Table de mortalité H'!$AC87)</f>
        <v>0.31773116580857186</v>
      </c>
      <c r="BR56" s="170">
        <f>BQ56*(1-'Table de mortalité H'!$AC87)</f>
        <v>0.3170957034769547</v>
      </c>
      <c r="BS56" s="170">
        <f>BR56*(1-'Table de mortalité H'!$AC87)</f>
        <v>0.31646151207000078</v>
      </c>
      <c r="BT56" s="170">
        <f>BS56*(1-'Table de mortalité H'!$AC87)</f>
        <v>0.31582858904586081</v>
      </c>
      <c r="BU56" s="170">
        <f>BT56*(1-'Table de mortalité H'!$AC87)</f>
        <v>0.31519693186776909</v>
      </c>
      <c r="BV56" s="170">
        <f>BU56*(1-'Table de mortalité H'!$AC87)</f>
        <v>0.31456653800403356</v>
      </c>
      <c r="BW56" s="170">
        <f>BV56*(1-'Table de mortalité H'!$AC87)</f>
        <v>0.31393740492802547</v>
      </c>
      <c r="BX56" s="170">
        <f>BW56*(1-'Table de mortalité H'!$AC87)</f>
        <v>0.31330953011816942</v>
      </c>
      <c r="BY56" s="170">
        <f>BX56*(1-'Table de mortalité H'!$AC87)</f>
        <v>0.31268291105793306</v>
      </c>
      <c r="BZ56" s="170">
        <f>BY56*(1-'Table de mortalité H'!$AC87)</f>
        <v>0.31205754523581719</v>
      </c>
      <c r="CA56" s="170">
        <f>BZ56*(1-'Table de mortalité H'!$AC87)</f>
        <v>0.31143343014534558</v>
      </c>
      <c r="CB56" s="170">
        <f>CA56*(1-'Table de mortalité H'!$AC87)</f>
        <v>0.31081056328505491</v>
      </c>
      <c r="CC56" s="170">
        <f>CB56*(1-'Table de mortalité H'!$AC87)</f>
        <v>0.3101889421584848</v>
      </c>
      <c r="CD56" s="170">
        <f>CC56*(1-'Table de mortalité H'!$AC87)</f>
        <v>0.30956856427416785</v>
      </c>
      <c r="CE56" s="170">
        <f>CD56*(1-'Table de mortalité H'!$AC87)</f>
        <v>0.30894942714561952</v>
      </c>
      <c r="CF56" s="170">
        <f>CE56*(1-'Table de mortalité H'!$AC87)</f>
        <v>0.30833152829132826</v>
      </c>
      <c r="CG56" s="170">
        <f>CF56*(1-'Table de mortalité H'!$AC87)</f>
        <v>0.30771486523474562</v>
      </c>
      <c r="CH56" s="170">
        <f>CG56*(1-'Table de mortalité H'!$AC87)</f>
        <v>0.3070994355042761</v>
      </c>
      <c r="CI56" s="170">
        <f>CH56*(1-'Table de mortalité H'!$AC87)</f>
        <v>0.30648523663326754</v>
      </c>
      <c r="CJ56" s="170">
        <f>CI56*(1-'Table de mortalité H'!$AC87)</f>
        <v>0.30587226616000102</v>
      </c>
      <c r="CK56" s="170">
        <f>CJ56*(1-'Table de mortalité H'!$AC87)</f>
        <v>0.30526052162768103</v>
      </c>
      <c r="CL56" s="170">
        <f>CK56*(1-'Table de mortalité H'!$AC87)</f>
        <v>0.30465000058442565</v>
      </c>
      <c r="CM56" s="170">
        <f>CL56*(1-'Table de mortalité H'!$AC87)</f>
        <v>0.30404070058325677</v>
      </c>
      <c r="CN56" s="170">
        <f>CM56*(1-'Table de mortalité H'!$AC87)</f>
        <v>0.30343261918209025</v>
      </c>
      <c r="CO56" s="170">
        <f>CN56*(1-'Table de mortalité H'!$AC87)</f>
        <v>0.30282575394372607</v>
      </c>
      <c r="CP56" s="170">
        <f>CO56*(1-'Table de mortalité H'!$AC87)</f>
        <v>0.30222010243583863</v>
      </c>
      <c r="CQ56" s="170">
        <f>CP56*(1-'Table de mortalité H'!$AC87)</f>
        <v>0.30161566223096697</v>
      </c>
      <c r="CR56" s="170">
        <f>CQ56*(1-'Table de mortalité H'!$AC87)</f>
        <v>0.30101243090650504</v>
      </c>
      <c r="CS56" s="170">
        <f>CR56*(1-'Table de mortalité H'!$AC87)</f>
        <v>0.30041040604469205</v>
      </c>
      <c r="CT56" s="170">
        <f>CS56*(1-'Table de mortalité H'!$AC87)</f>
        <v>0.29980958523260265</v>
      </c>
      <c r="CU56" s="170">
        <f>CT56*(1-'Table de mortalité H'!$AC87)</f>
        <v>0.29920996606213746</v>
      </c>
      <c r="CV56" s="170">
        <f>CU56*(1-'Table de mortalité H'!$AC87)</f>
        <v>0.29861154613001317</v>
      </c>
      <c r="CW56" s="170">
        <f>CV56*(1-'Table de mortalité H'!$AC87)</f>
        <v>0.29801432303775316</v>
      </c>
      <c r="CX56" s="170">
        <f>CW56*(1-'Table de mortalité H'!$AC87)</f>
        <v>0.29741829439167766</v>
      </c>
      <c r="CY56" s="170">
        <f>CX56*(1-'Table de mortalité H'!$AC87)</f>
        <v>0.29682345780289432</v>
      </c>
      <c r="CZ56" s="170">
        <f>CY56*(1-'Table de mortalité H'!$AC87)</f>
        <v>0.2962298108872885</v>
      </c>
      <c r="DA56" s="170">
        <f>CZ56*(1-'Table de mortalité H'!$AC87)</f>
        <v>0.29563735126551394</v>
      </c>
      <c r="DB56" s="170">
        <f>DA56*(1-'Table de mortalité H'!$AC87)</f>
        <v>0.29504607656298293</v>
      </c>
      <c r="DC56" s="170">
        <f>DB56*(1-'Table de mortalité H'!$AC87)</f>
        <v>0.29445598440985699</v>
      </c>
      <c r="DD56" s="170">
        <f>DC56*(1-'Table de mortalité H'!$AC87)</f>
        <v>0.29386707244103727</v>
      </c>
      <c r="DE56" s="170">
        <f>DD56*(1-'Table de mortalité H'!$AC87)</f>
        <v>0.29327933829615521</v>
      </c>
      <c r="DF56" s="170">
        <f>DE56*(1-'Table de mortalité H'!$AC87)</f>
        <v>0.29269277961956292</v>
      </c>
      <c r="DG56" s="170">
        <f>DF56*(1-'Table de mortalité H'!$AC87)</f>
        <v>0.29210739406032377</v>
      </c>
      <c r="DH56" s="170">
        <f>DG56*(1-'Table de mortalité H'!$AC87)</f>
        <v>0.29152317927220311</v>
      </c>
      <c r="DI56" s="170">
        <f>DH56*(1-'Table de mortalité H'!$AC87)</f>
        <v>0.29094013291365872</v>
      </c>
      <c r="DJ56" s="170">
        <f>DI56*(1-'Table de mortalité H'!$AC87)</f>
        <v>0.29035825264783138</v>
      </c>
      <c r="DK56" s="170">
        <f>DJ56*(1-'Table de mortalité H'!$AC87)</f>
        <v>0.28977753614253571</v>
      </c>
    </row>
    <row r="57" spans="1:115" x14ac:dyDescent="0.25">
      <c r="A57" s="16"/>
      <c r="B57" s="16">
        <v>101</v>
      </c>
      <c r="C57" s="16"/>
      <c r="D57" s="170">
        <f>'Table de mortalité H'!AG88</f>
        <v>0.39</v>
      </c>
      <c r="E57" s="170">
        <f>'Table de mortalité H'!AH88</f>
        <v>0.38875200000000004</v>
      </c>
      <c r="F57" s="170">
        <f>'Table de mortalité H'!AI88</f>
        <v>0.38754686880000005</v>
      </c>
      <c r="G57" s="170">
        <f>'Table de mortalité H'!AJ88</f>
        <v>0.38638422819360008</v>
      </c>
      <c r="H57" s="170">
        <f>'Table de mortalité H'!AK88</f>
        <v>0.3852250755090193</v>
      </c>
      <c r="I57" s="170">
        <f>'Table de mortalité H'!AL88</f>
        <v>0.38410792279004313</v>
      </c>
      <c r="J57" s="170">
        <f>'Table de mortalité H'!AM88</f>
        <v>0.38307083139851</v>
      </c>
      <c r="K57" s="170">
        <f>'Table de mortalité H'!AN88</f>
        <v>0.38207484723687385</v>
      </c>
      <c r="L57" s="170">
        <f>'Table de mortalité H'!AO88</f>
        <v>0.38111966011878168</v>
      </c>
      <c r="M57" s="170">
        <f>'Table de mortalité H'!AP88</f>
        <v>0.38020497293449662</v>
      </c>
      <c r="N57" s="170">
        <f>'Table de mortalité H'!AQ88</f>
        <v>0.3793305014967473</v>
      </c>
      <c r="O57" s="170">
        <f>'Table de mortalité H'!AR88</f>
        <v>0.37849597439345445</v>
      </c>
      <c r="P57" s="170">
        <f>'Table de mortalité H'!AS88</f>
        <v>0.37770113284722817</v>
      </c>
      <c r="Q57" s="170">
        <f>'Table de mortalité H'!AT88</f>
        <v>0.37698350069481845</v>
      </c>
      <c r="R57" s="170">
        <f>'Table de mortalité H'!AU88</f>
        <v>0.37630493039356777</v>
      </c>
      <c r="S57" s="170">
        <f>'Table de mortalité H'!AV88</f>
        <v>0.37562758151885933</v>
      </c>
      <c r="T57" s="170">
        <f>'Table de mortalité H'!AW88</f>
        <v>0.37498901463027728</v>
      </c>
      <c r="U57" s="170">
        <f>'Table de mortalité H'!AX88</f>
        <v>0.37438903220686881</v>
      </c>
      <c r="V57" s="170">
        <f>'Table de mortalité H'!AY88</f>
        <v>0.37379000975533783</v>
      </c>
      <c r="W57" s="170">
        <f>'Table de mortalité H'!AZ88</f>
        <v>0.37319194573972925</v>
      </c>
      <c r="X57" s="170">
        <f>'Table de mortalité H'!BA88</f>
        <v>0.37259483862654569</v>
      </c>
      <c r="Y57" s="170">
        <f>'Table de mortalité H'!BB88</f>
        <v>0.37199868688474319</v>
      </c>
      <c r="Z57" s="170">
        <f>'Table de mortalité H'!BC88</f>
        <v>0.37140348898572756</v>
      </c>
      <c r="AA57" s="170">
        <f>'Table de mortalité H'!BD88</f>
        <v>0.37080924340335036</v>
      </c>
      <c r="AB57" s="170">
        <f>'Table de mortalité H'!BE88</f>
        <v>0.370215948613905</v>
      </c>
      <c r="AC57" s="170">
        <f>'Table de mortalité H'!BF88</f>
        <v>0.36962360309612274</v>
      </c>
      <c r="AD57" s="170">
        <f>'Table de mortalité H'!BG88</f>
        <v>0.36903220533116893</v>
      </c>
      <c r="AE57" s="170">
        <f>'Table de mortalité H'!BH88</f>
        <v>0.36844175380263905</v>
      </c>
      <c r="AF57" s="170">
        <f>'Table de mortalité H'!BI88</f>
        <v>0.36785224699655483</v>
      </c>
      <c r="AG57" s="170">
        <f>AF57*(1-'Table de mortalité H'!$AC88)</f>
        <v>0.36726368340136034</v>
      </c>
      <c r="AH57" s="170">
        <f>AG57*(1-'Table de mortalité H'!$AC88)</f>
        <v>0.36667606150791815</v>
      </c>
      <c r="AI57" s="170">
        <f>AH57*(1-'Table de mortalité H'!$AC88)</f>
        <v>0.36608937980950546</v>
      </c>
      <c r="AJ57" s="170">
        <f>AI57*(1-'Table de mortalité H'!$AC88)</f>
        <v>0.36550363680181025</v>
      </c>
      <c r="AK57" s="170">
        <f>AJ57*(1-'Table de mortalité H'!$AC88)</f>
        <v>0.36491883098292732</v>
      </c>
      <c r="AL57" s="170">
        <f>AK57*(1-'Table de mortalité H'!$AC88)</f>
        <v>0.36433496085335459</v>
      </c>
      <c r="AM57" s="170">
        <f>AL57*(1-'Table de mortalité H'!$AC88)</f>
        <v>0.36375202491598924</v>
      </c>
      <c r="AN57" s="170">
        <f>AM57*(1-'Table de mortalité H'!$AC88)</f>
        <v>0.36317002167612361</v>
      </c>
      <c r="AO57" s="170">
        <f>AN57*(1-'Table de mortalité H'!$AC88)</f>
        <v>0.36258894964144178</v>
      </c>
      <c r="AP57" s="170">
        <f>AO57*(1-'Table de mortalité H'!$AC88)</f>
        <v>0.36200880732201546</v>
      </c>
      <c r="AQ57" s="170">
        <f>AP57*(1-'Table de mortalité H'!$AC88)</f>
        <v>0.36142959323030022</v>
      </c>
      <c r="AR57" s="170">
        <f>AQ57*(1-'Table de mortalité H'!$AC88)</f>
        <v>0.36085130588113173</v>
      </c>
      <c r="AS57" s="170">
        <f>AR57*(1-'Table de mortalité H'!$AC88)</f>
        <v>0.3602739437917219</v>
      </c>
      <c r="AT57" s="170">
        <f>AS57*(1-'Table de mortalité H'!$AC88)</f>
        <v>0.35969750548165513</v>
      </c>
      <c r="AU57" s="170">
        <f>AT57*(1-'Table de mortalité H'!$AC88)</f>
        <v>0.35912198947288448</v>
      </c>
      <c r="AV57" s="170">
        <f>AU57*(1-'Table de mortalité H'!$AC88)</f>
        <v>0.35854739428972787</v>
      </c>
      <c r="AW57" s="170">
        <f>AV57*(1-'Table de mortalité H'!$AC88)</f>
        <v>0.35797371845886428</v>
      </c>
      <c r="AX57" s="170">
        <f>AW57*(1-'Table de mortalité H'!$AC88)</f>
        <v>0.35740096050933007</v>
      </c>
      <c r="AY57" s="170">
        <f>AX57*(1-'Table de mortalité H'!$AC88)</f>
        <v>0.35682911897251512</v>
      </c>
      <c r="AZ57" s="170">
        <f>AY57*(1-'Table de mortalité H'!$AC88)</f>
        <v>0.35625819238215911</v>
      </c>
      <c r="BA57" s="170">
        <f>AZ57*(1-'Table de mortalité H'!$AC88)</f>
        <v>0.35568817927434765</v>
      </c>
      <c r="BB57" s="170">
        <f>BA57*(1-'Table de mortalité H'!$AC88)</f>
        <v>0.35511907818750865</v>
      </c>
      <c r="BC57" s="170">
        <f>BB57*(1-'Table de mortalité H'!$AC88)</f>
        <v>0.35455088766240861</v>
      </c>
      <c r="BD57" s="170">
        <f>BC57*(1-'Table de mortalité H'!$AC88)</f>
        <v>0.35398360624214875</v>
      </c>
      <c r="BE57" s="170">
        <f>BD57*(1-'Table de mortalité H'!$AC88)</f>
        <v>0.35341723247216128</v>
      </c>
      <c r="BF57" s="170">
        <f>BE57*(1-'Table de mortalité H'!$AC88)</f>
        <v>0.35285176490020581</v>
      </c>
      <c r="BG57" s="170">
        <f>BF57*(1-'Table de mortalité H'!$AC88)</f>
        <v>0.35228720207636549</v>
      </c>
      <c r="BH57" s="170">
        <f>BG57*(1-'Table de mortalité H'!$AC88)</f>
        <v>0.35172354255304328</v>
      </c>
      <c r="BI57" s="170">
        <f>BH57*(1-'Table de mortalité H'!$AC88)</f>
        <v>0.35116078488495839</v>
      </c>
      <c r="BJ57" s="170">
        <f>BI57*(1-'Table de mortalité H'!$AC88)</f>
        <v>0.35059892762914247</v>
      </c>
      <c r="BK57" s="170">
        <f>BJ57*(1-'Table de mortalité H'!$AC88)</f>
        <v>0.35003796934493581</v>
      </c>
      <c r="BL57" s="170">
        <f>BK57*(1-'Table de mortalité H'!$AC88)</f>
        <v>0.34947790859398387</v>
      </c>
      <c r="BM57" s="170">
        <f>BL57*(1-'Table de mortalité H'!$AC88)</f>
        <v>0.34891874394023348</v>
      </c>
      <c r="BN57" s="170">
        <f>BM57*(1-'Table de mortalité H'!$AC88)</f>
        <v>0.34836047394992908</v>
      </c>
      <c r="BO57" s="170">
        <f>BN57*(1-'Table de mortalité H'!$AC88)</f>
        <v>0.34780309719160918</v>
      </c>
      <c r="BP57" s="170">
        <f>BO57*(1-'Table de mortalité H'!$AC88)</f>
        <v>0.34724661223610259</v>
      </c>
      <c r="BQ57" s="170">
        <f>BP57*(1-'Table de mortalité H'!$AC88)</f>
        <v>0.34669101765652482</v>
      </c>
      <c r="BR57" s="170">
        <f>BQ57*(1-'Table de mortalité H'!$AC88)</f>
        <v>0.34613631202827438</v>
      </c>
      <c r="BS57" s="170">
        <f>BR57*(1-'Table de mortalité H'!$AC88)</f>
        <v>0.34558249392902912</v>
      </c>
      <c r="BT57" s="170">
        <f>BS57*(1-'Table de mortalité H'!$AC88)</f>
        <v>0.34502956193874268</v>
      </c>
      <c r="BU57" s="170">
        <f>BT57*(1-'Table de mortalité H'!$AC88)</f>
        <v>0.34447751463964066</v>
      </c>
      <c r="BV57" s="170">
        <f>BU57*(1-'Table de mortalité H'!$AC88)</f>
        <v>0.34392635061621724</v>
      </c>
      <c r="BW57" s="170">
        <f>BV57*(1-'Table de mortalité H'!$AC88)</f>
        <v>0.34337606845523128</v>
      </c>
      <c r="BX57" s="170">
        <f>BW57*(1-'Table de mortalité H'!$AC88)</f>
        <v>0.34282666674570289</v>
      </c>
      <c r="BY57" s="170">
        <f>BX57*(1-'Table de mortalité H'!$AC88)</f>
        <v>0.34227814407890977</v>
      </c>
      <c r="BZ57" s="170">
        <f>BY57*(1-'Table de mortalité H'!$AC88)</f>
        <v>0.34173049904838348</v>
      </c>
      <c r="CA57" s="170">
        <f>BZ57*(1-'Table de mortalité H'!$AC88)</f>
        <v>0.34118373024990606</v>
      </c>
      <c r="CB57" s="170">
        <f>CA57*(1-'Table de mortalité H'!$AC88)</f>
        <v>0.34063783628150618</v>
      </c>
      <c r="CC57" s="170">
        <f>CB57*(1-'Table de mortalité H'!$AC88)</f>
        <v>0.34009281574345573</v>
      </c>
      <c r="CD57" s="170">
        <f>CC57*(1-'Table de mortalité H'!$AC88)</f>
        <v>0.33954866723826621</v>
      </c>
      <c r="CE57" s="170">
        <f>CD57*(1-'Table de mortalité H'!$AC88)</f>
        <v>0.33900538937068497</v>
      </c>
      <c r="CF57" s="170">
        <f>CE57*(1-'Table de mortalité H'!$AC88)</f>
        <v>0.33846298074769188</v>
      </c>
      <c r="CG57" s="170">
        <f>CF57*(1-'Table de mortalité H'!$AC88)</f>
        <v>0.33792143997849555</v>
      </c>
      <c r="CH57" s="170">
        <f>CG57*(1-'Table de mortalité H'!$AC88)</f>
        <v>0.33738076567452996</v>
      </c>
      <c r="CI57" s="170">
        <f>CH57*(1-'Table de mortalité H'!$AC88)</f>
        <v>0.33684095644945067</v>
      </c>
      <c r="CJ57" s="170">
        <f>CI57*(1-'Table de mortalité H'!$AC88)</f>
        <v>0.33630201091913153</v>
      </c>
      <c r="CK57" s="170">
        <f>CJ57*(1-'Table de mortalité H'!$AC88)</f>
        <v>0.33576392770166091</v>
      </c>
      <c r="CL57" s="170">
        <f>CK57*(1-'Table de mortalité H'!$AC88)</f>
        <v>0.33522670541733823</v>
      </c>
      <c r="CM57" s="170">
        <f>CL57*(1-'Table de mortalité H'!$AC88)</f>
        <v>0.33469034268867048</v>
      </c>
      <c r="CN57" s="170">
        <f>CM57*(1-'Table de mortalité H'!$AC88)</f>
        <v>0.33415483814036862</v>
      </c>
      <c r="CO57" s="170">
        <f>CN57*(1-'Table de mortalité H'!$AC88)</f>
        <v>0.33362019039934399</v>
      </c>
      <c r="CP57" s="170">
        <f>CO57*(1-'Table de mortalité H'!$AC88)</f>
        <v>0.33308639809470503</v>
      </c>
      <c r="CQ57" s="170">
        <f>CP57*(1-'Table de mortalité H'!$AC88)</f>
        <v>0.33255345985775348</v>
      </c>
      <c r="CR57" s="170">
        <f>CQ57*(1-'Table de mortalité H'!$AC88)</f>
        <v>0.33202137432198103</v>
      </c>
      <c r="CS57" s="170">
        <f>CR57*(1-'Table de mortalité H'!$AC88)</f>
        <v>0.33149014012306582</v>
      </c>
      <c r="CT57" s="170">
        <f>CS57*(1-'Table de mortalité H'!$AC88)</f>
        <v>0.33095975589886889</v>
      </c>
      <c r="CU57" s="170">
        <f>CT57*(1-'Table de mortalité H'!$AC88)</f>
        <v>0.3304302202894307</v>
      </c>
      <c r="CV57" s="170">
        <f>CU57*(1-'Table de mortalité H'!$AC88)</f>
        <v>0.32990153193696758</v>
      </c>
      <c r="CW57" s="170">
        <f>CV57*(1-'Table de mortalité H'!$AC88)</f>
        <v>0.32937368948586843</v>
      </c>
      <c r="CX57" s="170">
        <f>CW57*(1-'Table de mortalité H'!$AC88)</f>
        <v>0.32884669158269103</v>
      </c>
      <c r="CY57" s="170">
        <f>CX57*(1-'Table de mortalité H'!$AC88)</f>
        <v>0.3283205368761587</v>
      </c>
      <c r="CZ57" s="170">
        <f>CY57*(1-'Table de mortalité H'!$AC88)</f>
        <v>0.32779522401715683</v>
      </c>
      <c r="DA57" s="170">
        <f>CZ57*(1-'Table de mortalité H'!$AC88)</f>
        <v>0.32727075165872938</v>
      </c>
      <c r="DB57" s="170">
        <f>DA57*(1-'Table de mortalité H'!$AC88)</f>
        <v>0.3267471184560754</v>
      </c>
      <c r="DC57" s="170">
        <f>DB57*(1-'Table de mortalité H'!$AC88)</f>
        <v>0.32622432306654564</v>
      </c>
      <c r="DD57" s="170">
        <f>DC57*(1-'Table de mortalité H'!$AC88)</f>
        <v>0.32570236414963916</v>
      </c>
      <c r="DE57" s="170">
        <f>DD57*(1-'Table de mortalité H'!$AC88)</f>
        <v>0.32518124036699975</v>
      </c>
      <c r="DF57" s="170">
        <f>DE57*(1-'Table de mortalité H'!$AC88)</f>
        <v>0.32466095038241255</v>
      </c>
      <c r="DG57" s="170">
        <f>DF57*(1-'Table de mortalité H'!$AC88)</f>
        <v>0.32414149286180066</v>
      </c>
      <c r="DH57" s="170">
        <f>DG57*(1-'Table de mortalité H'!$AC88)</f>
        <v>0.32362286647322175</v>
      </c>
      <c r="DI57" s="170">
        <f>DH57*(1-'Table de mortalité H'!$AC88)</f>
        <v>0.3231050698868646</v>
      </c>
      <c r="DJ57" s="170">
        <f>DI57*(1-'Table de mortalité H'!$AC88)</f>
        <v>0.3225881017750456</v>
      </c>
      <c r="DK57" s="170">
        <f>DJ57*(1-'Table de mortalité H'!$AC88)</f>
        <v>0.32207196081220552</v>
      </c>
    </row>
    <row r="58" spans="1:115" x14ac:dyDescent="0.25">
      <c r="A58" s="16"/>
      <c r="B58" s="16">
        <v>102</v>
      </c>
      <c r="C58" s="16"/>
      <c r="D58" s="170">
        <f>'Table de mortalité H'!AG89</f>
        <v>0.41191</v>
      </c>
      <c r="E58" s="170">
        <f>'Table de mortalité H'!AH89</f>
        <v>0.41092141600000004</v>
      </c>
      <c r="F58" s="170">
        <f>'Table de mortalité H'!AI89</f>
        <v>0.40997629674320007</v>
      </c>
      <c r="G58" s="170">
        <f>'Table de mortalité H'!AJ89</f>
        <v>0.40903335126069074</v>
      </c>
      <c r="H58" s="170">
        <f>'Table de mortalité H'!AK89</f>
        <v>0.40813347788791721</v>
      </c>
      <c r="I58" s="170">
        <f>'Table de mortalité H'!AL89</f>
        <v>0.40727639758435258</v>
      </c>
      <c r="J58" s="170">
        <f>'Table de mortalité H'!AM89</f>
        <v>0.40642111714942541</v>
      </c>
      <c r="K58" s="170">
        <f>'Table de mortalité H'!AN89</f>
        <v>0.40560827491512658</v>
      </c>
      <c r="L58" s="170">
        <f>'Table de mortalité H'!AO89</f>
        <v>0.40483761919278782</v>
      </c>
      <c r="M58" s="170">
        <f>'Table de mortalité H'!AP89</f>
        <v>0.4041089114782408</v>
      </c>
      <c r="N58" s="170">
        <f>'Table de mortalité H'!AQ89</f>
        <v>0.40342192632872775</v>
      </c>
      <c r="O58" s="170">
        <f>'Table de mortalité H'!AR89</f>
        <v>0.40277645124660177</v>
      </c>
      <c r="P58" s="170">
        <f>'Table de mortalité H'!AS89</f>
        <v>0.40217228656973192</v>
      </c>
      <c r="Q58" s="170">
        <f>'Table de mortalité H'!AT89</f>
        <v>0.40156902813987733</v>
      </c>
      <c r="R58" s="170">
        <f>'Table de mortalité H'!AU89</f>
        <v>0.4010068315004815</v>
      </c>
      <c r="S58" s="170">
        <f>'Table de mortalité H'!AV89</f>
        <v>0.40048552261953091</v>
      </c>
      <c r="T58" s="170">
        <f>'Table de mortalité H'!AW89</f>
        <v>0.39996489144012554</v>
      </c>
      <c r="U58" s="170">
        <f>'Table de mortalité H'!AX89</f>
        <v>0.39948493357039738</v>
      </c>
      <c r="V58" s="170">
        <f>'Table de mortalité H'!AY89</f>
        <v>0.39900555165011292</v>
      </c>
      <c r="W58" s="170">
        <f>'Table de mortalité H'!AZ89</f>
        <v>0.39852674498813279</v>
      </c>
      <c r="X58" s="170">
        <f>'Table de mortalité H'!BA89</f>
        <v>0.39804851289414706</v>
      </c>
      <c r="Y58" s="170">
        <f>'Table de mortalité H'!BB89</f>
        <v>0.39757085467867409</v>
      </c>
      <c r="Z58" s="170">
        <f>'Table de mortalité H'!BC89</f>
        <v>0.3970937696530597</v>
      </c>
      <c r="AA58" s="170">
        <f>'Table de mortalité H'!BD89</f>
        <v>0.39661725712947604</v>
      </c>
      <c r="AB58" s="170">
        <f>'Table de mortalité H'!BE89</f>
        <v>0.39614131642092065</v>
      </c>
      <c r="AC58" s="170">
        <f>'Table de mortalité H'!BF89</f>
        <v>0.39566594684121553</v>
      </c>
      <c r="AD58" s="170">
        <f>'Table de mortalité H'!BG89</f>
        <v>0.39519114770500607</v>
      </c>
      <c r="AE58" s="170">
        <f>'Table de mortalité H'!BH89</f>
        <v>0.39471691832776007</v>
      </c>
      <c r="AF58" s="170">
        <f>'Table de mortalité H'!BI89</f>
        <v>0.39424325802576676</v>
      </c>
      <c r="AG58" s="170">
        <f>AF58*(1-'Table de mortalité H'!$AC89)</f>
        <v>0.39377016611613586</v>
      </c>
      <c r="AH58" s="170">
        <f>AG58*(1-'Table de mortalité H'!$AC89)</f>
        <v>0.3932976419167965</v>
      </c>
      <c r="AI58" s="170">
        <f>AH58*(1-'Table de mortalité H'!$AC89)</f>
        <v>0.39282568474649637</v>
      </c>
      <c r="AJ58" s="170">
        <f>AI58*(1-'Table de mortalité H'!$AC89)</f>
        <v>0.39235429392480059</v>
      </c>
      <c r="AK58" s="170">
        <f>AJ58*(1-'Table de mortalité H'!$AC89)</f>
        <v>0.39188346877209085</v>
      </c>
      <c r="AL58" s="170">
        <f>AK58*(1-'Table de mortalité H'!$AC89)</f>
        <v>0.39141320860956436</v>
      </c>
      <c r="AM58" s="170">
        <f>AL58*(1-'Table de mortalité H'!$AC89)</f>
        <v>0.39094351275923289</v>
      </c>
      <c r="AN58" s="170">
        <f>AM58*(1-'Table de mortalité H'!$AC89)</f>
        <v>0.39047438054392181</v>
      </c>
      <c r="AO58" s="170">
        <f>AN58*(1-'Table de mortalité H'!$AC89)</f>
        <v>0.39000581128726913</v>
      </c>
      <c r="AP58" s="170">
        <f>AO58*(1-'Table de mortalité H'!$AC89)</f>
        <v>0.38953780431372442</v>
      </c>
      <c r="AQ58" s="170">
        <f>AP58*(1-'Table de mortalité H'!$AC89)</f>
        <v>0.38907035894854797</v>
      </c>
      <c r="AR58" s="170">
        <f>AQ58*(1-'Table de mortalité H'!$AC89)</f>
        <v>0.38860347451780974</v>
      </c>
      <c r="AS58" s="170">
        <f>AR58*(1-'Table de mortalité H'!$AC89)</f>
        <v>0.38813715034838836</v>
      </c>
      <c r="AT58" s="170">
        <f>AS58*(1-'Table de mortalité H'!$AC89)</f>
        <v>0.38767138576797028</v>
      </c>
      <c r="AU58" s="170">
        <f>AT58*(1-'Table de mortalité H'!$AC89)</f>
        <v>0.3872061801050487</v>
      </c>
      <c r="AV58" s="170">
        <f>AU58*(1-'Table de mortalité H'!$AC89)</f>
        <v>0.38674153268892264</v>
      </c>
      <c r="AW58" s="170">
        <f>AV58*(1-'Table de mortalité H'!$AC89)</f>
        <v>0.38627744284969595</v>
      </c>
      <c r="AX58" s="170">
        <f>AW58*(1-'Table de mortalité H'!$AC89)</f>
        <v>0.3858139099182763</v>
      </c>
      <c r="AY58" s="170">
        <f>AX58*(1-'Table de mortalité H'!$AC89)</f>
        <v>0.38535093322637437</v>
      </c>
      <c r="AZ58" s="170">
        <f>AY58*(1-'Table de mortalité H'!$AC89)</f>
        <v>0.38488851210650271</v>
      </c>
      <c r="BA58" s="170">
        <f>AZ58*(1-'Table de mortalité H'!$AC89)</f>
        <v>0.38442664589197489</v>
      </c>
      <c r="BB58" s="170">
        <f>BA58*(1-'Table de mortalité H'!$AC89)</f>
        <v>0.38396533391690452</v>
      </c>
      <c r="BC58" s="170">
        <f>BB58*(1-'Table de mortalité H'!$AC89)</f>
        <v>0.38350457551620426</v>
      </c>
      <c r="BD58" s="170">
        <f>BC58*(1-'Table de mortalité H'!$AC89)</f>
        <v>0.38304437002558483</v>
      </c>
      <c r="BE58" s="170">
        <f>BD58*(1-'Table de mortalité H'!$AC89)</f>
        <v>0.38258471678155415</v>
      </c>
      <c r="BF58" s="170">
        <f>BE58*(1-'Table de mortalité H'!$AC89)</f>
        <v>0.3821256151214163</v>
      </c>
      <c r="BG58" s="170">
        <f>BF58*(1-'Table de mortalité H'!$AC89)</f>
        <v>0.38166706438327058</v>
      </c>
      <c r="BH58" s="170">
        <f>BG58*(1-'Table de mortalité H'!$AC89)</f>
        <v>0.38120906390601067</v>
      </c>
      <c r="BI58" s="170">
        <f>BH58*(1-'Table de mortalité H'!$AC89)</f>
        <v>0.38075161302932348</v>
      </c>
      <c r="BJ58" s="170">
        <f>BI58*(1-'Table de mortalité H'!$AC89)</f>
        <v>0.38029471109368829</v>
      </c>
      <c r="BK58" s="170">
        <f>BJ58*(1-'Table de mortalité H'!$AC89)</f>
        <v>0.37983835744037586</v>
      </c>
      <c r="BL58" s="170">
        <f>BK58*(1-'Table de mortalité H'!$AC89)</f>
        <v>0.37938255141144744</v>
      </c>
      <c r="BM58" s="170">
        <f>BL58*(1-'Table de mortalité H'!$AC89)</f>
        <v>0.3789272923497537</v>
      </c>
      <c r="BN58" s="170">
        <f>BM58*(1-'Table de mortalité H'!$AC89)</f>
        <v>0.37847257959893399</v>
      </c>
      <c r="BO58" s="170">
        <f>BN58*(1-'Table de mortalité H'!$AC89)</f>
        <v>0.37801841250341528</v>
      </c>
      <c r="BP58" s="170">
        <f>BO58*(1-'Table de mortalité H'!$AC89)</f>
        <v>0.37756479040841118</v>
      </c>
      <c r="BQ58" s="170">
        <f>BP58*(1-'Table de mortalité H'!$AC89)</f>
        <v>0.37711171265992111</v>
      </c>
      <c r="BR58" s="170">
        <f>BQ58*(1-'Table de mortalité H'!$AC89)</f>
        <v>0.37665917860472919</v>
      </c>
      <c r="BS58" s="170">
        <f>BR58*(1-'Table de mortalité H'!$AC89)</f>
        <v>0.3762071875904035</v>
      </c>
      <c r="BT58" s="170">
        <f>BS58*(1-'Table de mortalité H'!$AC89)</f>
        <v>0.37575573896529502</v>
      </c>
      <c r="BU58" s="170">
        <f>BT58*(1-'Table de mortalité H'!$AC89)</f>
        <v>0.37530483207853665</v>
      </c>
      <c r="BV58" s="170">
        <f>BU58*(1-'Table de mortalité H'!$AC89)</f>
        <v>0.37485446628004243</v>
      </c>
      <c r="BW58" s="170">
        <f>BV58*(1-'Table de mortalité H'!$AC89)</f>
        <v>0.3744046409205064</v>
      </c>
      <c r="BX58" s="170">
        <f>BW58*(1-'Table de mortalité H'!$AC89)</f>
        <v>0.37395535535140179</v>
      </c>
      <c r="BY58" s="170">
        <f>BX58*(1-'Table de mortalité H'!$AC89)</f>
        <v>0.37350660892498011</v>
      </c>
      <c r="BZ58" s="170">
        <f>BY58*(1-'Table de mortalité H'!$AC89)</f>
        <v>0.37305840099427012</v>
      </c>
      <c r="CA58" s="170">
        <f>BZ58*(1-'Table de mortalité H'!$AC89)</f>
        <v>0.372610730913077</v>
      </c>
      <c r="CB58" s="170">
        <f>CA58*(1-'Table de mortalité H'!$AC89)</f>
        <v>0.37216359803598131</v>
      </c>
      <c r="CC58" s="170">
        <f>CB58*(1-'Table de mortalité H'!$AC89)</f>
        <v>0.37171700171833816</v>
      </c>
      <c r="CD58" s="170">
        <f>CC58*(1-'Table de mortalité H'!$AC89)</f>
        <v>0.37127094131627614</v>
      </c>
      <c r="CE58" s="170">
        <f>CD58*(1-'Table de mortalité H'!$AC89)</f>
        <v>0.37082541618669662</v>
      </c>
      <c r="CF58" s="170">
        <f>CE58*(1-'Table de mortalité H'!$AC89)</f>
        <v>0.37038042568727259</v>
      </c>
      <c r="CG58" s="170">
        <f>CF58*(1-'Table de mortalité H'!$AC89)</f>
        <v>0.36993596917644789</v>
      </c>
      <c r="CH58" s="170">
        <f>CG58*(1-'Table de mortalité H'!$AC89)</f>
        <v>0.36949204601343616</v>
      </c>
      <c r="CI58" s="170">
        <f>CH58*(1-'Table de mortalité H'!$AC89)</f>
        <v>0.36904865555822003</v>
      </c>
      <c r="CJ58" s="170">
        <f>CI58*(1-'Table de mortalité H'!$AC89)</f>
        <v>0.36860579717155018</v>
      </c>
      <c r="CK58" s="170">
        <f>CJ58*(1-'Table de mortalité H'!$AC89)</f>
        <v>0.36816347021494433</v>
      </c>
      <c r="CL58" s="170">
        <f>CK58*(1-'Table de mortalité H'!$AC89)</f>
        <v>0.3677216740506864</v>
      </c>
      <c r="CM58" s="170">
        <f>CL58*(1-'Table de mortalité H'!$AC89)</f>
        <v>0.3672804080418256</v>
      </c>
      <c r="CN58" s="170">
        <f>CM58*(1-'Table de mortalité H'!$AC89)</f>
        <v>0.36683967155217539</v>
      </c>
      <c r="CO58" s="170">
        <f>CN58*(1-'Table de mortalité H'!$AC89)</f>
        <v>0.36639946394631279</v>
      </c>
      <c r="CP58" s="170">
        <f>CO58*(1-'Table de mortalité H'!$AC89)</f>
        <v>0.36595978458957723</v>
      </c>
      <c r="CQ58" s="170">
        <f>CP58*(1-'Table de mortalité H'!$AC89)</f>
        <v>0.36552063284806974</v>
      </c>
      <c r="CR58" s="170">
        <f>CQ58*(1-'Table de mortalité H'!$AC89)</f>
        <v>0.36508200808865204</v>
      </c>
      <c r="CS58" s="170">
        <f>CR58*(1-'Table de mortalité H'!$AC89)</f>
        <v>0.36464390967894567</v>
      </c>
      <c r="CT58" s="170">
        <f>CS58*(1-'Table de mortalité H'!$AC89)</f>
        <v>0.36420633698733096</v>
      </c>
      <c r="CU58" s="170">
        <f>CT58*(1-'Table de mortalité H'!$AC89)</f>
        <v>0.36376928938294617</v>
      </c>
      <c r="CV58" s="170">
        <f>CU58*(1-'Table de mortalité H'!$AC89)</f>
        <v>0.36333276623568667</v>
      </c>
      <c r="CW58" s="170">
        <f>CV58*(1-'Table de mortalité H'!$AC89)</f>
        <v>0.36289676691620387</v>
      </c>
      <c r="CX58" s="170">
        <f>CW58*(1-'Table de mortalité H'!$AC89)</f>
        <v>0.36246129079590444</v>
      </c>
      <c r="CY58" s="170">
        <f>CX58*(1-'Table de mortalité H'!$AC89)</f>
        <v>0.36202633724694938</v>
      </c>
      <c r="CZ58" s="170">
        <f>CY58*(1-'Table de mortalité H'!$AC89)</f>
        <v>0.36159190564225308</v>
      </c>
      <c r="DA58" s="170">
        <f>CZ58*(1-'Table de mortalité H'!$AC89)</f>
        <v>0.36115799535548238</v>
      </c>
      <c r="DB58" s="170">
        <f>DA58*(1-'Table de mortalité H'!$AC89)</f>
        <v>0.36072460576105581</v>
      </c>
      <c r="DC58" s="170">
        <f>DB58*(1-'Table de mortalité H'!$AC89)</f>
        <v>0.36029173623414257</v>
      </c>
      <c r="DD58" s="170">
        <f>DC58*(1-'Table de mortalité H'!$AC89)</f>
        <v>0.3598593861506616</v>
      </c>
      <c r="DE58" s="170">
        <f>DD58*(1-'Table de mortalité H'!$AC89)</f>
        <v>0.35942755488728079</v>
      </c>
      <c r="DF58" s="170">
        <f>DE58*(1-'Table de mortalité H'!$AC89)</f>
        <v>0.35899624182141604</v>
      </c>
      <c r="DG58" s="170">
        <f>DF58*(1-'Table de mortalité H'!$AC89)</f>
        <v>0.35856544633123033</v>
      </c>
      <c r="DH58" s="170">
        <f>DG58*(1-'Table de mortalité H'!$AC89)</f>
        <v>0.35813516779563287</v>
      </c>
      <c r="DI58" s="170">
        <f>DH58*(1-'Table de mortalité H'!$AC89)</f>
        <v>0.3577054055942781</v>
      </c>
      <c r="DJ58" s="170">
        <f>DI58*(1-'Table de mortalité H'!$AC89)</f>
        <v>0.35727615910756499</v>
      </c>
      <c r="DK58" s="170">
        <f>DJ58*(1-'Table de mortalité H'!$AC89)</f>
        <v>0.35684742771663591</v>
      </c>
    </row>
    <row r="59" spans="1:115" x14ac:dyDescent="0.25">
      <c r="A59" s="16"/>
      <c r="B59" s="16">
        <v>103</v>
      </c>
      <c r="C59" s="16"/>
      <c r="D59" s="170">
        <f>'Table de mortalité H'!AG90</f>
        <v>0.43453999999999998</v>
      </c>
      <c r="E59" s="170">
        <f>'Table de mortalité H'!AH90</f>
        <v>0.43384473599999995</v>
      </c>
      <c r="F59" s="170">
        <f>'Table de mortalité H'!AI90</f>
        <v>0.43315058442239995</v>
      </c>
      <c r="G59" s="170">
        <f>'Table de mortalité H'!AJ90</f>
        <v>0.43250085854576636</v>
      </c>
      <c r="H59" s="170">
        <f>'Table de mortalité H'!AK90</f>
        <v>0.43185210725794776</v>
      </c>
      <c r="I59" s="170">
        <f>'Table de mortalité H'!AL90</f>
        <v>0.43124751430778663</v>
      </c>
      <c r="J59" s="170">
        <f>'Table de mortalité H'!AM90</f>
        <v>0.43064376778775576</v>
      </c>
      <c r="K59" s="170">
        <f>'Table de mortalité H'!AN90</f>
        <v>0.4300839308896317</v>
      </c>
      <c r="L59" s="170">
        <f>'Table de mortalité H'!AO90</f>
        <v>0.42952482177947521</v>
      </c>
      <c r="M59" s="170">
        <f>'Table de mortalité H'!AP90</f>
        <v>0.42900939199333987</v>
      </c>
      <c r="N59" s="170">
        <f>'Table de mortalité H'!AQ90</f>
        <v>0.42853748166214722</v>
      </c>
      <c r="O59" s="170">
        <f>'Table de mortalité H'!AR90</f>
        <v>0.42806609043231886</v>
      </c>
      <c r="P59" s="170">
        <f>'Table de mortalité H'!AS90</f>
        <v>0.42763802434188652</v>
      </c>
      <c r="Q59" s="170">
        <f>'Table de mortalité H'!AT90</f>
        <v>0.42721038631754465</v>
      </c>
      <c r="R59" s="170">
        <f>'Table de mortalité H'!AU90</f>
        <v>0.42682589696985884</v>
      </c>
      <c r="S59" s="170">
        <f>'Table de mortalité H'!AV90</f>
        <v>0.42644175366258597</v>
      </c>
      <c r="T59" s="170">
        <f>'Table de mortalité H'!AW90</f>
        <v>0.4261006002596559</v>
      </c>
      <c r="U59" s="170">
        <f>'Table de mortalité H'!AX90</f>
        <v>0.42575971977944815</v>
      </c>
      <c r="V59" s="170">
        <f>'Table de mortalité H'!AY90</f>
        <v>0.42541911200362459</v>
      </c>
      <c r="W59" s="170">
        <f>'Table de mortalité H'!AZ90</f>
        <v>0.42507877671402167</v>
      </c>
      <c r="X59" s="170">
        <f>'Table de mortalité H'!BA90</f>
        <v>0.42473871369265043</v>
      </c>
      <c r="Y59" s="170">
        <f>'Table de mortalité H'!BB90</f>
        <v>0.42439892272169627</v>
      </c>
      <c r="Z59" s="170">
        <f>'Table de mortalité H'!BC90</f>
        <v>0.4240594035835189</v>
      </c>
      <c r="AA59" s="170">
        <f>'Table de mortalité H'!BD90</f>
        <v>0.42372015606065205</v>
      </c>
      <c r="AB59" s="170">
        <f>'Table de mortalité H'!BE90</f>
        <v>0.42338117993580354</v>
      </c>
      <c r="AC59" s="170">
        <f>'Table de mortalité H'!BF90</f>
        <v>0.42304247499185488</v>
      </c>
      <c r="AD59" s="170">
        <f>'Table de mortalité H'!BG90</f>
        <v>0.42270404101186138</v>
      </c>
      <c r="AE59" s="170">
        <f>'Table de mortalité H'!BH90</f>
        <v>0.42236587777905188</v>
      </c>
      <c r="AF59" s="170">
        <f>'Table de mortalité H'!BI90</f>
        <v>0.42202798507682865</v>
      </c>
      <c r="AG59" s="170">
        <f>AF59*(1-'Table de mortalité H'!$AC90)</f>
        <v>0.4216903626887672</v>
      </c>
      <c r="AH59" s="170">
        <f>AG59*(1-'Table de mortalité H'!$AC90)</f>
        <v>0.42135301039861617</v>
      </c>
      <c r="AI59" s="170">
        <f>AH59*(1-'Table de mortalité H'!$AC90)</f>
        <v>0.42101592799029725</v>
      </c>
      <c r="AJ59" s="170">
        <f>AI59*(1-'Table de mortalité H'!$AC90)</f>
        <v>0.42067911524790502</v>
      </c>
      <c r="AK59" s="170">
        <f>AJ59*(1-'Table de mortalité H'!$AC90)</f>
        <v>0.42034257195570668</v>
      </c>
      <c r="AL59" s="170">
        <f>AK59*(1-'Table de mortalité H'!$AC90)</f>
        <v>0.42000629789814209</v>
      </c>
      <c r="AM59" s="170">
        <f>AL59*(1-'Table de mortalité H'!$AC90)</f>
        <v>0.41967029285982355</v>
      </c>
      <c r="AN59" s="170">
        <f>AM59*(1-'Table de mortalité H'!$AC90)</f>
        <v>0.4193345566255357</v>
      </c>
      <c r="AO59" s="170">
        <f>AN59*(1-'Table de mortalité H'!$AC90)</f>
        <v>0.41899908898023525</v>
      </c>
      <c r="AP59" s="170">
        <f>AO59*(1-'Table de mortalité H'!$AC90)</f>
        <v>0.41866388970905105</v>
      </c>
      <c r="AQ59" s="170">
        <f>AP59*(1-'Table de mortalité H'!$AC90)</f>
        <v>0.41832895859728381</v>
      </c>
      <c r="AR59" s="170">
        <f>AQ59*(1-'Table de mortalité H'!$AC90)</f>
        <v>0.41799429543040595</v>
      </c>
      <c r="AS59" s="170">
        <f>AR59*(1-'Table de mortalité H'!$AC90)</f>
        <v>0.41765989999406161</v>
      </c>
      <c r="AT59" s="170">
        <f>AS59*(1-'Table de mortalité H'!$AC90)</f>
        <v>0.41732577207406635</v>
      </c>
      <c r="AU59" s="170">
        <f>AT59*(1-'Table de mortalité H'!$AC90)</f>
        <v>0.41699191145640707</v>
      </c>
      <c r="AV59" s="170">
        <f>AU59*(1-'Table de mortalité H'!$AC90)</f>
        <v>0.41665831792724195</v>
      </c>
      <c r="AW59" s="170">
        <f>AV59*(1-'Table de mortalité H'!$AC90)</f>
        <v>0.41632499127290012</v>
      </c>
      <c r="AX59" s="170">
        <f>AW59*(1-'Table de mortalité H'!$AC90)</f>
        <v>0.41599193127988182</v>
      </c>
      <c r="AY59" s="170">
        <f>AX59*(1-'Table de mortalité H'!$AC90)</f>
        <v>0.41565913773485791</v>
      </c>
      <c r="AZ59" s="170">
        <f>AY59*(1-'Table de mortalité H'!$AC90)</f>
        <v>0.41532661042467001</v>
      </c>
      <c r="BA59" s="170">
        <f>AZ59*(1-'Table de mortalité H'!$AC90)</f>
        <v>0.41499434913633027</v>
      </c>
      <c r="BB59" s="170">
        <f>BA59*(1-'Table de mortalité H'!$AC90)</f>
        <v>0.4146623536570212</v>
      </c>
      <c r="BC59" s="170">
        <f>BB59*(1-'Table de mortalité H'!$AC90)</f>
        <v>0.41433062377409557</v>
      </c>
      <c r="BD59" s="170">
        <f>BC59*(1-'Table de mortalité H'!$AC90)</f>
        <v>0.4139991592750763</v>
      </c>
      <c r="BE59" s="170">
        <f>BD59*(1-'Table de mortalité H'!$AC90)</f>
        <v>0.41366795994765621</v>
      </c>
      <c r="BF59" s="170">
        <f>BE59*(1-'Table de mortalité H'!$AC90)</f>
        <v>0.41333702557969809</v>
      </c>
      <c r="BG59" s="170">
        <f>BF59*(1-'Table de mortalité H'!$AC90)</f>
        <v>0.41300635595923435</v>
      </c>
      <c r="BH59" s="170">
        <f>BG59*(1-'Table de mortalité H'!$AC90)</f>
        <v>0.41267595087446696</v>
      </c>
      <c r="BI59" s="170">
        <f>BH59*(1-'Table de mortalité H'!$AC90)</f>
        <v>0.41234581011376736</v>
      </c>
      <c r="BJ59" s="170">
        <f>BI59*(1-'Table de mortalité H'!$AC90)</f>
        <v>0.41201593346567633</v>
      </c>
      <c r="BK59" s="170">
        <f>BJ59*(1-'Table de mortalité H'!$AC90)</f>
        <v>0.41168632071890376</v>
      </c>
      <c r="BL59" s="170">
        <f>BK59*(1-'Table de mortalité H'!$AC90)</f>
        <v>0.41135697166232865</v>
      </c>
      <c r="BM59" s="170">
        <f>BL59*(1-'Table de mortalité H'!$AC90)</f>
        <v>0.41102788608499879</v>
      </c>
      <c r="BN59" s="170">
        <f>BM59*(1-'Table de mortalité H'!$AC90)</f>
        <v>0.4106990637761308</v>
      </c>
      <c r="BO59" s="170">
        <f>BN59*(1-'Table de mortalité H'!$AC90)</f>
        <v>0.41037050452510987</v>
      </c>
      <c r="BP59" s="170">
        <f>BO59*(1-'Table de mortalité H'!$AC90)</f>
        <v>0.41004220812148978</v>
      </c>
      <c r="BQ59" s="170">
        <f>BP59*(1-'Table de mortalité H'!$AC90)</f>
        <v>0.40971417435499258</v>
      </c>
      <c r="BR59" s="170">
        <f>BQ59*(1-'Table de mortalité H'!$AC90)</f>
        <v>0.40938640301550855</v>
      </c>
      <c r="BS59" s="170">
        <f>BR59*(1-'Table de mortalité H'!$AC90)</f>
        <v>0.40905889389309613</v>
      </c>
      <c r="BT59" s="170">
        <f>BS59*(1-'Table de mortalité H'!$AC90)</f>
        <v>0.40873164677798163</v>
      </c>
      <c r="BU59" s="170">
        <f>BT59*(1-'Table de mortalité H'!$AC90)</f>
        <v>0.40840466146055926</v>
      </c>
      <c r="BV59" s="170">
        <f>BU59*(1-'Table de mortalité H'!$AC90)</f>
        <v>0.40807793773139078</v>
      </c>
      <c r="BW59" s="170">
        <f>BV59*(1-'Table de mortalité H'!$AC90)</f>
        <v>0.40775147538120565</v>
      </c>
      <c r="BX59" s="170">
        <f>BW59*(1-'Table de mortalité H'!$AC90)</f>
        <v>0.40742527420090069</v>
      </c>
      <c r="BY59" s="170">
        <f>BX59*(1-'Table de mortalité H'!$AC90)</f>
        <v>0.40709933398153997</v>
      </c>
      <c r="BZ59" s="170">
        <f>BY59*(1-'Table de mortalité H'!$AC90)</f>
        <v>0.40677365451435471</v>
      </c>
      <c r="CA59" s="170">
        <f>BZ59*(1-'Table de mortalité H'!$AC90)</f>
        <v>0.40644823559074322</v>
      </c>
      <c r="CB59" s="170">
        <f>CA59*(1-'Table de mortalité H'!$AC90)</f>
        <v>0.40612307700227063</v>
      </c>
      <c r="CC59" s="170">
        <f>CB59*(1-'Table de mortalité H'!$AC90)</f>
        <v>0.4057981785406688</v>
      </c>
      <c r="CD59" s="170">
        <f>CC59*(1-'Table de mortalité H'!$AC90)</f>
        <v>0.40547353999783625</v>
      </c>
      <c r="CE59" s="170">
        <f>CD59*(1-'Table de mortalité H'!$AC90)</f>
        <v>0.40514916116583799</v>
      </c>
      <c r="CF59" s="170">
        <f>CE59*(1-'Table de mortalité H'!$AC90)</f>
        <v>0.40482504183690532</v>
      </c>
      <c r="CG59" s="170">
        <f>CF59*(1-'Table de mortalité H'!$AC90)</f>
        <v>0.40450118180343581</v>
      </c>
      <c r="CH59" s="170">
        <f>CG59*(1-'Table de mortalité H'!$AC90)</f>
        <v>0.40417758085799305</v>
      </c>
      <c r="CI59" s="170">
        <f>CH59*(1-'Table de mortalité H'!$AC90)</f>
        <v>0.40385423879330662</v>
      </c>
      <c r="CJ59" s="170">
        <f>CI59*(1-'Table de mortalité H'!$AC90)</f>
        <v>0.40353115540227197</v>
      </c>
      <c r="CK59" s="170">
        <f>CJ59*(1-'Table de mortalité H'!$AC90)</f>
        <v>0.40320833047795013</v>
      </c>
      <c r="CL59" s="170">
        <f>CK59*(1-'Table de mortalité H'!$AC90)</f>
        <v>0.40288576381356778</v>
      </c>
      <c r="CM59" s="170">
        <f>CL59*(1-'Table de mortalité H'!$AC90)</f>
        <v>0.40256345520251691</v>
      </c>
      <c r="CN59" s="170">
        <f>CM59*(1-'Table de mortalité H'!$AC90)</f>
        <v>0.40224140443835488</v>
      </c>
      <c r="CO59" s="170">
        <f>CN59*(1-'Table de mortalité H'!$AC90)</f>
        <v>0.40191961131480419</v>
      </c>
      <c r="CP59" s="170">
        <f>CO59*(1-'Table de mortalité H'!$AC90)</f>
        <v>0.40159807562575234</v>
      </c>
      <c r="CQ59" s="170">
        <f>CP59*(1-'Table de mortalité H'!$AC90)</f>
        <v>0.40127679716525172</v>
      </c>
      <c r="CR59" s="170">
        <f>CQ59*(1-'Table de mortalité H'!$AC90)</f>
        <v>0.4009557757275195</v>
      </c>
      <c r="CS59" s="170">
        <f>CR59*(1-'Table de mortalité H'!$AC90)</f>
        <v>0.4006350111069375</v>
      </c>
      <c r="CT59" s="170">
        <f>CS59*(1-'Table de mortalité H'!$AC90)</f>
        <v>0.40031450309805194</v>
      </c>
      <c r="CU59" s="170">
        <f>CT59*(1-'Table de mortalité H'!$AC90)</f>
        <v>0.39999425149557349</v>
      </c>
      <c r="CV59" s="170">
        <f>CU59*(1-'Table de mortalité H'!$AC90)</f>
        <v>0.39967425609437701</v>
      </c>
      <c r="CW59" s="170">
        <f>CV59*(1-'Table de mortalité H'!$AC90)</f>
        <v>0.3993545166895015</v>
      </c>
      <c r="CX59" s="170">
        <f>CW59*(1-'Table de mortalité H'!$AC90)</f>
        <v>0.3990350330761499</v>
      </c>
      <c r="CY59" s="170">
        <f>CX59*(1-'Table de mortalité H'!$AC90)</f>
        <v>0.39871580504968895</v>
      </c>
      <c r="CZ59" s="170">
        <f>CY59*(1-'Table de mortalité H'!$AC90)</f>
        <v>0.39839683240564921</v>
      </c>
      <c r="DA59" s="170">
        <f>CZ59*(1-'Table de mortalité H'!$AC90)</f>
        <v>0.39807811493972467</v>
      </c>
      <c r="DB59" s="170">
        <f>DA59*(1-'Table de mortalité H'!$AC90)</f>
        <v>0.39775965244777289</v>
      </c>
      <c r="DC59" s="170">
        <f>DB59*(1-'Table de mortalité H'!$AC90)</f>
        <v>0.39744144472581466</v>
      </c>
      <c r="DD59" s="170">
        <f>DC59*(1-'Table de mortalité H'!$AC90)</f>
        <v>0.39712349157003402</v>
      </c>
      <c r="DE59" s="170">
        <f>DD59*(1-'Table de mortalité H'!$AC90)</f>
        <v>0.39680579277677797</v>
      </c>
      <c r="DF59" s="170">
        <f>DE59*(1-'Table de mortalité H'!$AC90)</f>
        <v>0.39648834814255651</v>
      </c>
      <c r="DG59" s="170">
        <f>DF59*(1-'Table de mortalité H'!$AC90)</f>
        <v>0.39617115746404247</v>
      </c>
      <c r="DH59" s="170">
        <f>DG59*(1-'Table de mortalité H'!$AC90)</f>
        <v>0.39585422053807123</v>
      </c>
      <c r="DI59" s="170">
        <f>DH59*(1-'Table de mortalité H'!$AC90)</f>
        <v>0.39553753716164075</v>
      </c>
      <c r="DJ59" s="170">
        <f>DI59*(1-'Table de mortalité H'!$AC90)</f>
        <v>0.39522110713191144</v>
      </c>
      <c r="DK59" s="170">
        <f>DJ59*(1-'Table de mortalité H'!$AC90)</f>
        <v>0.39490493024620588</v>
      </c>
    </row>
    <row r="60" spans="1:115" x14ac:dyDescent="0.25">
      <c r="A60" s="16"/>
      <c r="B60" s="16">
        <v>104</v>
      </c>
      <c r="C60" s="16"/>
      <c r="D60" s="170">
        <f>'Table de mortalité H'!AG91</f>
        <v>0.45878999999999998</v>
      </c>
      <c r="E60" s="170">
        <f>'Table de mortalité H'!AH91</f>
        <v>0.45842296799999999</v>
      </c>
      <c r="F60" s="170">
        <f>'Table de mortalité H'!AI91</f>
        <v>0.4580562296256</v>
      </c>
      <c r="G60" s="170">
        <f>'Table de mortalité H'!AJ91</f>
        <v>0.45768978464189952</v>
      </c>
      <c r="H60" s="170">
        <f>'Table de mortalité H'!AK91</f>
        <v>0.45736940179265018</v>
      </c>
      <c r="I60" s="170">
        <f>'Table de mortalité H'!AL91</f>
        <v>0.45704924321139528</v>
      </c>
      <c r="J60" s="170">
        <f>'Table de mortalité H'!AM91</f>
        <v>0.45672930874114731</v>
      </c>
      <c r="K60" s="170">
        <f>'Table de mortalité H'!AN91</f>
        <v>0.45640959822502847</v>
      </c>
      <c r="L60" s="170">
        <f>'Table de mortalité H'!AO91</f>
        <v>0.45613575246609345</v>
      </c>
      <c r="M60" s="170">
        <f>'Table de mortalité H'!AP91</f>
        <v>0.45586207101461379</v>
      </c>
      <c r="N60" s="170">
        <f>'Table de mortalité H'!AQ91</f>
        <v>0.45558855377200502</v>
      </c>
      <c r="O60" s="170">
        <f>'Table de mortalité H'!AR91</f>
        <v>0.45536075949511906</v>
      </c>
      <c r="P60" s="170">
        <f>'Table de mortalité H'!AS91</f>
        <v>0.45513307911537154</v>
      </c>
      <c r="Q60" s="170">
        <f>'Table de mortalité H'!AT91</f>
        <v>0.45490551257581391</v>
      </c>
      <c r="R60" s="170">
        <f>'Table de mortalité H'!AU91</f>
        <v>0.45467805981952603</v>
      </c>
      <c r="S60" s="170">
        <f>'Table de mortalité H'!AV91</f>
        <v>0.45449618859559826</v>
      </c>
      <c r="T60" s="170">
        <f>'Table de mortalité H'!AW91</f>
        <v>0.45431439012016006</v>
      </c>
      <c r="U60" s="170">
        <f>'Table de mortalité H'!AX91</f>
        <v>0.45413266436411204</v>
      </c>
      <c r="V60" s="170">
        <f>'Table de mortalité H'!AY91</f>
        <v>0.4539510112983664</v>
      </c>
      <c r="W60" s="170">
        <f>'Table de mortalité H'!AZ91</f>
        <v>0.45376943089384708</v>
      </c>
      <c r="X60" s="170">
        <f>'Table de mortalité H'!BA91</f>
        <v>0.45358792312148954</v>
      </c>
      <c r="Y60" s="170">
        <f>'Table de mortalité H'!BB91</f>
        <v>0.45340648795224098</v>
      </c>
      <c r="Z60" s="170">
        <f>'Table de mortalité H'!BC91</f>
        <v>0.45322512535706011</v>
      </c>
      <c r="AA60" s="170">
        <f>'Table de mortalité H'!BD91</f>
        <v>0.45304383530691733</v>
      </c>
      <c r="AB60" s="170">
        <f>'Table de mortalité H'!BE91</f>
        <v>0.45286261777279457</v>
      </c>
      <c r="AC60" s="170">
        <f>'Table de mortalité H'!BF91</f>
        <v>0.45268147272568549</v>
      </c>
      <c r="AD60" s="170">
        <f>'Table de mortalité H'!BG91</f>
        <v>0.4525004001365952</v>
      </c>
      <c r="AE60" s="170">
        <f>'Table de mortalité H'!BH91</f>
        <v>0.45231939997654058</v>
      </c>
      <c r="AF60" s="170">
        <f>'Table de mortalité H'!BI91</f>
        <v>0.45213847221654996</v>
      </c>
      <c r="AG60" s="170">
        <f>AF60*(1-'Table de mortalité H'!$AC91)</f>
        <v>0.45195761682766333</v>
      </c>
      <c r="AH60" s="170">
        <f>AG60*(1-'Table de mortalité H'!$AC91)</f>
        <v>0.45177683378093231</v>
      </c>
      <c r="AI60" s="170">
        <f>AH60*(1-'Table de mortalité H'!$AC91)</f>
        <v>0.45159612304741997</v>
      </c>
      <c r="AJ60" s="170">
        <f>AI60*(1-'Table de mortalité H'!$AC91)</f>
        <v>0.45141548459820102</v>
      </c>
      <c r="AK60" s="170">
        <f>AJ60*(1-'Table de mortalité H'!$AC91)</f>
        <v>0.45123491840436175</v>
      </c>
      <c r="AL60" s="170">
        <f>AK60*(1-'Table de mortalité H'!$AC91)</f>
        <v>0.451054424437</v>
      </c>
      <c r="AM60" s="170">
        <f>AL60*(1-'Table de mortalité H'!$AC91)</f>
        <v>0.45087400266722522</v>
      </c>
      <c r="AN60" s="170">
        <f>AM60*(1-'Table de mortalité H'!$AC91)</f>
        <v>0.45069365306615833</v>
      </c>
      <c r="AO60" s="170">
        <f>AN60*(1-'Table de mortalité H'!$AC91)</f>
        <v>0.45051337560493188</v>
      </c>
      <c r="AP60" s="170">
        <f>AO60*(1-'Table de mortalité H'!$AC91)</f>
        <v>0.45033317025468994</v>
      </c>
      <c r="AQ60" s="170">
        <f>AP60*(1-'Table de mortalité H'!$AC91)</f>
        <v>0.4501530369865881</v>
      </c>
      <c r="AR60" s="170">
        <f>AQ60*(1-'Table de mortalité H'!$AC91)</f>
        <v>0.44997297577179346</v>
      </c>
      <c r="AS60" s="170">
        <f>AR60*(1-'Table de mortalité H'!$AC91)</f>
        <v>0.44979298658148475</v>
      </c>
      <c r="AT60" s="170">
        <f>AS60*(1-'Table de mortalité H'!$AC91)</f>
        <v>0.44961306938685219</v>
      </c>
      <c r="AU60" s="170">
        <f>AT60*(1-'Table de mortalité H'!$AC91)</f>
        <v>0.44943322415909748</v>
      </c>
      <c r="AV60" s="170">
        <f>AU60*(1-'Table de mortalité H'!$AC91)</f>
        <v>0.44925345086943386</v>
      </c>
      <c r="AW60" s="170">
        <f>AV60*(1-'Table de mortalité H'!$AC91)</f>
        <v>0.44907374948908613</v>
      </c>
      <c r="AX60" s="170">
        <f>AW60*(1-'Table de mortalité H'!$AC91)</f>
        <v>0.44889411998929052</v>
      </c>
      <c r="AY60" s="170">
        <f>AX60*(1-'Table de mortalité H'!$AC91)</f>
        <v>0.44871456234129481</v>
      </c>
      <c r="AZ60" s="170">
        <f>AY60*(1-'Table de mortalité H'!$AC91)</f>
        <v>0.44853507651635832</v>
      </c>
      <c r="BA60" s="170">
        <f>AZ60*(1-'Table de mortalité H'!$AC91)</f>
        <v>0.44835566248575182</v>
      </c>
      <c r="BB60" s="170">
        <f>BA60*(1-'Table de mortalité H'!$AC91)</f>
        <v>0.44817632022075754</v>
      </c>
      <c r="BC60" s="170">
        <f>BB60*(1-'Table de mortalité H'!$AC91)</f>
        <v>0.44799704969266924</v>
      </c>
      <c r="BD60" s="170">
        <f>BC60*(1-'Table de mortalité H'!$AC91)</f>
        <v>0.44781785087279219</v>
      </c>
      <c r="BE60" s="170">
        <f>BD60*(1-'Table de mortalité H'!$AC91)</f>
        <v>0.44763872373244307</v>
      </c>
      <c r="BF60" s="170">
        <f>BE60*(1-'Table de mortalité H'!$AC91)</f>
        <v>0.44745966824295008</v>
      </c>
      <c r="BG60" s="170">
        <f>BF60*(1-'Table de mortalité H'!$AC91)</f>
        <v>0.44728068437565294</v>
      </c>
      <c r="BH60" s="170">
        <f>BG60*(1-'Table de mortalité H'!$AC91)</f>
        <v>0.44710177210190272</v>
      </c>
      <c r="BI60" s="170">
        <f>BH60*(1-'Table de mortalité H'!$AC91)</f>
        <v>0.446922931393062</v>
      </c>
      <c r="BJ60" s="170">
        <f>BI60*(1-'Table de mortalité H'!$AC91)</f>
        <v>0.44674416222050478</v>
      </c>
      <c r="BK60" s="170">
        <f>BJ60*(1-'Table de mortalité H'!$AC91)</f>
        <v>0.44656546455561658</v>
      </c>
      <c r="BL60" s="170">
        <f>BK60*(1-'Table de mortalité H'!$AC91)</f>
        <v>0.44638683836979437</v>
      </c>
      <c r="BM60" s="170">
        <f>BL60*(1-'Table de mortalité H'!$AC91)</f>
        <v>0.44620828363444648</v>
      </c>
      <c r="BN60" s="170">
        <f>BM60*(1-'Table de mortalité H'!$AC91)</f>
        <v>0.44602980032099271</v>
      </c>
      <c r="BO60" s="170">
        <f>BN60*(1-'Table de mortalité H'!$AC91)</f>
        <v>0.44585138840086436</v>
      </c>
      <c r="BP60" s="170">
        <f>BO60*(1-'Table de mortalité H'!$AC91)</f>
        <v>0.44567304784550404</v>
      </c>
      <c r="BQ60" s="170">
        <f>BP60*(1-'Table de mortalité H'!$AC91)</f>
        <v>0.44549477862636588</v>
      </c>
      <c r="BR60" s="170">
        <f>BQ60*(1-'Table de mortalité H'!$AC91)</f>
        <v>0.44531658071491537</v>
      </c>
      <c r="BS60" s="170">
        <f>BR60*(1-'Table de mortalité H'!$AC91)</f>
        <v>0.44513845408262942</v>
      </c>
      <c r="BT60" s="170">
        <f>BS60*(1-'Table de mortalité H'!$AC91)</f>
        <v>0.44496039870099641</v>
      </c>
      <c r="BU60" s="170">
        <f>BT60*(1-'Table de mortalité H'!$AC91)</f>
        <v>0.44478241454151601</v>
      </c>
      <c r="BV60" s="170">
        <f>BU60*(1-'Table de mortalité H'!$AC91)</f>
        <v>0.44460450157569942</v>
      </c>
      <c r="BW60" s="170">
        <f>BV60*(1-'Table de mortalité H'!$AC91)</f>
        <v>0.44442665977506918</v>
      </c>
      <c r="BX60" s="170">
        <f>BW60*(1-'Table de mortalité H'!$AC91)</f>
        <v>0.44424888911115917</v>
      </c>
      <c r="BY60" s="170">
        <f>BX60*(1-'Table de mortalité H'!$AC91)</f>
        <v>0.44407118955551472</v>
      </c>
      <c r="BZ60" s="170">
        <f>BY60*(1-'Table de mortalité H'!$AC91)</f>
        <v>0.44389356107969252</v>
      </c>
      <c r="CA60" s="170">
        <f>BZ60*(1-'Table de mortalité H'!$AC91)</f>
        <v>0.44371600365526065</v>
      </c>
      <c r="CB60" s="170">
        <f>CA60*(1-'Table de mortalité H'!$AC91)</f>
        <v>0.44353851725379856</v>
      </c>
      <c r="CC60" s="170">
        <f>CB60*(1-'Table de mortalité H'!$AC91)</f>
        <v>0.44336110184689703</v>
      </c>
      <c r="CD60" s="170">
        <f>CC60*(1-'Table de mortalité H'!$AC91)</f>
        <v>0.44318375740615829</v>
      </c>
      <c r="CE60" s="170">
        <f>CD60*(1-'Table de mortalité H'!$AC91)</f>
        <v>0.44300648390319586</v>
      </c>
      <c r="CF60" s="170">
        <f>CE60*(1-'Table de mortalité H'!$AC91)</f>
        <v>0.44282928130963461</v>
      </c>
      <c r="CG60" s="170">
        <f>CF60*(1-'Table de mortalité H'!$AC91)</f>
        <v>0.4426521495971108</v>
      </c>
      <c r="CH60" s="170">
        <f>CG60*(1-'Table de mortalité H'!$AC91)</f>
        <v>0.44247508873727198</v>
      </c>
      <c r="CI60" s="170">
        <f>CH60*(1-'Table de mortalité H'!$AC91)</f>
        <v>0.44229809870177711</v>
      </c>
      <c r="CJ60" s="170">
        <f>CI60*(1-'Table de mortalité H'!$AC91)</f>
        <v>0.4421211794622964</v>
      </c>
      <c r="CK60" s="170">
        <f>CJ60*(1-'Table de mortalité H'!$AC91)</f>
        <v>0.4419443309905115</v>
      </c>
      <c r="CL60" s="170">
        <f>CK60*(1-'Table de mortalité H'!$AC91)</f>
        <v>0.44176755325811534</v>
      </c>
      <c r="CM60" s="170">
        <f>CL60*(1-'Table de mortalité H'!$AC91)</f>
        <v>0.44159084623681211</v>
      </c>
      <c r="CN60" s="170">
        <f>CM60*(1-'Table de mortalité H'!$AC91)</f>
        <v>0.44141420989831742</v>
      </c>
      <c r="CO60" s="170">
        <f>CN60*(1-'Table de mortalité H'!$AC91)</f>
        <v>0.44123764421435813</v>
      </c>
      <c r="CP60" s="170">
        <f>CO60*(1-'Table de mortalité H'!$AC91)</f>
        <v>0.44106114915667238</v>
      </c>
      <c r="CQ60" s="170">
        <f>CP60*(1-'Table de mortalité H'!$AC91)</f>
        <v>0.44088472469700973</v>
      </c>
      <c r="CR60" s="170">
        <f>CQ60*(1-'Table de mortalité H'!$AC91)</f>
        <v>0.44070837080713093</v>
      </c>
      <c r="CS60" s="170">
        <f>CR60*(1-'Table de mortalité H'!$AC91)</f>
        <v>0.44053208745880812</v>
      </c>
      <c r="CT60" s="170">
        <f>CS60*(1-'Table de mortalité H'!$AC91)</f>
        <v>0.44035587462382464</v>
      </c>
      <c r="CU60" s="170">
        <f>CT60*(1-'Table de mortalité H'!$AC91)</f>
        <v>0.44017973227397511</v>
      </c>
      <c r="CV60" s="170">
        <f>CU60*(1-'Table de mortalité H'!$AC91)</f>
        <v>0.44000366038106553</v>
      </c>
      <c r="CW60" s="170">
        <f>CV60*(1-'Table de mortalité H'!$AC91)</f>
        <v>0.43982765891691311</v>
      </c>
      <c r="CX60" s="170">
        <f>CW60*(1-'Table de mortalité H'!$AC91)</f>
        <v>0.43965172785334639</v>
      </c>
      <c r="CY60" s="170">
        <f>CX60*(1-'Table de mortalité H'!$AC91)</f>
        <v>0.43947586716220505</v>
      </c>
      <c r="CZ60" s="170">
        <f>CY60*(1-'Table de mortalité H'!$AC91)</f>
        <v>0.43930007681534017</v>
      </c>
      <c r="DA60" s="170">
        <f>CZ60*(1-'Table de mortalité H'!$AC91)</f>
        <v>0.43912435678461403</v>
      </c>
      <c r="DB60" s="170">
        <f>DA60*(1-'Table de mortalité H'!$AC91)</f>
        <v>0.4389487070419002</v>
      </c>
      <c r="DC60" s="170">
        <f>DB60*(1-'Table de mortalité H'!$AC91)</f>
        <v>0.43877312755908343</v>
      </c>
      <c r="DD60" s="170">
        <f>DC60*(1-'Table de mortalité H'!$AC91)</f>
        <v>0.43859761830805982</v>
      </c>
      <c r="DE60" s="170">
        <f>DD60*(1-'Table de mortalité H'!$AC91)</f>
        <v>0.43842217926073662</v>
      </c>
      <c r="DF60" s="170">
        <f>DE60*(1-'Table de mortalité H'!$AC91)</f>
        <v>0.43824681038903235</v>
      </c>
      <c r="DG60" s="170">
        <f>DF60*(1-'Table de mortalité H'!$AC91)</f>
        <v>0.43807151166487673</v>
      </c>
      <c r="DH60" s="170">
        <f>DG60*(1-'Table de mortalité H'!$AC91)</f>
        <v>0.43789628306021078</v>
      </c>
      <c r="DI60" s="170">
        <f>DH60*(1-'Table de mortalité H'!$AC91)</f>
        <v>0.4377211245469867</v>
      </c>
      <c r="DJ60" s="170">
        <f>DI60*(1-'Table de mortalité H'!$AC91)</f>
        <v>0.43754603609716791</v>
      </c>
      <c r="DK60" s="170">
        <f>DJ60*(1-'Table de mortalité H'!$AC91)</f>
        <v>0.43737101768272907</v>
      </c>
    </row>
    <row r="61" spans="1:115" x14ac:dyDescent="0.25">
      <c r="A61" s="16"/>
      <c r="B61" s="16">
        <v>105</v>
      </c>
      <c r="C61" s="16"/>
      <c r="D61" s="170">
        <f>'Table de mortalité H'!AG92</f>
        <v>0.47904000000000002</v>
      </c>
      <c r="E61" s="170">
        <f>'Table de mortalité H'!AH92</f>
        <v>0.47904000000000002</v>
      </c>
      <c r="F61" s="170">
        <f>'Table de mortalité H'!AI92</f>
        <v>0.47904000000000002</v>
      </c>
      <c r="G61" s="170">
        <f>'Table de mortalité H'!AJ92</f>
        <v>0.47904000000000002</v>
      </c>
      <c r="H61" s="170">
        <f>'Table de mortalité H'!AK92</f>
        <v>0.47904000000000002</v>
      </c>
      <c r="I61" s="170">
        <f>'Table de mortalité H'!AL92</f>
        <v>0.47904000000000002</v>
      </c>
      <c r="J61" s="170">
        <f>'Table de mortalité H'!AM92</f>
        <v>0.47904000000000002</v>
      </c>
      <c r="K61" s="170">
        <f>'Table de mortalité H'!AN92</f>
        <v>0.47904000000000002</v>
      </c>
      <c r="L61" s="170">
        <f>'Table de mortalité H'!AO92</f>
        <v>0.47904000000000002</v>
      </c>
      <c r="M61" s="170">
        <f>'Table de mortalité H'!AP92</f>
        <v>0.47904000000000002</v>
      </c>
      <c r="N61" s="170">
        <f>'Table de mortalité H'!AQ92</f>
        <v>0.47904000000000002</v>
      </c>
      <c r="O61" s="170">
        <f>'Table de mortalité H'!AR92</f>
        <v>0.47904000000000002</v>
      </c>
      <c r="P61" s="170">
        <f>'Table de mortalité H'!AS92</f>
        <v>0.47904000000000002</v>
      </c>
      <c r="Q61" s="170">
        <f>'Table de mortalité H'!AT92</f>
        <v>0.47904000000000002</v>
      </c>
      <c r="R61" s="170">
        <f>'Table de mortalité H'!AU92</f>
        <v>0.47904000000000002</v>
      </c>
      <c r="S61" s="170">
        <f>'Table de mortalité H'!AV92</f>
        <v>0.47904000000000002</v>
      </c>
      <c r="T61" s="170">
        <f>'Table de mortalité H'!AW92</f>
        <v>0.47904000000000002</v>
      </c>
      <c r="U61" s="170">
        <f>'Table de mortalité H'!AX92</f>
        <v>0.47904000000000002</v>
      </c>
      <c r="V61" s="170">
        <f>'Table de mortalité H'!AY92</f>
        <v>0.47904000000000002</v>
      </c>
      <c r="W61" s="170">
        <f>'Table de mortalité H'!AZ92</f>
        <v>0.47904000000000002</v>
      </c>
      <c r="X61" s="170">
        <f>'Table de mortalité H'!BA92</f>
        <v>0.47904000000000002</v>
      </c>
      <c r="Y61" s="170">
        <f>'Table de mortalité H'!BB92</f>
        <v>0.47904000000000002</v>
      </c>
      <c r="Z61" s="170">
        <f>'Table de mortalité H'!BC92</f>
        <v>0.47904000000000002</v>
      </c>
      <c r="AA61" s="170">
        <f>'Table de mortalité H'!BD92</f>
        <v>0.47904000000000002</v>
      </c>
      <c r="AB61" s="170">
        <f>'Table de mortalité H'!BE92</f>
        <v>0.47904000000000002</v>
      </c>
      <c r="AC61" s="170">
        <f>'Table de mortalité H'!BF92</f>
        <v>0.47904000000000002</v>
      </c>
      <c r="AD61" s="170">
        <f>'Table de mortalité H'!BG92</f>
        <v>0.47904000000000002</v>
      </c>
      <c r="AE61" s="170">
        <f>'Table de mortalité H'!BH92</f>
        <v>0.47904000000000002</v>
      </c>
      <c r="AF61" s="170">
        <f>'Table de mortalité H'!BI92</f>
        <v>0.47904000000000002</v>
      </c>
      <c r="AG61" s="170">
        <f>AF61*(1-'Table de mortalité H'!$AC92)</f>
        <v>0.47904000000000002</v>
      </c>
      <c r="AH61" s="170">
        <f>AG61*(1-'Table de mortalité H'!$AC92)</f>
        <v>0.47904000000000002</v>
      </c>
      <c r="AI61" s="170">
        <f>AH61*(1-'Table de mortalité H'!$AC92)</f>
        <v>0.47904000000000002</v>
      </c>
      <c r="AJ61" s="170">
        <f>AI61*(1-'Table de mortalité H'!$AC92)</f>
        <v>0.47904000000000002</v>
      </c>
      <c r="AK61" s="170">
        <f>AJ61*(1-'Table de mortalité H'!$AC92)</f>
        <v>0.47904000000000002</v>
      </c>
      <c r="AL61" s="170">
        <f>AK61*(1-'Table de mortalité H'!$AC92)</f>
        <v>0.47904000000000002</v>
      </c>
      <c r="AM61" s="170">
        <f>AL61*(1-'Table de mortalité H'!$AC92)</f>
        <v>0.47904000000000002</v>
      </c>
      <c r="AN61" s="170">
        <f>AM61*(1-'Table de mortalité H'!$AC92)</f>
        <v>0.47904000000000002</v>
      </c>
      <c r="AO61" s="170">
        <f>AN61*(1-'Table de mortalité H'!$AC92)</f>
        <v>0.47904000000000002</v>
      </c>
      <c r="AP61" s="170">
        <f>AO61*(1-'Table de mortalité H'!$AC92)</f>
        <v>0.47904000000000002</v>
      </c>
      <c r="AQ61" s="170">
        <f>AP61*(1-'Table de mortalité H'!$AC92)</f>
        <v>0.47904000000000002</v>
      </c>
      <c r="AR61" s="170">
        <f>AQ61*(1-'Table de mortalité H'!$AC92)</f>
        <v>0.47904000000000002</v>
      </c>
      <c r="AS61" s="170">
        <f>AR61*(1-'Table de mortalité H'!$AC92)</f>
        <v>0.47904000000000002</v>
      </c>
      <c r="AT61" s="170">
        <f>AS61*(1-'Table de mortalité H'!$AC92)</f>
        <v>0.47904000000000002</v>
      </c>
      <c r="AU61" s="170">
        <f>AT61*(1-'Table de mortalité H'!$AC92)</f>
        <v>0.47904000000000002</v>
      </c>
      <c r="AV61" s="170">
        <f>AU61*(1-'Table de mortalité H'!$AC92)</f>
        <v>0.47904000000000002</v>
      </c>
      <c r="AW61" s="170">
        <f>AV61*(1-'Table de mortalité H'!$AC92)</f>
        <v>0.47904000000000002</v>
      </c>
      <c r="AX61" s="170">
        <f>AW61*(1-'Table de mortalité H'!$AC92)</f>
        <v>0.47904000000000002</v>
      </c>
      <c r="AY61" s="170">
        <f>AX61*(1-'Table de mortalité H'!$AC92)</f>
        <v>0.47904000000000002</v>
      </c>
      <c r="AZ61" s="170">
        <f>AY61*(1-'Table de mortalité H'!$AC92)</f>
        <v>0.47904000000000002</v>
      </c>
      <c r="BA61" s="170">
        <f>AZ61*(1-'Table de mortalité H'!$AC92)</f>
        <v>0.47904000000000002</v>
      </c>
      <c r="BB61" s="170">
        <f>BA61*(1-'Table de mortalité H'!$AC92)</f>
        <v>0.47904000000000002</v>
      </c>
      <c r="BC61" s="170">
        <f>BB61*(1-'Table de mortalité H'!$AC92)</f>
        <v>0.47904000000000002</v>
      </c>
      <c r="BD61" s="170">
        <f>BC61*(1-'Table de mortalité H'!$AC92)</f>
        <v>0.47904000000000002</v>
      </c>
      <c r="BE61" s="170">
        <f>BD61*(1-'Table de mortalité H'!$AC92)</f>
        <v>0.47904000000000002</v>
      </c>
      <c r="BF61" s="170">
        <f>BE61*(1-'Table de mortalité H'!$AC92)</f>
        <v>0.47904000000000002</v>
      </c>
      <c r="BG61" s="170">
        <f>BF61*(1-'Table de mortalité H'!$AC92)</f>
        <v>0.47904000000000002</v>
      </c>
      <c r="BH61" s="170">
        <f>BG61*(1-'Table de mortalité H'!$AC92)</f>
        <v>0.47904000000000002</v>
      </c>
      <c r="BI61" s="170">
        <f>BH61*(1-'Table de mortalité H'!$AC92)</f>
        <v>0.47904000000000002</v>
      </c>
      <c r="BJ61" s="170">
        <f>BI61*(1-'Table de mortalité H'!$AC92)</f>
        <v>0.47904000000000002</v>
      </c>
      <c r="BK61" s="170">
        <f>BJ61*(1-'Table de mortalité H'!$AC92)</f>
        <v>0.47904000000000002</v>
      </c>
      <c r="BL61" s="170">
        <f>BK61*(1-'Table de mortalité H'!$AC92)</f>
        <v>0.47904000000000002</v>
      </c>
      <c r="BM61" s="170">
        <f>BL61*(1-'Table de mortalité H'!$AC92)</f>
        <v>0.47904000000000002</v>
      </c>
      <c r="BN61" s="170">
        <f>BM61*(1-'Table de mortalité H'!$AC92)</f>
        <v>0.47904000000000002</v>
      </c>
      <c r="BO61" s="170">
        <f>BN61*(1-'Table de mortalité H'!$AC92)</f>
        <v>0.47904000000000002</v>
      </c>
      <c r="BP61" s="170">
        <f>BO61*(1-'Table de mortalité H'!$AC92)</f>
        <v>0.47904000000000002</v>
      </c>
      <c r="BQ61" s="170">
        <f>BP61*(1-'Table de mortalité H'!$AC92)</f>
        <v>0.47904000000000002</v>
      </c>
      <c r="BR61" s="170">
        <f>BQ61*(1-'Table de mortalité H'!$AC92)</f>
        <v>0.47904000000000002</v>
      </c>
      <c r="BS61" s="170">
        <f>BR61*(1-'Table de mortalité H'!$AC92)</f>
        <v>0.47904000000000002</v>
      </c>
      <c r="BT61" s="170">
        <f>BS61*(1-'Table de mortalité H'!$AC92)</f>
        <v>0.47904000000000002</v>
      </c>
      <c r="BU61" s="170">
        <f>BT61*(1-'Table de mortalité H'!$AC92)</f>
        <v>0.47904000000000002</v>
      </c>
      <c r="BV61" s="170">
        <f>BU61*(1-'Table de mortalité H'!$AC92)</f>
        <v>0.47904000000000002</v>
      </c>
      <c r="BW61" s="170">
        <f>BV61*(1-'Table de mortalité H'!$AC92)</f>
        <v>0.47904000000000002</v>
      </c>
      <c r="BX61" s="170">
        <f>BW61*(1-'Table de mortalité H'!$AC92)</f>
        <v>0.47904000000000002</v>
      </c>
      <c r="BY61" s="170">
        <f>BX61*(1-'Table de mortalité H'!$AC92)</f>
        <v>0.47904000000000002</v>
      </c>
      <c r="BZ61" s="170">
        <f>BY61*(1-'Table de mortalité H'!$AC92)</f>
        <v>0.47904000000000002</v>
      </c>
      <c r="CA61" s="170">
        <f>BZ61*(1-'Table de mortalité H'!$AC92)</f>
        <v>0.47904000000000002</v>
      </c>
      <c r="CB61" s="170">
        <f>CA61*(1-'Table de mortalité H'!$AC92)</f>
        <v>0.47904000000000002</v>
      </c>
      <c r="CC61" s="170">
        <f>CB61*(1-'Table de mortalité H'!$AC92)</f>
        <v>0.47904000000000002</v>
      </c>
      <c r="CD61" s="170">
        <f>CC61*(1-'Table de mortalité H'!$AC92)</f>
        <v>0.47904000000000002</v>
      </c>
      <c r="CE61" s="170">
        <f>CD61*(1-'Table de mortalité H'!$AC92)</f>
        <v>0.47904000000000002</v>
      </c>
      <c r="CF61" s="170">
        <f>CE61*(1-'Table de mortalité H'!$AC92)</f>
        <v>0.47904000000000002</v>
      </c>
      <c r="CG61" s="170">
        <f>CF61*(1-'Table de mortalité H'!$AC92)</f>
        <v>0.47904000000000002</v>
      </c>
      <c r="CH61" s="170">
        <f>CG61*(1-'Table de mortalité H'!$AC92)</f>
        <v>0.47904000000000002</v>
      </c>
      <c r="CI61" s="170">
        <f>CH61*(1-'Table de mortalité H'!$AC92)</f>
        <v>0.47904000000000002</v>
      </c>
      <c r="CJ61" s="170">
        <f>CI61*(1-'Table de mortalité H'!$AC92)</f>
        <v>0.47904000000000002</v>
      </c>
      <c r="CK61" s="170">
        <f>CJ61*(1-'Table de mortalité H'!$AC92)</f>
        <v>0.47904000000000002</v>
      </c>
      <c r="CL61" s="170">
        <f>CK61*(1-'Table de mortalité H'!$AC92)</f>
        <v>0.47904000000000002</v>
      </c>
      <c r="CM61" s="170">
        <f>CL61*(1-'Table de mortalité H'!$AC92)</f>
        <v>0.47904000000000002</v>
      </c>
      <c r="CN61" s="170">
        <f>CM61*(1-'Table de mortalité H'!$AC92)</f>
        <v>0.47904000000000002</v>
      </c>
      <c r="CO61" s="170">
        <f>CN61*(1-'Table de mortalité H'!$AC92)</f>
        <v>0.47904000000000002</v>
      </c>
      <c r="CP61" s="170">
        <f>CO61*(1-'Table de mortalité H'!$AC92)</f>
        <v>0.47904000000000002</v>
      </c>
      <c r="CQ61" s="170">
        <f>CP61*(1-'Table de mortalité H'!$AC92)</f>
        <v>0.47904000000000002</v>
      </c>
      <c r="CR61" s="170">
        <f>CQ61*(1-'Table de mortalité H'!$AC92)</f>
        <v>0.47904000000000002</v>
      </c>
      <c r="CS61" s="170">
        <f>CR61*(1-'Table de mortalité H'!$AC92)</f>
        <v>0.47904000000000002</v>
      </c>
      <c r="CT61" s="170">
        <f>CS61*(1-'Table de mortalité H'!$AC92)</f>
        <v>0.47904000000000002</v>
      </c>
      <c r="CU61" s="170">
        <f>CT61*(1-'Table de mortalité H'!$AC92)</f>
        <v>0.47904000000000002</v>
      </c>
      <c r="CV61" s="170">
        <f>CU61*(1-'Table de mortalité H'!$AC92)</f>
        <v>0.47904000000000002</v>
      </c>
      <c r="CW61" s="170">
        <f>CV61*(1-'Table de mortalité H'!$AC92)</f>
        <v>0.47904000000000002</v>
      </c>
      <c r="CX61" s="170">
        <f>CW61*(1-'Table de mortalité H'!$AC92)</f>
        <v>0.47904000000000002</v>
      </c>
      <c r="CY61" s="170">
        <f>CX61*(1-'Table de mortalité H'!$AC92)</f>
        <v>0.47904000000000002</v>
      </c>
      <c r="CZ61" s="170">
        <f>CY61*(1-'Table de mortalité H'!$AC92)</f>
        <v>0.47904000000000002</v>
      </c>
      <c r="DA61" s="170">
        <f>CZ61*(1-'Table de mortalité H'!$AC92)</f>
        <v>0.47904000000000002</v>
      </c>
      <c r="DB61" s="170">
        <f>DA61*(1-'Table de mortalité H'!$AC92)</f>
        <v>0.47904000000000002</v>
      </c>
      <c r="DC61" s="170">
        <f>DB61*(1-'Table de mortalité H'!$AC92)</f>
        <v>0.47904000000000002</v>
      </c>
      <c r="DD61" s="170">
        <f>DC61*(1-'Table de mortalité H'!$AC92)</f>
        <v>0.47904000000000002</v>
      </c>
      <c r="DE61" s="170">
        <f>DD61*(1-'Table de mortalité H'!$AC92)</f>
        <v>0.47904000000000002</v>
      </c>
      <c r="DF61" s="170">
        <f>DE61*(1-'Table de mortalité H'!$AC92)</f>
        <v>0.47904000000000002</v>
      </c>
      <c r="DG61" s="170">
        <f>DF61*(1-'Table de mortalité H'!$AC92)</f>
        <v>0.47904000000000002</v>
      </c>
      <c r="DH61" s="170">
        <f>DG61*(1-'Table de mortalité H'!$AC92)</f>
        <v>0.47904000000000002</v>
      </c>
      <c r="DI61" s="170">
        <f>DH61*(1-'Table de mortalité H'!$AC92)</f>
        <v>0.47904000000000002</v>
      </c>
      <c r="DJ61" s="170">
        <f>DI61*(1-'Table de mortalité H'!$AC92)</f>
        <v>0.47904000000000002</v>
      </c>
      <c r="DK61" s="170">
        <f>DJ61*(1-'Table de mortalité H'!$AC92)</f>
        <v>0.47904000000000002</v>
      </c>
    </row>
    <row r="62" spans="1:115" x14ac:dyDescent="0.25">
      <c r="A62" s="16"/>
      <c r="B62" s="16">
        <v>106</v>
      </c>
      <c r="C62" s="16"/>
      <c r="D62" s="170">
        <f>'Table de mortalité H'!AG93</f>
        <v>0.49928</v>
      </c>
      <c r="E62" s="170">
        <f>'Table de mortalité H'!AH93</f>
        <v>0.49928</v>
      </c>
      <c r="F62" s="170">
        <f>'Table de mortalité H'!AI93</f>
        <v>0.49928</v>
      </c>
      <c r="G62" s="170">
        <f>'Table de mortalité H'!AJ93</f>
        <v>0.49928</v>
      </c>
      <c r="H62" s="170">
        <f>'Table de mortalité H'!AK93</f>
        <v>0.49928</v>
      </c>
      <c r="I62" s="170">
        <f>'Table de mortalité H'!AL93</f>
        <v>0.49928</v>
      </c>
      <c r="J62" s="170">
        <f>'Table de mortalité H'!AM93</f>
        <v>0.49928</v>
      </c>
      <c r="K62" s="170">
        <f>'Table de mortalité H'!AN93</f>
        <v>0.49928</v>
      </c>
      <c r="L62" s="170">
        <f>'Table de mortalité H'!AO93</f>
        <v>0.49928</v>
      </c>
      <c r="M62" s="170">
        <f>'Table de mortalité H'!AP93</f>
        <v>0.49928</v>
      </c>
      <c r="N62" s="170">
        <f>'Table de mortalité H'!AQ93</f>
        <v>0.49928</v>
      </c>
      <c r="O62" s="170">
        <f>'Table de mortalité H'!AR93</f>
        <v>0.49928</v>
      </c>
      <c r="P62" s="170">
        <f>'Table de mortalité H'!AS93</f>
        <v>0.49928</v>
      </c>
      <c r="Q62" s="170">
        <f>'Table de mortalité H'!AT93</f>
        <v>0.49928</v>
      </c>
      <c r="R62" s="170">
        <f>'Table de mortalité H'!AU93</f>
        <v>0.49928</v>
      </c>
      <c r="S62" s="170">
        <f>'Table de mortalité H'!AV93</f>
        <v>0.49928</v>
      </c>
      <c r="T62" s="170">
        <f>'Table de mortalité H'!AW93</f>
        <v>0.49928</v>
      </c>
      <c r="U62" s="170">
        <f>'Table de mortalité H'!AX93</f>
        <v>0.49928</v>
      </c>
      <c r="V62" s="170">
        <f>'Table de mortalité H'!AY93</f>
        <v>0.49928</v>
      </c>
      <c r="W62" s="170">
        <f>'Table de mortalité H'!AZ93</f>
        <v>0.49928</v>
      </c>
      <c r="X62" s="170">
        <f>'Table de mortalité H'!BA93</f>
        <v>0.49928</v>
      </c>
      <c r="Y62" s="170">
        <f>'Table de mortalité H'!BB93</f>
        <v>0.49928</v>
      </c>
      <c r="Z62" s="170">
        <f>'Table de mortalité H'!BC93</f>
        <v>0.49928</v>
      </c>
      <c r="AA62" s="170">
        <f>'Table de mortalité H'!BD93</f>
        <v>0.49928</v>
      </c>
      <c r="AB62" s="170">
        <f>'Table de mortalité H'!BE93</f>
        <v>0.49928</v>
      </c>
      <c r="AC62" s="170">
        <f>'Table de mortalité H'!BF93</f>
        <v>0.49928</v>
      </c>
      <c r="AD62" s="170">
        <f>'Table de mortalité H'!BG93</f>
        <v>0.49928</v>
      </c>
      <c r="AE62" s="170">
        <f>'Table de mortalité H'!BH93</f>
        <v>0.49928</v>
      </c>
      <c r="AF62" s="170">
        <f>'Table de mortalité H'!BI93</f>
        <v>0.49928</v>
      </c>
      <c r="AG62" s="170">
        <f>AF62*(1-'Table de mortalité H'!$AC93)</f>
        <v>0.49928</v>
      </c>
      <c r="AH62" s="170">
        <f>AG62*(1-'Table de mortalité H'!$AC93)</f>
        <v>0.49928</v>
      </c>
      <c r="AI62" s="170">
        <f>AH62*(1-'Table de mortalité H'!$AC93)</f>
        <v>0.49928</v>
      </c>
      <c r="AJ62" s="170">
        <f>AI62*(1-'Table de mortalité H'!$AC93)</f>
        <v>0.49928</v>
      </c>
      <c r="AK62" s="170">
        <f>AJ62*(1-'Table de mortalité H'!$AC93)</f>
        <v>0.49928</v>
      </c>
      <c r="AL62" s="170">
        <f>AK62*(1-'Table de mortalité H'!$AC93)</f>
        <v>0.49928</v>
      </c>
      <c r="AM62" s="170">
        <f>AL62*(1-'Table de mortalité H'!$AC93)</f>
        <v>0.49928</v>
      </c>
      <c r="AN62" s="170">
        <f>AM62*(1-'Table de mortalité H'!$AC93)</f>
        <v>0.49928</v>
      </c>
      <c r="AO62" s="170">
        <f>AN62*(1-'Table de mortalité H'!$AC93)</f>
        <v>0.49928</v>
      </c>
      <c r="AP62" s="170">
        <f>AO62*(1-'Table de mortalité H'!$AC93)</f>
        <v>0.49928</v>
      </c>
      <c r="AQ62" s="170">
        <f>AP62*(1-'Table de mortalité H'!$AC93)</f>
        <v>0.49928</v>
      </c>
      <c r="AR62" s="170">
        <f>AQ62*(1-'Table de mortalité H'!$AC93)</f>
        <v>0.49928</v>
      </c>
      <c r="AS62" s="170">
        <f>AR62*(1-'Table de mortalité H'!$AC93)</f>
        <v>0.49928</v>
      </c>
      <c r="AT62" s="170">
        <f>AS62*(1-'Table de mortalité H'!$AC93)</f>
        <v>0.49928</v>
      </c>
      <c r="AU62" s="170">
        <f>AT62*(1-'Table de mortalité H'!$AC93)</f>
        <v>0.49928</v>
      </c>
      <c r="AV62" s="170">
        <f>AU62*(1-'Table de mortalité H'!$AC93)</f>
        <v>0.49928</v>
      </c>
      <c r="AW62" s="170">
        <f>AV62*(1-'Table de mortalité H'!$AC93)</f>
        <v>0.49928</v>
      </c>
      <c r="AX62" s="170">
        <f>AW62*(1-'Table de mortalité H'!$AC93)</f>
        <v>0.49928</v>
      </c>
      <c r="AY62" s="170">
        <f>AX62*(1-'Table de mortalité H'!$AC93)</f>
        <v>0.49928</v>
      </c>
      <c r="AZ62" s="170">
        <f>AY62*(1-'Table de mortalité H'!$AC93)</f>
        <v>0.49928</v>
      </c>
      <c r="BA62" s="170">
        <f>AZ62*(1-'Table de mortalité H'!$AC93)</f>
        <v>0.49928</v>
      </c>
      <c r="BB62" s="170">
        <f>BA62*(1-'Table de mortalité H'!$AC93)</f>
        <v>0.49928</v>
      </c>
      <c r="BC62" s="170">
        <f>BB62*(1-'Table de mortalité H'!$AC93)</f>
        <v>0.49928</v>
      </c>
      <c r="BD62" s="170">
        <f>BC62*(1-'Table de mortalité H'!$AC93)</f>
        <v>0.49928</v>
      </c>
      <c r="BE62" s="170">
        <f>BD62*(1-'Table de mortalité H'!$AC93)</f>
        <v>0.49928</v>
      </c>
      <c r="BF62" s="170">
        <f>BE62*(1-'Table de mortalité H'!$AC93)</f>
        <v>0.49928</v>
      </c>
      <c r="BG62" s="170">
        <f>BF62*(1-'Table de mortalité H'!$AC93)</f>
        <v>0.49928</v>
      </c>
      <c r="BH62" s="170">
        <f>BG62*(1-'Table de mortalité H'!$AC93)</f>
        <v>0.49928</v>
      </c>
      <c r="BI62" s="170">
        <f>BH62*(1-'Table de mortalité H'!$AC93)</f>
        <v>0.49928</v>
      </c>
      <c r="BJ62" s="170">
        <f>BI62*(1-'Table de mortalité H'!$AC93)</f>
        <v>0.49928</v>
      </c>
      <c r="BK62" s="170">
        <f>BJ62*(1-'Table de mortalité H'!$AC93)</f>
        <v>0.49928</v>
      </c>
      <c r="BL62" s="170">
        <f>BK62*(1-'Table de mortalité H'!$AC93)</f>
        <v>0.49928</v>
      </c>
      <c r="BM62" s="170">
        <f>BL62*(1-'Table de mortalité H'!$AC93)</f>
        <v>0.49928</v>
      </c>
      <c r="BN62" s="170">
        <f>BM62*(1-'Table de mortalité H'!$AC93)</f>
        <v>0.49928</v>
      </c>
      <c r="BO62" s="170">
        <f>BN62*(1-'Table de mortalité H'!$AC93)</f>
        <v>0.49928</v>
      </c>
      <c r="BP62" s="170">
        <f>BO62*(1-'Table de mortalité H'!$AC93)</f>
        <v>0.49928</v>
      </c>
      <c r="BQ62" s="170">
        <f>BP62*(1-'Table de mortalité H'!$AC93)</f>
        <v>0.49928</v>
      </c>
      <c r="BR62" s="170">
        <f>BQ62*(1-'Table de mortalité H'!$AC93)</f>
        <v>0.49928</v>
      </c>
      <c r="BS62" s="170">
        <f>BR62*(1-'Table de mortalité H'!$AC93)</f>
        <v>0.49928</v>
      </c>
      <c r="BT62" s="170">
        <f>BS62*(1-'Table de mortalité H'!$AC93)</f>
        <v>0.49928</v>
      </c>
      <c r="BU62" s="170">
        <f>BT62*(1-'Table de mortalité H'!$AC93)</f>
        <v>0.49928</v>
      </c>
      <c r="BV62" s="170">
        <f>BU62*(1-'Table de mortalité H'!$AC93)</f>
        <v>0.49928</v>
      </c>
      <c r="BW62" s="170">
        <f>BV62*(1-'Table de mortalité H'!$AC93)</f>
        <v>0.49928</v>
      </c>
      <c r="BX62" s="170">
        <f>BW62*(1-'Table de mortalité H'!$AC93)</f>
        <v>0.49928</v>
      </c>
      <c r="BY62" s="170">
        <f>BX62*(1-'Table de mortalité H'!$AC93)</f>
        <v>0.49928</v>
      </c>
      <c r="BZ62" s="170">
        <f>BY62*(1-'Table de mortalité H'!$AC93)</f>
        <v>0.49928</v>
      </c>
      <c r="CA62" s="170">
        <f>BZ62*(1-'Table de mortalité H'!$AC93)</f>
        <v>0.49928</v>
      </c>
      <c r="CB62" s="170">
        <f>CA62*(1-'Table de mortalité H'!$AC93)</f>
        <v>0.49928</v>
      </c>
      <c r="CC62" s="170">
        <f>CB62*(1-'Table de mortalité H'!$AC93)</f>
        <v>0.49928</v>
      </c>
      <c r="CD62" s="170">
        <f>CC62*(1-'Table de mortalité H'!$AC93)</f>
        <v>0.49928</v>
      </c>
      <c r="CE62" s="170">
        <f>CD62*(1-'Table de mortalité H'!$AC93)</f>
        <v>0.49928</v>
      </c>
      <c r="CF62" s="170">
        <f>CE62*(1-'Table de mortalité H'!$AC93)</f>
        <v>0.49928</v>
      </c>
      <c r="CG62" s="170">
        <f>CF62*(1-'Table de mortalité H'!$AC93)</f>
        <v>0.49928</v>
      </c>
      <c r="CH62" s="170">
        <f>CG62*(1-'Table de mortalité H'!$AC93)</f>
        <v>0.49928</v>
      </c>
      <c r="CI62" s="170">
        <f>CH62*(1-'Table de mortalité H'!$AC93)</f>
        <v>0.49928</v>
      </c>
      <c r="CJ62" s="170">
        <f>CI62*(1-'Table de mortalité H'!$AC93)</f>
        <v>0.49928</v>
      </c>
      <c r="CK62" s="170">
        <f>CJ62*(1-'Table de mortalité H'!$AC93)</f>
        <v>0.49928</v>
      </c>
      <c r="CL62" s="170">
        <f>CK62*(1-'Table de mortalité H'!$AC93)</f>
        <v>0.49928</v>
      </c>
      <c r="CM62" s="170">
        <f>CL62*(1-'Table de mortalité H'!$AC93)</f>
        <v>0.49928</v>
      </c>
      <c r="CN62" s="170">
        <f>CM62*(1-'Table de mortalité H'!$AC93)</f>
        <v>0.49928</v>
      </c>
      <c r="CO62" s="170">
        <f>CN62*(1-'Table de mortalité H'!$AC93)</f>
        <v>0.49928</v>
      </c>
      <c r="CP62" s="170">
        <f>CO62*(1-'Table de mortalité H'!$AC93)</f>
        <v>0.49928</v>
      </c>
      <c r="CQ62" s="170">
        <f>CP62*(1-'Table de mortalité H'!$AC93)</f>
        <v>0.49928</v>
      </c>
      <c r="CR62" s="170">
        <f>CQ62*(1-'Table de mortalité H'!$AC93)</f>
        <v>0.49928</v>
      </c>
      <c r="CS62" s="170">
        <f>CR62*(1-'Table de mortalité H'!$AC93)</f>
        <v>0.49928</v>
      </c>
      <c r="CT62" s="170">
        <f>CS62*(1-'Table de mortalité H'!$AC93)</f>
        <v>0.49928</v>
      </c>
      <c r="CU62" s="170">
        <f>CT62*(1-'Table de mortalité H'!$AC93)</f>
        <v>0.49928</v>
      </c>
      <c r="CV62" s="170">
        <f>CU62*(1-'Table de mortalité H'!$AC93)</f>
        <v>0.49928</v>
      </c>
      <c r="CW62" s="170">
        <f>CV62*(1-'Table de mortalité H'!$AC93)</f>
        <v>0.49928</v>
      </c>
      <c r="CX62" s="170">
        <f>CW62*(1-'Table de mortalité H'!$AC93)</f>
        <v>0.49928</v>
      </c>
      <c r="CY62" s="170">
        <f>CX62*(1-'Table de mortalité H'!$AC93)</f>
        <v>0.49928</v>
      </c>
      <c r="CZ62" s="170">
        <f>CY62*(1-'Table de mortalité H'!$AC93)</f>
        <v>0.49928</v>
      </c>
      <c r="DA62" s="170">
        <f>CZ62*(1-'Table de mortalité H'!$AC93)</f>
        <v>0.49928</v>
      </c>
      <c r="DB62" s="170">
        <f>DA62*(1-'Table de mortalité H'!$AC93)</f>
        <v>0.49928</v>
      </c>
      <c r="DC62" s="170">
        <f>DB62*(1-'Table de mortalité H'!$AC93)</f>
        <v>0.49928</v>
      </c>
      <c r="DD62" s="170">
        <f>DC62*(1-'Table de mortalité H'!$AC93)</f>
        <v>0.49928</v>
      </c>
      <c r="DE62" s="170">
        <f>DD62*(1-'Table de mortalité H'!$AC93)</f>
        <v>0.49928</v>
      </c>
      <c r="DF62" s="170">
        <f>DE62*(1-'Table de mortalité H'!$AC93)</f>
        <v>0.49928</v>
      </c>
      <c r="DG62" s="170">
        <f>DF62*(1-'Table de mortalité H'!$AC93)</f>
        <v>0.49928</v>
      </c>
      <c r="DH62" s="170">
        <f>DG62*(1-'Table de mortalité H'!$AC93)</f>
        <v>0.49928</v>
      </c>
      <c r="DI62" s="170">
        <f>DH62*(1-'Table de mortalité H'!$AC93)</f>
        <v>0.49928</v>
      </c>
      <c r="DJ62" s="170">
        <f>DI62*(1-'Table de mortalité H'!$AC93)</f>
        <v>0.49928</v>
      </c>
      <c r="DK62" s="170">
        <f>DJ62*(1-'Table de mortalité H'!$AC93)</f>
        <v>0.49928</v>
      </c>
    </row>
    <row r="63" spans="1:115" x14ac:dyDescent="0.25">
      <c r="A63" s="16"/>
      <c r="B63" s="16">
        <v>107</v>
      </c>
      <c r="C63" s="16"/>
      <c r="D63" s="170">
        <f>'Table de mortalité H'!AG94</f>
        <v>0.51949999999999996</v>
      </c>
      <c r="E63" s="170">
        <f>'Table de mortalité H'!AH94</f>
        <v>0.51949999999999996</v>
      </c>
      <c r="F63" s="170">
        <f>'Table de mortalité H'!AI94</f>
        <v>0.51949999999999996</v>
      </c>
      <c r="G63" s="170">
        <f>'Table de mortalité H'!AJ94</f>
        <v>0.51949999999999996</v>
      </c>
      <c r="H63" s="170">
        <f>'Table de mortalité H'!AK94</f>
        <v>0.51949999999999996</v>
      </c>
      <c r="I63" s="170">
        <f>'Table de mortalité H'!AL94</f>
        <v>0.51949999999999996</v>
      </c>
      <c r="J63" s="170">
        <f>'Table de mortalité H'!AM94</f>
        <v>0.51949999999999996</v>
      </c>
      <c r="K63" s="170">
        <f>'Table de mortalité H'!AN94</f>
        <v>0.51949999999999996</v>
      </c>
      <c r="L63" s="170">
        <f>'Table de mortalité H'!AO94</f>
        <v>0.51949999999999996</v>
      </c>
      <c r="M63" s="170">
        <f>'Table de mortalité H'!AP94</f>
        <v>0.51949999999999996</v>
      </c>
      <c r="N63" s="170">
        <f>'Table de mortalité H'!AQ94</f>
        <v>0.51949999999999996</v>
      </c>
      <c r="O63" s="170">
        <f>'Table de mortalité H'!AR94</f>
        <v>0.51949999999999996</v>
      </c>
      <c r="P63" s="170">
        <f>'Table de mortalité H'!AS94</f>
        <v>0.51949999999999996</v>
      </c>
      <c r="Q63" s="170">
        <f>'Table de mortalité H'!AT94</f>
        <v>0.51949999999999996</v>
      </c>
      <c r="R63" s="170">
        <f>'Table de mortalité H'!AU94</f>
        <v>0.51949999999999996</v>
      </c>
      <c r="S63" s="170">
        <f>'Table de mortalité H'!AV94</f>
        <v>0.51949999999999996</v>
      </c>
      <c r="T63" s="170">
        <f>'Table de mortalité H'!AW94</f>
        <v>0.51949999999999996</v>
      </c>
      <c r="U63" s="170">
        <f>'Table de mortalité H'!AX94</f>
        <v>0.51949999999999996</v>
      </c>
      <c r="V63" s="170">
        <f>'Table de mortalité H'!AY94</f>
        <v>0.51949999999999996</v>
      </c>
      <c r="W63" s="170">
        <f>'Table de mortalité H'!AZ94</f>
        <v>0.51949999999999996</v>
      </c>
      <c r="X63" s="170">
        <f>'Table de mortalité H'!BA94</f>
        <v>0.51949999999999996</v>
      </c>
      <c r="Y63" s="170">
        <f>'Table de mortalité H'!BB94</f>
        <v>0.51949999999999996</v>
      </c>
      <c r="Z63" s="170">
        <f>'Table de mortalité H'!BC94</f>
        <v>0.51949999999999996</v>
      </c>
      <c r="AA63" s="170">
        <f>'Table de mortalité H'!BD94</f>
        <v>0.51949999999999996</v>
      </c>
      <c r="AB63" s="170">
        <f>'Table de mortalité H'!BE94</f>
        <v>0.51949999999999996</v>
      </c>
      <c r="AC63" s="170">
        <f>'Table de mortalité H'!BF94</f>
        <v>0.51949999999999996</v>
      </c>
      <c r="AD63" s="170">
        <f>'Table de mortalité H'!BG94</f>
        <v>0.51949999999999996</v>
      </c>
      <c r="AE63" s="170">
        <f>'Table de mortalité H'!BH94</f>
        <v>0.51949999999999996</v>
      </c>
      <c r="AF63" s="170">
        <f>'Table de mortalité H'!BI94</f>
        <v>0.51949999999999996</v>
      </c>
      <c r="AG63" s="170">
        <f>AF63*(1-'Table de mortalité H'!$AC94)</f>
        <v>0.51949999999999996</v>
      </c>
      <c r="AH63" s="170">
        <f>AG63*(1-'Table de mortalité H'!$AC94)</f>
        <v>0.51949999999999996</v>
      </c>
      <c r="AI63" s="170">
        <f>AH63*(1-'Table de mortalité H'!$AC94)</f>
        <v>0.51949999999999996</v>
      </c>
      <c r="AJ63" s="170">
        <f>AI63*(1-'Table de mortalité H'!$AC94)</f>
        <v>0.51949999999999996</v>
      </c>
      <c r="AK63" s="170">
        <f>AJ63*(1-'Table de mortalité H'!$AC94)</f>
        <v>0.51949999999999996</v>
      </c>
      <c r="AL63" s="170">
        <f>AK63*(1-'Table de mortalité H'!$AC94)</f>
        <v>0.51949999999999996</v>
      </c>
      <c r="AM63" s="170">
        <f>AL63*(1-'Table de mortalité H'!$AC94)</f>
        <v>0.51949999999999996</v>
      </c>
      <c r="AN63" s="170">
        <f>AM63*(1-'Table de mortalité H'!$AC94)</f>
        <v>0.51949999999999996</v>
      </c>
      <c r="AO63" s="170">
        <f>AN63*(1-'Table de mortalité H'!$AC94)</f>
        <v>0.51949999999999996</v>
      </c>
      <c r="AP63" s="170">
        <f>AO63*(1-'Table de mortalité H'!$AC94)</f>
        <v>0.51949999999999996</v>
      </c>
      <c r="AQ63" s="170">
        <f>AP63*(1-'Table de mortalité H'!$AC94)</f>
        <v>0.51949999999999996</v>
      </c>
      <c r="AR63" s="170">
        <f>AQ63*(1-'Table de mortalité H'!$AC94)</f>
        <v>0.51949999999999996</v>
      </c>
      <c r="AS63" s="170">
        <f>AR63*(1-'Table de mortalité H'!$AC94)</f>
        <v>0.51949999999999996</v>
      </c>
      <c r="AT63" s="170">
        <f>AS63*(1-'Table de mortalité H'!$AC94)</f>
        <v>0.51949999999999996</v>
      </c>
      <c r="AU63" s="170">
        <f>AT63*(1-'Table de mortalité H'!$AC94)</f>
        <v>0.51949999999999996</v>
      </c>
      <c r="AV63" s="170">
        <f>AU63*(1-'Table de mortalité H'!$AC94)</f>
        <v>0.51949999999999996</v>
      </c>
      <c r="AW63" s="170">
        <f>AV63*(1-'Table de mortalité H'!$AC94)</f>
        <v>0.51949999999999996</v>
      </c>
      <c r="AX63" s="170">
        <f>AW63*(1-'Table de mortalité H'!$AC94)</f>
        <v>0.51949999999999996</v>
      </c>
      <c r="AY63" s="170">
        <f>AX63*(1-'Table de mortalité H'!$AC94)</f>
        <v>0.51949999999999996</v>
      </c>
      <c r="AZ63" s="170">
        <f>AY63*(1-'Table de mortalité H'!$AC94)</f>
        <v>0.51949999999999996</v>
      </c>
      <c r="BA63" s="170">
        <f>AZ63*(1-'Table de mortalité H'!$AC94)</f>
        <v>0.51949999999999996</v>
      </c>
      <c r="BB63" s="170">
        <f>BA63*(1-'Table de mortalité H'!$AC94)</f>
        <v>0.51949999999999996</v>
      </c>
      <c r="BC63" s="170">
        <f>BB63*(1-'Table de mortalité H'!$AC94)</f>
        <v>0.51949999999999996</v>
      </c>
      <c r="BD63" s="170">
        <f>BC63*(1-'Table de mortalité H'!$AC94)</f>
        <v>0.51949999999999996</v>
      </c>
      <c r="BE63" s="170">
        <f>BD63*(1-'Table de mortalité H'!$AC94)</f>
        <v>0.51949999999999996</v>
      </c>
      <c r="BF63" s="170">
        <f>BE63*(1-'Table de mortalité H'!$AC94)</f>
        <v>0.51949999999999996</v>
      </c>
      <c r="BG63" s="170">
        <f>BF63*(1-'Table de mortalité H'!$AC94)</f>
        <v>0.51949999999999996</v>
      </c>
      <c r="BH63" s="170">
        <f>BG63*(1-'Table de mortalité H'!$AC94)</f>
        <v>0.51949999999999996</v>
      </c>
      <c r="BI63" s="170">
        <f>BH63*(1-'Table de mortalité H'!$AC94)</f>
        <v>0.51949999999999996</v>
      </c>
      <c r="BJ63" s="170">
        <f>BI63*(1-'Table de mortalité H'!$AC94)</f>
        <v>0.51949999999999996</v>
      </c>
      <c r="BK63" s="170">
        <f>BJ63*(1-'Table de mortalité H'!$AC94)</f>
        <v>0.51949999999999996</v>
      </c>
      <c r="BL63" s="170">
        <f>BK63*(1-'Table de mortalité H'!$AC94)</f>
        <v>0.51949999999999996</v>
      </c>
      <c r="BM63" s="170">
        <f>BL63*(1-'Table de mortalité H'!$AC94)</f>
        <v>0.51949999999999996</v>
      </c>
      <c r="BN63" s="170">
        <f>BM63*(1-'Table de mortalité H'!$AC94)</f>
        <v>0.51949999999999996</v>
      </c>
      <c r="BO63" s="170">
        <f>BN63*(1-'Table de mortalité H'!$AC94)</f>
        <v>0.51949999999999996</v>
      </c>
      <c r="BP63" s="170">
        <f>BO63*(1-'Table de mortalité H'!$AC94)</f>
        <v>0.51949999999999996</v>
      </c>
      <c r="BQ63" s="170">
        <f>BP63*(1-'Table de mortalité H'!$AC94)</f>
        <v>0.51949999999999996</v>
      </c>
      <c r="BR63" s="170">
        <f>BQ63*(1-'Table de mortalité H'!$AC94)</f>
        <v>0.51949999999999996</v>
      </c>
      <c r="BS63" s="170">
        <f>BR63*(1-'Table de mortalité H'!$AC94)</f>
        <v>0.51949999999999996</v>
      </c>
      <c r="BT63" s="170">
        <f>BS63*(1-'Table de mortalité H'!$AC94)</f>
        <v>0.51949999999999996</v>
      </c>
      <c r="BU63" s="170">
        <f>BT63*(1-'Table de mortalité H'!$AC94)</f>
        <v>0.51949999999999996</v>
      </c>
      <c r="BV63" s="170">
        <f>BU63*(1-'Table de mortalité H'!$AC94)</f>
        <v>0.51949999999999996</v>
      </c>
      <c r="BW63" s="170">
        <f>BV63*(1-'Table de mortalité H'!$AC94)</f>
        <v>0.51949999999999996</v>
      </c>
      <c r="BX63" s="170">
        <f>BW63*(1-'Table de mortalité H'!$AC94)</f>
        <v>0.51949999999999996</v>
      </c>
      <c r="BY63" s="170">
        <f>BX63*(1-'Table de mortalité H'!$AC94)</f>
        <v>0.51949999999999996</v>
      </c>
      <c r="BZ63" s="170">
        <f>BY63*(1-'Table de mortalité H'!$AC94)</f>
        <v>0.51949999999999996</v>
      </c>
      <c r="CA63" s="170">
        <f>BZ63*(1-'Table de mortalité H'!$AC94)</f>
        <v>0.51949999999999996</v>
      </c>
      <c r="CB63" s="170">
        <f>CA63*(1-'Table de mortalité H'!$AC94)</f>
        <v>0.51949999999999996</v>
      </c>
      <c r="CC63" s="170">
        <f>CB63*(1-'Table de mortalité H'!$AC94)</f>
        <v>0.51949999999999996</v>
      </c>
      <c r="CD63" s="170">
        <f>CC63*(1-'Table de mortalité H'!$AC94)</f>
        <v>0.51949999999999996</v>
      </c>
      <c r="CE63" s="170">
        <f>CD63*(1-'Table de mortalité H'!$AC94)</f>
        <v>0.51949999999999996</v>
      </c>
      <c r="CF63" s="170">
        <f>CE63*(1-'Table de mortalité H'!$AC94)</f>
        <v>0.51949999999999996</v>
      </c>
      <c r="CG63" s="170">
        <f>CF63*(1-'Table de mortalité H'!$AC94)</f>
        <v>0.51949999999999996</v>
      </c>
      <c r="CH63" s="170">
        <f>CG63*(1-'Table de mortalité H'!$AC94)</f>
        <v>0.51949999999999996</v>
      </c>
      <c r="CI63" s="170">
        <f>CH63*(1-'Table de mortalité H'!$AC94)</f>
        <v>0.51949999999999996</v>
      </c>
      <c r="CJ63" s="170">
        <f>CI63*(1-'Table de mortalité H'!$AC94)</f>
        <v>0.51949999999999996</v>
      </c>
      <c r="CK63" s="170">
        <f>CJ63*(1-'Table de mortalité H'!$AC94)</f>
        <v>0.51949999999999996</v>
      </c>
      <c r="CL63" s="170">
        <f>CK63*(1-'Table de mortalité H'!$AC94)</f>
        <v>0.51949999999999996</v>
      </c>
      <c r="CM63" s="170">
        <f>CL63*(1-'Table de mortalité H'!$AC94)</f>
        <v>0.51949999999999996</v>
      </c>
      <c r="CN63" s="170">
        <f>CM63*(1-'Table de mortalité H'!$AC94)</f>
        <v>0.51949999999999996</v>
      </c>
      <c r="CO63" s="170">
        <f>CN63*(1-'Table de mortalité H'!$AC94)</f>
        <v>0.51949999999999996</v>
      </c>
      <c r="CP63" s="170">
        <f>CO63*(1-'Table de mortalité H'!$AC94)</f>
        <v>0.51949999999999996</v>
      </c>
      <c r="CQ63" s="170">
        <f>CP63*(1-'Table de mortalité H'!$AC94)</f>
        <v>0.51949999999999996</v>
      </c>
      <c r="CR63" s="170">
        <f>CQ63*(1-'Table de mortalité H'!$AC94)</f>
        <v>0.51949999999999996</v>
      </c>
      <c r="CS63" s="170">
        <f>CR63*(1-'Table de mortalité H'!$AC94)</f>
        <v>0.51949999999999996</v>
      </c>
      <c r="CT63" s="170">
        <f>CS63*(1-'Table de mortalité H'!$AC94)</f>
        <v>0.51949999999999996</v>
      </c>
      <c r="CU63" s="170">
        <f>CT63*(1-'Table de mortalité H'!$AC94)</f>
        <v>0.51949999999999996</v>
      </c>
      <c r="CV63" s="170">
        <f>CU63*(1-'Table de mortalité H'!$AC94)</f>
        <v>0.51949999999999996</v>
      </c>
      <c r="CW63" s="170">
        <f>CV63*(1-'Table de mortalité H'!$AC94)</f>
        <v>0.51949999999999996</v>
      </c>
      <c r="CX63" s="170">
        <f>CW63*(1-'Table de mortalité H'!$AC94)</f>
        <v>0.51949999999999996</v>
      </c>
      <c r="CY63" s="170">
        <f>CX63*(1-'Table de mortalité H'!$AC94)</f>
        <v>0.51949999999999996</v>
      </c>
      <c r="CZ63" s="170">
        <f>CY63*(1-'Table de mortalité H'!$AC94)</f>
        <v>0.51949999999999996</v>
      </c>
      <c r="DA63" s="170">
        <f>CZ63*(1-'Table de mortalité H'!$AC94)</f>
        <v>0.51949999999999996</v>
      </c>
      <c r="DB63" s="170">
        <f>DA63*(1-'Table de mortalité H'!$AC94)</f>
        <v>0.51949999999999996</v>
      </c>
      <c r="DC63" s="170">
        <f>DB63*(1-'Table de mortalité H'!$AC94)</f>
        <v>0.51949999999999996</v>
      </c>
      <c r="DD63" s="170">
        <f>DC63*(1-'Table de mortalité H'!$AC94)</f>
        <v>0.51949999999999996</v>
      </c>
      <c r="DE63" s="170">
        <f>DD63*(1-'Table de mortalité H'!$AC94)</f>
        <v>0.51949999999999996</v>
      </c>
      <c r="DF63" s="170">
        <f>DE63*(1-'Table de mortalité H'!$AC94)</f>
        <v>0.51949999999999996</v>
      </c>
      <c r="DG63" s="170">
        <f>DF63*(1-'Table de mortalité H'!$AC94)</f>
        <v>0.51949999999999996</v>
      </c>
      <c r="DH63" s="170">
        <f>DG63*(1-'Table de mortalité H'!$AC94)</f>
        <v>0.51949999999999996</v>
      </c>
      <c r="DI63" s="170">
        <f>DH63*(1-'Table de mortalité H'!$AC94)</f>
        <v>0.51949999999999996</v>
      </c>
      <c r="DJ63" s="170">
        <f>DI63*(1-'Table de mortalité H'!$AC94)</f>
        <v>0.51949999999999996</v>
      </c>
      <c r="DK63" s="170">
        <f>DJ63*(1-'Table de mortalité H'!$AC94)</f>
        <v>0.51949999999999996</v>
      </c>
    </row>
    <row r="64" spans="1:115" x14ac:dyDescent="0.25">
      <c r="A64" s="16"/>
      <c r="B64" s="16">
        <v>108</v>
      </c>
      <c r="C64" s="16"/>
      <c r="D64" s="170">
        <f>'Table de mortalité H'!AG95</f>
        <v>0.53969999999999996</v>
      </c>
      <c r="E64" s="170">
        <f>'Table de mortalité H'!AH95</f>
        <v>0.53969999999999996</v>
      </c>
      <c r="F64" s="170">
        <f>'Table de mortalité H'!AI95</f>
        <v>0.53969999999999996</v>
      </c>
      <c r="G64" s="170">
        <f>'Table de mortalité H'!AJ95</f>
        <v>0.53969999999999996</v>
      </c>
      <c r="H64" s="170">
        <f>'Table de mortalité H'!AK95</f>
        <v>0.53969999999999996</v>
      </c>
      <c r="I64" s="170">
        <f>'Table de mortalité H'!AL95</f>
        <v>0.53969999999999996</v>
      </c>
      <c r="J64" s="170">
        <f>'Table de mortalité H'!AM95</f>
        <v>0.53969999999999996</v>
      </c>
      <c r="K64" s="170">
        <f>'Table de mortalité H'!AN95</f>
        <v>0.53969999999999996</v>
      </c>
      <c r="L64" s="170">
        <f>'Table de mortalité H'!AO95</f>
        <v>0.53969999999999996</v>
      </c>
      <c r="M64" s="170">
        <f>'Table de mortalité H'!AP95</f>
        <v>0.53969999999999996</v>
      </c>
      <c r="N64" s="170">
        <f>'Table de mortalité H'!AQ95</f>
        <v>0.53969999999999996</v>
      </c>
      <c r="O64" s="170">
        <f>'Table de mortalité H'!AR95</f>
        <v>0.53969999999999996</v>
      </c>
      <c r="P64" s="170">
        <f>'Table de mortalité H'!AS95</f>
        <v>0.53969999999999996</v>
      </c>
      <c r="Q64" s="170">
        <f>'Table de mortalité H'!AT95</f>
        <v>0.53969999999999996</v>
      </c>
      <c r="R64" s="170">
        <f>'Table de mortalité H'!AU95</f>
        <v>0.53969999999999996</v>
      </c>
      <c r="S64" s="170">
        <f>'Table de mortalité H'!AV95</f>
        <v>0.53969999999999996</v>
      </c>
      <c r="T64" s="170">
        <f>'Table de mortalité H'!AW95</f>
        <v>0.53969999999999996</v>
      </c>
      <c r="U64" s="170">
        <f>'Table de mortalité H'!AX95</f>
        <v>0.53969999999999996</v>
      </c>
      <c r="V64" s="170">
        <f>'Table de mortalité H'!AY95</f>
        <v>0.53969999999999996</v>
      </c>
      <c r="W64" s="170">
        <f>'Table de mortalité H'!AZ95</f>
        <v>0.53969999999999996</v>
      </c>
      <c r="X64" s="170">
        <f>'Table de mortalité H'!BA95</f>
        <v>0.53969999999999996</v>
      </c>
      <c r="Y64" s="170">
        <f>'Table de mortalité H'!BB95</f>
        <v>0.53969999999999996</v>
      </c>
      <c r="Z64" s="170">
        <f>'Table de mortalité H'!BC95</f>
        <v>0.53969999999999996</v>
      </c>
      <c r="AA64" s="170">
        <f>'Table de mortalité H'!BD95</f>
        <v>0.53969999999999996</v>
      </c>
      <c r="AB64" s="170">
        <f>'Table de mortalité H'!BE95</f>
        <v>0.53969999999999996</v>
      </c>
      <c r="AC64" s="170">
        <f>'Table de mortalité H'!BF95</f>
        <v>0.53969999999999996</v>
      </c>
      <c r="AD64" s="170">
        <f>'Table de mortalité H'!BG95</f>
        <v>0.53969999999999996</v>
      </c>
      <c r="AE64" s="170">
        <f>'Table de mortalité H'!BH95</f>
        <v>0.53969999999999996</v>
      </c>
      <c r="AF64" s="170">
        <f>'Table de mortalité H'!BI95</f>
        <v>0.53969999999999996</v>
      </c>
      <c r="AG64" s="170">
        <f>AF64*(1-'Table de mortalité H'!$AC95)</f>
        <v>0.53969999999999996</v>
      </c>
      <c r="AH64" s="170">
        <f>AG64*(1-'Table de mortalité H'!$AC95)</f>
        <v>0.53969999999999996</v>
      </c>
      <c r="AI64" s="170">
        <f>AH64*(1-'Table de mortalité H'!$AC95)</f>
        <v>0.53969999999999996</v>
      </c>
      <c r="AJ64" s="170">
        <f>AI64*(1-'Table de mortalité H'!$AC95)</f>
        <v>0.53969999999999996</v>
      </c>
      <c r="AK64" s="170">
        <f>AJ64*(1-'Table de mortalité H'!$AC95)</f>
        <v>0.53969999999999996</v>
      </c>
      <c r="AL64" s="170">
        <f>AK64*(1-'Table de mortalité H'!$AC95)</f>
        <v>0.53969999999999996</v>
      </c>
      <c r="AM64" s="170">
        <f>AL64*(1-'Table de mortalité H'!$AC95)</f>
        <v>0.53969999999999996</v>
      </c>
      <c r="AN64" s="170">
        <f>AM64*(1-'Table de mortalité H'!$AC95)</f>
        <v>0.53969999999999996</v>
      </c>
      <c r="AO64" s="170">
        <f>AN64*(1-'Table de mortalité H'!$AC95)</f>
        <v>0.53969999999999996</v>
      </c>
      <c r="AP64" s="170">
        <f>AO64*(1-'Table de mortalité H'!$AC95)</f>
        <v>0.53969999999999996</v>
      </c>
      <c r="AQ64" s="170">
        <f>AP64*(1-'Table de mortalité H'!$AC95)</f>
        <v>0.53969999999999996</v>
      </c>
      <c r="AR64" s="170">
        <f>AQ64*(1-'Table de mortalité H'!$AC95)</f>
        <v>0.53969999999999996</v>
      </c>
      <c r="AS64" s="170">
        <f>AR64*(1-'Table de mortalité H'!$AC95)</f>
        <v>0.53969999999999996</v>
      </c>
      <c r="AT64" s="170">
        <f>AS64*(1-'Table de mortalité H'!$AC95)</f>
        <v>0.53969999999999996</v>
      </c>
      <c r="AU64" s="170">
        <f>AT64*(1-'Table de mortalité H'!$AC95)</f>
        <v>0.53969999999999996</v>
      </c>
      <c r="AV64" s="170">
        <f>AU64*(1-'Table de mortalité H'!$AC95)</f>
        <v>0.53969999999999996</v>
      </c>
      <c r="AW64" s="170">
        <f>AV64*(1-'Table de mortalité H'!$AC95)</f>
        <v>0.53969999999999996</v>
      </c>
      <c r="AX64" s="170">
        <f>AW64*(1-'Table de mortalité H'!$AC95)</f>
        <v>0.53969999999999996</v>
      </c>
      <c r="AY64" s="170">
        <f>AX64*(1-'Table de mortalité H'!$AC95)</f>
        <v>0.53969999999999996</v>
      </c>
      <c r="AZ64" s="170">
        <f>AY64*(1-'Table de mortalité H'!$AC95)</f>
        <v>0.53969999999999996</v>
      </c>
      <c r="BA64" s="170">
        <f>AZ64*(1-'Table de mortalité H'!$AC95)</f>
        <v>0.53969999999999996</v>
      </c>
      <c r="BB64" s="170">
        <f>BA64*(1-'Table de mortalité H'!$AC95)</f>
        <v>0.53969999999999996</v>
      </c>
      <c r="BC64" s="170">
        <f>BB64*(1-'Table de mortalité H'!$AC95)</f>
        <v>0.53969999999999996</v>
      </c>
      <c r="BD64" s="170">
        <f>BC64*(1-'Table de mortalité H'!$AC95)</f>
        <v>0.53969999999999996</v>
      </c>
      <c r="BE64" s="170">
        <f>BD64*(1-'Table de mortalité H'!$AC95)</f>
        <v>0.53969999999999996</v>
      </c>
      <c r="BF64" s="170">
        <f>BE64*(1-'Table de mortalité H'!$AC95)</f>
        <v>0.53969999999999996</v>
      </c>
      <c r="BG64" s="170">
        <f>BF64*(1-'Table de mortalité H'!$AC95)</f>
        <v>0.53969999999999996</v>
      </c>
      <c r="BH64" s="170">
        <f>BG64*(1-'Table de mortalité H'!$AC95)</f>
        <v>0.53969999999999996</v>
      </c>
      <c r="BI64" s="170">
        <f>BH64*(1-'Table de mortalité H'!$AC95)</f>
        <v>0.53969999999999996</v>
      </c>
      <c r="BJ64" s="170">
        <f>BI64*(1-'Table de mortalité H'!$AC95)</f>
        <v>0.53969999999999996</v>
      </c>
      <c r="BK64" s="170">
        <f>BJ64*(1-'Table de mortalité H'!$AC95)</f>
        <v>0.53969999999999996</v>
      </c>
      <c r="BL64" s="170">
        <f>BK64*(1-'Table de mortalité H'!$AC95)</f>
        <v>0.53969999999999996</v>
      </c>
      <c r="BM64" s="170">
        <f>BL64*(1-'Table de mortalité H'!$AC95)</f>
        <v>0.53969999999999996</v>
      </c>
      <c r="BN64" s="170">
        <f>BM64*(1-'Table de mortalité H'!$AC95)</f>
        <v>0.53969999999999996</v>
      </c>
      <c r="BO64" s="170">
        <f>BN64*(1-'Table de mortalité H'!$AC95)</f>
        <v>0.53969999999999996</v>
      </c>
      <c r="BP64" s="170">
        <f>BO64*(1-'Table de mortalité H'!$AC95)</f>
        <v>0.53969999999999996</v>
      </c>
      <c r="BQ64" s="170">
        <f>BP64*(1-'Table de mortalité H'!$AC95)</f>
        <v>0.53969999999999996</v>
      </c>
      <c r="BR64" s="170">
        <f>BQ64*(1-'Table de mortalité H'!$AC95)</f>
        <v>0.53969999999999996</v>
      </c>
      <c r="BS64" s="170">
        <f>BR64*(1-'Table de mortalité H'!$AC95)</f>
        <v>0.53969999999999996</v>
      </c>
      <c r="BT64" s="170">
        <f>BS64*(1-'Table de mortalité H'!$AC95)</f>
        <v>0.53969999999999996</v>
      </c>
      <c r="BU64" s="170">
        <f>BT64*(1-'Table de mortalité H'!$AC95)</f>
        <v>0.53969999999999996</v>
      </c>
      <c r="BV64" s="170">
        <f>BU64*(1-'Table de mortalité H'!$AC95)</f>
        <v>0.53969999999999996</v>
      </c>
      <c r="BW64" s="170">
        <f>BV64*(1-'Table de mortalité H'!$AC95)</f>
        <v>0.53969999999999996</v>
      </c>
      <c r="BX64" s="170">
        <f>BW64*(1-'Table de mortalité H'!$AC95)</f>
        <v>0.53969999999999996</v>
      </c>
      <c r="BY64" s="170">
        <f>BX64*(1-'Table de mortalité H'!$AC95)</f>
        <v>0.53969999999999996</v>
      </c>
      <c r="BZ64" s="170">
        <f>BY64*(1-'Table de mortalité H'!$AC95)</f>
        <v>0.53969999999999996</v>
      </c>
      <c r="CA64" s="170">
        <f>BZ64*(1-'Table de mortalité H'!$AC95)</f>
        <v>0.53969999999999996</v>
      </c>
      <c r="CB64" s="170">
        <f>CA64*(1-'Table de mortalité H'!$AC95)</f>
        <v>0.53969999999999996</v>
      </c>
      <c r="CC64" s="170">
        <f>CB64*(1-'Table de mortalité H'!$AC95)</f>
        <v>0.53969999999999996</v>
      </c>
      <c r="CD64" s="170">
        <f>CC64*(1-'Table de mortalité H'!$AC95)</f>
        <v>0.53969999999999996</v>
      </c>
      <c r="CE64" s="170">
        <f>CD64*(1-'Table de mortalité H'!$AC95)</f>
        <v>0.53969999999999996</v>
      </c>
      <c r="CF64" s="170">
        <f>CE64*(1-'Table de mortalité H'!$AC95)</f>
        <v>0.53969999999999996</v>
      </c>
      <c r="CG64" s="170">
        <f>CF64*(1-'Table de mortalité H'!$AC95)</f>
        <v>0.53969999999999996</v>
      </c>
      <c r="CH64" s="170">
        <f>CG64*(1-'Table de mortalité H'!$AC95)</f>
        <v>0.53969999999999996</v>
      </c>
      <c r="CI64" s="170">
        <f>CH64*(1-'Table de mortalité H'!$AC95)</f>
        <v>0.53969999999999996</v>
      </c>
      <c r="CJ64" s="170">
        <f>CI64*(1-'Table de mortalité H'!$AC95)</f>
        <v>0.53969999999999996</v>
      </c>
      <c r="CK64" s="170">
        <f>CJ64*(1-'Table de mortalité H'!$AC95)</f>
        <v>0.53969999999999996</v>
      </c>
      <c r="CL64" s="170">
        <f>CK64*(1-'Table de mortalité H'!$AC95)</f>
        <v>0.53969999999999996</v>
      </c>
      <c r="CM64" s="170">
        <f>CL64*(1-'Table de mortalité H'!$AC95)</f>
        <v>0.53969999999999996</v>
      </c>
      <c r="CN64" s="170">
        <f>CM64*(1-'Table de mortalité H'!$AC95)</f>
        <v>0.53969999999999996</v>
      </c>
      <c r="CO64" s="170">
        <f>CN64*(1-'Table de mortalité H'!$AC95)</f>
        <v>0.53969999999999996</v>
      </c>
      <c r="CP64" s="170">
        <f>CO64*(1-'Table de mortalité H'!$AC95)</f>
        <v>0.53969999999999996</v>
      </c>
      <c r="CQ64" s="170">
        <f>CP64*(1-'Table de mortalité H'!$AC95)</f>
        <v>0.53969999999999996</v>
      </c>
      <c r="CR64" s="170">
        <f>CQ64*(1-'Table de mortalité H'!$AC95)</f>
        <v>0.53969999999999996</v>
      </c>
      <c r="CS64" s="170">
        <f>CR64*(1-'Table de mortalité H'!$AC95)</f>
        <v>0.53969999999999996</v>
      </c>
      <c r="CT64" s="170">
        <f>CS64*(1-'Table de mortalité H'!$AC95)</f>
        <v>0.53969999999999996</v>
      </c>
      <c r="CU64" s="170">
        <f>CT64*(1-'Table de mortalité H'!$AC95)</f>
        <v>0.53969999999999996</v>
      </c>
      <c r="CV64" s="170">
        <f>CU64*(1-'Table de mortalité H'!$AC95)</f>
        <v>0.53969999999999996</v>
      </c>
      <c r="CW64" s="170">
        <f>CV64*(1-'Table de mortalité H'!$AC95)</f>
        <v>0.53969999999999996</v>
      </c>
      <c r="CX64" s="170">
        <f>CW64*(1-'Table de mortalité H'!$AC95)</f>
        <v>0.53969999999999996</v>
      </c>
      <c r="CY64" s="170">
        <f>CX64*(1-'Table de mortalité H'!$AC95)</f>
        <v>0.53969999999999996</v>
      </c>
      <c r="CZ64" s="170">
        <f>CY64*(1-'Table de mortalité H'!$AC95)</f>
        <v>0.53969999999999996</v>
      </c>
      <c r="DA64" s="170">
        <f>CZ64*(1-'Table de mortalité H'!$AC95)</f>
        <v>0.53969999999999996</v>
      </c>
      <c r="DB64" s="170">
        <f>DA64*(1-'Table de mortalité H'!$AC95)</f>
        <v>0.53969999999999996</v>
      </c>
      <c r="DC64" s="170">
        <f>DB64*(1-'Table de mortalité H'!$AC95)</f>
        <v>0.53969999999999996</v>
      </c>
      <c r="DD64" s="170">
        <f>DC64*(1-'Table de mortalité H'!$AC95)</f>
        <v>0.53969999999999996</v>
      </c>
      <c r="DE64" s="170">
        <f>DD64*(1-'Table de mortalité H'!$AC95)</f>
        <v>0.53969999999999996</v>
      </c>
      <c r="DF64" s="170">
        <f>DE64*(1-'Table de mortalité H'!$AC95)</f>
        <v>0.53969999999999996</v>
      </c>
      <c r="DG64" s="170">
        <f>DF64*(1-'Table de mortalité H'!$AC95)</f>
        <v>0.53969999999999996</v>
      </c>
      <c r="DH64" s="170">
        <f>DG64*(1-'Table de mortalité H'!$AC95)</f>
        <v>0.53969999999999996</v>
      </c>
      <c r="DI64" s="170">
        <f>DH64*(1-'Table de mortalité H'!$AC95)</f>
        <v>0.53969999999999996</v>
      </c>
      <c r="DJ64" s="170">
        <f>DI64*(1-'Table de mortalité H'!$AC95)</f>
        <v>0.53969999999999996</v>
      </c>
      <c r="DK64" s="170">
        <f>DJ64*(1-'Table de mortalité H'!$AC95)</f>
        <v>0.53969999999999996</v>
      </c>
    </row>
    <row r="65" spans="1:115" x14ac:dyDescent="0.25">
      <c r="A65" s="16"/>
      <c r="B65" s="16">
        <v>109</v>
      </c>
      <c r="C65" s="16"/>
      <c r="D65" s="170">
        <f>'Table de mortalité H'!AG96</f>
        <v>0.55986999999999998</v>
      </c>
      <c r="E65" s="170">
        <f>'Table de mortalité H'!AH96</f>
        <v>0.55986999999999998</v>
      </c>
      <c r="F65" s="170">
        <f>'Table de mortalité H'!AI96</f>
        <v>0.55986999999999998</v>
      </c>
      <c r="G65" s="170">
        <f>'Table de mortalité H'!AJ96</f>
        <v>0.55986999999999998</v>
      </c>
      <c r="H65" s="170">
        <f>'Table de mortalité H'!AK96</f>
        <v>0.55986999999999998</v>
      </c>
      <c r="I65" s="170">
        <f>'Table de mortalité H'!AL96</f>
        <v>0.55986999999999998</v>
      </c>
      <c r="J65" s="170">
        <f>'Table de mortalité H'!AM96</f>
        <v>0.55986999999999998</v>
      </c>
      <c r="K65" s="170">
        <f>'Table de mortalité H'!AN96</f>
        <v>0.55986999999999998</v>
      </c>
      <c r="L65" s="170">
        <f>'Table de mortalité H'!AO96</f>
        <v>0.55986999999999998</v>
      </c>
      <c r="M65" s="170">
        <f>'Table de mortalité H'!AP96</f>
        <v>0.55986999999999998</v>
      </c>
      <c r="N65" s="170">
        <f>'Table de mortalité H'!AQ96</f>
        <v>0.55986999999999998</v>
      </c>
      <c r="O65" s="170">
        <f>'Table de mortalité H'!AR96</f>
        <v>0.55986999999999998</v>
      </c>
      <c r="P65" s="170">
        <f>'Table de mortalité H'!AS96</f>
        <v>0.55986999999999998</v>
      </c>
      <c r="Q65" s="170">
        <f>'Table de mortalité H'!AT96</f>
        <v>0.55986999999999998</v>
      </c>
      <c r="R65" s="170">
        <f>'Table de mortalité H'!AU96</f>
        <v>0.55986999999999998</v>
      </c>
      <c r="S65" s="170">
        <f>'Table de mortalité H'!AV96</f>
        <v>0.55986999999999998</v>
      </c>
      <c r="T65" s="170">
        <f>'Table de mortalité H'!AW96</f>
        <v>0.55986999999999998</v>
      </c>
      <c r="U65" s="170">
        <f>'Table de mortalité H'!AX96</f>
        <v>0.55986999999999998</v>
      </c>
      <c r="V65" s="170">
        <f>'Table de mortalité H'!AY96</f>
        <v>0.55986999999999998</v>
      </c>
      <c r="W65" s="170">
        <f>'Table de mortalité H'!AZ96</f>
        <v>0.55986999999999998</v>
      </c>
      <c r="X65" s="170">
        <f>'Table de mortalité H'!BA96</f>
        <v>0.55986999999999998</v>
      </c>
      <c r="Y65" s="170">
        <f>'Table de mortalité H'!BB96</f>
        <v>0.55986999999999998</v>
      </c>
      <c r="Z65" s="170">
        <f>'Table de mortalité H'!BC96</f>
        <v>0.55986999999999998</v>
      </c>
      <c r="AA65" s="170">
        <f>'Table de mortalité H'!BD96</f>
        <v>0.55986999999999998</v>
      </c>
      <c r="AB65" s="170">
        <f>'Table de mortalité H'!BE96</f>
        <v>0.55986999999999998</v>
      </c>
      <c r="AC65" s="170">
        <f>'Table de mortalité H'!BF96</f>
        <v>0.55986999999999998</v>
      </c>
      <c r="AD65" s="170">
        <f>'Table de mortalité H'!BG96</f>
        <v>0.55986999999999998</v>
      </c>
      <c r="AE65" s="170">
        <f>'Table de mortalité H'!BH96</f>
        <v>0.55986999999999998</v>
      </c>
      <c r="AF65" s="170">
        <f>'Table de mortalité H'!BI96</f>
        <v>0.55986999999999998</v>
      </c>
      <c r="AG65" s="170">
        <f>AF65*(1-'Table de mortalité H'!$AC96)</f>
        <v>0.55986999999999998</v>
      </c>
      <c r="AH65" s="170">
        <f>AG65*(1-'Table de mortalité H'!$AC96)</f>
        <v>0.55986999999999998</v>
      </c>
      <c r="AI65" s="170">
        <f>AH65*(1-'Table de mortalité H'!$AC96)</f>
        <v>0.55986999999999998</v>
      </c>
      <c r="AJ65" s="170">
        <f>AI65*(1-'Table de mortalité H'!$AC96)</f>
        <v>0.55986999999999998</v>
      </c>
      <c r="AK65" s="170">
        <f>AJ65*(1-'Table de mortalité H'!$AC96)</f>
        <v>0.55986999999999998</v>
      </c>
      <c r="AL65" s="170">
        <f>AK65*(1-'Table de mortalité H'!$AC96)</f>
        <v>0.55986999999999998</v>
      </c>
      <c r="AM65" s="170">
        <f>AL65*(1-'Table de mortalité H'!$AC96)</f>
        <v>0.55986999999999998</v>
      </c>
      <c r="AN65" s="170">
        <f>AM65*(1-'Table de mortalité H'!$AC96)</f>
        <v>0.55986999999999998</v>
      </c>
      <c r="AO65" s="170">
        <f>AN65*(1-'Table de mortalité H'!$AC96)</f>
        <v>0.55986999999999998</v>
      </c>
      <c r="AP65" s="170">
        <f>AO65*(1-'Table de mortalité H'!$AC96)</f>
        <v>0.55986999999999998</v>
      </c>
      <c r="AQ65" s="170">
        <f>AP65*(1-'Table de mortalité H'!$AC96)</f>
        <v>0.55986999999999998</v>
      </c>
      <c r="AR65" s="170">
        <f>AQ65*(1-'Table de mortalité H'!$AC96)</f>
        <v>0.55986999999999998</v>
      </c>
      <c r="AS65" s="170">
        <f>AR65*(1-'Table de mortalité H'!$AC96)</f>
        <v>0.55986999999999998</v>
      </c>
      <c r="AT65" s="170">
        <f>AS65*(1-'Table de mortalité H'!$AC96)</f>
        <v>0.55986999999999998</v>
      </c>
      <c r="AU65" s="170">
        <f>AT65*(1-'Table de mortalité H'!$AC96)</f>
        <v>0.55986999999999998</v>
      </c>
      <c r="AV65" s="170">
        <f>AU65*(1-'Table de mortalité H'!$AC96)</f>
        <v>0.55986999999999998</v>
      </c>
      <c r="AW65" s="170">
        <f>AV65*(1-'Table de mortalité H'!$AC96)</f>
        <v>0.55986999999999998</v>
      </c>
      <c r="AX65" s="170">
        <f>AW65*(1-'Table de mortalité H'!$AC96)</f>
        <v>0.55986999999999998</v>
      </c>
      <c r="AY65" s="170">
        <f>AX65*(1-'Table de mortalité H'!$AC96)</f>
        <v>0.55986999999999998</v>
      </c>
      <c r="AZ65" s="170">
        <f>AY65*(1-'Table de mortalité H'!$AC96)</f>
        <v>0.55986999999999998</v>
      </c>
      <c r="BA65" s="170">
        <f>AZ65*(1-'Table de mortalité H'!$AC96)</f>
        <v>0.55986999999999998</v>
      </c>
      <c r="BB65" s="170">
        <f>BA65*(1-'Table de mortalité H'!$AC96)</f>
        <v>0.55986999999999998</v>
      </c>
      <c r="BC65" s="170">
        <f>BB65*(1-'Table de mortalité H'!$AC96)</f>
        <v>0.55986999999999998</v>
      </c>
      <c r="BD65" s="170">
        <f>BC65*(1-'Table de mortalité H'!$AC96)</f>
        <v>0.55986999999999998</v>
      </c>
      <c r="BE65" s="170">
        <f>BD65*(1-'Table de mortalité H'!$AC96)</f>
        <v>0.55986999999999998</v>
      </c>
      <c r="BF65" s="170">
        <f>BE65*(1-'Table de mortalité H'!$AC96)</f>
        <v>0.55986999999999998</v>
      </c>
      <c r="BG65" s="170">
        <f>BF65*(1-'Table de mortalité H'!$AC96)</f>
        <v>0.55986999999999998</v>
      </c>
      <c r="BH65" s="170">
        <f>BG65*(1-'Table de mortalité H'!$AC96)</f>
        <v>0.55986999999999998</v>
      </c>
      <c r="BI65" s="170">
        <f>BH65*(1-'Table de mortalité H'!$AC96)</f>
        <v>0.55986999999999998</v>
      </c>
      <c r="BJ65" s="170">
        <f>BI65*(1-'Table de mortalité H'!$AC96)</f>
        <v>0.55986999999999998</v>
      </c>
      <c r="BK65" s="170">
        <f>BJ65*(1-'Table de mortalité H'!$AC96)</f>
        <v>0.55986999999999998</v>
      </c>
      <c r="BL65" s="170">
        <f>BK65*(1-'Table de mortalité H'!$AC96)</f>
        <v>0.55986999999999998</v>
      </c>
      <c r="BM65" s="170">
        <f>BL65*(1-'Table de mortalité H'!$AC96)</f>
        <v>0.55986999999999998</v>
      </c>
      <c r="BN65" s="170">
        <f>BM65*(1-'Table de mortalité H'!$AC96)</f>
        <v>0.55986999999999998</v>
      </c>
      <c r="BO65" s="170">
        <f>BN65*(1-'Table de mortalité H'!$AC96)</f>
        <v>0.55986999999999998</v>
      </c>
      <c r="BP65" s="170">
        <f>BO65*(1-'Table de mortalité H'!$AC96)</f>
        <v>0.55986999999999998</v>
      </c>
      <c r="BQ65" s="170">
        <f>BP65*(1-'Table de mortalité H'!$AC96)</f>
        <v>0.55986999999999998</v>
      </c>
      <c r="BR65" s="170">
        <f>BQ65*(1-'Table de mortalité H'!$AC96)</f>
        <v>0.55986999999999998</v>
      </c>
      <c r="BS65" s="170">
        <f>BR65*(1-'Table de mortalité H'!$AC96)</f>
        <v>0.55986999999999998</v>
      </c>
      <c r="BT65" s="170">
        <f>BS65*(1-'Table de mortalité H'!$AC96)</f>
        <v>0.55986999999999998</v>
      </c>
      <c r="BU65" s="170">
        <f>BT65*(1-'Table de mortalité H'!$AC96)</f>
        <v>0.55986999999999998</v>
      </c>
      <c r="BV65" s="170">
        <f>BU65*(1-'Table de mortalité H'!$AC96)</f>
        <v>0.55986999999999998</v>
      </c>
      <c r="BW65" s="170">
        <f>BV65*(1-'Table de mortalité H'!$AC96)</f>
        <v>0.55986999999999998</v>
      </c>
      <c r="BX65" s="170">
        <f>BW65*(1-'Table de mortalité H'!$AC96)</f>
        <v>0.55986999999999998</v>
      </c>
      <c r="BY65" s="170">
        <f>BX65*(1-'Table de mortalité H'!$AC96)</f>
        <v>0.55986999999999998</v>
      </c>
      <c r="BZ65" s="170">
        <f>BY65*(1-'Table de mortalité H'!$AC96)</f>
        <v>0.55986999999999998</v>
      </c>
      <c r="CA65" s="170">
        <f>BZ65*(1-'Table de mortalité H'!$AC96)</f>
        <v>0.55986999999999998</v>
      </c>
      <c r="CB65" s="170">
        <f>CA65*(1-'Table de mortalité H'!$AC96)</f>
        <v>0.55986999999999998</v>
      </c>
      <c r="CC65" s="170">
        <f>CB65*(1-'Table de mortalité H'!$AC96)</f>
        <v>0.55986999999999998</v>
      </c>
      <c r="CD65" s="170">
        <f>CC65*(1-'Table de mortalité H'!$AC96)</f>
        <v>0.55986999999999998</v>
      </c>
      <c r="CE65" s="170">
        <f>CD65*(1-'Table de mortalité H'!$AC96)</f>
        <v>0.55986999999999998</v>
      </c>
      <c r="CF65" s="170">
        <f>CE65*(1-'Table de mortalité H'!$AC96)</f>
        <v>0.55986999999999998</v>
      </c>
      <c r="CG65" s="170">
        <f>CF65*(1-'Table de mortalité H'!$AC96)</f>
        <v>0.55986999999999998</v>
      </c>
      <c r="CH65" s="170">
        <f>CG65*(1-'Table de mortalité H'!$AC96)</f>
        <v>0.55986999999999998</v>
      </c>
      <c r="CI65" s="170">
        <f>CH65*(1-'Table de mortalité H'!$AC96)</f>
        <v>0.55986999999999998</v>
      </c>
      <c r="CJ65" s="170">
        <f>CI65*(1-'Table de mortalité H'!$AC96)</f>
        <v>0.55986999999999998</v>
      </c>
      <c r="CK65" s="170">
        <f>CJ65*(1-'Table de mortalité H'!$AC96)</f>
        <v>0.55986999999999998</v>
      </c>
      <c r="CL65" s="170">
        <f>CK65*(1-'Table de mortalité H'!$AC96)</f>
        <v>0.55986999999999998</v>
      </c>
      <c r="CM65" s="170">
        <f>CL65*(1-'Table de mortalité H'!$AC96)</f>
        <v>0.55986999999999998</v>
      </c>
      <c r="CN65" s="170">
        <f>CM65*(1-'Table de mortalité H'!$AC96)</f>
        <v>0.55986999999999998</v>
      </c>
      <c r="CO65" s="170">
        <f>CN65*(1-'Table de mortalité H'!$AC96)</f>
        <v>0.55986999999999998</v>
      </c>
      <c r="CP65" s="170">
        <f>CO65*(1-'Table de mortalité H'!$AC96)</f>
        <v>0.55986999999999998</v>
      </c>
      <c r="CQ65" s="170">
        <f>CP65*(1-'Table de mortalité H'!$AC96)</f>
        <v>0.55986999999999998</v>
      </c>
      <c r="CR65" s="170">
        <f>CQ65*(1-'Table de mortalité H'!$AC96)</f>
        <v>0.55986999999999998</v>
      </c>
      <c r="CS65" s="170">
        <f>CR65*(1-'Table de mortalité H'!$AC96)</f>
        <v>0.55986999999999998</v>
      </c>
      <c r="CT65" s="170">
        <f>CS65*(1-'Table de mortalité H'!$AC96)</f>
        <v>0.55986999999999998</v>
      </c>
      <c r="CU65" s="170">
        <f>CT65*(1-'Table de mortalité H'!$AC96)</f>
        <v>0.55986999999999998</v>
      </c>
      <c r="CV65" s="170">
        <f>CU65*(1-'Table de mortalité H'!$AC96)</f>
        <v>0.55986999999999998</v>
      </c>
      <c r="CW65" s="170">
        <f>CV65*(1-'Table de mortalité H'!$AC96)</f>
        <v>0.55986999999999998</v>
      </c>
      <c r="CX65" s="170">
        <f>CW65*(1-'Table de mortalité H'!$AC96)</f>
        <v>0.55986999999999998</v>
      </c>
      <c r="CY65" s="170">
        <f>CX65*(1-'Table de mortalité H'!$AC96)</f>
        <v>0.55986999999999998</v>
      </c>
      <c r="CZ65" s="170">
        <f>CY65*(1-'Table de mortalité H'!$AC96)</f>
        <v>0.55986999999999998</v>
      </c>
      <c r="DA65" s="170">
        <f>CZ65*(1-'Table de mortalité H'!$AC96)</f>
        <v>0.55986999999999998</v>
      </c>
      <c r="DB65" s="170">
        <f>DA65*(1-'Table de mortalité H'!$AC96)</f>
        <v>0.55986999999999998</v>
      </c>
      <c r="DC65" s="170">
        <f>DB65*(1-'Table de mortalité H'!$AC96)</f>
        <v>0.55986999999999998</v>
      </c>
      <c r="DD65" s="170">
        <f>DC65*(1-'Table de mortalité H'!$AC96)</f>
        <v>0.55986999999999998</v>
      </c>
      <c r="DE65" s="170">
        <f>DD65*(1-'Table de mortalité H'!$AC96)</f>
        <v>0.55986999999999998</v>
      </c>
      <c r="DF65" s="170">
        <f>DE65*(1-'Table de mortalité H'!$AC96)</f>
        <v>0.55986999999999998</v>
      </c>
      <c r="DG65" s="170">
        <f>DF65*(1-'Table de mortalité H'!$AC96)</f>
        <v>0.55986999999999998</v>
      </c>
      <c r="DH65" s="170">
        <f>DG65*(1-'Table de mortalité H'!$AC96)</f>
        <v>0.55986999999999998</v>
      </c>
      <c r="DI65" s="170">
        <f>DH65*(1-'Table de mortalité H'!$AC96)</f>
        <v>0.55986999999999998</v>
      </c>
      <c r="DJ65" s="170">
        <f>DI65*(1-'Table de mortalité H'!$AC96)</f>
        <v>0.55986999999999998</v>
      </c>
      <c r="DK65" s="170">
        <f>DJ65*(1-'Table de mortalité H'!$AC96)</f>
        <v>0.55986999999999998</v>
      </c>
    </row>
    <row r="66" spans="1:115" x14ac:dyDescent="0.25">
      <c r="A66" s="16"/>
      <c r="B66" s="16">
        <v>110</v>
      </c>
      <c r="C66" s="16"/>
      <c r="D66" s="170">
        <f>'Table de mortalité H'!AG97</f>
        <v>0.57999999999999996</v>
      </c>
      <c r="E66" s="170">
        <f>'Table de mortalité H'!AH97</f>
        <v>0.57999999999999996</v>
      </c>
      <c r="F66" s="170">
        <f>'Table de mortalité H'!AI97</f>
        <v>0.57999999999999996</v>
      </c>
      <c r="G66" s="170">
        <f>'Table de mortalité H'!AJ97</f>
        <v>0.57999999999999996</v>
      </c>
      <c r="H66" s="170">
        <f>'Table de mortalité H'!AK97</f>
        <v>0.57999999999999996</v>
      </c>
      <c r="I66" s="170">
        <f>'Table de mortalité H'!AL97</f>
        <v>0.57999999999999996</v>
      </c>
      <c r="J66" s="170">
        <f>'Table de mortalité H'!AM97</f>
        <v>0.57999999999999996</v>
      </c>
      <c r="K66" s="170">
        <f>'Table de mortalité H'!AN97</f>
        <v>0.57999999999999996</v>
      </c>
      <c r="L66" s="170">
        <f>'Table de mortalité H'!AO97</f>
        <v>0.57999999999999996</v>
      </c>
      <c r="M66" s="170">
        <f>'Table de mortalité H'!AP97</f>
        <v>0.57999999999999996</v>
      </c>
      <c r="N66" s="170">
        <f>'Table de mortalité H'!AQ97</f>
        <v>0.57999999999999996</v>
      </c>
      <c r="O66" s="170">
        <f>'Table de mortalité H'!AR97</f>
        <v>0.57999999999999996</v>
      </c>
      <c r="P66" s="170">
        <f>'Table de mortalité H'!AS97</f>
        <v>0.57999999999999996</v>
      </c>
      <c r="Q66" s="170">
        <f>'Table de mortalité H'!AT97</f>
        <v>0.57999999999999996</v>
      </c>
      <c r="R66" s="170">
        <f>'Table de mortalité H'!AU97</f>
        <v>0.57999999999999996</v>
      </c>
      <c r="S66" s="170">
        <f>'Table de mortalité H'!AV97</f>
        <v>0.57999999999999996</v>
      </c>
      <c r="T66" s="170">
        <f>'Table de mortalité H'!AW97</f>
        <v>0.57999999999999996</v>
      </c>
      <c r="U66" s="170">
        <f>'Table de mortalité H'!AX97</f>
        <v>0.57999999999999996</v>
      </c>
      <c r="V66" s="170">
        <f>'Table de mortalité H'!AY97</f>
        <v>0.57999999999999996</v>
      </c>
      <c r="W66" s="170">
        <f>'Table de mortalité H'!AZ97</f>
        <v>0.57999999999999996</v>
      </c>
      <c r="X66" s="170">
        <f>'Table de mortalité H'!BA97</f>
        <v>0.57999999999999996</v>
      </c>
      <c r="Y66" s="170">
        <f>'Table de mortalité H'!BB97</f>
        <v>0.57999999999999996</v>
      </c>
      <c r="Z66" s="170">
        <f>'Table de mortalité H'!BC97</f>
        <v>0.57999999999999996</v>
      </c>
      <c r="AA66" s="170">
        <f>'Table de mortalité H'!BD97</f>
        <v>0.57999999999999996</v>
      </c>
      <c r="AB66" s="170">
        <f>'Table de mortalité H'!BE97</f>
        <v>0.57999999999999996</v>
      </c>
      <c r="AC66" s="170">
        <f>'Table de mortalité H'!BF97</f>
        <v>0.57999999999999996</v>
      </c>
      <c r="AD66" s="170">
        <f>'Table de mortalité H'!BG97</f>
        <v>0.57999999999999996</v>
      </c>
      <c r="AE66" s="170">
        <f>'Table de mortalité H'!BH97</f>
        <v>0.57999999999999996</v>
      </c>
      <c r="AF66" s="170">
        <f>'Table de mortalité H'!BI97</f>
        <v>0.57999999999999996</v>
      </c>
      <c r="AG66" s="170">
        <f>AF66*(1-'Table de mortalité H'!$AC97)</f>
        <v>0.57999999999999996</v>
      </c>
      <c r="AH66" s="170">
        <f>AG66*(1-'Table de mortalité H'!$AC97)</f>
        <v>0.57999999999999996</v>
      </c>
      <c r="AI66" s="170">
        <f>AH66*(1-'Table de mortalité H'!$AC97)</f>
        <v>0.57999999999999996</v>
      </c>
      <c r="AJ66" s="170">
        <f>AI66*(1-'Table de mortalité H'!$AC97)</f>
        <v>0.57999999999999996</v>
      </c>
      <c r="AK66" s="170">
        <f>AJ66*(1-'Table de mortalité H'!$AC97)</f>
        <v>0.57999999999999996</v>
      </c>
      <c r="AL66" s="170">
        <f>AK66*(1-'Table de mortalité H'!$AC97)</f>
        <v>0.57999999999999996</v>
      </c>
      <c r="AM66" s="170">
        <f>AL66*(1-'Table de mortalité H'!$AC97)</f>
        <v>0.57999999999999996</v>
      </c>
      <c r="AN66" s="170">
        <f>AM66*(1-'Table de mortalité H'!$AC97)</f>
        <v>0.57999999999999996</v>
      </c>
      <c r="AO66" s="170">
        <f>AN66*(1-'Table de mortalité H'!$AC97)</f>
        <v>0.57999999999999996</v>
      </c>
      <c r="AP66" s="170">
        <f>AO66*(1-'Table de mortalité H'!$AC97)</f>
        <v>0.57999999999999996</v>
      </c>
      <c r="AQ66" s="170">
        <f>AP66*(1-'Table de mortalité H'!$AC97)</f>
        <v>0.57999999999999996</v>
      </c>
      <c r="AR66" s="170">
        <f>AQ66*(1-'Table de mortalité H'!$AC97)</f>
        <v>0.57999999999999996</v>
      </c>
      <c r="AS66" s="170">
        <f>AR66*(1-'Table de mortalité H'!$AC97)</f>
        <v>0.57999999999999996</v>
      </c>
      <c r="AT66" s="170">
        <f>AS66*(1-'Table de mortalité H'!$AC97)</f>
        <v>0.57999999999999996</v>
      </c>
      <c r="AU66" s="170">
        <f>AT66*(1-'Table de mortalité H'!$AC97)</f>
        <v>0.57999999999999996</v>
      </c>
      <c r="AV66" s="170">
        <f>AU66*(1-'Table de mortalité H'!$AC97)</f>
        <v>0.57999999999999996</v>
      </c>
      <c r="AW66" s="170">
        <f>AV66*(1-'Table de mortalité H'!$AC97)</f>
        <v>0.57999999999999996</v>
      </c>
      <c r="AX66" s="170">
        <f>AW66*(1-'Table de mortalité H'!$AC97)</f>
        <v>0.57999999999999996</v>
      </c>
      <c r="AY66" s="170">
        <f>AX66*(1-'Table de mortalité H'!$AC97)</f>
        <v>0.57999999999999996</v>
      </c>
      <c r="AZ66" s="170">
        <f>AY66*(1-'Table de mortalité H'!$AC97)</f>
        <v>0.57999999999999996</v>
      </c>
      <c r="BA66" s="170">
        <f>AZ66*(1-'Table de mortalité H'!$AC97)</f>
        <v>0.57999999999999996</v>
      </c>
      <c r="BB66" s="170">
        <f>BA66*(1-'Table de mortalité H'!$AC97)</f>
        <v>0.57999999999999996</v>
      </c>
      <c r="BC66" s="170">
        <f>BB66*(1-'Table de mortalité H'!$AC97)</f>
        <v>0.57999999999999996</v>
      </c>
      <c r="BD66" s="170">
        <f>BC66*(1-'Table de mortalité H'!$AC97)</f>
        <v>0.57999999999999996</v>
      </c>
      <c r="BE66" s="170">
        <f>BD66*(1-'Table de mortalité H'!$AC97)</f>
        <v>0.57999999999999996</v>
      </c>
      <c r="BF66" s="170">
        <f>BE66*(1-'Table de mortalité H'!$AC97)</f>
        <v>0.57999999999999996</v>
      </c>
      <c r="BG66" s="170">
        <f>BF66*(1-'Table de mortalité H'!$AC97)</f>
        <v>0.57999999999999996</v>
      </c>
      <c r="BH66" s="170">
        <f>BG66*(1-'Table de mortalité H'!$AC97)</f>
        <v>0.57999999999999996</v>
      </c>
      <c r="BI66" s="170">
        <f>BH66*(1-'Table de mortalité H'!$AC97)</f>
        <v>0.57999999999999996</v>
      </c>
      <c r="BJ66" s="170">
        <f>BI66*(1-'Table de mortalité H'!$AC97)</f>
        <v>0.57999999999999996</v>
      </c>
      <c r="BK66" s="170">
        <f>BJ66*(1-'Table de mortalité H'!$AC97)</f>
        <v>0.57999999999999996</v>
      </c>
      <c r="BL66" s="170">
        <f>BK66*(1-'Table de mortalité H'!$AC97)</f>
        <v>0.57999999999999996</v>
      </c>
      <c r="BM66" s="170">
        <f>BL66*(1-'Table de mortalité H'!$AC97)</f>
        <v>0.57999999999999996</v>
      </c>
      <c r="BN66" s="170">
        <f>BM66*(1-'Table de mortalité H'!$AC97)</f>
        <v>0.57999999999999996</v>
      </c>
      <c r="BO66" s="170">
        <f>BN66*(1-'Table de mortalité H'!$AC97)</f>
        <v>0.57999999999999996</v>
      </c>
      <c r="BP66" s="170">
        <f>BO66*(1-'Table de mortalité H'!$AC97)</f>
        <v>0.57999999999999996</v>
      </c>
      <c r="BQ66" s="170">
        <f>BP66*(1-'Table de mortalité H'!$AC97)</f>
        <v>0.57999999999999996</v>
      </c>
      <c r="BR66" s="170">
        <f>BQ66*(1-'Table de mortalité H'!$AC97)</f>
        <v>0.57999999999999996</v>
      </c>
      <c r="BS66" s="170">
        <f>BR66*(1-'Table de mortalité H'!$AC97)</f>
        <v>0.57999999999999996</v>
      </c>
      <c r="BT66" s="170">
        <f>BS66*(1-'Table de mortalité H'!$AC97)</f>
        <v>0.57999999999999996</v>
      </c>
      <c r="BU66" s="170">
        <f>BT66*(1-'Table de mortalité H'!$AC97)</f>
        <v>0.57999999999999996</v>
      </c>
      <c r="BV66" s="170">
        <f>BU66*(1-'Table de mortalité H'!$AC97)</f>
        <v>0.57999999999999996</v>
      </c>
      <c r="BW66" s="170">
        <f>BV66*(1-'Table de mortalité H'!$AC97)</f>
        <v>0.57999999999999996</v>
      </c>
      <c r="BX66" s="170">
        <f>BW66*(1-'Table de mortalité H'!$AC97)</f>
        <v>0.57999999999999996</v>
      </c>
      <c r="BY66" s="170">
        <f>BX66*(1-'Table de mortalité H'!$AC97)</f>
        <v>0.57999999999999996</v>
      </c>
      <c r="BZ66" s="170">
        <f>BY66*(1-'Table de mortalité H'!$AC97)</f>
        <v>0.57999999999999996</v>
      </c>
      <c r="CA66" s="170">
        <f>BZ66*(1-'Table de mortalité H'!$AC97)</f>
        <v>0.57999999999999996</v>
      </c>
      <c r="CB66" s="170">
        <f>CA66*(1-'Table de mortalité H'!$AC97)</f>
        <v>0.57999999999999996</v>
      </c>
      <c r="CC66" s="170">
        <f>CB66*(1-'Table de mortalité H'!$AC97)</f>
        <v>0.57999999999999996</v>
      </c>
      <c r="CD66" s="170">
        <f>CC66*(1-'Table de mortalité H'!$AC97)</f>
        <v>0.57999999999999996</v>
      </c>
      <c r="CE66" s="170">
        <f>CD66*(1-'Table de mortalité H'!$AC97)</f>
        <v>0.57999999999999996</v>
      </c>
      <c r="CF66" s="170">
        <f>CE66*(1-'Table de mortalité H'!$AC97)</f>
        <v>0.57999999999999996</v>
      </c>
      <c r="CG66" s="170">
        <f>CF66*(1-'Table de mortalité H'!$AC97)</f>
        <v>0.57999999999999996</v>
      </c>
      <c r="CH66" s="170">
        <f>CG66*(1-'Table de mortalité H'!$AC97)</f>
        <v>0.57999999999999996</v>
      </c>
      <c r="CI66" s="170">
        <f>CH66*(1-'Table de mortalité H'!$AC97)</f>
        <v>0.57999999999999996</v>
      </c>
      <c r="CJ66" s="170">
        <f>CI66*(1-'Table de mortalité H'!$AC97)</f>
        <v>0.57999999999999996</v>
      </c>
      <c r="CK66" s="170">
        <f>CJ66*(1-'Table de mortalité H'!$AC97)</f>
        <v>0.57999999999999996</v>
      </c>
      <c r="CL66" s="170">
        <f>CK66*(1-'Table de mortalité H'!$AC97)</f>
        <v>0.57999999999999996</v>
      </c>
      <c r="CM66" s="170">
        <f>CL66*(1-'Table de mortalité H'!$AC97)</f>
        <v>0.57999999999999996</v>
      </c>
      <c r="CN66" s="170">
        <f>CM66*(1-'Table de mortalité H'!$AC97)</f>
        <v>0.57999999999999996</v>
      </c>
      <c r="CO66" s="170">
        <f>CN66*(1-'Table de mortalité H'!$AC97)</f>
        <v>0.57999999999999996</v>
      </c>
      <c r="CP66" s="170">
        <f>CO66*(1-'Table de mortalité H'!$AC97)</f>
        <v>0.57999999999999996</v>
      </c>
      <c r="CQ66" s="170">
        <f>CP66*(1-'Table de mortalité H'!$AC97)</f>
        <v>0.57999999999999996</v>
      </c>
      <c r="CR66" s="170">
        <f>CQ66*(1-'Table de mortalité H'!$AC97)</f>
        <v>0.57999999999999996</v>
      </c>
      <c r="CS66" s="170">
        <f>CR66*(1-'Table de mortalité H'!$AC97)</f>
        <v>0.57999999999999996</v>
      </c>
      <c r="CT66" s="170">
        <f>CS66*(1-'Table de mortalité H'!$AC97)</f>
        <v>0.57999999999999996</v>
      </c>
      <c r="CU66" s="170">
        <f>CT66*(1-'Table de mortalité H'!$AC97)</f>
        <v>0.57999999999999996</v>
      </c>
      <c r="CV66" s="170">
        <f>CU66*(1-'Table de mortalité H'!$AC97)</f>
        <v>0.57999999999999996</v>
      </c>
      <c r="CW66" s="170">
        <f>CV66*(1-'Table de mortalité H'!$AC97)</f>
        <v>0.57999999999999996</v>
      </c>
      <c r="CX66" s="170">
        <f>CW66*(1-'Table de mortalité H'!$AC97)</f>
        <v>0.57999999999999996</v>
      </c>
      <c r="CY66" s="170">
        <f>CX66*(1-'Table de mortalité H'!$AC97)</f>
        <v>0.57999999999999996</v>
      </c>
      <c r="CZ66" s="170">
        <f>CY66*(1-'Table de mortalité H'!$AC97)</f>
        <v>0.57999999999999996</v>
      </c>
      <c r="DA66" s="170">
        <f>CZ66*(1-'Table de mortalité H'!$AC97)</f>
        <v>0.57999999999999996</v>
      </c>
      <c r="DB66" s="170">
        <f>DA66*(1-'Table de mortalité H'!$AC97)</f>
        <v>0.57999999999999996</v>
      </c>
      <c r="DC66" s="170">
        <f>DB66*(1-'Table de mortalité H'!$AC97)</f>
        <v>0.57999999999999996</v>
      </c>
      <c r="DD66" s="170">
        <f>DC66*(1-'Table de mortalité H'!$AC97)</f>
        <v>0.57999999999999996</v>
      </c>
      <c r="DE66" s="170">
        <f>DD66*(1-'Table de mortalité H'!$AC97)</f>
        <v>0.57999999999999996</v>
      </c>
      <c r="DF66" s="170">
        <f>DE66*(1-'Table de mortalité H'!$AC97)</f>
        <v>0.57999999999999996</v>
      </c>
      <c r="DG66" s="170">
        <f>DF66*(1-'Table de mortalité H'!$AC97)</f>
        <v>0.57999999999999996</v>
      </c>
      <c r="DH66" s="170">
        <f>DG66*(1-'Table de mortalité H'!$AC97)</f>
        <v>0.57999999999999996</v>
      </c>
      <c r="DI66" s="170">
        <f>DH66*(1-'Table de mortalité H'!$AC97)</f>
        <v>0.57999999999999996</v>
      </c>
      <c r="DJ66" s="170">
        <f>DI66*(1-'Table de mortalité H'!$AC97)</f>
        <v>0.57999999999999996</v>
      </c>
      <c r="DK66" s="170">
        <f>DJ66*(1-'Table de mortalité H'!$AC97)</f>
        <v>0.57999999999999996</v>
      </c>
    </row>
    <row r="67" spans="1:115" x14ac:dyDescent="0.25">
      <c r="A67" s="16"/>
      <c r="B67" s="16">
        <v>111</v>
      </c>
      <c r="C67" s="16"/>
      <c r="D67" s="170">
        <f>'Table de mortalité H'!AG98</f>
        <v>0.6</v>
      </c>
      <c r="E67" s="170">
        <f>'Table de mortalité H'!AH98</f>
        <v>0.6</v>
      </c>
      <c r="F67" s="170">
        <f>'Table de mortalité H'!AI98</f>
        <v>0.6</v>
      </c>
      <c r="G67" s="170">
        <f>'Table de mortalité H'!AJ98</f>
        <v>0.6</v>
      </c>
      <c r="H67" s="170">
        <f>'Table de mortalité H'!AK98</f>
        <v>0.6</v>
      </c>
      <c r="I67" s="170">
        <f>'Table de mortalité H'!AL98</f>
        <v>0.6</v>
      </c>
      <c r="J67" s="170">
        <f>'Table de mortalité H'!AM98</f>
        <v>0.6</v>
      </c>
      <c r="K67" s="170">
        <f>'Table de mortalité H'!AN98</f>
        <v>0.6</v>
      </c>
      <c r="L67" s="170">
        <f>'Table de mortalité H'!AO98</f>
        <v>0.6</v>
      </c>
      <c r="M67" s="170">
        <f>'Table de mortalité H'!AP98</f>
        <v>0.6</v>
      </c>
      <c r="N67" s="170">
        <f>'Table de mortalité H'!AQ98</f>
        <v>0.6</v>
      </c>
      <c r="O67" s="170">
        <f>'Table de mortalité H'!AR98</f>
        <v>0.6</v>
      </c>
      <c r="P67" s="170">
        <f>'Table de mortalité H'!AS98</f>
        <v>0.6</v>
      </c>
      <c r="Q67" s="170">
        <f>'Table de mortalité H'!AT98</f>
        <v>0.6</v>
      </c>
      <c r="R67" s="170">
        <f>'Table de mortalité H'!AU98</f>
        <v>0.6</v>
      </c>
      <c r="S67" s="170">
        <f>'Table de mortalité H'!AV98</f>
        <v>0.6</v>
      </c>
      <c r="T67" s="170">
        <f>'Table de mortalité H'!AW98</f>
        <v>0.6</v>
      </c>
      <c r="U67" s="170">
        <f>'Table de mortalité H'!AX98</f>
        <v>0.6</v>
      </c>
      <c r="V67" s="170">
        <f>'Table de mortalité H'!AY98</f>
        <v>0.6</v>
      </c>
      <c r="W67" s="170">
        <f>'Table de mortalité H'!AZ98</f>
        <v>0.6</v>
      </c>
      <c r="X67" s="170">
        <f>'Table de mortalité H'!BA98</f>
        <v>0.6</v>
      </c>
      <c r="Y67" s="170">
        <f>'Table de mortalité H'!BB98</f>
        <v>0.6</v>
      </c>
      <c r="Z67" s="170">
        <f>'Table de mortalité H'!BC98</f>
        <v>0.6</v>
      </c>
      <c r="AA67" s="170">
        <f>'Table de mortalité H'!BD98</f>
        <v>0.6</v>
      </c>
      <c r="AB67" s="170">
        <f>'Table de mortalité H'!BE98</f>
        <v>0.6</v>
      </c>
      <c r="AC67" s="170">
        <f>'Table de mortalité H'!BF98</f>
        <v>0.6</v>
      </c>
      <c r="AD67" s="170">
        <f>'Table de mortalité H'!BG98</f>
        <v>0.6</v>
      </c>
      <c r="AE67" s="170">
        <f>'Table de mortalité H'!BH98</f>
        <v>0.6</v>
      </c>
      <c r="AF67" s="170">
        <f>'Table de mortalité H'!BI98</f>
        <v>0.6</v>
      </c>
      <c r="AG67" s="170">
        <f>AF67*(1-'Table de mortalité H'!$AC98)</f>
        <v>0.6</v>
      </c>
      <c r="AH67" s="170">
        <f>AG67*(1-'Table de mortalité H'!$AC98)</f>
        <v>0.6</v>
      </c>
      <c r="AI67" s="170">
        <f>AH67*(1-'Table de mortalité H'!$AC98)</f>
        <v>0.6</v>
      </c>
      <c r="AJ67" s="170">
        <f>AI67*(1-'Table de mortalité H'!$AC98)</f>
        <v>0.6</v>
      </c>
      <c r="AK67" s="170">
        <f>AJ67*(1-'Table de mortalité H'!$AC98)</f>
        <v>0.6</v>
      </c>
      <c r="AL67" s="170">
        <f>AK67*(1-'Table de mortalité H'!$AC98)</f>
        <v>0.6</v>
      </c>
      <c r="AM67" s="170">
        <f>AL67*(1-'Table de mortalité H'!$AC98)</f>
        <v>0.6</v>
      </c>
      <c r="AN67" s="170">
        <f>AM67*(1-'Table de mortalité H'!$AC98)</f>
        <v>0.6</v>
      </c>
      <c r="AO67" s="170">
        <f>AN67*(1-'Table de mortalité H'!$AC98)</f>
        <v>0.6</v>
      </c>
      <c r="AP67" s="170">
        <f>AO67*(1-'Table de mortalité H'!$AC98)</f>
        <v>0.6</v>
      </c>
      <c r="AQ67" s="170">
        <f>AP67*(1-'Table de mortalité H'!$AC98)</f>
        <v>0.6</v>
      </c>
      <c r="AR67" s="170">
        <f>AQ67*(1-'Table de mortalité H'!$AC98)</f>
        <v>0.6</v>
      </c>
      <c r="AS67" s="170">
        <f>AR67*(1-'Table de mortalité H'!$AC98)</f>
        <v>0.6</v>
      </c>
      <c r="AT67" s="170">
        <f>AS67*(1-'Table de mortalité H'!$AC98)</f>
        <v>0.6</v>
      </c>
      <c r="AU67" s="170">
        <f>AT67*(1-'Table de mortalité H'!$AC98)</f>
        <v>0.6</v>
      </c>
      <c r="AV67" s="170">
        <f>AU67*(1-'Table de mortalité H'!$AC98)</f>
        <v>0.6</v>
      </c>
      <c r="AW67" s="170">
        <f>AV67*(1-'Table de mortalité H'!$AC98)</f>
        <v>0.6</v>
      </c>
      <c r="AX67" s="170">
        <f>AW67*(1-'Table de mortalité H'!$AC98)</f>
        <v>0.6</v>
      </c>
      <c r="AY67" s="170">
        <f>AX67*(1-'Table de mortalité H'!$AC98)</f>
        <v>0.6</v>
      </c>
      <c r="AZ67" s="170">
        <f>AY67*(1-'Table de mortalité H'!$AC98)</f>
        <v>0.6</v>
      </c>
      <c r="BA67" s="170">
        <f>AZ67*(1-'Table de mortalité H'!$AC98)</f>
        <v>0.6</v>
      </c>
      <c r="BB67" s="170">
        <f>BA67*(1-'Table de mortalité H'!$AC98)</f>
        <v>0.6</v>
      </c>
      <c r="BC67" s="170">
        <f>BB67*(1-'Table de mortalité H'!$AC98)</f>
        <v>0.6</v>
      </c>
      <c r="BD67" s="170">
        <f>BC67*(1-'Table de mortalité H'!$AC98)</f>
        <v>0.6</v>
      </c>
      <c r="BE67" s="170">
        <f>BD67*(1-'Table de mortalité H'!$AC98)</f>
        <v>0.6</v>
      </c>
      <c r="BF67" s="170">
        <f>BE67*(1-'Table de mortalité H'!$AC98)</f>
        <v>0.6</v>
      </c>
      <c r="BG67" s="170">
        <f>BF67*(1-'Table de mortalité H'!$AC98)</f>
        <v>0.6</v>
      </c>
      <c r="BH67" s="170">
        <f>BG67*(1-'Table de mortalité H'!$AC98)</f>
        <v>0.6</v>
      </c>
      <c r="BI67" s="170">
        <f>BH67*(1-'Table de mortalité H'!$AC98)</f>
        <v>0.6</v>
      </c>
      <c r="BJ67" s="170">
        <f>BI67*(1-'Table de mortalité H'!$AC98)</f>
        <v>0.6</v>
      </c>
      <c r="BK67" s="170">
        <f>BJ67*(1-'Table de mortalité H'!$AC98)</f>
        <v>0.6</v>
      </c>
      <c r="BL67" s="170">
        <f>BK67*(1-'Table de mortalité H'!$AC98)</f>
        <v>0.6</v>
      </c>
      <c r="BM67" s="170">
        <f>BL67*(1-'Table de mortalité H'!$AC98)</f>
        <v>0.6</v>
      </c>
      <c r="BN67" s="170">
        <f>BM67*(1-'Table de mortalité H'!$AC98)</f>
        <v>0.6</v>
      </c>
      <c r="BO67" s="170">
        <f>BN67*(1-'Table de mortalité H'!$AC98)</f>
        <v>0.6</v>
      </c>
      <c r="BP67" s="170">
        <f>BO67*(1-'Table de mortalité H'!$AC98)</f>
        <v>0.6</v>
      </c>
      <c r="BQ67" s="170">
        <f>BP67*(1-'Table de mortalité H'!$AC98)</f>
        <v>0.6</v>
      </c>
      <c r="BR67" s="170">
        <f>BQ67*(1-'Table de mortalité H'!$AC98)</f>
        <v>0.6</v>
      </c>
      <c r="BS67" s="170">
        <f>BR67*(1-'Table de mortalité H'!$AC98)</f>
        <v>0.6</v>
      </c>
      <c r="BT67" s="170">
        <f>BS67*(1-'Table de mortalité H'!$AC98)</f>
        <v>0.6</v>
      </c>
      <c r="BU67" s="170">
        <f>BT67*(1-'Table de mortalité H'!$AC98)</f>
        <v>0.6</v>
      </c>
      <c r="BV67" s="170">
        <f>BU67*(1-'Table de mortalité H'!$AC98)</f>
        <v>0.6</v>
      </c>
      <c r="BW67" s="170">
        <f>BV67*(1-'Table de mortalité H'!$AC98)</f>
        <v>0.6</v>
      </c>
      <c r="BX67" s="170">
        <f>BW67*(1-'Table de mortalité H'!$AC98)</f>
        <v>0.6</v>
      </c>
      <c r="BY67" s="170">
        <f>BX67*(1-'Table de mortalité H'!$AC98)</f>
        <v>0.6</v>
      </c>
      <c r="BZ67" s="170">
        <f>BY67*(1-'Table de mortalité H'!$AC98)</f>
        <v>0.6</v>
      </c>
      <c r="CA67" s="170">
        <f>BZ67*(1-'Table de mortalité H'!$AC98)</f>
        <v>0.6</v>
      </c>
      <c r="CB67" s="170">
        <f>CA67*(1-'Table de mortalité H'!$AC98)</f>
        <v>0.6</v>
      </c>
      <c r="CC67" s="170">
        <f>CB67*(1-'Table de mortalité H'!$AC98)</f>
        <v>0.6</v>
      </c>
      <c r="CD67" s="170">
        <f>CC67*(1-'Table de mortalité H'!$AC98)</f>
        <v>0.6</v>
      </c>
      <c r="CE67" s="170">
        <f>CD67*(1-'Table de mortalité H'!$AC98)</f>
        <v>0.6</v>
      </c>
      <c r="CF67" s="170">
        <f>CE67*(1-'Table de mortalité H'!$AC98)</f>
        <v>0.6</v>
      </c>
      <c r="CG67" s="170">
        <f>CF67*(1-'Table de mortalité H'!$AC98)</f>
        <v>0.6</v>
      </c>
      <c r="CH67" s="170">
        <f>CG67*(1-'Table de mortalité H'!$AC98)</f>
        <v>0.6</v>
      </c>
      <c r="CI67" s="170">
        <f>CH67*(1-'Table de mortalité H'!$AC98)</f>
        <v>0.6</v>
      </c>
      <c r="CJ67" s="170">
        <f>CI67*(1-'Table de mortalité H'!$AC98)</f>
        <v>0.6</v>
      </c>
      <c r="CK67" s="170">
        <f>CJ67*(1-'Table de mortalité H'!$AC98)</f>
        <v>0.6</v>
      </c>
      <c r="CL67" s="170">
        <f>CK67*(1-'Table de mortalité H'!$AC98)</f>
        <v>0.6</v>
      </c>
      <c r="CM67" s="170">
        <f>CL67*(1-'Table de mortalité H'!$AC98)</f>
        <v>0.6</v>
      </c>
      <c r="CN67" s="170">
        <f>CM67*(1-'Table de mortalité H'!$AC98)</f>
        <v>0.6</v>
      </c>
      <c r="CO67" s="170">
        <f>CN67*(1-'Table de mortalité H'!$AC98)</f>
        <v>0.6</v>
      </c>
      <c r="CP67" s="170">
        <f>CO67*(1-'Table de mortalité H'!$AC98)</f>
        <v>0.6</v>
      </c>
      <c r="CQ67" s="170">
        <f>CP67*(1-'Table de mortalité H'!$AC98)</f>
        <v>0.6</v>
      </c>
      <c r="CR67" s="170">
        <f>CQ67*(1-'Table de mortalité H'!$AC98)</f>
        <v>0.6</v>
      </c>
      <c r="CS67" s="170">
        <f>CR67*(1-'Table de mortalité H'!$AC98)</f>
        <v>0.6</v>
      </c>
      <c r="CT67" s="170">
        <f>CS67*(1-'Table de mortalité H'!$AC98)</f>
        <v>0.6</v>
      </c>
      <c r="CU67" s="170">
        <f>CT67*(1-'Table de mortalité H'!$AC98)</f>
        <v>0.6</v>
      </c>
      <c r="CV67" s="170">
        <f>CU67*(1-'Table de mortalité H'!$AC98)</f>
        <v>0.6</v>
      </c>
      <c r="CW67" s="170">
        <f>CV67*(1-'Table de mortalité H'!$AC98)</f>
        <v>0.6</v>
      </c>
      <c r="CX67" s="170">
        <f>CW67*(1-'Table de mortalité H'!$AC98)</f>
        <v>0.6</v>
      </c>
      <c r="CY67" s="170">
        <f>CX67*(1-'Table de mortalité H'!$AC98)</f>
        <v>0.6</v>
      </c>
      <c r="CZ67" s="170">
        <f>CY67*(1-'Table de mortalité H'!$AC98)</f>
        <v>0.6</v>
      </c>
      <c r="DA67" s="170">
        <f>CZ67*(1-'Table de mortalité H'!$AC98)</f>
        <v>0.6</v>
      </c>
      <c r="DB67" s="170">
        <f>DA67*(1-'Table de mortalité H'!$AC98)</f>
        <v>0.6</v>
      </c>
      <c r="DC67" s="170">
        <f>DB67*(1-'Table de mortalité H'!$AC98)</f>
        <v>0.6</v>
      </c>
      <c r="DD67" s="170">
        <f>DC67*(1-'Table de mortalité H'!$AC98)</f>
        <v>0.6</v>
      </c>
      <c r="DE67" s="170">
        <f>DD67*(1-'Table de mortalité H'!$AC98)</f>
        <v>0.6</v>
      </c>
      <c r="DF67" s="170">
        <f>DE67*(1-'Table de mortalité H'!$AC98)</f>
        <v>0.6</v>
      </c>
      <c r="DG67" s="170">
        <f>DF67*(1-'Table de mortalité H'!$AC98)</f>
        <v>0.6</v>
      </c>
      <c r="DH67" s="170">
        <f>DG67*(1-'Table de mortalité H'!$AC98)</f>
        <v>0.6</v>
      </c>
      <c r="DI67" s="170">
        <f>DH67*(1-'Table de mortalité H'!$AC98)</f>
        <v>0.6</v>
      </c>
      <c r="DJ67" s="170">
        <f>DI67*(1-'Table de mortalité H'!$AC98)</f>
        <v>0.6</v>
      </c>
      <c r="DK67" s="170">
        <f>DJ67*(1-'Table de mortalité H'!$AC98)</f>
        <v>0.6</v>
      </c>
    </row>
    <row r="68" spans="1:115" x14ac:dyDescent="0.25">
      <c r="A68" s="16"/>
      <c r="B68" s="16">
        <v>112</v>
      </c>
      <c r="C68" s="16"/>
      <c r="D68" s="170">
        <f>'Table de mortalité H'!AG99</f>
        <v>0.62</v>
      </c>
      <c r="E68" s="170">
        <f>'Table de mortalité H'!AH99</f>
        <v>0.62</v>
      </c>
      <c r="F68" s="170">
        <f>'Table de mortalité H'!AI99</f>
        <v>0.62</v>
      </c>
      <c r="G68" s="170">
        <f>'Table de mortalité H'!AJ99</f>
        <v>0.62</v>
      </c>
      <c r="H68" s="170">
        <f>'Table de mortalité H'!AK99</f>
        <v>0.62</v>
      </c>
      <c r="I68" s="170">
        <f>'Table de mortalité H'!AL99</f>
        <v>0.62</v>
      </c>
      <c r="J68" s="170">
        <f>'Table de mortalité H'!AM99</f>
        <v>0.62</v>
      </c>
      <c r="K68" s="170">
        <f>'Table de mortalité H'!AN99</f>
        <v>0.62</v>
      </c>
      <c r="L68" s="170">
        <f>'Table de mortalité H'!AO99</f>
        <v>0.62</v>
      </c>
      <c r="M68" s="170">
        <f>'Table de mortalité H'!AP99</f>
        <v>0.62</v>
      </c>
      <c r="N68" s="170">
        <f>'Table de mortalité H'!AQ99</f>
        <v>0.62</v>
      </c>
      <c r="O68" s="170">
        <f>'Table de mortalité H'!AR99</f>
        <v>0.62</v>
      </c>
      <c r="P68" s="170">
        <f>'Table de mortalité H'!AS99</f>
        <v>0.62</v>
      </c>
      <c r="Q68" s="170">
        <f>'Table de mortalité H'!AT99</f>
        <v>0.62</v>
      </c>
      <c r="R68" s="170">
        <f>'Table de mortalité H'!AU99</f>
        <v>0.62</v>
      </c>
      <c r="S68" s="170">
        <f>'Table de mortalité H'!AV99</f>
        <v>0.62</v>
      </c>
      <c r="T68" s="170">
        <f>'Table de mortalité H'!AW99</f>
        <v>0.62</v>
      </c>
      <c r="U68" s="170">
        <f>'Table de mortalité H'!AX99</f>
        <v>0.62</v>
      </c>
      <c r="V68" s="170">
        <f>'Table de mortalité H'!AY99</f>
        <v>0.62</v>
      </c>
      <c r="W68" s="170">
        <f>'Table de mortalité H'!AZ99</f>
        <v>0.62</v>
      </c>
      <c r="X68" s="170">
        <f>'Table de mortalité H'!BA99</f>
        <v>0.62</v>
      </c>
      <c r="Y68" s="170">
        <f>'Table de mortalité H'!BB99</f>
        <v>0.62</v>
      </c>
      <c r="Z68" s="170">
        <f>'Table de mortalité H'!BC99</f>
        <v>0.62</v>
      </c>
      <c r="AA68" s="170">
        <f>'Table de mortalité H'!BD99</f>
        <v>0.62</v>
      </c>
      <c r="AB68" s="170">
        <f>'Table de mortalité H'!BE99</f>
        <v>0.62</v>
      </c>
      <c r="AC68" s="170">
        <f>'Table de mortalité H'!BF99</f>
        <v>0.62</v>
      </c>
      <c r="AD68" s="170">
        <f>'Table de mortalité H'!BG99</f>
        <v>0.62</v>
      </c>
      <c r="AE68" s="170">
        <f>'Table de mortalité H'!BH99</f>
        <v>0.62</v>
      </c>
      <c r="AF68" s="170">
        <f>'Table de mortalité H'!BI99</f>
        <v>0.62</v>
      </c>
      <c r="AG68" s="170">
        <f>AF68*(1-'Table de mortalité H'!$AC99)</f>
        <v>0.62</v>
      </c>
      <c r="AH68" s="170">
        <f>AG68*(1-'Table de mortalité H'!$AC99)</f>
        <v>0.62</v>
      </c>
      <c r="AI68" s="170">
        <f>AH68*(1-'Table de mortalité H'!$AC99)</f>
        <v>0.62</v>
      </c>
      <c r="AJ68" s="170">
        <f>AI68*(1-'Table de mortalité H'!$AC99)</f>
        <v>0.62</v>
      </c>
      <c r="AK68" s="170">
        <f>AJ68*(1-'Table de mortalité H'!$AC99)</f>
        <v>0.62</v>
      </c>
      <c r="AL68" s="170">
        <f>AK68*(1-'Table de mortalité H'!$AC99)</f>
        <v>0.62</v>
      </c>
      <c r="AM68" s="170">
        <f>AL68*(1-'Table de mortalité H'!$AC99)</f>
        <v>0.62</v>
      </c>
      <c r="AN68" s="170">
        <f>AM68*(1-'Table de mortalité H'!$AC99)</f>
        <v>0.62</v>
      </c>
      <c r="AO68" s="170">
        <f>AN68*(1-'Table de mortalité H'!$AC99)</f>
        <v>0.62</v>
      </c>
      <c r="AP68" s="170">
        <f>AO68*(1-'Table de mortalité H'!$AC99)</f>
        <v>0.62</v>
      </c>
      <c r="AQ68" s="170">
        <f>AP68*(1-'Table de mortalité H'!$AC99)</f>
        <v>0.62</v>
      </c>
      <c r="AR68" s="170">
        <f>AQ68*(1-'Table de mortalité H'!$AC99)</f>
        <v>0.62</v>
      </c>
      <c r="AS68" s="170">
        <f>AR68*(1-'Table de mortalité H'!$AC99)</f>
        <v>0.62</v>
      </c>
      <c r="AT68" s="170">
        <f>AS68*(1-'Table de mortalité H'!$AC99)</f>
        <v>0.62</v>
      </c>
      <c r="AU68" s="170">
        <f>AT68*(1-'Table de mortalité H'!$AC99)</f>
        <v>0.62</v>
      </c>
      <c r="AV68" s="170">
        <f>AU68*(1-'Table de mortalité H'!$AC99)</f>
        <v>0.62</v>
      </c>
      <c r="AW68" s="170">
        <f>AV68*(1-'Table de mortalité H'!$AC99)</f>
        <v>0.62</v>
      </c>
      <c r="AX68" s="170">
        <f>AW68*(1-'Table de mortalité H'!$AC99)</f>
        <v>0.62</v>
      </c>
      <c r="AY68" s="170">
        <f>AX68*(1-'Table de mortalité H'!$AC99)</f>
        <v>0.62</v>
      </c>
      <c r="AZ68" s="170">
        <f>AY68*(1-'Table de mortalité H'!$AC99)</f>
        <v>0.62</v>
      </c>
      <c r="BA68" s="170">
        <f>AZ68*(1-'Table de mortalité H'!$AC99)</f>
        <v>0.62</v>
      </c>
      <c r="BB68" s="170">
        <f>BA68*(1-'Table de mortalité H'!$AC99)</f>
        <v>0.62</v>
      </c>
      <c r="BC68" s="170">
        <f>BB68*(1-'Table de mortalité H'!$AC99)</f>
        <v>0.62</v>
      </c>
      <c r="BD68" s="170">
        <f>BC68*(1-'Table de mortalité H'!$AC99)</f>
        <v>0.62</v>
      </c>
      <c r="BE68" s="170">
        <f>BD68*(1-'Table de mortalité H'!$AC99)</f>
        <v>0.62</v>
      </c>
      <c r="BF68" s="170">
        <f>BE68*(1-'Table de mortalité H'!$AC99)</f>
        <v>0.62</v>
      </c>
      <c r="BG68" s="170">
        <f>BF68*(1-'Table de mortalité H'!$AC99)</f>
        <v>0.62</v>
      </c>
      <c r="BH68" s="170">
        <f>BG68*(1-'Table de mortalité H'!$AC99)</f>
        <v>0.62</v>
      </c>
      <c r="BI68" s="170">
        <f>BH68*(1-'Table de mortalité H'!$AC99)</f>
        <v>0.62</v>
      </c>
      <c r="BJ68" s="170">
        <f>BI68*(1-'Table de mortalité H'!$AC99)</f>
        <v>0.62</v>
      </c>
      <c r="BK68" s="170">
        <f>BJ68*(1-'Table de mortalité H'!$AC99)</f>
        <v>0.62</v>
      </c>
      <c r="BL68" s="170">
        <f>BK68*(1-'Table de mortalité H'!$AC99)</f>
        <v>0.62</v>
      </c>
      <c r="BM68" s="170">
        <f>BL68*(1-'Table de mortalité H'!$AC99)</f>
        <v>0.62</v>
      </c>
      <c r="BN68" s="170">
        <f>BM68*(1-'Table de mortalité H'!$AC99)</f>
        <v>0.62</v>
      </c>
      <c r="BO68" s="170">
        <f>BN68*(1-'Table de mortalité H'!$AC99)</f>
        <v>0.62</v>
      </c>
      <c r="BP68" s="170">
        <f>BO68*(1-'Table de mortalité H'!$AC99)</f>
        <v>0.62</v>
      </c>
      <c r="BQ68" s="170">
        <f>BP68*(1-'Table de mortalité H'!$AC99)</f>
        <v>0.62</v>
      </c>
      <c r="BR68" s="170">
        <f>BQ68*(1-'Table de mortalité H'!$AC99)</f>
        <v>0.62</v>
      </c>
      <c r="BS68" s="170">
        <f>BR68*(1-'Table de mortalité H'!$AC99)</f>
        <v>0.62</v>
      </c>
      <c r="BT68" s="170">
        <f>BS68*(1-'Table de mortalité H'!$AC99)</f>
        <v>0.62</v>
      </c>
      <c r="BU68" s="170">
        <f>BT68*(1-'Table de mortalité H'!$AC99)</f>
        <v>0.62</v>
      </c>
      <c r="BV68" s="170">
        <f>BU68*(1-'Table de mortalité H'!$AC99)</f>
        <v>0.62</v>
      </c>
      <c r="BW68" s="170">
        <f>BV68*(1-'Table de mortalité H'!$AC99)</f>
        <v>0.62</v>
      </c>
      <c r="BX68" s="170">
        <f>BW68*(1-'Table de mortalité H'!$AC99)</f>
        <v>0.62</v>
      </c>
      <c r="BY68" s="170">
        <f>BX68*(1-'Table de mortalité H'!$AC99)</f>
        <v>0.62</v>
      </c>
      <c r="BZ68" s="170">
        <f>BY68*(1-'Table de mortalité H'!$AC99)</f>
        <v>0.62</v>
      </c>
      <c r="CA68" s="170">
        <f>BZ68*(1-'Table de mortalité H'!$AC99)</f>
        <v>0.62</v>
      </c>
      <c r="CB68" s="170">
        <f>CA68*(1-'Table de mortalité H'!$AC99)</f>
        <v>0.62</v>
      </c>
      <c r="CC68" s="170">
        <f>CB68*(1-'Table de mortalité H'!$AC99)</f>
        <v>0.62</v>
      </c>
      <c r="CD68" s="170">
        <f>CC68*(1-'Table de mortalité H'!$AC99)</f>
        <v>0.62</v>
      </c>
      <c r="CE68" s="170">
        <f>CD68*(1-'Table de mortalité H'!$AC99)</f>
        <v>0.62</v>
      </c>
      <c r="CF68" s="170">
        <f>CE68*(1-'Table de mortalité H'!$AC99)</f>
        <v>0.62</v>
      </c>
      <c r="CG68" s="170">
        <f>CF68*(1-'Table de mortalité H'!$AC99)</f>
        <v>0.62</v>
      </c>
      <c r="CH68" s="170">
        <f>CG68*(1-'Table de mortalité H'!$AC99)</f>
        <v>0.62</v>
      </c>
      <c r="CI68" s="170">
        <f>CH68*(1-'Table de mortalité H'!$AC99)</f>
        <v>0.62</v>
      </c>
      <c r="CJ68" s="170">
        <f>CI68*(1-'Table de mortalité H'!$AC99)</f>
        <v>0.62</v>
      </c>
      <c r="CK68" s="170">
        <f>CJ68*(1-'Table de mortalité H'!$AC99)</f>
        <v>0.62</v>
      </c>
      <c r="CL68" s="170">
        <f>CK68*(1-'Table de mortalité H'!$AC99)</f>
        <v>0.62</v>
      </c>
      <c r="CM68" s="170">
        <f>CL68*(1-'Table de mortalité H'!$AC99)</f>
        <v>0.62</v>
      </c>
      <c r="CN68" s="170">
        <f>CM68*(1-'Table de mortalité H'!$AC99)</f>
        <v>0.62</v>
      </c>
      <c r="CO68" s="170">
        <f>CN68*(1-'Table de mortalité H'!$AC99)</f>
        <v>0.62</v>
      </c>
      <c r="CP68" s="170">
        <f>CO68*(1-'Table de mortalité H'!$AC99)</f>
        <v>0.62</v>
      </c>
      <c r="CQ68" s="170">
        <f>CP68*(1-'Table de mortalité H'!$AC99)</f>
        <v>0.62</v>
      </c>
      <c r="CR68" s="170">
        <f>CQ68*(1-'Table de mortalité H'!$AC99)</f>
        <v>0.62</v>
      </c>
      <c r="CS68" s="170">
        <f>CR68*(1-'Table de mortalité H'!$AC99)</f>
        <v>0.62</v>
      </c>
      <c r="CT68" s="170">
        <f>CS68*(1-'Table de mortalité H'!$AC99)</f>
        <v>0.62</v>
      </c>
      <c r="CU68" s="170">
        <f>CT68*(1-'Table de mortalité H'!$AC99)</f>
        <v>0.62</v>
      </c>
      <c r="CV68" s="170">
        <f>CU68*(1-'Table de mortalité H'!$AC99)</f>
        <v>0.62</v>
      </c>
      <c r="CW68" s="170">
        <f>CV68*(1-'Table de mortalité H'!$AC99)</f>
        <v>0.62</v>
      </c>
      <c r="CX68" s="170">
        <f>CW68*(1-'Table de mortalité H'!$AC99)</f>
        <v>0.62</v>
      </c>
      <c r="CY68" s="170">
        <f>CX68*(1-'Table de mortalité H'!$AC99)</f>
        <v>0.62</v>
      </c>
      <c r="CZ68" s="170">
        <f>CY68*(1-'Table de mortalité H'!$AC99)</f>
        <v>0.62</v>
      </c>
      <c r="DA68" s="170">
        <f>CZ68*(1-'Table de mortalité H'!$AC99)</f>
        <v>0.62</v>
      </c>
      <c r="DB68" s="170">
        <f>DA68*(1-'Table de mortalité H'!$AC99)</f>
        <v>0.62</v>
      </c>
      <c r="DC68" s="170">
        <f>DB68*(1-'Table de mortalité H'!$AC99)</f>
        <v>0.62</v>
      </c>
      <c r="DD68" s="170">
        <f>DC68*(1-'Table de mortalité H'!$AC99)</f>
        <v>0.62</v>
      </c>
      <c r="DE68" s="170">
        <f>DD68*(1-'Table de mortalité H'!$AC99)</f>
        <v>0.62</v>
      </c>
      <c r="DF68" s="170">
        <f>DE68*(1-'Table de mortalité H'!$AC99)</f>
        <v>0.62</v>
      </c>
      <c r="DG68" s="170">
        <f>DF68*(1-'Table de mortalité H'!$AC99)</f>
        <v>0.62</v>
      </c>
      <c r="DH68" s="170">
        <f>DG68*(1-'Table de mortalité H'!$AC99)</f>
        <v>0.62</v>
      </c>
      <c r="DI68" s="170">
        <f>DH68*(1-'Table de mortalité H'!$AC99)</f>
        <v>0.62</v>
      </c>
      <c r="DJ68" s="170">
        <f>DI68*(1-'Table de mortalité H'!$AC99)</f>
        <v>0.62</v>
      </c>
      <c r="DK68" s="170">
        <f>DJ68*(1-'Table de mortalité H'!$AC99)</f>
        <v>0.62</v>
      </c>
    </row>
    <row r="69" spans="1:115" x14ac:dyDescent="0.25">
      <c r="A69" s="16"/>
      <c r="B69" s="16">
        <v>113</v>
      </c>
      <c r="C69" s="16"/>
      <c r="D69" s="170">
        <f>'Table de mortalité H'!AG100</f>
        <v>0.64</v>
      </c>
      <c r="E69" s="170">
        <f>'Table de mortalité H'!AH100</f>
        <v>0.64</v>
      </c>
      <c r="F69" s="170">
        <f>'Table de mortalité H'!AI100</f>
        <v>0.64</v>
      </c>
      <c r="G69" s="170">
        <f>'Table de mortalité H'!AJ100</f>
        <v>0.64</v>
      </c>
      <c r="H69" s="170">
        <f>'Table de mortalité H'!AK100</f>
        <v>0.64</v>
      </c>
      <c r="I69" s="170">
        <f>'Table de mortalité H'!AL100</f>
        <v>0.64</v>
      </c>
      <c r="J69" s="170">
        <f>'Table de mortalité H'!AM100</f>
        <v>0.64</v>
      </c>
      <c r="K69" s="170">
        <f>'Table de mortalité H'!AN100</f>
        <v>0.64</v>
      </c>
      <c r="L69" s="170">
        <f>'Table de mortalité H'!AO100</f>
        <v>0.64</v>
      </c>
      <c r="M69" s="170">
        <f>'Table de mortalité H'!AP100</f>
        <v>0.64</v>
      </c>
      <c r="N69" s="170">
        <f>'Table de mortalité H'!AQ100</f>
        <v>0.64</v>
      </c>
      <c r="O69" s="170">
        <f>'Table de mortalité H'!AR100</f>
        <v>0.64</v>
      </c>
      <c r="P69" s="170">
        <f>'Table de mortalité H'!AS100</f>
        <v>0.64</v>
      </c>
      <c r="Q69" s="170">
        <f>'Table de mortalité H'!AT100</f>
        <v>0.64</v>
      </c>
      <c r="R69" s="170">
        <f>'Table de mortalité H'!AU100</f>
        <v>0.64</v>
      </c>
      <c r="S69" s="170">
        <f>'Table de mortalité H'!AV100</f>
        <v>0.64</v>
      </c>
      <c r="T69" s="170">
        <f>'Table de mortalité H'!AW100</f>
        <v>0.64</v>
      </c>
      <c r="U69" s="170">
        <f>'Table de mortalité H'!AX100</f>
        <v>0.64</v>
      </c>
      <c r="V69" s="170">
        <f>'Table de mortalité H'!AY100</f>
        <v>0.64</v>
      </c>
      <c r="W69" s="170">
        <f>'Table de mortalité H'!AZ100</f>
        <v>0.64</v>
      </c>
      <c r="X69" s="170">
        <f>'Table de mortalité H'!BA100</f>
        <v>0.64</v>
      </c>
      <c r="Y69" s="170">
        <f>'Table de mortalité H'!BB100</f>
        <v>0.64</v>
      </c>
      <c r="Z69" s="170">
        <f>'Table de mortalité H'!BC100</f>
        <v>0.64</v>
      </c>
      <c r="AA69" s="170">
        <f>'Table de mortalité H'!BD100</f>
        <v>0.64</v>
      </c>
      <c r="AB69" s="170">
        <f>'Table de mortalité H'!BE100</f>
        <v>0.64</v>
      </c>
      <c r="AC69" s="170">
        <f>'Table de mortalité H'!BF100</f>
        <v>0.64</v>
      </c>
      <c r="AD69" s="170">
        <f>'Table de mortalité H'!BG100</f>
        <v>0.64</v>
      </c>
      <c r="AE69" s="170">
        <f>'Table de mortalité H'!BH100</f>
        <v>0.64</v>
      </c>
      <c r="AF69" s="170">
        <f>'Table de mortalité H'!BI100</f>
        <v>0.64</v>
      </c>
      <c r="AG69" s="170">
        <f>AF69*(1-'Table de mortalité H'!$AC100)</f>
        <v>0.64</v>
      </c>
      <c r="AH69" s="170">
        <f>AG69*(1-'Table de mortalité H'!$AC100)</f>
        <v>0.64</v>
      </c>
      <c r="AI69" s="170">
        <f>AH69*(1-'Table de mortalité H'!$AC100)</f>
        <v>0.64</v>
      </c>
      <c r="AJ69" s="170">
        <f>AI69*(1-'Table de mortalité H'!$AC100)</f>
        <v>0.64</v>
      </c>
      <c r="AK69" s="170">
        <f>AJ69*(1-'Table de mortalité H'!$AC100)</f>
        <v>0.64</v>
      </c>
      <c r="AL69" s="170">
        <f>AK69*(1-'Table de mortalité H'!$AC100)</f>
        <v>0.64</v>
      </c>
      <c r="AM69" s="170">
        <f>AL69*(1-'Table de mortalité H'!$AC100)</f>
        <v>0.64</v>
      </c>
      <c r="AN69" s="170">
        <f>AM69*(1-'Table de mortalité H'!$AC100)</f>
        <v>0.64</v>
      </c>
      <c r="AO69" s="170">
        <f>AN69*(1-'Table de mortalité H'!$AC100)</f>
        <v>0.64</v>
      </c>
      <c r="AP69" s="170">
        <f>AO69*(1-'Table de mortalité H'!$AC100)</f>
        <v>0.64</v>
      </c>
      <c r="AQ69" s="170">
        <f>AP69*(1-'Table de mortalité H'!$AC100)</f>
        <v>0.64</v>
      </c>
      <c r="AR69" s="170">
        <f>AQ69*(1-'Table de mortalité H'!$AC100)</f>
        <v>0.64</v>
      </c>
      <c r="AS69" s="170">
        <f>AR69*(1-'Table de mortalité H'!$AC100)</f>
        <v>0.64</v>
      </c>
      <c r="AT69" s="170">
        <f>AS69*(1-'Table de mortalité H'!$AC100)</f>
        <v>0.64</v>
      </c>
      <c r="AU69" s="170">
        <f>AT69*(1-'Table de mortalité H'!$AC100)</f>
        <v>0.64</v>
      </c>
      <c r="AV69" s="170">
        <f>AU69*(1-'Table de mortalité H'!$AC100)</f>
        <v>0.64</v>
      </c>
      <c r="AW69" s="170">
        <f>AV69*(1-'Table de mortalité H'!$AC100)</f>
        <v>0.64</v>
      </c>
      <c r="AX69" s="170">
        <f>AW69*(1-'Table de mortalité H'!$AC100)</f>
        <v>0.64</v>
      </c>
      <c r="AY69" s="170">
        <f>AX69*(1-'Table de mortalité H'!$AC100)</f>
        <v>0.64</v>
      </c>
      <c r="AZ69" s="170">
        <f>AY69*(1-'Table de mortalité H'!$AC100)</f>
        <v>0.64</v>
      </c>
      <c r="BA69" s="170">
        <f>AZ69*(1-'Table de mortalité H'!$AC100)</f>
        <v>0.64</v>
      </c>
      <c r="BB69" s="170">
        <f>BA69*(1-'Table de mortalité H'!$AC100)</f>
        <v>0.64</v>
      </c>
      <c r="BC69" s="170">
        <f>BB69*(1-'Table de mortalité H'!$AC100)</f>
        <v>0.64</v>
      </c>
      <c r="BD69" s="170">
        <f>BC69*(1-'Table de mortalité H'!$AC100)</f>
        <v>0.64</v>
      </c>
      <c r="BE69" s="170">
        <f>BD69*(1-'Table de mortalité H'!$AC100)</f>
        <v>0.64</v>
      </c>
      <c r="BF69" s="170">
        <f>BE69*(1-'Table de mortalité H'!$AC100)</f>
        <v>0.64</v>
      </c>
      <c r="BG69" s="170">
        <f>BF69*(1-'Table de mortalité H'!$AC100)</f>
        <v>0.64</v>
      </c>
      <c r="BH69" s="170">
        <f>BG69*(1-'Table de mortalité H'!$AC100)</f>
        <v>0.64</v>
      </c>
      <c r="BI69" s="170">
        <f>BH69*(1-'Table de mortalité H'!$AC100)</f>
        <v>0.64</v>
      </c>
      <c r="BJ69" s="170">
        <f>BI69*(1-'Table de mortalité H'!$AC100)</f>
        <v>0.64</v>
      </c>
      <c r="BK69" s="170">
        <f>BJ69*(1-'Table de mortalité H'!$AC100)</f>
        <v>0.64</v>
      </c>
      <c r="BL69" s="170">
        <f>BK69*(1-'Table de mortalité H'!$AC100)</f>
        <v>0.64</v>
      </c>
      <c r="BM69" s="170">
        <f>BL69*(1-'Table de mortalité H'!$AC100)</f>
        <v>0.64</v>
      </c>
      <c r="BN69" s="170">
        <f>BM69*(1-'Table de mortalité H'!$AC100)</f>
        <v>0.64</v>
      </c>
      <c r="BO69" s="170">
        <f>BN69*(1-'Table de mortalité H'!$AC100)</f>
        <v>0.64</v>
      </c>
      <c r="BP69" s="170">
        <f>BO69*(1-'Table de mortalité H'!$AC100)</f>
        <v>0.64</v>
      </c>
      <c r="BQ69" s="170">
        <f>BP69*(1-'Table de mortalité H'!$AC100)</f>
        <v>0.64</v>
      </c>
      <c r="BR69" s="170">
        <f>BQ69*(1-'Table de mortalité H'!$AC100)</f>
        <v>0.64</v>
      </c>
      <c r="BS69" s="170">
        <f>BR69*(1-'Table de mortalité H'!$AC100)</f>
        <v>0.64</v>
      </c>
      <c r="BT69" s="170">
        <f>BS69*(1-'Table de mortalité H'!$AC100)</f>
        <v>0.64</v>
      </c>
      <c r="BU69" s="170">
        <f>BT69*(1-'Table de mortalité H'!$AC100)</f>
        <v>0.64</v>
      </c>
      <c r="BV69" s="170">
        <f>BU69*(1-'Table de mortalité H'!$AC100)</f>
        <v>0.64</v>
      </c>
      <c r="BW69" s="170">
        <f>BV69*(1-'Table de mortalité H'!$AC100)</f>
        <v>0.64</v>
      </c>
      <c r="BX69" s="170">
        <f>BW69*(1-'Table de mortalité H'!$AC100)</f>
        <v>0.64</v>
      </c>
      <c r="BY69" s="170">
        <f>BX69*(1-'Table de mortalité H'!$AC100)</f>
        <v>0.64</v>
      </c>
      <c r="BZ69" s="170">
        <f>BY69*(1-'Table de mortalité H'!$AC100)</f>
        <v>0.64</v>
      </c>
      <c r="CA69" s="170">
        <f>BZ69*(1-'Table de mortalité H'!$AC100)</f>
        <v>0.64</v>
      </c>
      <c r="CB69" s="170">
        <f>CA69*(1-'Table de mortalité H'!$AC100)</f>
        <v>0.64</v>
      </c>
      <c r="CC69" s="170">
        <f>CB69*(1-'Table de mortalité H'!$AC100)</f>
        <v>0.64</v>
      </c>
      <c r="CD69" s="170">
        <f>CC69*(1-'Table de mortalité H'!$AC100)</f>
        <v>0.64</v>
      </c>
      <c r="CE69" s="170">
        <f>CD69*(1-'Table de mortalité H'!$AC100)</f>
        <v>0.64</v>
      </c>
      <c r="CF69" s="170">
        <f>CE69*(1-'Table de mortalité H'!$AC100)</f>
        <v>0.64</v>
      </c>
      <c r="CG69" s="170">
        <f>CF69*(1-'Table de mortalité H'!$AC100)</f>
        <v>0.64</v>
      </c>
      <c r="CH69" s="170">
        <f>CG69*(1-'Table de mortalité H'!$AC100)</f>
        <v>0.64</v>
      </c>
      <c r="CI69" s="170">
        <f>CH69*(1-'Table de mortalité H'!$AC100)</f>
        <v>0.64</v>
      </c>
      <c r="CJ69" s="170">
        <f>CI69*(1-'Table de mortalité H'!$AC100)</f>
        <v>0.64</v>
      </c>
      <c r="CK69" s="170">
        <f>CJ69*(1-'Table de mortalité H'!$AC100)</f>
        <v>0.64</v>
      </c>
      <c r="CL69" s="170">
        <f>CK69*(1-'Table de mortalité H'!$AC100)</f>
        <v>0.64</v>
      </c>
      <c r="CM69" s="170">
        <f>CL69*(1-'Table de mortalité H'!$AC100)</f>
        <v>0.64</v>
      </c>
      <c r="CN69" s="170">
        <f>CM69*(1-'Table de mortalité H'!$AC100)</f>
        <v>0.64</v>
      </c>
      <c r="CO69" s="170">
        <f>CN69*(1-'Table de mortalité H'!$AC100)</f>
        <v>0.64</v>
      </c>
      <c r="CP69" s="170">
        <f>CO69*(1-'Table de mortalité H'!$AC100)</f>
        <v>0.64</v>
      </c>
      <c r="CQ69" s="170">
        <f>CP69*(1-'Table de mortalité H'!$AC100)</f>
        <v>0.64</v>
      </c>
      <c r="CR69" s="170">
        <f>CQ69*(1-'Table de mortalité H'!$AC100)</f>
        <v>0.64</v>
      </c>
      <c r="CS69" s="170">
        <f>CR69*(1-'Table de mortalité H'!$AC100)</f>
        <v>0.64</v>
      </c>
      <c r="CT69" s="170">
        <f>CS69*(1-'Table de mortalité H'!$AC100)</f>
        <v>0.64</v>
      </c>
      <c r="CU69" s="170">
        <f>CT69*(1-'Table de mortalité H'!$AC100)</f>
        <v>0.64</v>
      </c>
      <c r="CV69" s="170">
        <f>CU69*(1-'Table de mortalité H'!$AC100)</f>
        <v>0.64</v>
      </c>
      <c r="CW69" s="170">
        <f>CV69*(1-'Table de mortalité H'!$AC100)</f>
        <v>0.64</v>
      </c>
      <c r="CX69" s="170">
        <f>CW69*(1-'Table de mortalité H'!$AC100)</f>
        <v>0.64</v>
      </c>
      <c r="CY69" s="170">
        <f>CX69*(1-'Table de mortalité H'!$AC100)</f>
        <v>0.64</v>
      </c>
      <c r="CZ69" s="170">
        <f>CY69*(1-'Table de mortalité H'!$AC100)</f>
        <v>0.64</v>
      </c>
      <c r="DA69" s="170">
        <f>CZ69*(1-'Table de mortalité H'!$AC100)</f>
        <v>0.64</v>
      </c>
      <c r="DB69" s="170">
        <f>DA69*(1-'Table de mortalité H'!$AC100)</f>
        <v>0.64</v>
      </c>
      <c r="DC69" s="170">
        <f>DB69*(1-'Table de mortalité H'!$AC100)</f>
        <v>0.64</v>
      </c>
      <c r="DD69" s="170">
        <f>DC69*(1-'Table de mortalité H'!$AC100)</f>
        <v>0.64</v>
      </c>
      <c r="DE69" s="170">
        <f>DD69*(1-'Table de mortalité H'!$AC100)</f>
        <v>0.64</v>
      </c>
      <c r="DF69" s="170">
        <f>DE69*(1-'Table de mortalité H'!$AC100)</f>
        <v>0.64</v>
      </c>
      <c r="DG69" s="170">
        <f>DF69*(1-'Table de mortalité H'!$AC100)</f>
        <v>0.64</v>
      </c>
      <c r="DH69" s="170">
        <f>DG69*(1-'Table de mortalité H'!$AC100)</f>
        <v>0.64</v>
      </c>
      <c r="DI69" s="170">
        <f>DH69*(1-'Table de mortalité H'!$AC100)</f>
        <v>0.64</v>
      </c>
      <c r="DJ69" s="170">
        <f>DI69*(1-'Table de mortalité H'!$AC100)</f>
        <v>0.64</v>
      </c>
      <c r="DK69" s="170">
        <f>DJ69*(1-'Table de mortalité H'!$AC100)</f>
        <v>0.64</v>
      </c>
    </row>
    <row r="70" spans="1:115" x14ac:dyDescent="0.25">
      <c r="A70" s="16"/>
      <c r="B70" s="16">
        <v>114</v>
      </c>
      <c r="C70" s="16"/>
      <c r="D70" s="170">
        <f>'Table de mortalité H'!AG101</f>
        <v>0.66</v>
      </c>
      <c r="E70" s="170">
        <f>'Table de mortalité H'!AH101</f>
        <v>0.66</v>
      </c>
      <c r="F70" s="170">
        <f>'Table de mortalité H'!AI101</f>
        <v>0.66</v>
      </c>
      <c r="G70" s="170">
        <f>'Table de mortalité H'!AJ101</f>
        <v>0.66</v>
      </c>
      <c r="H70" s="170">
        <f>'Table de mortalité H'!AK101</f>
        <v>0.66</v>
      </c>
      <c r="I70" s="170">
        <f>'Table de mortalité H'!AL101</f>
        <v>0.66</v>
      </c>
      <c r="J70" s="170">
        <f>'Table de mortalité H'!AM101</f>
        <v>0.66</v>
      </c>
      <c r="K70" s="170">
        <f>'Table de mortalité H'!AN101</f>
        <v>0.66</v>
      </c>
      <c r="L70" s="170">
        <f>'Table de mortalité H'!AO101</f>
        <v>0.66</v>
      </c>
      <c r="M70" s="170">
        <f>'Table de mortalité H'!AP101</f>
        <v>0.66</v>
      </c>
      <c r="N70" s="170">
        <f>'Table de mortalité H'!AQ101</f>
        <v>0.66</v>
      </c>
      <c r="O70" s="170">
        <f>'Table de mortalité H'!AR101</f>
        <v>0.66</v>
      </c>
      <c r="P70" s="170">
        <f>'Table de mortalité H'!AS101</f>
        <v>0.66</v>
      </c>
      <c r="Q70" s="170">
        <f>'Table de mortalité H'!AT101</f>
        <v>0.66</v>
      </c>
      <c r="R70" s="170">
        <f>'Table de mortalité H'!AU101</f>
        <v>0.66</v>
      </c>
      <c r="S70" s="170">
        <f>'Table de mortalité H'!AV101</f>
        <v>0.66</v>
      </c>
      <c r="T70" s="170">
        <f>'Table de mortalité H'!AW101</f>
        <v>0.66</v>
      </c>
      <c r="U70" s="170">
        <f>'Table de mortalité H'!AX101</f>
        <v>0.66</v>
      </c>
      <c r="V70" s="170">
        <f>'Table de mortalité H'!AY101</f>
        <v>0.66</v>
      </c>
      <c r="W70" s="170">
        <f>'Table de mortalité H'!AZ101</f>
        <v>0.66</v>
      </c>
      <c r="X70" s="170">
        <f>'Table de mortalité H'!BA101</f>
        <v>0.66</v>
      </c>
      <c r="Y70" s="170">
        <f>'Table de mortalité H'!BB101</f>
        <v>0.66</v>
      </c>
      <c r="Z70" s="170">
        <f>'Table de mortalité H'!BC101</f>
        <v>0.66</v>
      </c>
      <c r="AA70" s="170">
        <f>'Table de mortalité H'!BD101</f>
        <v>0.66</v>
      </c>
      <c r="AB70" s="170">
        <f>'Table de mortalité H'!BE101</f>
        <v>0.66</v>
      </c>
      <c r="AC70" s="170">
        <f>'Table de mortalité H'!BF101</f>
        <v>0.66</v>
      </c>
      <c r="AD70" s="170">
        <f>'Table de mortalité H'!BG101</f>
        <v>0.66</v>
      </c>
      <c r="AE70" s="170">
        <f>'Table de mortalité H'!BH101</f>
        <v>0.66</v>
      </c>
      <c r="AF70" s="170">
        <f>'Table de mortalité H'!BI101</f>
        <v>0.66</v>
      </c>
      <c r="AG70" s="170">
        <f>AF70*(1-'Table de mortalité H'!$AC101)</f>
        <v>0.66</v>
      </c>
      <c r="AH70" s="170">
        <f>AG70*(1-'Table de mortalité H'!$AC101)</f>
        <v>0.66</v>
      </c>
      <c r="AI70" s="170">
        <f>AH70*(1-'Table de mortalité H'!$AC101)</f>
        <v>0.66</v>
      </c>
      <c r="AJ70" s="170">
        <f>AI70*(1-'Table de mortalité H'!$AC101)</f>
        <v>0.66</v>
      </c>
      <c r="AK70" s="170">
        <f>AJ70*(1-'Table de mortalité H'!$AC101)</f>
        <v>0.66</v>
      </c>
      <c r="AL70" s="170">
        <f>AK70*(1-'Table de mortalité H'!$AC101)</f>
        <v>0.66</v>
      </c>
      <c r="AM70" s="170">
        <f>AL70*(1-'Table de mortalité H'!$AC101)</f>
        <v>0.66</v>
      </c>
      <c r="AN70" s="170">
        <f>AM70*(1-'Table de mortalité H'!$AC101)</f>
        <v>0.66</v>
      </c>
      <c r="AO70" s="170">
        <f>AN70*(1-'Table de mortalité H'!$AC101)</f>
        <v>0.66</v>
      </c>
      <c r="AP70" s="170">
        <f>AO70*(1-'Table de mortalité H'!$AC101)</f>
        <v>0.66</v>
      </c>
      <c r="AQ70" s="170">
        <f>AP70*(1-'Table de mortalité H'!$AC101)</f>
        <v>0.66</v>
      </c>
      <c r="AR70" s="170">
        <f>AQ70*(1-'Table de mortalité H'!$AC101)</f>
        <v>0.66</v>
      </c>
      <c r="AS70" s="170">
        <f>AR70*(1-'Table de mortalité H'!$AC101)</f>
        <v>0.66</v>
      </c>
      <c r="AT70" s="170">
        <f>AS70*(1-'Table de mortalité H'!$AC101)</f>
        <v>0.66</v>
      </c>
      <c r="AU70" s="170">
        <f>AT70*(1-'Table de mortalité H'!$AC101)</f>
        <v>0.66</v>
      </c>
      <c r="AV70" s="170">
        <f>AU70*(1-'Table de mortalité H'!$AC101)</f>
        <v>0.66</v>
      </c>
      <c r="AW70" s="170">
        <f>AV70*(1-'Table de mortalité H'!$AC101)</f>
        <v>0.66</v>
      </c>
      <c r="AX70" s="170">
        <f>AW70*(1-'Table de mortalité H'!$AC101)</f>
        <v>0.66</v>
      </c>
      <c r="AY70" s="170">
        <f>AX70*(1-'Table de mortalité H'!$AC101)</f>
        <v>0.66</v>
      </c>
      <c r="AZ70" s="170">
        <f>AY70*(1-'Table de mortalité H'!$AC101)</f>
        <v>0.66</v>
      </c>
      <c r="BA70" s="170">
        <f>AZ70*(1-'Table de mortalité H'!$AC101)</f>
        <v>0.66</v>
      </c>
      <c r="BB70" s="170">
        <f>BA70*(1-'Table de mortalité H'!$AC101)</f>
        <v>0.66</v>
      </c>
      <c r="BC70" s="170">
        <f>BB70*(1-'Table de mortalité H'!$AC101)</f>
        <v>0.66</v>
      </c>
      <c r="BD70" s="170">
        <f>BC70*(1-'Table de mortalité H'!$AC101)</f>
        <v>0.66</v>
      </c>
      <c r="BE70" s="170">
        <f>BD70*(1-'Table de mortalité H'!$AC101)</f>
        <v>0.66</v>
      </c>
      <c r="BF70" s="170">
        <f>BE70*(1-'Table de mortalité H'!$AC101)</f>
        <v>0.66</v>
      </c>
      <c r="BG70" s="170">
        <f>BF70*(1-'Table de mortalité H'!$AC101)</f>
        <v>0.66</v>
      </c>
      <c r="BH70" s="170">
        <f>BG70*(1-'Table de mortalité H'!$AC101)</f>
        <v>0.66</v>
      </c>
      <c r="BI70" s="170">
        <f>BH70*(1-'Table de mortalité H'!$AC101)</f>
        <v>0.66</v>
      </c>
      <c r="BJ70" s="170">
        <f>BI70*(1-'Table de mortalité H'!$AC101)</f>
        <v>0.66</v>
      </c>
      <c r="BK70" s="170">
        <f>BJ70*(1-'Table de mortalité H'!$AC101)</f>
        <v>0.66</v>
      </c>
      <c r="BL70" s="170">
        <f>BK70*(1-'Table de mortalité H'!$AC101)</f>
        <v>0.66</v>
      </c>
      <c r="BM70" s="170">
        <f>BL70*(1-'Table de mortalité H'!$AC101)</f>
        <v>0.66</v>
      </c>
      <c r="BN70" s="170">
        <f>BM70*(1-'Table de mortalité H'!$AC101)</f>
        <v>0.66</v>
      </c>
      <c r="BO70" s="170">
        <f>BN70*(1-'Table de mortalité H'!$AC101)</f>
        <v>0.66</v>
      </c>
      <c r="BP70" s="170">
        <f>BO70*(1-'Table de mortalité H'!$AC101)</f>
        <v>0.66</v>
      </c>
      <c r="BQ70" s="170">
        <f>BP70*(1-'Table de mortalité H'!$AC101)</f>
        <v>0.66</v>
      </c>
      <c r="BR70" s="170">
        <f>BQ70*(1-'Table de mortalité H'!$AC101)</f>
        <v>0.66</v>
      </c>
      <c r="BS70" s="170">
        <f>BR70*(1-'Table de mortalité H'!$AC101)</f>
        <v>0.66</v>
      </c>
      <c r="BT70" s="170">
        <f>BS70*(1-'Table de mortalité H'!$AC101)</f>
        <v>0.66</v>
      </c>
      <c r="BU70" s="170">
        <f>BT70*(1-'Table de mortalité H'!$AC101)</f>
        <v>0.66</v>
      </c>
      <c r="BV70" s="170">
        <f>BU70*(1-'Table de mortalité H'!$AC101)</f>
        <v>0.66</v>
      </c>
      <c r="BW70" s="170">
        <f>BV70*(1-'Table de mortalité H'!$AC101)</f>
        <v>0.66</v>
      </c>
      <c r="BX70" s="170">
        <f>BW70*(1-'Table de mortalité H'!$AC101)</f>
        <v>0.66</v>
      </c>
      <c r="BY70" s="170">
        <f>BX70*(1-'Table de mortalité H'!$AC101)</f>
        <v>0.66</v>
      </c>
      <c r="BZ70" s="170">
        <f>BY70*(1-'Table de mortalité H'!$AC101)</f>
        <v>0.66</v>
      </c>
      <c r="CA70" s="170">
        <f>BZ70*(1-'Table de mortalité H'!$AC101)</f>
        <v>0.66</v>
      </c>
      <c r="CB70" s="170">
        <f>CA70*(1-'Table de mortalité H'!$AC101)</f>
        <v>0.66</v>
      </c>
      <c r="CC70" s="170">
        <f>CB70*(1-'Table de mortalité H'!$AC101)</f>
        <v>0.66</v>
      </c>
      <c r="CD70" s="170">
        <f>CC70*(1-'Table de mortalité H'!$AC101)</f>
        <v>0.66</v>
      </c>
      <c r="CE70" s="170">
        <f>CD70*(1-'Table de mortalité H'!$AC101)</f>
        <v>0.66</v>
      </c>
      <c r="CF70" s="170">
        <f>CE70*(1-'Table de mortalité H'!$AC101)</f>
        <v>0.66</v>
      </c>
      <c r="CG70" s="170">
        <f>CF70*(1-'Table de mortalité H'!$AC101)</f>
        <v>0.66</v>
      </c>
      <c r="CH70" s="170">
        <f>CG70*(1-'Table de mortalité H'!$AC101)</f>
        <v>0.66</v>
      </c>
      <c r="CI70" s="170">
        <f>CH70*(1-'Table de mortalité H'!$AC101)</f>
        <v>0.66</v>
      </c>
      <c r="CJ70" s="170">
        <f>CI70*(1-'Table de mortalité H'!$AC101)</f>
        <v>0.66</v>
      </c>
      <c r="CK70" s="170">
        <f>CJ70*(1-'Table de mortalité H'!$AC101)</f>
        <v>0.66</v>
      </c>
      <c r="CL70" s="170">
        <f>CK70*(1-'Table de mortalité H'!$AC101)</f>
        <v>0.66</v>
      </c>
      <c r="CM70" s="170">
        <f>CL70*(1-'Table de mortalité H'!$AC101)</f>
        <v>0.66</v>
      </c>
      <c r="CN70" s="170">
        <f>CM70*(1-'Table de mortalité H'!$AC101)</f>
        <v>0.66</v>
      </c>
      <c r="CO70" s="170">
        <f>CN70*(1-'Table de mortalité H'!$AC101)</f>
        <v>0.66</v>
      </c>
      <c r="CP70" s="170">
        <f>CO70*(1-'Table de mortalité H'!$AC101)</f>
        <v>0.66</v>
      </c>
      <c r="CQ70" s="170">
        <f>CP70*(1-'Table de mortalité H'!$AC101)</f>
        <v>0.66</v>
      </c>
      <c r="CR70" s="170">
        <f>CQ70*(1-'Table de mortalité H'!$AC101)</f>
        <v>0.66</v>
      </c>
      <c r="CS70" s="170">
        <f>CR70*(1-'Table de mortalité H'!$AC101)</f>
        <v>0.66</v>
      </c>
      <c r="CT70" s="170">
        <f>CS70*(1-'Table de mortalité H'!$AC101)</f>
        <v>0.66</v>
      </c>
      <c r="CU70" s="170">
        <f>CT70*(1-'Table de mortalité H'!$AC101)</f>
        <v>0.66</v>
      </c>
      <c r="CV70" s="170">
        <f>CU70*(1-'Table de mortalité H'!$AC101)</f>
        <v>0.66</v>
      </c>
      <c r="CW70" s="170">
        <f>CV70*(1-'Table de mortalité H'!$AC101)</f>
        <v>0.66</v>
      </c>
      <c r="CX70" s="170">
        <f>CW70*(1-'Table de mortalité H'!$AC101)</f>
        <v>0.66</v>
      </c>
      <c r="CY70" s="170">
        <f>CX70*(1-'Table de mortalité H'!$AC101)</f>
        <v>0.66</v>
      </c>
      <c r="CZ70" s="170">
        <f>CY70*(1-'Table de mortalité H'!$AC101)</f>
        <v>0.66</v>
      </c>
      <c r="DA70" s="170">
        <f>CZ70*(1-'Table de mortalité H'!$AC101)</f>
        <v>0.66</v>
      </c>
      <c r="DB70" s="170">
        <f>DA70*(1-'Table de mortalité H'!$AC101)</f>
        <v>0.66</v>
      </c>
      <c r="DC70" s="170">
        <f>DB70*(1-'Table de mortalité H'!$AC101)</f>
        <v>0.66</v>
      </c>
      <c r="DD70" s="170">
        <f>DC70*(1-'Table de mortalité H'!$AC101)</f>
        <v>0.66</v>
      </c>
      <c r="DE70" s="170">
        <f>DD70*(1-'Table de mortalité H'!$AC101)</f>
        <v>0.66</v>
      </c>
      <c r="DF70" s="170">
        <f>DE70*(1-'Table de mortalité H'!$AC101)</f>
        <v>0.66</v>
      </c>
      <c r="DG70" s="170">
        <f>DF70*(1-'Table de mortalité H'!$AC101)</f>
        <v>0.66</v>
      </c>
      <c r="DH70" s="170">
        <f>DG70*(1-'Table de mortalité H'!$AC101)</f>
        <v>0.66</v>
      </c>
      <c r="DI70" s="170">
        <f>DH70*(1-'Table de mortalité H'!$AC101)</f>
        <v>0.66</v>
      </c>
      <c r="DJ70" s="170">
        <f>DI70*(1-'Table de mortalité H'!$AC101)</f>
        <v>0.66</v>
      </c>
      <c r="DK70" s="170">
        <f>DJ70*(1-'Table de mortalité H'!$AC101)</f>
        <v>0.66</v>
      </c>
    </row>
    <row r="71" spans="1:115" x14ac:dyDescent="0.25">
      <c r="A71" s="16"/>
      <c r="B71" s="16">
        <v>115</v>
      </c>
      <c r="C71" s="16"/>
      <c r="D71" s="170">
        <f>'Table de mortalité H'!AG102</f>
        <v>1</v>
      </c>
      <c r="E71" s="170">
        <f>'Table de mortalité H'!AH102</f>
        <v>1</v>
      </c>
      <c r="F71" s="170">
        <f>'Table de mortalité H'!AI102</f>
        <v>1</v>
      </c>
      <c r="G71" s="170">
        <f>'Table de mortalité H'!AJ102</f>
        <v>1</v>
      </c>
      <c r="H71" s="170">
        <f>'Table de mortalité H'!AK102</f>
        <v>1</v>
      </c>
      <c r="I71" s="170">
        <f>'Table de mortalité H'!AL102</f>
        <v>1</v>
      </c>
      <c r="J71" s="170">
        <f>'Table de mortalité H'!AM102</f>
        <v>1</v>
      </c>
      <c r="K71" s="170">
        <f>'Table de mortalité H'!AN102</f>
        <v>1</v>
      </c>
      <c r="L71" s="170">
        <f>'Table de mortalité H'!AO102</f>
        <v>1</v>
      </c>
      <c r="M71" s="170">
        <f>'Table de mortalité H'!AP102</f>
        <v>1</v>
      </c>
      <c r="N71" s="170">
        <f>'Table de mortalité H'!AQ102</f>
        <v>1</v>
      </c>
      <c r="O71" s="170">
        <f>'Table de mortalité H'!AR102</f>
        <v>1</v>
      </c>
      <c r="P71" s="170">
        <f>'Table de mortalité H'!AS102</f>
        <v>1</v>
      </c>
      <c r="Q71" s="170">
        <f>'Table de mortalité H'!AT102</f>
        <v>1</v>
      </c>
      <c r="R71" s="170">
        <f>'Table de mortalité H'!AU102</f>
        <v>1</v>
      </c>
      <c r="S71" s="170">
        <f>'Table de mortalité H'!AV102</f>
        <v>1</v>
      </c>
      <c r="T71" s="170">
        <f>'Table de mortalité H'!AW102</f>
        <v>1</v>
      </c>
      <c r="U71" s="170">
        <f>'Table de mortalité H'!AX102</f>
        <v>1</v>
      </c>
      <c r="V71" s="170">
        <f>'Table de mortalité H'!AY102</f>
        <v>1</v>
      </c>
      <c r="W71" s="170">
        <f>'Table de mortalité H'!AZ102</f>
        <v>1</v>
      </c>
      <c r="X71" s="170">
        <f>'Table de mortalité H'!BA102</f>
        <v>1</v>
      </c>
      <c r="Y71" s="170">
        <f>'Table de mortalité H'!BB102</f>
        <v>1</v>
      </c>
      <c r="Z71" s="170">
        <f>'Table de mortalité H'!BC102</f>
        <v>1</v>
      </c>
      <c r="AA71" s="170">
        <f>'Table de mortalité H'!BD102</f>
        <v>1</v>
      </c>
      <c r="AB71" s="170">
        <f>'Table de mortalité H'!BE102</f>
        <v>1</v>
      </c>
      <c r="AC71" s="170">
        <f>'Table de mortalité H'!BF102</f>
        <v>1</v>
      </c>
      <c r="AD71" s="170">
        <f>'Table de mortalité H'!BG102</f>
        <v>1</v>
      </c>
      <c r="AE71" s="170">
        <f>'Table de mortalité H'!BH102</f>
        <v>1</v>
      </c>
      <c r="AF71" s="170">
        <f>'Table de mortalité H'!BI102</f>
        <v>1</v>
      </c>
      <c r="AG71" s="170">
        <f>AF71*(1-'Table de mortalité H'!$AC102)</f>
        <v>1</v>
      </c>
      <c r="AH71" s="170">
        <f>AG71*(1-'Table de mortalité H'!$AC102)</f>
        <v>1</v>
      </c>
      <c r="AI71" s="170">
        <f>AH71*(1-'Table de mortalité H'!$AC102)</f>
        <v>1</v>
      </c>
      <c r="AJ71" s="170">
        <f>AI71*(1-'Table de mortalité H'!$AC102)</f>
        <v>1</v>
      </c>
      <c r="AK71" s="170">
        <f>AJ71*(1-'Table de mortalité H'!$AC102)</f>
        <v>1</v>
      </c>
      <c r="AL71" s="170">
        <f>AK71*(1-'Table de mortalité H'!$AC102)</f>
        <v>1</v>
      </c>
      <c r="AM71" s="170">
        <f>AL71*(1-'Table de mortalité H'!$AC102)</f>
        <v>1</v>
      </c>
      <c r="AN71" s="170">
        <f>AM71*(1-'Table de mortalité H'!$AC102)</f>
        <v>1</v>
      </c>
      <c r="AO71" s="170">
        <f>AN71*(1-'Table de mortalité H'!$AC102)</f>
        <v>1</v>
      </c>
      <c r="AP71" s="170">
        <f>AO71*(1-'Table de mortalité H'!$AC102)</f>
        <v>1</v>
      </c>
      <c r="AQ71" s="170">
        <f>AP71*(1-'Table de mortalité H'!$AC102)</f>
        <v>1</v>
      </c>
      <c r="AR71" s="170">
        <f>AQ71*(1-'Table de mortalité H'!$AC102)</f>
        <v>1</v>
      </c>
      <c r="AS71" s="170">
        <f>AR71*(1-'Table de mortalité H'!$AC102)</f>
        <v>1</v>
      </c>
      <c r="AT71" s="170">
        <f>AS71*(1-'Table de mortalité H'!$AC102)</f>
        <v>1</v>
      </c>
      <c r="AU71" s="170">
        <f>AT71*(1-'Table de mortalité H'!$AC102)</f>
        <v>1</v>
      </c>
      <c r="AV71" s="170">
        <f>AU71*(1-'Table de mortalité H'!$AC102)</f>
        <v>1</v>
      </c>
      <c r="AW71" s="170">
        <f>AV71*(1-'Table de mortalité H'!$AC102)</f>
        <v>1</v>
      </c>
      <c r="AX71" s="170">
        <f>AW71*(1-'Table de mortalité H'!$AC102)</f>
        <v>1</v>
      </c>
      <c r="AY71" s="170">
        <f>AX71*(1-'Table de mortalité H'!$AC102)</f>
        <v>1</v>
      </c>
      <c r="AZ71" s="170">
        <f>AY71*(1-'Table de mortalité H'!$AC102)</f>
        <v>1</v>
      </c>
      <c r="BA71" s="170">
        <f>AZ71*(1-'Table de mortalité H'!$AC102)</f>
        <v>1</v>
      </c>
      <c r="BB71" s="170">
        <f>BA71*(1-'Table de mortalité H'!$AC102)</f>
        <v>1</v>
      </c>
      <c r="BC71" s="170">
        <f>BB71*(1-'Table de mortalité H'!$AC102)</f>
        <v>1</v>
      </c>
      <c r="BD71" s="170">
        <f>BC71*(1-'Table de mortalité H'!$AC102)</f>
        <v>1</v>
      </c>
      <c r="BE71" s="170">
        <f>BD71*(1-'Table de mortalité H'!$AC102)</f>
        <v>1</v>
      </c>
      <c r="BF71" s="170">
        <f>BE71*(1-'Table de mortalité H'!$AC102)</f>
        <v>1</v>
      </c>
      <c r="BG71" s="170">
        <f>BF71*(1-'Table de mortalité H'!$AC102)</f>
        <v>1</v>
      </c>
      <c r="BH71" s="170">
        <f>BG71*(1-'Table de mortalité H'!$AC102)</f>
        <v>1</v>
      </c>
      <c r="BI71" s="170">
        <f>BH71*(1-'Table de mortalité H'!$AC102)</f>
        <v>1</v>
      </c>
      <c r="BJ71" s="170">
        <f>BI71*(1-'Table de mortalité H'!$AC102)</f>
        <v>1</v>
      </c>
      <c r="BK71" s="170">
        <f>BJ71*(1-'Table de mortalité H'!$AC102)</f>
        <v>1</v>
      </c>
      <c r="BL71" s="170">
        <f>BK71*(1-'Table de mortalité H'!$AC102)</f>
        <v>1</v>
      </c>
      <c r="BM71" s="170">
        <f>BL71*(1-'Table de mortalité H'!$AC102)</f>
        <v>1</v>
      </c>
      <c r="BN71" s="170">
        <f>BM71*(1-'Table de mortalité H'!$AC102)</f>
        <v>1</v>
      </c>
      <c r="BO71" s="170">
        <f>BN71*(1-'Table de mortalité H'!$AC102)</f>
        <v>1</v>
      </c>
      <c r="BP71" s="170">
        <f>BO71*(1-'Table de mortalité H'!$AC102)</f>
        <v>1</v>
      </c>
      <c r="BQ71" s="170">
        <f>BP71*(1-'Table de mortalité H'!$AC102)</f>
        <v>1</v>
      </c>
      <c r="BR71" s="170">
        <f>BQ71*(1-'Table de mortalité H'!$AC102)</f>
        <v>1</v>
      </c>
      <c r="BS71" s="170">
        <f>BR71*(1-'Table de mortalité H'!$AC102)</f>
        <v>1</v>
      </c>
      <c r="BT71" s="170">
        <f>BS71*(1-'Table de mortalité H'!$AC102)</f>
        <v>1</v>
      </c>
      <c r="BU71" s="170">
        <f>BT71*(1-'Table de mortalité H'!$AC102)</f>
        <v>1</v>
      </c>
      <c r="BV71" s="170">
        <f>BU71*(1-'Table de mortalité H'!$AC102)</f>
        <v>1</v>
      </c>
      <c r="BW71" s="170">
        <f>BV71*(1-'Table de mortalité H'!$AC102)</f>
        <v>1</v>
      </c>
      <c r="BX71" s="170">
        <f>BW71*(1-'Table de mortalité H'!$AC102)</f>
        <v>1</v>
      </c>
      <c r="BY71" s="170">
        <f>BX71*(1-'Table de mortalité H'!$AC102)</f>
        <v>1</v>
      </c>
      <c r="BZ71" s="170">
        <f>BY71*(1-'Table de mortalité H'!$AC102)</f>
        <v>1</v>
      </c>
      <c r="CA71" s="170">
        <f>BZ71*(1-'Table de mortalité H'!$AC102)</f>
        <v>1</v>
      </c>
      <c r="CB71" s="170">
        <f>CA71*(1-'Table de mortalité H'!$AC102)</f>
        <v>1</v>
      </c>
      <c r="CC71" s="170">
        <f>CB71*(1-'Table de mortalité H'!$AC102)</f>
        <v>1</v>
      </c>
      <c r="CD71" s="170">
        <f>CC71*(1-'Table de mortalité H'!$AC102)</f>
        <v>1</v>
      </c>
      <c r="CE71" s="170">
        <f>CD71*(1-'Table de mortalité H'!$AC102)</f>
        <v>1</v>
      </c>
      <c r="CF71" s="170">
        <f>CE71*(1-'Table de mortalité H'!$AC102)</f>
        <v>1</v>
      </c>
      <c r="CG71" s="170">
        <f>CF71*(1-'Table de mortalité H'!$AC102)</f>
        <v>1</v>
      </c>
      <c r="CH71" s="170">
        <f>CG71*(1-'Table de mortalité H'!$AC102)</f>
        <v>1</v>
      </c>
      <c r="CI71" s="170">
        <f>CH71*(1-'Table de mortalité H'!$AC102)</f>
        <v>1</v>
      </c>
      <c r="CJ71" s="170">
        <f>CI71*(1-'Table de mortalité H'!$AC102)</f>
        <v>1</v>
      </c>
      <c r="CK71" s="170">
        <f>CJ71*(1-'Table de mortalité H'!$AC102)</f>
        <v>1</v>
      </c>
      <c r="CL71" s="170">
        <f>CK71*(1-'Table de mortalité H'!$AC102)</f>
        <v>1</v>
      </c>
      <c r="CM71" s="170">
        <f>CL71*(1-'Table de mortalité H'!$AC102)</f>
        <v>1</v>
      </c>
      <c r="CN71" s="170">
        <f>CM71*(1-'Table de mortalité H'!$AC102)</f>
        <v>1</v>
      </c>
      <c r="CO71" s="170">
        <f>CN71*(1-'Table de mortalité H'!$AC102)</f>
        <v>1</v>
      </c>
      <c r="CP71" s="170">
        <f>CO71*(1-'Table de mortalité H'!$AC102)</f>
        <v>1</v>
      </c>
      <c r="CQ71" s="170">
        <f>CP71*(1-'Table de mortalité H'!$AC102)</f>
        <v>1</v>
      </c>
      <c r="CR71" s="170">
        <f>CQ71*(1-'Table de mortalité H'!$AC102)</f>
        <v>1</v>
      </c>
      <c r="CS71" s="170">
        <f>CR71*(1-'Table de mortalité H'!$AC102)</f>
        <v>1</v>
      </c>
      <c r="CT71" s="170">
        <f>CS71*(1-'Table de mortalité H'!$AC102)</f>
        <v>1</v>
      </c>
      <c r="CU71" s="170">
        <f>CT71*(1-'Table de mortalité H'!$AC102)</f>
        <v>1</v>
      </c>
      <c r="CV71" s="170">
        <f>CU71*(1-'Table de mortalité H'!$AC102)</f>
        <v>1</v>
      </c>
      <c r="CW71" s="170">
        <f>CV71*(1-'Table de mortalité H'!$AC102)</f>
        <v>1</v>
      </c>
      <c r="CX71" s="170">
        <f>CW71*(1-'Table de mortalité H'!$AC102)</f>
        <v>1</v>
      </c>
      <c r="CY71" s="170">
        <f>CX71*(1-'Table de mortalité H'!$AC102)</f>
        <v>1</v>
      </c>
      <c r="CZ71" s="170">
        <f>CY71*(1-'Table de mortalité H'!$AC102)</f>
        <v>1</v>
      </c>
      <c r="DA71" s="170">
        <f>CZ71*(1-'Table de mortalité H'!$AC102)</f>
        <v>1</v>
      </c>
      <c r="DB71" s="170">
        <f>DA71*(1-'Table de mortalité H'!$AC102)</f>
        <v>1</v>
      </c>
      <c r="DC71" s="170">
        <f>DB71*(1-'Table de mortalité H'!$AC102)</f>
        <v>1</v>
      </c>
      <c r="DD71" s="170">
        <f>DC71*(1-'Table de mortalité H'!$AC102)</f>
        <v>1</v>
      </c>
      <c r="DE71" s="170">
        <f>DD71*(1-'Table de mortalité H'!$AC102)</f>
        <v>1</v>
      </c>
      <c r="DF71" s="170">
        <f>DE71*(1-'Table de mortalité H'!$AC102)</f>
        <v>1</v>
      </c>
      <c r="DG71" s="170">
        <f>DF71*(1-'Table de mortalité H'!$AC102)</f>
        <v>1</v>
      </c>
      <c r="DH71" s="170">
        <f>DG71*(1-'Table de mortalité H'!$AC102)</f>
        <v>1</v>
      </c>
      <c r="DI71" s="170">
        <f>DH71*(1-'Table de mortalité H'!$AC102)</f>
        <v>1</v>
      </c>
      <c r="DJ71" s="170">
        <f>DI71*(1-'Table de mortalité H'!$AC102)</f>
        <v>1</v>
      </c>
      <c r="DK71" s="170">
        <f>DJ71*(1-'Table de mortalité H'!$AC102)</f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topLeftCell="A7" workbookViewId="0">
      <selection activeCell="L21" sqref="L21"/>
    </sheetView>
  </sheetViews>
  <sheetFormatPr baseColWidth="10" defaultRowHeight="15" x14ac:dyDescent="0.25"/>
  <sheetData>
    <row r="1" spans="1:115" x14ac:dyDescent="0.25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70">
        <f>'Table de mortalité F'!AG44</f>
        <v>3.408E-3</v>
      </c>
      <c r="E13" s="170">
        <f>'Table de mortalité F'!AH44</f>
        <v>3.3575616E-3</v>
      </c>
      <c r="F13" s="170">
        <f>'Table de mortalité F'!AI44</f>
        <v>3.3085412006400002E-3</v>
      </c>
      <c r="G13" s="170">
        <f>'Table de mortalité F'!AJ44</f>
        <v>3.2612290614708484E-3</v>
      </c>
      <c r="H13" s="170">
        <f>'Table de mortalité F'!AK44</f>
        <v>3.2155718546102567E-3</v>
      </c>
      <c r="I13" s="170">
        <f>'Table de mortalité F'!AL44</f>
        <v>3.1718400773875573E-3</v>
      </c>
      <c r="J13" s="170">
        <f>'Table de mortalité F'!AM44</f>
        <v>3.1299717883660418E-3</v>
      </c>
      <c r="K13" s="170">
        <f>'Table de mortalité F'!AN44</f>
        <v>3.0895951522961198E-3</v>
      </c>
      <c r="L13" s="170">
        <f>'Table de mortalité F'!AO44</f>
        <v>3.0509752128924186E-3</v>
      </c>
      <c r="M13" s="170">
        <f>'Table de mortalité F'!AP44</f>
        <v>3.0140584128164204E-3</v>
      </c>
      <c r="N13" s="170">
        <f>'Table de mortalité F'!AQ44</f>
        <v>2.9787939293864679E-3</v>
      </c>
      <c r="O13" s="170">
        <f>'Table de mortalité F'!AR44</f>
        <v>2.9451335579844008E-3</v>
      </c>
      <c r="P13" s="170">
        <f>'Table de mortalité F'!AS44</f>
        <v>2.9127370888465723E-3</v>
      </c>
      <c r="Q13" s="170">
        <f>'Table de mortalité F'!AT44</f>
        <v>2.8815708019959141E-3</v>
      </c>
      <c r="R13" s="170">
        <f>'Table de mortalité F'!AU44</f>
        <v>2.8516024656551568E-3</v>
      </c>
      <c r="S13" s="170">
        <f>'Table de mortalité F'!AV44</f>
        <v>2.8225161205054743E-3</v>
      </c>
      <c r="T13" s="170">
        <f>'Table de mortalité F'!AW44</f>
        <v>2.794008707688369E-3</v>
      </c>
      <c r="U13" s="170">
        <f>'Table de mortalité F'!AX44</f>
        <v>2.7660686206114854E-3</v>
      </c>
      <c r="V13" s="170">
        <f>'Table de mortalité F'!AY44</f>
        <v>2.7384079344053703E-3</v>
      </c>
      <c r="W13" s="170">
        <f>'Table de mortalité F'!AZ44</f>
        <v>2.7110238550613168E-3</v>
      </c>
      <c r="X13" s="170">
        <f>'Table de mortalité F'!BA44</f>
        <v>2.6839136165107036E-3</v>
      </c>
      <c r="Y13" s="170">
        <f>'Table de mortalité F'!BB44</f>
        <v>2.6570744803455964E-3</v>
      </c>
      <c r="Z13" s="170">
        <f>'Table de mortalité F'!BC44</f>
        <v>2.6305037355421404E-3</v>
      </c>
      <c r="AA13" s="170">
        <f>'Table de mortalité F'!BD44</f>
        <v>2.6041986981867188E-3</v>
      </c>
      <c r="AB13" s="170">
        <f>'Table de mortalité F'!BE44</f>
        <v>2.5781567112048514E-3</v>
      </c>
      <c r="AC13" s="170">
        <f>'Table de mortalité F'!BF44</f>
        <v>2.5523751440928028E-3</v>
      </c>
      <c r="AD13" s="170">
        <f>'Table de mortalité F'!BG44</f>
        <v>2.5268513926518747E-3</v>
      </c>
      <c r="AE13" s="170">
        <f>'Table de mortalité F'!BH44</f>
        <v>2.501582878725356E-3</v>
      </c>
      <c r="AF13" s="170">
        <f>'Table de mortalité F'!BI44</f>
        <v>2.4765670499381025E-3</v>
      </c>
      <c r="AG13" s="170">
        <f>AF13*(1-'Table de mortalité F'!$AC44)</f>
        <v>2.4518013794387213E-3</v>
      </c>
      <c r="AH13" s="170">
        <f>AG13*(1-'Table de mortalité F'!$AC44)</f>
        <v>2.427283365644334E-3</v>
      </c>
      <c r="AI13" s="170">
        <f>AH13*(1-'Table de mortalité F'!$AC44)</f>
        <v>2.4030105319878905E-3</v>
      </c>
      <c r="AJ13" s="170">
        <f>AI13*(1-'Table de mortalité F'!$AC44)</f>
        <v>2.3789804266680114E-3</v>
      </c>
      <c r="AK13" s="170">
        <f>AJ13*(1-'Table de mortalité F'!$AC44)</f>
        <v>2.3551906224013315E-3</v>
      </c>
      <c r="AL13" s="170">
        <f>AK13*(1-'Table de mortalité F'!$AC44)</f>
        <v>2.331638716177318E-3</v>
      </c>
      <c r="AM13" s="170">
        <f>AL13*(1-'Table de mortalité F'!$AC44)</f>
        <v>2.3083223290155446E-3</v>
      </c>
      <c r="AN13" s="170">
        <f>AM13*(1-'Table de mortalité F'!$AC44)</f>
        <v>2.2852391057253891E-3</v>
      </c>
      <c r="AO13" s="170">
        <f>AN13*(1-'Table de mortalité F'!$AC44)</f>
        <v>2.2623867146681353E-3</v>
      </c>
      <c r="AP13" s="170">
        <f>AO13*(1-'Table de mortalité F'!$AC44)</f>
        <v>2.2397628475214538E-3</v>
      </c>
      <c r="AQ13" s="170">
        <f>AP13*(1-'Table de mortalité F'!$AC44)</f>
        <v>2.2173652190462393E-3</v>
      </c>
      <c r="AR13" s="170">
        <f>AQ13*(1-'Table de mortalité F'!$AC44)</f>
        <v>2.1951915668557767E-3</v>
      </c>
      <c r="AS13" s="170">
        <f>AR13*(1-'Table de mortalité F'!$AC44)</f>
        <v>2.1732396511872187E-3</v>
      </c>
      <c r="AT13" s="170">
        <f>AS13*(1-'Table de mortalité F'!$AC44)</f>
        <v>2.1515072546753463E-3</v>
      </c>
      <c r="AU13" s="170">
        <f>AT13*(1-'Table de mortalité F'!$AC44)</f>
        <v>2.1299921821285928E-3</v>
      </c>
      <c r="AV13" s="170">
        <f>AU13*(1-'Table de mortalité F'!$AC44)</f>
        <v>2.1086922603073071E-3</v>
      </c>
      <c r="AW13" s="170">
        <f>AV13*(1-'Table de mortalité F'!$AC44)</f>
        <v>2.0876053377042341E-3</v>
      </c>
      <c r="AX13" s="170">
        <f>AW13*(1-'Table de mortalité F'!$AC44)</f>
        <v>2.0667292843271918E-3</v>
      </c>
      <c r="AY13" s="170">
        <f>AX13*(1-'Table de mortalité F'!$AC44)</f>
        <v>2.0460619914839198E-3</v>
      </c>
      <c r="AZ13" s="170">
        <f>AY13*(1-'Table de mortalité F'!$AC44)</f>
        <v>2.0256013715690808E-3</v>
      </c>
      <c r="BA13" s="170">
        <f>AZ13*(1-'Table de mortalité F'!$AC44)</f>
        <v>2.0053453578533901E-3</v>
      </c>
      <c r="BB13" s="170">
        <f>BA13*(1-'Table de mortalité F'!$AC44)</f>
        <v>1.9852919042748561E-3</v>
      </c>
      <c r="BC13" s="170">
        <f>BB13*(1-'Table de mortalité F'!$AC44)</f>
        <v>1.9654389852321076E-3</v>
      </c>
      <c r="BD13" s="170">
        <f>BC13*(1-'Table de mortalité F'!$AC44)</f>
        <v>1.9457845953797866E-3</v>
      </c>
      <c r="BE13" s="170">
        <f>BD13*(1-'Table de mortalité F'!$AC44)</f>
        <v>1.9263267494259886E-3</v>
      </c>
      <c r="BF13" s="170">
        <f>BE13*(1-'Table de mortalité F'!$AC44)</f>
        <v>1.9070634819317288E-3</v>
      </c>
      <c r="BG13" s="170">
        <f>BF13*(1-'Table de mortalité F'!$AC44)</f>
        <v>1.8879928471124115E-3</v>
      </c>
      <c r="BH13" s="170">
        <f>BG13*(1-'Table de mortalité F'!$AC44)</f>
        <v>1.8691129186412874E-3</v>
      </c>
      <c r="BI13" s="170">
        <f>BH13*(1-'Table de mortalité F'!$AC44)</f>
        <v>1.8504217894548746E-3</v>
      </c>
      <c r="BJ13" s="170">
        <f>BI13*(1-'Table de mortalité F'!$AC44)</f>
        <v>1.8319175715603259E-3</v>
      </c>
      <c r="BK13" s="170">
        <f>BJ13*(1-'Table de mortalité F'!$AC44)</f>
        <v>1.8135983958447227E-3</v>
      </c>
      <c r="BL13" s="170">
        <f>BK13*(1-'Table de mortalité F'!$AC44)</f>
        <v>1.7954624118862754E-3</v>
      </c>
      <c r="BM13" s="170">
        <f>BL13*(1-'Table de mortalité F'!$AC44)</f>
        <v>1.7775077877674125E-3</v>
      </c>
      <c r="BN13" s="170">
        <f>BM13*(1-'Table de mortalité F'!$AC44)</f>
        <v>1.7597327098897383E-3</v>
      </c>
      <c r="BO13" s="170">
        <f>BN13*(1-'Table de mortalité F'!$AC44)</f>
        <v>1.7421353827908408E-3</v>
      </c>
      <c r="BP13" s="170">
        <f>BO13*(1-'Table de mortalité F'!$AC44)</f>
        <v>1.7247140289629323E-3</v>
      </c>
      <c r="BQ13" s="170">
        <f>BP13*(1-'Table de mortalité F'!$AC44)</f>
        <v>1.7074668886733031E-3</v>
      </c>
      <c r="BR13" s="170">
        <f>BQ13*(1-'Table de mortalité F'!$AC44)</f>
        <v>1.69039221978657E-3</v>
      </c>
      <c r="BS13" s="170">
        <f>BR13*(1-'Table de mortalité F'!$AC44)</f>
        <v>1.6734882975887042E-3</v>
      </c>
      <c r="BT13" s="170">
        <f>BS13*(1-'Table de mortalité F'!$AC44)</f>
        <v>1.6567534146128171E-3</v>
      </c>
      <c r="BU13" s="170">
        <f>BT13*(1-'Table de mortalité F'!$AC44)</f>
        <v>1.6401858804666889E-3</v>
      </c>
      <c r="BV13" s="170">
        <f>BU13*(1-'Table de mortalité F'!$AC44)</f>
        <v>1.6237840216620219E-3</v>
      </c>
      <c r="BW13" s="170">
        <f>BV13*(1-'Table de mortalité F'!$AC44)</f>
        <v>1.6075461814454017E-3</v>
      </c>
      <c r="BX13" s="170">
        <f>BW13*(1-'Table de mortalité F'!$AC44)</f>
        <v>1.5914707196309477E-3</v>
      </c>
      <c r="BY13" s="170">
        <f>BX13*(1-'Table de mortalité F'!$AC44)</f>
        <v>1.5755560124346383E-3</v>
      </c>
      <c r="BZ13" s="170">
        <f>BY13*(1-'Table de mortalité F'!$AC44)</f>
        <v>1.5598004523102919E-3</v>
      </c>
      <c r="CA13" s="170">
        <f>BZ13*(1-'Table de mortalité F'!$AC44)</f>
        <v>1.544202447787189E-3</v>
      </c>
      <c r="CB13" s="170">
        <f>CA13*(1-'Table de mortalité F'!$AC44)</f>
        <v>1.5287604233093172E-3</v>
      </c>
      <c r="CC13" s="170">
        <f>CB13*(1-'Table de mortalité F'!$AC44)</f>
        <v>1.513472819076224E-3</v>
      </c>
      <c r="CD13" s="170">
        <f>CC13*(1-'Table de mortalité F'!$AC44)</f>
        <v>1.4983380908854618E-3</v>
      </c>
      <c r="CE13" s="170">
        <f>CD13*(1-'Table de mortalité F'!$AC44)</f>
        <v>1.4833547099766071E-3</v>
      </c>
      <c r="CF13" s="170">
        <f>CE13*(1-'Table de mortalité F'!$AC44)</f>
        <v>1.4685211628768411E-3</v>
      </c>
      <c r="CG13" s="170">
        <f>CF13*(1-'Table de mortalité F'!$AC44)</f>
        <v>1.4538359512480726E-3</v>
      </c>
      <c r="CH13" s="170">
        <f>CG13*(1-'Table de mortalité F'!$AC44)</f>
        <v>1.4392975917355919E-3</v>
      </c>
      <c r="CI13" s="170">
        <f>CH13*(1-'Table de mortalité F'!$AC44)</f>
        <v>1.4249046158182361E-3</v>
      </c>
      <c r="CJ13" s="170">
        <f>CI13*(1-'Table de mortalité F'!$AC44)</f>
        <v>1.4106555696600537E-3</v>
      </c>
      <c r="CK13" s="170">
        <f>CJ13*(1-'Table de mortalité F'!$AC44)</f>
        <v>1.3965490139634532E-3</v>
      </c>
      <c r="CL13" s="170">
        <f>CK13*(1-'Table de mortalité F'!$AC44)</f>
        <v>1.3825835238238187E-3</v>
      </c>
      <c r="CM13" s="170">
        <f>CL13*(1-'Table de mortalité F'!$AC44)</f>
        <v>1.3687576885855804E-3</v>
      </c>
      <c r="CN13" s="170">
        <f>CM13*(1-'Table de mortalité F'!$AC44)</f>
        <v>1.3550701116997247E-3</v>
      </c>
      <c r="CO13" s="170">
        <f>CN13*(1-'Table de mortalité F'!$AC44)</f>
        <v>1.3415194105827273E-3</v>
      </c>
      <c r="CP13" s="170">
        <f>CO13*(1-'Table de mortalité F'!$AC44)</f>
        <v>1.3281042164769001E-3</v>
      </c>
      <c r="CQ13" s="170">
        <f>CP13*(1-'Table de mortalité F'!$AC44)</f>
        <v>1.314823174312131E-3</v>
      </c>
      <c r="CR13" s="170">
        <f>CQ13*(1-'Table de mortalité F'!$AC44)</f>
        <v>1.3016749425690097E-3</v>
      </c>
      <c r="CS13" s="170">
        <f>CR13*(1-'Table de mortalité F'!$AC44)</f>
        <v>1.2886581931433195E-3</v>
      </c>
      <c r="CT13" s="170">
        <f>CS13*(1-'Table de mortalité F'!$AC44)</f>
        <v>1.2757716112118862E-3</v>
      </c>
      <c r="CU13" s="170">
        <f>CT13*(1-'Table de mortalité F'!$AC44)</f>
        <v>1.2630138950997674E-3</v>
      </c>
      <c r="CV13" s="170">
        <f>CU13*(1-'Table de mortalité F'!$AC44)</f>
        <v>1.2503837561487698E-3</v>
      </c>
      <c r="CW13" s="170">
        <f>CV13*(1-'Table de mortalité F'!$AC44)</f>
        <v>1.2378799185872821E-3</v>
      </c>
      <c r="CX13" s="170">
        <f>CW13*(1-'Table de mortalité F'!$AC44)</f>
        <v>1.2255011194014093E-3</v>
      </c>
      <c r="CY13" s="170">
        <f>CX13*(1-'Table de mortalité F'!$AC44)</f>
        <v>1.2132461082073952E-3</v>
      </c>
      <c r="CZ13" s="170">
        <f>CY13*(1-'Table de mortalité F'!$AC44)</f>
        <v>1.2011136471253212E-3</v>
      </c>
      <c r="DA13" s="170">
        <f>CZ13*(1-'Table de mortalité F'!$AC44)</f>
        <v>1.1891025106540679E-3</v>
      </c>
      <c r="DB13" s="170">
        <f>DA13*(1-'Table de mortalité F'!$AC44)</f>
        <v>1.1772114855475272E-3</v>
      </c>
      <c r="DC13" s="170">
        <f>DB13*(1-'Table de mortalité F'!$AC44)</f>
        <v>1.1654393706920518E-3</v>
      </c>
      <c r="DD13" s="170">
        <f>DC13*(1-'Table de mortalité F'!$AC44)</f>
        <v>1.1537849769851312E-3</v>
      </c>
      <c r="DE13" s="170">
        <f>DD13*(1-'Table de mortalité F'!$AC44)</f>
        <v>1.1422471272152799E-3</v>
      </c>
      <c r="DF13" s="170">
        <f>DE13*(1-'Table de mortalité F'!$AC44)</f>
        <v>1.130824655943127E-3</v>
      </c>
      <c r="DG13" s="170">
        <f>DF13*(1-'Table de mortalité F'!$AC44)</f>
        <v>1.1195164093836957E-3</v>
      </c>
      <c r="DH13" s="170">
        <f>DG13*(1-'Table de mortalité F'!$AC44)</f>
        <v>1.1083212452898587E-3</v>
      </c>
      <c r="DI13" s="170">
        <f>DH13*(1-'Table de mortalité F'!$AC44)</f>
        <v>1.0972380328369601E-3</v>
      </c>
      <c r="DJ13" s="170">
        <f>DI13*(1-'Table de mortalité F'!$AC44)</f>
        <v>1.0862656525085904E-3</v>
      </c>
      <c r="DK13" s="170">
        <f>DJ13*(1-'Table de mortalité F'!$AC44)</f>
        <v>1.0754029959835045E-3</v>
      </c>
    </row>
    <row r="14" spans="1:115" x14ac:dyDescent="0.25">
      <c r="A14" s="16"/>
      <c r="B14" s="16">
        <v>58</v>
      </c>
      <c r="C14" s="16"/>
      <c r="D14" s="170">
        <f>'Table de mortalité F'!AG45</f>
        <v>3.7919999999999998E-3</v>
      </c>
      <c r="E14" s="170">
        <f>'Table de mortalité F'!AH45</f>
        <v>3.7339824E-3</v>
      </c>
      <c r="F14" s="170">
        <f>'Table de mortalité F'!AI45</f>
        <v>3.6779726639999998E-3</v>
      </c>
      <c r="G14" s="170">
        <f>'Table de mortalité F'!AJ45</f>
        <v>3.6239064658391998E-3</v>
      </c>
      <c r="H14" s="170">
        <f>'Table de mortalité F'!AK45</f>
        <v>3.5717222127311155E-3</v>
      </c>
      <c r="I14" s="170">
        <f>'Table de mortalité F'!AL45</f>
        <v>3.5217181017528801E-3</v>
      </c>
      <c r="J14" s="170">
        <f>'Table de mortalité F'!AM45</f>
        <v>3.4738227355690411E-3</v>
      </c>
      <c r="K14" s="170">
        <f>'Table de mortalité F'!AN45</f>
        <v>3.4279682754595297E-3</v>
      </c>
      <c r="L14" s="170">
        <f>'Table de mortalité F'!AO45</f>
        <v>3.3840902815336477E-3</v>
      </c>
      <c r="M14" s="170">
        <f>'Table de mortalité F'!AP45</f>
        <v>3.3421275620426306E-3</v>
      </c>
      <c r="N14" s="170">
        <f>'Table de mortalité F'!AQ45</f>
        <v>3.302022031298119E-3</v>
      </c>
      <c r="O14" s="170">
        <f>'Table de mortalité F'!AR45</f>
        <v>3.2637185757350608E-3</v>
      </c>
      <c r="P14" s="170">
        <f>'Table de mortalité F'!AS45</f>
        <v>3.2271649276868282E-3</v>
      </c>
      <c r="Q14" s="170">
        <f>'Table de mortalité F'!AT45</f>
        <v>3.1919888299750416E-3</v>
      </c>
      <c r="R14" s="170">
        <f>'Table de mortalité F'!AU45</f>
        <v>3.1581537483773058E-3</v>
      </c>
      <c r="S14" s="170">
        <f>'Table de mortalité F'!AV45</f>
        <v>3.1256247647690194E-3</v>
      </c>
      <c r="T14" s="170">
        <f>'Table de mortalité F'!AW45</f>
        <v>3.0937433921683754E-3</v>
      </c>
      <c r="U14" s="170">
        <f>'Table de mortalité F'!AX45</f>
        <v>3.0628059582466917E-3</v>
      </c>
      <c r="V14" s="170">
        <f>'Table de mortalité F'!AY45</f>
        <v>3.0321778986642247E-3</v>
      </c>
      <c r="W14" s="170">
        <f>'Table de mortalité F'!AZ45</f>
        <v>3.0018561196775823E-3</v>
      </c>
      <c r="X14" s="170">
        <f>'Table de mortalité F'!BA45</f>
        <v>2.9718375584808065E-3</v>
      </c>
      <c r="Y14" s="170">
        <f>'Table de mortalité F'!BB45</f>
        <v>2.9421191828959982E-3</v>
      </c>
      <c r="Z14" s="170">
        <f>'Table de mortalité F'!BC45</f>
        <v>2.9126979910670384E-3</v>
      </c>
      <c r="AA14" s="170">
        <f>'Table de mortalité F'!BD45</f>
        <v>2.8835710111563681E-3</v>
      </c>
      <c r="AB14" s="170">
        <f>'Table de mortalité F'!BE45</f>
        <v>2.8547353010448043E-3</v>
      </c>
      <c r="AC14" s="170">
        <f>'Table de mortalité F'!BF45</f>
        <v>2.8261879480343563E-3</v>
      </c>
      <c r="AD14" s="170">
        <f>'Table de mortalité F'!BG45</f>
        <v>2.7979260685540128E-3</v>
      </c>
      <c r="AE14" s="170">
        <f>'Table de mortalité F'!BH45</f>
        <v>2.7699468078684728E-3</v>
      </c>
      <c r="AF14" s="170">
        <f>'Table de mortalité F'!BI45</f>
        <v>2.7422473397897881E-3</v>
      </c>
      <c r="AG14" s="170">
        <f>AF14*(1-'Table de mortalité F'!$AC45)</f>
        <v>2.7148248663918903E-3</v>
      </c>
      <c r="AH14" s="170">
        <f>AG14*(1-'Table de mortalité F'!$AC45)</f>
        <v>2.6876766177279716E-3</v>
      </c>
      <c r="AI14" s="170">
        <f>AH14*(1-'Table de mortalité F'!$AC45)</f>
        <v>2.6607998515506917E-3</v>
      </c>
      <c r="AJ14" s="170">
        <f>AI14*(1-'Table de mortalité F'!$AC45)</f>
        <v>2.6341918530351847E-3</v>
      </c>
      <c r="AK14" s="170">
        <f>AJ14*(1-'Table de mortalité F'!$AC45)</f>
        <v>2.6078499345048326E-3</v>
      </c>
      <c r="AL14" s="170">
        <f>AK14*(1-'Table de mortalité F'!$AC45)</f>
        <v>2.5817714351597841E-3</v>
      </c>
      <c r="AM14" s="170">
        <f>AL14*(1-'Table de mortalité F'!$AC45)</f>
        <v>2.5559537208081863E-3</v>
      </c>
      <c r="AN14" s="170">
        <f>AM14*(1-'Table de mortalité F'!$AC45)</f>
        <v>2.5303941836001043E-3</v>
      </c>
      <c r="AO14" s="170">
        <f>AN14*(1-'Table de mortalité F'!$AC45)</f>
        <v>2.5050902417641033E-3</v>
      </c>
      <c r="AP14" s="170">
        <f>AO14*(1-'Table de mortalité F'!$AC45)</f>
        <v>2.4800393393464622E-3</v>
      </c>
      <c r="AQ14" s="170">
        <f>AP14*(1-'Table de mortalité F'!$AC45)</f>
        <v>2.4552389459529976E-3</v>
      </c>
      <c r="AR14" s="170">
        <f>AQ14*(1-'Table de mortalité F'!$AC45)</f>
        <v>2.4306865564934677E-3</v>
      </c>
      <c r="AS14" s="170">
        <f>AR14*(1-'Table de mortalité F'!$AC45)</f>
        <v>2.4063796909285329E-3</v>
      </c>
      <c r="AT14" s="170">
        <f>AS14*(1-'Table de mortalité F'!$AC45)</f>
        <v>2.3823158940192474E-3</v>
      </c>
      <c r="AU14" s="170">
        <f>AT14*(1-'Table de mortalité F'!$AC45)</f>
        <v>2.3584927350790547E-3</v>
      </c>
      <c r="AV14" s="170">
        <f>AU14*(1-'Table de mortalité F'!$AC45)</f>
        <v>2.3349078077282643E-3</v>
      </c>
      <c r="AW14" s="170">
        <f>AV14*(1-'Table de mortalité F'!$AC45)</f>
        <v>2.3115587296509816E-3</v>
      </c>
      <c r="AX14" s="170">
        <f>AW14*(1-'Table de mortalité F'!$AC45)</f>
        <v>2.2884431423544718E-3</v>
      </c>
      <c r="AY14" s="170">
        <f>AX14*(1-'Table de mortalité F'!$AC45)</f>
        <v>2.265558710930927E-3</v>
      </c>
      <c r="AZ14" s="170">
        <f>AY14*(1-'Table de mortalité F'!$AC45)</f>
        <v>2.2429031238216175E-3</v>
      </c>
      <c r="BA14" s="170">
        <f>AZ14*(1-'Table de mortalité F'!$AC45)</f>
        <v>2.2204740925834015E-3</v>
      </c>
      <c r="BB14" s="170">
        <f>BA14*(1-'Table de mortalité F'!$AC45)</f>
        <v>2.1982693516575673E-3</v>
      </c>
      <c r="BC14" s="170">
        <f>BB14*(1-'Table de mortalité F'!$AC45)</f>
        <v>2.1762866581409917E-3</v>
      </c>
      <c r="BD14" s="170">
        <f>BC14*(1-'Table de mortalité F'!$AC45)</f>
        <v>2.154523791559582E-3</v>
      </c>
      <c r="BE14" s="170">
        <f>BD14*(1-'Table de mortalité F'!$AC45)</f>
        <v>2.1329785536439863E-3</v>
      </c>
      <c r="BF14" s="170">
        <f>BE14*(1-'Table de mortalité F'!$AC45)</f>
        <v>2.1116487681075466E-3</v>
      </c>
      <c r="BG14" s="170">
        <f>BF14*(1-'Table de mortalité F'!$AC45)</f>
        <v>2.0905322804264711E-3</v>
      </c>
      <c r="BH14" s="170">
        <f>BG14*(1-'Table de mortalité F'!$AC45)</f>
        <v>2.0696269576222065E-3</v>
      </c>
      <c r="BI14" s="170">
        <f>BH14*(1-'Table de mortalité F'!$AC45)</f>
        <v>2.0489306880459844E-3</v>
      </c>
      <c r="BJ14" s="170">
        <f>BI14*(1-'Table de mortalité F'!$AC45)</f>
        <v>2.0284413811655247E-3</v>
      </c>
      <c r="BK14" s="170">
        <f>BJ14*(1-'Table de mortalité F'!$AC45)</f>
        <v>2.0081569673538694E-3</v>
      </c>
      <c r="BL14" s="170">
        <f>BK14*(1-'Table de mortalité F'!$AC45)</f>
        <v>1.9880753976803307E-3</v>
      </c>
      <c r="BM14" s="170">
        <f>BL14*(1-'Table de mortalité F'!$AC45)</f>
        <v>1.9681946437035275E-3</v>
      </c>
      <c r="BN14" s="170">
        <f>BM14*(1-'Table de mortalité F'!$AC45)</f>
        <v>1.9485126972664923E-3</v>
      </c>
      <c r="BO14" s="170">
        <f>BN14*(1-'Table de mortalité F'!$AC45)</f>
        <v>1.9290275702938274E-3</v>
      </c>
      <c r="BP14" s="170">
        <f>BO14*(1-'Table de mortalité F'!$AC45)</f>
        <v>1.9097372945908891E-3</v>
      </c>
      <c r="BQ14" s="170">
        <f>BP14*(1-'Table de mortalité F'!$AC45)</f>
        <v>1.8906399216449801E-3</v>
      </c>
      <c r="BR14" s="170">
        <f>BQ14*(1-'Table de mortalité F'!$AC45)</f>
        <v>1.8717335224285303E-3</v>
      </c>
      <c r="BS14" s="170">
        <f>BR14*(1-'Table de mortalité F'!$AC45)</f>
        <v>1.853016187204245E-3</v>
      </c>
      <c r="BT14" s="170">
        <f>BS14*(1-'Table de mortalité F'!$AC45)</f>
        <v>1.8344860253322025E-3</v>
      </c>
      <c r="BU14" s="170">
        <f>BT14*(1-'Table de mortalité F'!$AC45)</f>
        <v>1.8161411650788803E-3</v>
      </c>
      <c r="BV14" s="170">
        <f>BU14*(1-'Table de mortalité F'!$AC45)</f>
        <v>1.7979797534280915E-3</v>
      </c>
      <c r="BW14" s="170">
        <f>BV14*(1-'Table de mortalité F'!$AC45)</f>
        <v>1.7799999558938105E-3</v>
      </c>
      <c r="BX14" s="170">
        <f>BW14*(1-'Table de mortalité F'!$AC45)</f>
        <v>1.7621999563348723E-3</v>
      </c>
      <c r="BY14" s="170">
        <f>BX14*(1-'Table de mortalité F'!$AC45)</f>
        <v>1.7445779567715235E-3</v>
      </c>
      <c r="BZ14" s="170">
        <f>BY14*(1-'Table de mortalité F'!$AC45)</f>
        <v>1.7271321772038082E-3</v>
      </c>
      <c r="CA14" s="170">
        <f>BZ14*(1-'Table de mortalité F'!$AC45)</f>
        <v>1.70986085543177E-3</v>
      </c>
      <c r="CB14" s="170">
        <f>CA14*(1-'Table de mortalité F'!$AC45)</f>
        <v>1.6927622468774523E-3</v>
      </c>
      <c r="CC14" s="170">
        <f>CB14*(1-'Table de mortalité F'!$AC45)</f>
        <v>1.6758346244086777E-3</v>
      </c>
      <c r="CD14" s="170">
        <f>CC14*(1-'Table de mortalité F'!$AC45)</f>
        <v>1.659076278164591E-3</v>
      </c>
      <c r="CE14" s="170">
        <f>CD14*(1-'Table de mortalité F'!$AC45)</f>
        <v>1.642485515382945E-3</v>
      </c>
      <c r="CF14" s="170">
        <f>CE14*(1-'Table de mortalité F'!$AC45)</f>
        <v>1.6260606602291157E-3</v>
      </c>
      <c r="CG14" s="170">
        <f>CF14*(1-'Table de mortalité F'!$AC45)</f>
        <v>1.6098000536268245E-3</v>
      </c>
      <c r="CH14" s="170">
        <f>CG14*(1-'Table de mortalité F'!$AC45)</f>
        <v>1.5937020530905563E-3</v>
      </c>
      <c r="CI14" s="170">
        <f>CH14*(1-'Table de mortalité F'!$AC45)</f>
        <v>1.5777650325596508E-3</v>
      </c>
      <c r="CJ14" s="170">
        <f>CI14*(1-'Table de mortalité F'!$AC45)</f>
        <v>1.5619873822340542E-3</v>
      </c>
      <c r="CK14" s="170">
        <f>CJ14*(1-'Table de mortalité F'!$AC45)</f>
        <v>1.5463675084117137E-3</v>
      </c>
      <c r="CL14" s="170">
        <f>CK14*(1-'Table de mortalité F'!$AC45)</f>
        <v>1.5309038333275965E-3</v>
      </c>
      <c r="CM14" s="170">
        <f>CL14*(1-'Table de mortalité F'!$AC45)</f>
        <v>1.5155947949943205E-3</v>
      </c>
      <c r="CN14" s="170">
        <f>CM14*(1-'Table de mortalité F'!$AC45)</f>
        <v>1.5004388470443773E-3</v>
      </c>
      <c r="CO14" s="170">
        <f>CN14*(1-'Table de mortalité F'!$AC45)</f>
        <v>1.4854344585739335E-3</v>
      </c>
      <c r="CP14" s="170">
        <f>CO14*(1-'Table de mortalité F'!$AC45)</f>
        <v>1.4705801139881941E-3</v>
      </c>
      <c r="CQ14" s="170">
        <f>CP14*(1-'Table de mortalité F'!$AC45)</f>
        <v>1.4558743128483122E-3</v>
      </c>
      <c r="CR14" s="170">
        <f>CQ14*(1-'Table de mortalité F'!$AC45)</f>
        <v>1.4413155697198291E-3</v>
      </c>
      <c r="CS14" s="170">
        <f>CR14*(1-'Table de mortalité F'!$AC45)</f>
        <v>1.4269024140226309E-3</v>
      </c>
      <c r="CT14" s="170">
        <f>CS14*(1-'Table de mortalité F'!$AC45)</f>
        <v>1.4126333898824045E-3</v>
      </c>
      <c r="CU14" s="170">
        <f>CT14*(1-'Table de mortalité F'!$AC45)</f>
        <v>1.3985070559835804E-3</v>
      </c>
      <c r="CV14" s="170">
        <f>CU14*(1-'Table de mortalité F'!$AC45)</f>
        <v>1.3845219854237447E-3</v>
      </c>
      <c r="CW14" s="170">
        <f>CV14*(1-'Table de mortalité F'!$AC45)</f>
        <v>1.3706767655695072E-3</v>
      </c>
      <c r="CX14" s="170">
        <f>CW14*(1-'Table de mortalité F'!$AC45)</f>
        <v>1.3569699979138121E-3</v>
      </c>
      <c r="CY14" s="170">
        <f>CX14*(1-'Table de mortalité F'!$AC45)</f>
        <v>1.3434002979346739E-3</v>
      </c>
      <c r="CZ14" s="170">
        <f>CY14*(1-'Table de mortalité F'!$AC45)</f>
        <v>1.3299662949553272E-3</v>
      </c>
      <c r="DA14" s="170">
        <f>CZ14*(1-'Table de mortalité F'!$AC45)</f>
        <v>1.3166666320057739E-3</v>
      </c>
      <c r="DB14" s="170">
        <f>DA14*(1-'Table de mortalité F'!$AC45)</f>
        <v>1.3034999656857161E-3</v>
      </c>
      <c r="DC14" s="170">
        <f>DB14*(1-'Table de mortalité F'!$AC45)</f>
        <v>1.290464966028859E-3</v>
      </c>
      <c r="DD14" s="170">
        <f>DC14*(1-'Table de mortalité F'!$AC45)</f>
        <v>1.2775603163685703E-3</v>
      </c>
      <c r="DE14" s="170">
        <f>DD14*(1-'Table de mortalité F'!$AC45)</f>
        <v>1.2647847132048846E-3</v>
      </c>
      <c r="DF14" s="170">
        <f>DE14*(1-'Table de mortalité F'!$AC45)</f>
        <v>1.2521368660728357E-3</v>
      </c>
      <c r="DG14" s="170">
        <f>DF14*(1-'Table de mortalité F'!$AC45)</f>
        <v>1.2396154974121073E-3</v>
      </c>
      <c r="DH14" s="170">
        <f>DG14*(1-'Table de mortalité F'!$AC45)</f>
        <v>1.2272193424379863E-3</v>
      </c>
      <c r="DI14" s="170">
        <f>DH14*(1-'Table de mortalité F'!$AC45)</f>
        <v>1.2149471490136064E-3</v>
      </c>
      <c r="DJ14" s="170">
        <f>DI14*(1-'Table de mortalité F'!$AC45)</f>
        <v>1.2027976775234703E-3</v>
      </c>
      <c r="DK14" s="170">
        <f>DJ14*(1-'Table de mortalité F'!$AC45)</f>
        <v>1.1907697007482356E-3</v>
      </c>
    </row>
    <row r="15" spans="1:115" x14ac:dyDescent="0.25">
      <c r="A15" s="16"/>
      <c r="B15" s="16">
        <v>59</v>
      </c>
      <c r="C15" s="16"/>
      <c r="D15" s="170">
        <f>'Table de mortalité F'!AG46</f>
        <v>4.1879999999999999E-3</v>
      </c>
      <c r="E15" s="170">
        <f>'Table de mortalité F'!AH46</f>
        <v>4.1218295999999998E-3</v>
      </c>
      <c r="F15" s="170">
        <f>'Table de mortalité F'!AI46</f>
        <v>4.0579412411999999E-3</v>
      </c>
      <c r="G15" s="170">
        <f>'Table de mortalité F'!AJ46</f>
        <v>3.9966663284578801E-3</v>
      </c>
      <c r="H15" s="170">
        <f>'Table de mortalité F'!AK46</f>
        <v>3.9375156667967037E-3</v>
      </c>
      <c r="I15" s="170">
        <f>'Table de mortalité F'!AL46</f>
        <v>3.8808154411948312E-3</v>
      </c>
      <c r="J15" s="170">
        <f>'Table de mortalité F'!AM46</f>
        <v>3.8268721065622228E-3</v>
      </c>
      <c r="K15" s="170">
        <f>'Table de mortalité F'!AN46</f>
        <v>3.7752093331236331E-3</v>
      </c>
      <c r="L15" s="170">
        <f>'Table de mortalité F'!AO46</f>
        <v>3.7257540908597134E-3</v>
      </c>
      <c r="M15" s="170">
        <f>'Table de mortalité F'!AP46</f>
        <v>3.6788095893148811E-3</v>
      </c>
      <c r="N15" s="170">
        <f>'Table de mortalité F'!AQ46</f>
        <v>3.6339281123252396E-3</v>
      </c>
      <c r="O15" s="170">
        <f>'Table de mortalité F'!AR46</f>
        <v>3.5910477605998019E-3</v>
      </c>
      <c r="P15" s="170">
        <f>'Table de mortalité F'!AS46</f>
        <v>3.5501098161289644E-3</v>
      </c>
      <c r="Q15" s="170">
        <f>'Table de mortalité F'!AT46</f>
        <v>3.5110586081515457E-3</v>
      </c>
      <c r="R15" s="170">
        <f>'Table de mortalité F'!AU46</f>
        <v>3.4734902810443242E-3</v>
      </c>
      <c r="S15" s="170">
        <f>'Table de mortalité F'!AV46</f>
        <v>3.437018633093359E-3</v>
      </c>
      <c r="T15" s="170">
        <f>'Table de mortalité F'!AW46</f>
        <v>3.4019610430358069E-3</v>
      </c>
      <c r="U15" s="170">
        <f>'Table de mortalité F'!AX46</f>
        <v>3.3676012365011451E-3</v>
      </c>
      <c r="V15" s="170">
        <f>'Table de mortalité F'!AY46</f>
        <v>3.3339252241361334E-3</v>
      </c>
      <c r="W15" s="170">
        <f>'Table de mortalité F'!AZ46</f>
        <v>3.3005859718947721E-3</v>
      </c>
      <c r="X15" s="170">
        <f>'Table de mortalité F'!BA46</f>
        <v>3.2675801121758241E-3</v>
      </c>
      <c r="Y15" s="170">
        <f>'Table de mortalité F'!BB46</f>
        <v>3.234904311054066E-3</v>
      </c>
      <c r="Z15" s="170">
        <f>'Table de mortalité F'!BC46</f>
        <v>3.2025552679435252E-3</v>
      </c>
      <c r="AA15" s="170">
        <f>'Table de mortalité F'!BD46</f>
        <v>3.1705297152640898E-3</v>
      </c>
      <c r="AB15" s="170">
        <f>'Table de mortalité F'!BE46</f>
        <v>3.1388244181114488E-3</v>
      </c>
      <c r="AC15" s="170">
        <f>'Table de mortalité F'!BF46</f>
        <v>3.1074361739303344E-3</v>
      </c>
      <c r="AD15" s="170">
        <f>'Table de mortalité F'!BG46</f>
        <v>3.0763618121910311E-3</v>
      </c>
      <c r="AE15" s="170">
        <f>'Table de mortalité F'!BH46</f>
        <v>3.0455981940691206E-3</v>
      </c>
      <c r="AF15" s="170">
        <f>'Table de mortalité F'!BI46</f>
        <v>3.0151422121284296E-3</v>
      </c>
      <c r="AG15" s="170">
        <f>AF15*(1-'Table de mortalité F'!$AC46)</f>
        <v>2.9849907900071451E-3</v>
      </c>
      <c r="AH15" s="170">
        <f>AG15*(1-'Table de mortalité F'!$AC46)</f>
        <v>2.9551408821070738E-3</v>
      </c>
      <c r="AI15" s="170">
        <f>AH15*(1-'Table de mortalité F'!$AC46)</f>
        <v>2.925589473286003E-3</v>
      </c>
      <c r="AJ15" s="170">
        <f>AI15*(1-'Table de mortalité F'!$AC46)</f>
        <v>2.896333578553143E-3</v>
      </c>
      <c r="AK15" s="170">
        <f>AJ15*(1-'Table de mortalité F'!$AC46)</f>
        <v>2.8673702427676113E-3</v>
      </c>
      <c r="AL15" s="170">
        <f>AK15*(1-'Table de mortalité F'!$AC46)</f>
        <v>2.838696540339935E-3</v>
      </c>
      <c r="AM15" s="170">
        <f>AL15*(1-'Table de mortalité F'!$AC46)</f>
        <v>2.8103095749365359E-3</v>
      </c>
      <c r="AN15" s="170">
        <f>AM15*(1-'Table de mortalité F'!$AC46)</f>
        <v>2.7822064791871706E-3</v>
      </c>
      <c r="AO15" s="170">
        <f>AN15*(1-'Table de mortalité F'!$AC46)</f>
        <v>2.7543844143952988E-3</v>
      </c>
      <c r="AP15" s="170">
        <f>AO15*(1-'Table de mortalité F'!$AC46)</f>
        <v>2.7268405702513456E-3</v>
      </c>
      <c r="AQ15" s="170">
        <f>AP15*(1-'Table de mortalité F'!$AC46)</f>
        <v>2.6995721645488319E-3</v>
      </c>
      <c r="AR15" s="170">
        <f>AQ15*(1-'Table de mortalité F'!$AC46)</f>
        <v>2.6725764429033436E-3</v>
      </c>
      <c r="AS15" s="170">
        <f>AR15*(1-'Table de mortalité F'!$AC46)</f>
        <v>2.6458506784743101E-3</v>
      </c>
      <c r="AT15" s="170">
        <f>AS15*(1-'Table de mortalité F'!$AC46)</f>
        <v>2.619392171689567E-3</v>
      </c>
      <c r="AU15" s="170">
        <f>AT15*(1-'Table de mortalité F'!$AC46)</f>
        <v>2.5931982499726712E-3</v>
      </c>
      <c r="AV15" s="170">
        <f>AU15*(1-'Table de mortalité F'!$AC46)</f>
        <v>2.5672662674729443E-3</v>
      </c>
      <c r="AW15" s="170">
        <f>AV15*(1-'Table de mortalité F'!$AC46)</f>
        <v>2.541593604798215E-3</v>
      </c>
      <c r="AX15" s="170">
        <f>AW15*(1-'Table de mortalité F'!$AC46)</f>
        <v>2.5161776687502328E-3</v>
      </c>
      <c r="AY15" s="170">
        <f>AX15*(1-'Table de mortalité F'!$AC46)</f>
        <v>2.4910158920627306E-3</v>
      </c>
      <c r="AZ15" s="170">
        <f>AY15*(1-'Table de mortalité F'!$AC46)</f>
        <v>2.4661057331421031E-3</v>
      </c>
      <c r="BA15" s="170">
        <f>AZ15*(1-'Table de mortalité F'!$AC46)</f>
        <v>2.4414446758106822E-3</v>
      </c>
      <c r="BB15" s="170">
        <f>BA15*(1-'Table de mortalité F'!$AC46)</f>
        <v>2.4170302290525752E-3</v>
      </c>
      <c r="BC15" s="170">
        <f>BB15*(1-'Table de mortalité F'!$AC46)</f>
        <v>2.3928599267620493E-3</v>
      </c>
      <c r="BD15" s="170">
        <f>BC15*(1-'Table de mortalité F'!$AC46)</f>
        <v>2.3689313274944286E-3</v>
      </c>
      <c r="BE15" s="170">
        <f>BD15*(1-'Table de mortalité F'!$AC46)</f>
        <v>2.3452420142194845E-3</v>
      </c>
      <c r="BF15" s="170">
        <f>BE15*(1-'Table de mortalité F'!$AC46)</f>
        <v>2.3217895940772898E-3</v>
      </c>
      <c r="BG15" s="170">
        <f>BF15*(1-'Table de mortalité F'!$AC46)</f>
        <v>2.298571698136517E-3</v>
      </c>
      <c r="BH15" s="170">
        <f>BG15*(1-'Table de mortalité F'!$AC46)</f>
        <v>2.275585981155152E-3</v>
      </c>
      <c r="BI15" s="170">
        <f>BH15*(1-'Table de mortalité F'!$AC46)</f>
        <v>2.2528301213436005E-3</v>
      </c>
      <c r="BJ15" s="170">
        <f>BI15*(1-'Table de mortalité F'!$AC46)</f>
        <v>2.2303018201301644E-3</v>
      </c>
      <c r="BK15" s="170">
        <f>BJ15*(1-'Table de mortalité F'!$AC46)</f>
        <v>2.2079988019288628E-3</v>
      </c>
      <c r="BL15" s="170">
        <f>BK15*(1-'Table de mortalité F'!$AC46)</f>
        <v>2.1859188139095741E-3</v>
      </c>
      <c r="BM15" s="170">
        <f>BL15*(1-'Table de mortalité F'!$AC46)</f>
        <v>2.1640596257704783E-3</v>
      </c>
      <c r="BN15" s="170">
        <f>BM15*(1-'Table de mortalité F'!$AC46)</f>
        <v>2.1424190295127733E-3</v>
      </c>
      <c r="BO15" s="170">
        <f>BN15*(1-'Table de mortalité F'!$AC46)</f>
        <v>2.1209948392176456E-3</v>
      </c>
      <c r="BP15" s="170">
        <f>BO15*(1-'Table de mortalité F'!$AC46)</f>
        <v>2.0997848908254693E-3</v>
      </c>
      <c r="BQ15" s="170">
        <f>BP15*(1-'Table de mortalité F'!$AC46)</f>
        <v>2.0787870419172144E-3</v>
      </c>
      <c r="BR15" s="170">
        <f>BQ15*(1-'Table de mortalité F'!$AC46)</f>
        <v>2.0579991714980424E-3</v>
      </c>
      <c r="BS15" s="170">
        <f>BR15*(1-'Table de mortalité F'!$AC46)</f>
        <v>2.0374191797830621E-3</v>
      </c>
      <c r="BT15" s="170">
        <f>BS15*(1-'Table de mortalité F'!$AC46)</f>
        <v>2.0170449879852313E-3</v>
      </c>
      <c r="BU15" s="170">
        <f>BT15*(1-'Table de mortalité F'!$AC46)</f>
        <v>1.9968745381053789E-3</v>
      </c>
      <c r="BV15" s="170">
        <f>BU15*(1-'Table de mortalité F'!$AC46)</f>
        <v>1.9769057927243251E-3</v>
      </c>
      <c r="BW15" s="170">
        <f>BV15*(1-'Table de mortalité F'!$AC46)</f>
        <v>1.9571367347970821E-3</v>
      </c>
      <c r="BX15" s="170">
        <f>BW15*(1-'Table de mortalité F'!$AC46)</f>
        <v>1.9375653674491113E-3</v>
      </c>
      <c r="BY15" s="170">
        <f>BX15*(1-'Table de mortalité F'!$AC46)</f>
        <v>1.9181897137746202E-3</v>
      </c>
      <c r="BZ15" s="170">
        <f>BY15*(1-'Table de mortalité F'!$AC46)</f>
        <v>1.8990078166368739E-3</v>
      </c>
      <c r="CA15" s="170">
        <f>BZ15*(1-'Table de mortalité F'!$AC46)</f>
        <v>1.8800177384705051E-3</v>
      </c>
      <c r="CB15" s="170">
        <f>CA15*(1-'Table de mortalité F'!$AC46)</f>
        <v>1.8612175610858001E-3</v>
      </c>
      <c r="CC15" s="170">
        <f>CB15*(1-'Table de mortalité F'!$AC46)</f>
        <v>1.8426053854749421E-3</v>
      </c>
      <c r="CD15" s="170">
        <f>CC15*(1-'Table de mortalité F'!$AC46)</f>
        <v>1.8241793316201927E-3</v>
      </c>
      <c r="CE15" s="170">
        <f>CD15*(1-'Table de mortalité F'!$AC46)</f>
        <v>1.8059375383039907E-3</v>
      </c>
      <c r="CF15" s="170">
        <f>CE15*(1-'Table de mortalité F'!$AC46)</f>
        <v>1.7878781629209507E-3</v>
      </c>
      <c r="CG15" s="170">
        <f>CF15*(1-'Table de mortalité F'!$AC46)</f>
        <v>1.7699993812917412E-3</v>
      </c>
      <c r="CH15" s="170">
        <f>CG15*(1-'Table de mortalité F'!$AC46)</f>
        <v>1.7522993874788237E-3</v>
      </c>
      <c r="CI15" s="170">
        <f>CH15*(1-'Table de mortalité F'!$AC46)</f>
        <v>1.7347763936040354E-3</v>
      </c>
      <c r="CJ15" s="170">
        <f>CI15*(1-'Table de mortalité F'!$AC46)</f>
        <v>1.7174286296679951E-3</v>
      </c>
      <c r="CK15" s="170">
        <f>CJ15*(1-'Table de mortalité F'!$AC46)</f>
        <v>1.7002543433713151E-3</v>
      </c>
      <c r="CL15" s="170">
        <f>CK15*(1-'Table de mortalité F'!$AC46)</f>
        <v>1.683251799937602E-3</v>
      </c>
      <c r="CM15" s="170">
        <f>CL15*(1-'Table de mortalité F'!$AC46)</f>
        <v>1.666419281938226E-3</v>
      </c>
      <c r="CN15" s="170">
        <f>CM15*(1-'Table de mortalité F'!$AC46)</f>
        <v>1.6497550891188437E-3</v>
      </c>
      <c r="CO15" s="170">
        <f>CN15*(1-'Table de mortalité F'!$AC46)</f>
        <v>1.6332575382276553E-3</v>
      </c>
      <c r="CP15" s="170">
        <f>CO15*(1-'Table de mortalité F'!$AC46)</f>
        <v>1.6169249628453788E-3</v>
      </c>
      <c r="CQ15" s="170">
        <f>CP15*(1-'Table de mortalité F'!$AC46)</f>
        <v>1.6007557132169249E-3</v>
      </c>
      <c r="CR15" s="170">
        <f>CQ15*(1-'Table de mortalité F'!$AC46)</f>
        <v>1.5847481560847556E-3</v>
      </c>
      <c r="CS15" s="170">
        <f>CR15*(1-'Table de mortalité F'!$AC46)</f>
        <v>1.5689006745239079E-3</v>
      </c>
      <c r="CT15" s="170">
        <f>CS15*(1-'Table de mortalité F'!$AC46)</f>
        <v>1.5532116677786688E-3</v>
      </c>
      <c r="CU15" s="170">
        <f>CT15*(1-'Table de mortalité F'!$AC46)</f>
        <v>1.5376795511008821E-3</v>
      </c>
      <c r="CV15" s="170">
        <f>CU15*(1-'Table de mortalité F'!$AC46)</f>
        <v>1.5223027555898733E-3</v>
      </c>
      <c r="CW15" s="170">
        <f>CV15*(1-'Table de mortalité F'!$AC46)</f>
        <v>1.5070797280339746E-3</v>
      </c>
      <c r="CX15" s="170">
        <f>CW15*(1-'Table de mortalité F'!$AC46)</f>
        <v>1.4920089307536349E-3</v>
      </c>
      <c r="CY15" s="170">
        <f>CX15*(1-'Table de mortalité F'!$AC46)</f>
        <v>1.4770888414460987E-3</v>
      </c>
      <c r="CZ15" s="170">
        <f>CY15*(1-'Table de mortalité F'!$AC46)</f>
        <v>1.4623179530316376E-3</v>
      </c>
      <c r="DA15" s="170">
        <f>CZ15*(1-'Table de mortalité F'!$AC46)</f>
        <v>1.4476947735013212E-3</v>
      </c>
      <c r="DB15" s="170">
        <f>DA15*(1-'Table de mortalité F'!$AC46)</f>
        <v>1.4332178257663078E-3</v>
      </c>
      <c r="DC15" s="170">
        <f>DB15*(1-'Table de mortalité F'!$AC46)</f>
        <v>1.4188856475086447E-3</v>
      </c>
      <c r="DD15" s="170">
        <f>DC15*(1-'Table de mortalité F'!$AC46)</f>
        <v>1.4046967910335583E-3</v>
      </c>
      <c r="DE15" s="170">
        <f>DD15*(1-'Table de mortalité F'!$AC46)</f>
        <v>1.3906498231232227E-3</v>
      </c>
      <c r="DF15" s="170">
        <f>DE15*(1-'Table de mortalité F'!$AC46)</f>
        <v>1.3767433248919904E-3</v>
      </c>
      <c r="DG15" s="170">
        <f>DF15*(1-'Table de mortalité F'!$AC46)</f>
        <v>1.3629758916430706E-3</v>
      </c>
      <c r="DH15" s="170">
        <f>DG15*(1-'Table de mortalité F'!$AC46)</f>
        <v>1.3493461327266398E-3</v>
      </c>
      <c r="DI15" s="170">
        <f>DH15*(1-'Table de mortalité F'!$AC46)</f>
        <v>1.3358526713993734E-3</v>
      </c>
      <c r="DJ15" s="170">
        <f>DI15*(1-'Table de mortalité F'!$AC46)</f>
        <v>1.3224941446853796E-3</v>
      </c>
      <c r="DK15" s="170">
        <f>DJ15*(1-'Table de mortalité F'!$AC46)</f>
        <v>1.3092692032385257E-3</v>
      </c>
    </row>
    <row r="16" spans="1:115" x14ac:dyDescent="0.25">
      <c r="A16" s="16"/>
      <c r="B16" s="16">
        <v>60</v>
      </c>
      <c r="C16" s="16"/>
      <c r="D16" s="170">
        <f>'Table de mortalité F'!AG47</f>
        <v>4.62E-3</v>
      </c>
      <c r="E16" s="170">
        <f>'Table de mortalité F'!AH47</f>
        <v>4.5451559999999998E-3</v>
      </c>
      <c r="F16" s="170">
        <f>'Table de mortalité F'!AI47</f>
        <v>4.4728880196E-3</v>
      </c>
      <c r="G16" s="170">
        <f>'Table de mortalité F'!AJ47</f>
        <v>4.4035582552962001E-3</v>
      </c>
      <c r="H16" s="170">
        <f>'Table de mortalité F'!AK47</f>
        <v>4.3370645256412274E-3</v>
      </c>
      <c r="I16" s="170">
        <f>'Table de mortalité F'!AL47</f>
        <v>4.2733096771143016E-3</v>
      </c>
      <c r="J16" s="170">
        <f>'Table de mortalité F'!AM47</f>
        <v>4.2122013487315675E-3</v>
      </c>
      <c r="K16" s="170">
        <f>'Table de mortalité F'!AN47</f>
        <v>4.1540729701190719E-3</v>
      </c>
      <c r="L16" s="170">
        <f>'Table de mortalité F'!AO47</f>
        <v>4.0984083923194768E-3</v>
      </c>
      <c r="M16" s="170">
        <f>'Table de mortalité F'!AP47</f>
        <v>4.0455389240585558E-3</v>
      </c>
      <c r="N16" s="170">
        <f>'Table de mortalité F'!AQ47</f>
        <v>3.99537424140023E-3</v>
      </c>
      <c r="O16" s="170">
        <f>'Table de mortalité F'!AR47</f>
        <v>3.9474297505034273E-3</v>
      </c>
      <c r="P16" s="170">
        <f>'Table de mortalité F'!AS47</f>
        <v>3.9016395653975874E-3</v>
      </c>
      <c r="Q16" s="170">
        <f>'Table de mortalité F'!AT47</f>
        <v>3.8579412022651345E-3</v>
      </c>
      <c r="R16" s="170">
        <f>'Table de mortalité F'!AU47</f>
        <v>3.8158896431604444E-3</v>
      </c>
      <c r="S16" s="170">
        <f>'Table de mortalité F'!AV47</f>
        <v>3.7754412129429437E-3</v>
      </c>
      <c r="T16" s="170">
        <f>'Table de mortalité F'!AW47</f>
        <v>3.7365541684496314E-3</v>
      </c>
      <c r="U16" s="170">
        <f>'Table de mortalité F'!AX47</f>
        <v>3.6984413159314453E-3</v>
      </c>
      <c r="V16" s="170">
        <f>'Table de mortalité F'!AY47</f>
        <v>3.6614569027721309E-3</v>
      </c>
      <c r="W16" s="170">
        <f>'Table de mortalité F'!AZ47</f>
        <v>3.6248423337444098E-3</v>
      </c>
      <c r="X16" s="170">
        <f>'Table de mortalité F'!BA47</f>
        <v>3.5885939104069657E-3</v>
      </c>
      <c r="Y16" s="170">
        <f>'Table de mortalité F'!BB47</f>
        <v>3.5527079713028962E-3</v>
      </c>
      <c r="Z16" s="170">
        <f>'Table de mortalité F'!BC47</f>
        <v>3.517180891589867E-3</v>
      </c>
      <c r="AA16" s="170">
        <f>'Table de mortalité F'!BD47</f>
        <v>3.4820090826739683E-3</v>
      </c>
      <c r="AB16" s="170">
        <f>'Table de mortalité F'!BE47</f>
        <v>3.4471889918472284E-3</v>
      </c>
      <c r="AC16" s="170">
        <f>'Table de mortalité F'!BF47</f>
        <v>3.4127171019287562E-3</v>
      </c>
      <c r="AD16" s="170">
        <f>'Table de mortalité F'!BG47</f>
        <v>3.3785899309094689E-3</v>
      </c>
      <c r="AE16" s="170">
        <f>'Table de mortalité F'!BH47</f>
        <v>3.3448040316003741E-3</v>
      </c>
      <c r="AF16" s="170">
        <f>'Table de mortalité F'!BI47</f>
        <v>3.3113559912843703E-3</v>
      </c>
      <c r="AG16" s="170">
        <f>AF16*(1-'Table de mortalité F'!$AC47)</f>
        <v>3.2782424313715264E-3</v>
      </c>
      <c r="AH16" s="170">
        <f>AG16*(1-'Table de mortalité F'!$AC47)</f>
        <v>3.2454600070578113E-3</v>
      </c>
      <c r="AI16" s="170">
        <f>AH16*(1-'Table de mortalité F'!$AC47)</f>
        <v>3.2130054069872331E-3</v>
      </c>
      <c r="AJ16" s="170">
        <f>AI16*(1-'Table de mortalité F'!$AC47)</f>
        <v>3.1808753529173608E-3</v>
      </c>
      <c r="AK16" s="170">
        <f>AJ16*(1-'Table de mortalité F'!$AC47)</f>
        <v>3.1490665993881874E-3</v>
      </c>
      <c r="AL16" s="170">
        <f>AK16*(1-'Table de mortalité F'!$AC47)</f>
        <v>3.1175759333943055E-3</v>
      </c>
      <c r="AM16" s="170">
        <f>AL16*(1-'Table de mortalité F'!$AC47)</f>
        <v>3.0864001740603625E-3</v>
      </c>
      <c r="AN16" s="170">
        <f>AM16*(1-'Table de mortalité F'!$AC47)</f>
        <v>3.0555361723197589E-3</v>
      </c>
      <c r="AO16" s="170">
        <f>AN16*(1-'Table de mortalité F'!$AC47)</f>
        <v>3.0249808105965613E-3</v>
      </c>
      <c r="AP16" s="170">
        <f>AO16*(1-'Table de mortalité F'!$AC47)</f>
        <v>2.9947310024905954E-3</v>
      </c>
      <c r="AQ16" s="170">
        <f>AP16*(1-'Table de mortalité F'!$AC47)</f>
        <v>2.9647836924656893E-3</v>
      </c>
      <c r="AR16" s="170">
        <f>AQ16*(1-'Table de mortalité F'!$AC47)</f>
        <v>2.9351358555410323E-3</v>
      </c>
      <c r="AS16" s="170">
        <f>AR16*(1-'Table de mortalité F'!$AC47)</f>
        <v>2.9057844969856217E-3</v>
      </c>
      <c r="AT16" s="170">
        <f>AS16*(1-'Table de mortalité F'!$AC47)</f>
        <v>2.8767266520157656E-3</v>
      </c>
      <c r="AU16" s="170">
        <f>AT16*(1-'Table de mortalité F'!$AC47)</f>
        <v>2.8479593854956078E-3</v>
      </c>
      <c r="AV16" s="170">
        <f>AU16*(1-'Table de mortalité F'!$AC47)</f>
        <v>2.8194797916406516E-3</v>
      </c>
      <c r="AW16" s="170">
        <f>AV16*(1-'Table de mortalité F'!$AC47)</f>
        <v>2.791284993724245E-3</v>
      </c>
      <c r="AX16" s="170">
        <f>AW16*(1-'Table de mortalité F'!$AC47)</f>
        <v>2.7633721437870028E-3</v>
      </c>
      <c r="AY16" s="170">
        <f>AX16*(1-'Table de mortalité F'!$AC47)</f>
        <v>2.7357384223491328E-3</v>
      </c>
      <c r="AZ16" s="170">
        <f>AY16*(1-'Table de mortalité F'!$AC47)</f>
        <v>2.7083810381256413E-3</v>
      </c>
      <c r="BA16" s="170">
        <f>AZ16*(1-'Table de mortalité F'!$AC47)</f>
        <v>2.681297227744385E-3</v>
      </c>
      <c r="BB16" s="170">
        <f>BA16*(1-'Table de mortalité F'!$AC47)</f>
        <v>2.6544842554669409E-3</v>
      </c>
      <c r="BC16" s="170">
        <f>BB16*(1-'Table de mortalité F'!$AC47)</f>
        <v>2.6279394129122714E-3</v>
      </c>
      <c r="BD16" s="170">
        <f>BC16*(1-'Table de mortalité F'!$AC47)</f>
        <v>2.6016600187831486E-3</v>
      </c>
      <c r="BE16" s="170">
        <f>BD16*(1-'Table de mortalité F'!$AC47)</f>
        <v>2.5756434185953171E-3</v>
      </c>
      <c r="BF16" s="170">
        <f>BE16*(1-'Table de mortalité F'!$AC47)</f>
        <v>2.5498869844093638E-3</v>
      </c>
      <c r="BG16" s="170">
        <f>BF16*(1-'Table de mortalité F'!$AC47)</f>
        <v>2.5243881145652703E-3</v>
      </c>
      <c r="BH16" s="170">
        <f>BG16*(1-'Table de mortalité F'!$AC47)</f>
        <v>2.4991442334196174E-3</v>
      </c>
      <c r="BI16" s="170">
        <f>BH16*(1-'Table de mortalité F'!$AC47)</f>
        <v>2.4741527910854214E-3</v>
      </c>
      <c r="BJ16" s="170">
        <f>BI16*(1-'Table de mortalité F'!$AC47)</f>
        <v>2.4494112631745671E-3</v>
      </c>
      <c r="BK16" s="170">
        <f>BJ16*(1-'Table de mortalité F'!$AC47)</f>
        <v>2.4249171505428212E-3</v>
      </c>
      <c r="BL16" s="170">
        <f>BK16*(1-'Table de mortalité F'!$AC47)</f>
        <v>2.4006679790373928E-3</v>
      </c>
      <c r="BM16" s="170">
        <f>BL16*(1-'Table de mortalité F'!$AC47)</f>
        <v>2.3766612992470191E-3</v>
      </c>
      <c r="BN16" s="170">
        <f>BM16*(1-'Table de mortalité F'!$AC47)</f>
        <v>2.3528946862545488E-3</v>
      </c>
      <c r="BO16" s="170">
        <f>BN16*(1-'Table de mortalité F'!$AC47)</f>
        <v>2.3293657393920033E-3</v>
      </c>
      <c r="BP16" s="170">
        <f>BO16*(1-'Table de mortalité F'!$AC47)</f>
        <v>2.3060720819980834E-3</v>
      </c>
      <c r="BQ16" s="170">
        <f>BP16*(1-'Table de mortalité F'!$AC47)</f>
        <v>2.2830113611781023E-3</v>
      </c>
      <c r="BR16" s="170">
        <f>BQ16*(1-'Table de mortalité F'!$AC47)</f>
        <v>2.2601812475663212E-3</v>
      </c>
      <c r="BS16" s="170">
        <f>BR16*(1-'Table de mortalité F'!$AC47)</f>
        <v>2.2375794350906579E-3</v>
      </c>
      <c r="BT16" s="170">
        <f>BS16*(1-'Table de mortalité F'!$AC47)</f>
        <v>2.2152036407397514E-3</v>
      </c>
      <c r="BU16" s="170">
        <f>BT16*(1-'Table de mortalité F'!$AC47)</f>
        <v>2.1930516043323538E-3</v>
      </c>
      <c r="BV16" s="170">
        <f>BU16*(1-'Table de mortalité F'!$AC47)</f>
        <v>2.1711210882890304E-3</v>
      </c>
      <c r="BW16" s="170">
        <f>BV16*(1-'Table de mortalité F'!$AC47)</f>
        <v>2.1494098774061401E-3</v>
      </c>
      <c r="BX16" s="170">
        <f>BW16*(1-'Table de mortalité F'!$AC47)</f>
        <v>2.1279157786320787E-3</v>
      </c>
      <c r="BY16" s="170">
        <f>BX16*(1-'Table de mortalité F'!$AC47)</f>
        <v>2.1066366208457579E-3</v>
      </c>
      <c r="BZ16" s="170">
        <f>BY16*(1-'Table de mortalité F'!$AC47)</f>
        <v>2.0855702546373001E-3</v>
      </c>
      <c r="CA16" s="170">
        <f>BZ16*(1-'Table de mortalité F'!$AC47)</f>
        <v>2.0647145520909273E-3</v>
      </c>
      <c r="CB16" s="170">
        <f>CA16*(1-'Table de mortalité F'!$AC47)</f>
        <v>2.0440674065700178E-3</v>
      </c>
      <c r="CC16" s="170">
        <f>CB16*(1-'Table de mortalité F'!$AC47)</f>
        <v>2.0236267325043178E-3</v>
      </c>
      <c r="CD16" s="170">
        <f>CC16*(1-'Table de mortalité F'!$AC47)</f>
        <v>2.0033904651792747E-3</v>
      </c>
      <c r="CE16" s="170">
        <f>CD16*(1-'Table de mortalité F'!$AC47)</f>
        <v>1.983356560527482E-3</v>
      </c>
      <c r="CF16" s="170">
        <f>CE16*(1-'Table de mortalité F'!$AC47)</f>
        <v>1.9635229949222072E-3</v>
      </c>
      <c r="CG16" s="170">
        <f>CF16*(1-'Table de mortalité F'!$AC47)</f>
        <v>1.9438877649729852E-3</v>
      </c>
      <c r="CH16" s="170">
        <f>CG16*(1-'Table de mortalité F'!$AC47)</f>
        <v>1.9244488873232553E-3</v>
      </c>
      <c r="CI16" s="170">
        <f>CH16*(1-'Table de mortalité F'!$AC47)</f>
        <v>1.9052043984500227E-3</v>
      </c>
      <c r="CJ16" s="170">
        <f>CI16*(1-'Table de mortalité F'!$AC47)</f>
        <v>1.8861523544655226E-3</v>
      </c>
      <c r="CK16" s="170">
        <f>CJ16*(1-'Table de mortalité F'!$AC47)</f>
        <v>1.8672908309208672E-3</v>
      </c>
      <c r="CL16" s="170">
        <f>CK16*(1-'Table de mortalité F'!$AC47)</f>
        <v>1.8486179226116586E-3</v>
      </c>
      <c r="CM16" s="170">
        <f>CL16*(1-'Table de mortalité F'!$AC47)</f>
        <v>1.830131743385542E-3</v>
      </c>
      <c r="CN16" s="170">
        <f>CM16*(1-'Table de mortalité F'!$AC47)</f>
        <v>1.8118304259516864E-3</v>
      </c>
      <c r="CO16" s="170">
        <f>CN16*(1-'Table de mortalité F'!$AC47)</f>
        <v>1.7937121216921696E-3</v>
      </c>
      <c r="CP16" s="170">
        <f>CO16*(1-'Table de mortalité F'!$AC47)</f>
        <v>1.7757750004752479E-3</v>
      </c>
      <c r="CQ16" s="170">
        <f>CP16*(1-'Table de mortalité F'!$AC47)</f>
        <v>1.7580172504704954E-3</v>
      </c>
      <c r="CR16" s="170">
        <f>CQ16*(1-'Table de mortalité F'!$AC47)</f>
        <v>1.7404370779657904E-3</v>
      </c>
      <c r="CS16" s="170">
        <f>CR16*(1-'Table de mortalité F'!$AC47)</f>
        <v>1.7230327071861323E-3</v>
      </c>
      <c r="CT16" s="170">
        <f>CS16*(1-'Table de mortalité F'!$AC47)</f>
        <v>1.705802380114271E-3</v>
      </c>
      <c r="CU16" s="170">
        <f>CT16*(1-'Table de mortalité F'!$AC47)</f>
        <v>1.6887443563131281E-3</v>
      </c>
      <c r="CV16" s="170">
        <f>CU16*(1-'Table de mortalité F'!$AC47)</f>
        <v>1.6718569127499969E-3</v>
      </c>
      <c r="CW16" s="170">
        <f>CV16*(1-'Table de mortalité F'!$AC47)</f>
        <v>1.655138343622497E-3</v>
      </c>
      <c r="CX16" s="170">
        <f>CW16*(1-'Table de mortalité F'!$AC47)</f>
        <v>1.6385869601862721E-3</v>
      </c>
      <c r="CY16" s="170">
        <f>CX16*(1-'Table de mortalité F'!$AC47)</f>
        <v>1.6222010905844093E-3</v>
      </c>
      <c r="CZ16" s="170">
        <f>CY16*(1-'Table de mortalité F'!$AC47)</f>
        <v>1.6059790796785652E-3</v>
      </c>
      <c r="DA16" s="170">
        <f>CZ16*(1-'Table de mortalité F'!$AC47)</f>
        <v>1.5899192888817796E-3</v>
      </c>
      <c r="DB16" s="170">
        <f>DA16*(1-'Table de mortalité F'!$AC47)</f>
        <v>1.5740200959929618E-3</v>
      </c>
      <c r="DC16" s="170">
        <f>DB16*(1-'Table de mortalité F'!$AC47)</f>
        <v>1.5582798950330322E-3</v>
      </c>
      <c r="DD16" s="170">
        <f>DC16*(1-'Table de mortalité F'!$AC47)</f>
        <v>1.5426970960827019E-3</v>
      </c>
      <c r="DE16" s="170">
        <f>DD16*(1-'Table de mortalité F'!$AC47)</f>
        <v>1.5272701251218749E-3</v>
      </c>
      <c r="DF16" s="170">
        <f>DE16*(1-'Table de mortalité F'!$AC47)</f>
        <v>1.5119974238706562E-3</v>
      </c>
      <c r="DG16" s="170">
        <f>DF16*(1-'Table de mortalité F'!$AC47)</f>
        <v>1.4968774496319497E-3</v>
      </c>
      <c r="DH16" s="170">
        <f>DG16*(1-'Table de mortalité F'!$AC47)</f>
        <v>1.4819086751356302E-3</v>
      </c>
      <c r="DI16" s="170">
        <f>DH16*(1-'Table de mortalité F'!$AC47)</f>
        <v>1.467089588384274E-3</v>
      </c>
      <c r="DJ16" s="170">
        <f>DI16*(1-'Table de mortalité F'!$AC47)</f>
        <v>1.4524186925004312E-3</v>
      </c>
      <c r="DK16" s="170">
        <f>DJ16*(1-'Table de mortalité F'!$AC47)</f>
        <v>1.4378945055754269E-3</v>
      </c>
    </row>
    <row r="17" spans="1:115" x14ac:dyDescent="0.25">
      <c r="A17" s="16"/>
      <c r="B17" s="16">
        <v>61</v>
      </c>
      <c r="C17" s="16"/>
      <c r="D17" s="170">
        <f>'Table de mortalité F'!AG48</f>
        <v>5.0217999999999999E-3</v>
      </c>
      <c r="E17" s="170">
        <f>'Table de mortalité F'!AH48</f>
        <v>4.9384381200000002E-3</v>
      </c>
      <c r="F17" s="170">
        <f>'Table de mortalité F'!AI48</f>
        <v>4.8584354224560002E-3</v>
      </c>
      <c r="G17" s="170">
        <f>'Table de mortalité F'!AJ48</f>
        <v>4.7811862992389494E-3</v>
      </c>
      <c r="H17" s="170">
        <f>'Table de mortalité F'!AK48</f>
        <v>4.7075560302306694E-3</v>
      </c>
      <c r="I17" s="170">
        <f>'Table de mortalité F'!AL48</f>
        <v>4.6369426897772091E-3</v>
      </c>
      <c r="J17" s="170">
        <f>'Table de mortalité F'!AM48</f>
        <v>4.5697070207754396E-3</v>
      </c>
      <c r="K17" s="170">
        <f>'Table de mortalité F'!AN48</f>
        <v>4.505731122484583E-3</v>
      </c>
      <c r="L17" s="170">
        <f>'Table de mortalité F'!AO48</f>
        <v>4.4449037523310413E-3</v>
      </c>
      <c r="M17" s="170">
        <f>'Table de mortalité F'!AP48</f>
        <v>4.3871200035507374E-3</v>
      </c>
      <c r="N17" s="170">
        <f>'Table de mortalité F'!AQ48</f>
        <v>4.331842291505998E-3</v>
      </c>
      <c r="O17" s="170">
        <f>'Table de mortalité F'!AR48</f>
        <v>4.2794269997787756E-3</v>
      </c>
      <c r="P17" s="170">
        <f>'Table de mortalité F'!AS48</f>
        <v>4.2293577038813633E-3</v>
      </c>
      <c r="Q17" s="170">
        <f>'Table de mortalité F'!AT48</f>
        <v>4.1815659618275039E-3</v>
      </c>
      <c r="R17" s="170">
        <f>'Table de mortalité F'!AU48</f>
        <v>4.1359868928435841E-3</v>
      </c>
      <c r="S17" s="170">
        <f>'Table de mortalité F'!AV48</f>
        <v>4.0921454317794422E-3</v>
      </c>
      <c r="T17" s="170">
        <f>'Table de mortalité F'!AW48</f>
        <v>4.0495871192889358E-3</v>
      </c>
      <c r="U17" s="170">
        <f>'Table de mortalité F'!AX48</f>
        <v>4.0082813306721891E-3</v>
      </c>
      <c r="V17" s="170">
        <f>'Table de mortalité F'!AY48</f>
        <v>3.9681985173654673E-3</v>
      </c>
      <c r="W17" s="170">
        <f>'Table de mortalité F'!AZ48</f>
        <v>3.9285165321918123E-3</v>
      </c>
      <c r="X17" s="170">
        <f>'Table de mortalité F'!BA48</f>
        <v>3.8892313668698942E-3</v>
      </c>
      <c r="Y17" s="170">
        <f>'Table de mortalité F'!BB48</f>
        <v>3.8503390532011951E-3</v>
      </c>
      <c r="Z17" s="170">
        <f>'Table de mortalité F'!BC48</f>
        <v>3.8118356626691829E-3</v>
      </c>
      <c r="AA17" s="170">
        <f>'Table de mortalité F'!BD48</f>
        <v>3.773717306042491E-3</v>
      </c>
      <c r="AB17" s="170">
        <f>'Table de mortalité F'!BE48</f>
        <v>3.7359801329820662E-3</v>
      </c>
      <c r="AC17" s="170">
        <f>'Table de mortalité F'!BF48</f>
        <v>3.6986203316522453E-3</v>
      </c>
      <c r="AD17" s="170">
        <f>'Table de mortalité F'!BG48</f>
        <v>3.6616341283357227E-3</v>
      </c>
      <c r="AE17" s="170">
        <f>'Table de mortalité F'!BH48</f>
        <v>3.6250177870523655E-3</v>
      </c>
      <c r="AF17" s="170">
        <f>'Table de mortalité F'!BI48</f>
        <v>3.5887676091818418E-3</v>
      </c>
      <c r="AG17" s="170">
        <f>AF17*(1-'Table de mortalité F'!$AC48)</f>
        <v>3.5528799330900233E-3</v>
      </c>
      <c r="AH17" s="170">
        <f>AG17*(1-'Table de mortalité F'!$AC48)</f>
        <v>3.5173511337591229E-3</v>
      </c>
      <c r="AI17" s="170">
        <f>AH17*(1-'Table de mortalité F'!$AC48)</f>
        <v>3.4821776224215318E-3</v>
      </c>
      <c r="AJ17" s="170">
        <f>AI17*(1-'Table de mortalité F'!$AC48)</f>
        <v>3.4473558461973162E-3</v>
      </c>
      <c r="AK17" s="170">
        <f>AJ17*(1-'Table de mortalité F'!$AC48)</f>
        <v>3.4128822877353433E-3</v>
      </c>
      <c r="AL17" s="170">
        <f>AK17*(1-'Table de mortalité F'!$AC48)</f>
        <v>3.3787534648579897E-3</v>
      </c>
      <c r="AM17" s="170">
        <f>AL17*(1-'Table de mortalité F'!$AC48)</f>
        <v>3.34496593020941E-3</v>
      </c>
      <c r="AN17" s="170">
        <f>AM17*(1-'Table de mortalité F'!$AC48)</f>
        <v>3.3115162709073157E-3</v>
      </c>
      <c r="AO17" s="170">
        <f>AN17*(1-'Table de mortalité F'!$AC48)</f>
        <v>3.2784011081982427E-3</v>
      </c>
      <c r="AP17" s="170">
        <f>AO17*(1-'Table de mortalité F'!$AC48)</f>
        <v>3.24561709711626E-3</v>
      </c>
      <c r="AQ17" s="170">
        <f>AP17*(1-'Table de mortalité F'!$AC48)</f>
        <v>3.2131609261450973E-3</v>
      </c>
      <c r="AR17" s="170">
        <f>AQ17*(1-'Table de mortalité F'!$AC48)</f>
        <v>3.1810293168836462E-3</v>
      </c>
      <c r="AS17" s="170">
        <f>AR17*(1-'Table de mortalité F'!$AC48)</f>
        <v>3.1492190237148096E-3</v>
      </c>
      <c r="AT17" s="170">
        <f>AS17*(1-'Table de mortalité F'!$AC48)</f>
        <v>3.1177268334776614E-3</v>
      </c>
      <c r="AU17" s="170">
        <f>AT17*(1-'Table de mortalité F'!$AC48)</f>
        <v>3.0865495651428848E-3</v>
      </c>
      <c r="AV17" s="170">
        <f>AU17*(1-'Table de mortalité F'!$AC48)</f>
        <v>3.0556840694914559E-3</v>
      </c>
      <c r="AW17" s="170">
        <f>AV17*(1-'Table de mortalité F'!$AC48)</f>
        <v>3.0251272287965415E-3</v>
      </c>
      <c r="AX17" s="170">
        <f>AW17*(1-'Table de mortalité F'!$AC48)</f>
        <v>2.994875956508576E-3</v>
      </c>
      <c r="AY17" s="170">
        <f>AX17*(1-'Table de mortalité F'!$AC48)</f>
        <v>2.9649271969434902E-3</v>
      </c>
      <c r="AZ17" s="170">
        <f>AY17*(1-'Table de mortalité F'!$AC48)</f>
        <v>2.9352779249740553E-3</v>
      </c>
      <c r="BA17" s="170">
        <f>AZ17*(1-'Table de mortalité F'!$AC48)</f>
        <v>2.9059251457243147E-3</v>
      </c>
      <c r="BB17" s="170">
        <f>BA17*(1-'Table de mortalité F'!$AC48)</f>
        <v>2.8768658942670716E-3</v>
      </c>
      <c r="BC17" s="170">
        <f>BB17*(1-'Table de mortalité F'!$AC48)</f>
        <v>2.848097235324401E-3</v>
      </c>
      <c r="BD17" s="170">
        <f>BC17*(1-'Table de mortalité F'!$AC48)</f>
        <v>2.8196162629711571E-3</v>
      </c>
      <c r="BE17" s="170">
        <f>BD17*(1-'Table de mortalité F'!$AC48)</f>
        <v>2.7914201003414454E-3</v>
      </c>
      <c r="BF17" s="170">
        <f>BE17*(1-'Table de mortalité F'!$AC48)</f>
        <v>2.763505899338031E-3</v>
      </c>
      <c r="BG17" s="170">
        <f>BF17*(1-'Table de mortalité F'!$AC48)</f>
        <v>2.7358708403446507E-3</v>
      </c>
      <c r="BH17" s="170">
        <f>BG17*(1-'Table de mortalité F'!$AC48)</f>
        <v>2.7085121319412042E-3</v>
      </c>
      <c r="BI17" s="170">
        <f>BH17*(1-'Table de mortalité F'!$AC48)</f>
        <v>2.6814270106217922E-3</v>
      </c>
      <c r="BJ17" s="170">
        <f>BI17*(1-'Table de mortalité F'!$AC48)</f>
        <v>2.6546127405155744E-3</v>
      </c>
      <c r="BK17" s="170">
        <f>BJ17*(1-'Table de mortalité F'!$AC48)</f>
        <v>2.6280666131104189E-3</v>
      </c>
      <c r="BL17" s="170">
        <f>BK17*(1-'Table de mortalité F'!$AC48)</f>
        <v>2.6017859469793145E-3</v>
      </c>
      <c r="BM17" s="170">
        <f>BL17*(1-'Table de mortalité F'!$AC48)</f>
        <v>2.5757680875095213E-3</v>
      </c>
      <c r="BN17" s="170">
        <f>BM17*(1-'Table de mortalité F'!$AC48)</f>
        <v>2.5500104066344259E-3</v>
      </c>
      <c r="BO17" s="170">
        <f>BN17*(1-'Table de mortalité F'!$AC48)</f>
        <v>2.5245103025680815E-3</v>
      </c>
      <c r="BP17" s="170">
        <f>BO17*(1-'Table de mortalité F'!$AC48)</f>
        <v>2.4992651995424005E-3</v>
      </c>
      <c r="BQ17" s="170">
        <f>BP17*(1-'Table de mortalité F'!$AC48)</f>
        <v>2.4742725475469765E-3</v>
      </c>
      <c r="BR17" s="170">
        <f>BQ17*(1-'Table de mortalité F'!$AC48)</f>
        <v>2.4495298220715066E-3</v>
      </c>
      <c r="BS17" s="170">
        <f>BR17*(1-'Table de mortalité F'!$AC48)</f>
        <v>2.4250345238507913E-3</v>
      </c>
      <c r="BT17" s="170">
        <f>BS17*(1-'Table de mortalité F'!$AC48)</f>
        <v>2.4007841786122834E-3</v>
      </c>
      <c r="BU17" s="170">
        <f>BT17*(1-'Table de mortalité F'!$AC48)</f>
        <v>2.3767763368261604E-3</v>
      </c>
      <c r="BV17" s="170">
        <f>BU17*(1-'Table de mortalité F'!$AC48)</f>
        <v>2.353008573457899E-3</v>
      </c>
      <c r="BW17" s="170">
        <f>BV17*(1-'Table de mortalité F'!$AC48)</f>
        <v>2.3294784877233199E-3</v>
      </c>
      <c r="BX17" s="170">
        <f>BW17*(1-'Table de mortalité F'!$AC48)</f>
        <v>2.3061837028460867E-3</v>
      </c>
      <c r="BY17" s="170">
        <f>BX17*(1-'Table de mortalité F'!$AC48)</f>
        <v>2.2831218658176259E-3</v>
      </c>
      <c r="BZ17" s="170">
        <f>BY17*(1-'Table de mortalité F'!$AC48)</f>
        <v>2.2602906471594496E-3</v>
      </c>
      <c r="CA17" s="170">
        <f>BZ17*(1-'Table de mortalité F'!$AC48)</f>
        <v>2.2376877406878552E-3</v>
      </c>
      <c r="CB17" s="170">
        <f>CA17*(1-'Table de mortalité F'!$AC48)</f>
        <v>2.2153108632809765E-3</v>
      </c>
      <c r="CC17" s="170">
        <f>CB17*(1-'Table de mortalité F'!$AC48)</f>
        <v>2.1931577546481667E-3</v>
      </c>
      <c r="CD17" s="170">
        <f>CC17*(1-'Table de mortalité F'!$AC48)</f>
        <v>2.1712261771016849E-3</v>
      </c>
      <c r="CE17" s="170">
        <f>CD17*(1-'Table de mortalité F'!$AC48)</f>
        <v>2.1495139153306681E-3</v>
      </c>
      <c r="CF17" s="170">
        <f>CE17*(1-'Table de mortalité F'!$AC48)</f>
        <v>2.1280187761773613E-3</v>
      </c>
      <c r="CG17" s="170">
        <f>CF17*(1-'Table de mortalité F'!$AC48)</f>
        <v>2.1067385884155874E-3</v>
      </c>
      <c r="CH17" s="170">
        <f>CG17*(1-'Table de mortalité F'!$AC48)</f>
        <v>2.0856712025314316E-3</v>
      </c>
      <c r="CI17" s="170">
        <f>CH17*(1-'Table de mortalité F'!$AC48)</f>
        <v>2.0648144905061174E-3</v>
      </c>
      <c r="CJ17" s="170">
        <f>CI17*(1-'Table de mortalité F'!$AC48)</f>
        <v>2.0441663456010561E-3</v>
      </c>
      <c r="CK17" s="170">
        <f>CJ17*(1-'Table de mortalité F'!$AC48)</f>
        <v>2.0237246821450455E-3</v>
      </c>
      <c r="CL17" s="170">
        <f>CK17*(1-'Table de mortalité F'!$AC48)</f>
        <v>2.0034874353235949E-3</v>
      </c>
      <c r="CM17" s="170">
        <f>CL17*(1-'Table de mortalité F'!$AC48)</f>
        <v>1.9834525609703588E-3</v>
      </c>
      <c r="CN17" s="170">
        <f>CM17*(1-'Table de mortalité F'!$AC48)</f>
        <v>1.9636180353606552E-3</v>
      </c>
      <c r="CO17" s="170">
        <f>CN17*(1-'Table de mortalité F'!$AC48)</f>
        <v>1.9439818550070487E-3</v>
      </c>
      <c r="CP17" s="170">
        <f>CO17*(1-'Table de mortalité F'!$AC48)</f>
        <v>1.9245420364569781E-3</v>
      </c>
      <c r="CQ17" s="170">
        <f>CP17*(1-'Table de mortalité F'!$AC48)</f>
        <v>1.9052966160924083E-3</v>
      </c>
      <c r="CR17" s="170">
        <f>CQ17*(1-'Table de mortalité F'!$AC48)</f>
        <v>1.8862436499314842E-3</v>
      </c>
      <c r="CS17" s="170">
        <f>CR17*(1-'Table de mortalité F'!$AC48)</f>
        <v>1.8673812134321693E-3</v>
      </c>
      <c r="CT17" s="170">
        <f>CS17*(1-'Table de mortalité F'!$AC48)</f>
        <v>1.8487074012978476E-3</v>
      </c>
      <c r="CU17" s="170">
        <f>CT17*(1-'Table de mortalité F'!$AC48)</f>
        <v>1.8302203272848692E-3</v>
      </c>
      <c r="CV17" s="170">
        <f>CU17*(1-'Table de mortalité F'!$AC48)</f>
        <v>1.8119181240120205E-3</v>
      </c>
      <c r="CW17" s="170">
        <f>CV17*(1-'Table de mortalité F'!$AC48)</f>
        <v>1.7937989427719004E-3</v>
      </c>
      <c r="CX17" s="170">
        <f>CW17*(1-'Table de mortalité F'!$AC48)</f>
        <v>1.7758609533441814E-3</v>
      </c>
      <c r="CY17" s="170">
        <f>CX17*(1-'Table de mortalité F'!$AC48)</f>
        <v>1.7581023438107395E-3</v>
      </c>
      <c r="CZ17" s="170">
        <f>CY17*(1-'Table de mortalité F'!$AC48)</f>
        <v>1.7405213203726322E-3</v>
      </c>
      <c r="DA17" s="170">
        <f>CZ17*(1-'Table de mortalité F'!$AC48)</f>
        <v>1.7231161071689057E-3</v>
      </c>
      <c r="DB17" s="170">
        <f>DA17*(1-'Table de mortalité F'!$AC48)</f>
        <v>1.7058849460972166E-3</v>
      </c>
      <c r="DC17" s="170">
        <f>DB17*(1-'Table de mortalité F'!$AC48)</f>
        <v>1.6888260966362444E-3</v>
      </c>
      <c r="DD17" s="170">
        <f>DC17*(1-'Table de mortalité F'!$AC48)</f>
        <v>1.6719378356698819E-3</v>
      </c>
      <c r="DE17" s="170">
        <f>DD17*(1-'Table de mortalité F'!$AC48)</f>
        <v>1.6552184573131832E-3</v>
      </c>
      <c r="DF17" s="170">
        <f>DE17*(1-'Table de mortalité F'!$AC48)</f>
        <v>1.6386662727400512E-3</v>
      </c>
      <c r="DG17" s="170">
        <f>DF17*(1-'Table de mortalité F'!$AC48)</f>
        <v>1.6222796100126508E-3</v>
      </c>
      <c r="DH17" s="170">
        <f>DG17*(1-'Table de mortalité F'!$AC48)</f>
        <v>1.6060568139125242E-3</v>
      </c>
      <c r="DI17" s="170">
        <f>DH17*(1-'Table de mortalité F'!$AC48)</f>
        <v>1.589996245773399E-3</v>
      </c>
      <c r="DJ17" s="170">
        <f>DI17*(1-'Table de mortalité F'!$AC48)</f>
        <v>1.5740962833156651E-3</v>
      </c>
      <c r="DK17" s="170">
        <f>DJ17*(1-'Table de mortalité F'!$AC48)</f>
        <v>1.5583553204825084E-3</v>
      </c>
    </row>
    <row r="18" spans="1:115" x14ac:dyDescent="0.25">
      <c r="A18" s="16"/>
      <c r="B18" s="16">
        <v>62</v>
      </c>
      <c r="C18" s="16"/>
      <c r="D18" s="170">
        <f>'Table de mortalité F'!AG49</f>
        <v>5.4633999999999993E-3</v>
      </c>
      <c r="E18" s="170">
        <f>'Table de mortalité F'!AH49</f>
        <v>5.3710685399999993E-3</v>
      </c>
      <c r="F18" s="170">
        <f>'Table de mortalité F'!AI49</f>
        <v>5.2824459090899997E-3</v>
      </c>
      <c r="G18" s="170">
        <f>'Table de mortalité F'!AJ49</f>
        <v>5.1973985299536511E-3</v>
      </c>
      <c r="H18" s="170">
        <f>'Table de mortalité F'!AK49</f>
        <v>5.1157993730333784E-3</v>
      </c>
      <c r="I18" s="170">
        <f>'Table de mortalité F'!AL49</f>
        <v>5.038039222563271E-3</v>
      </c>
      <c r="J18" s="170">
        <f>'Table de mortalité F'!AM49</f>
        <v>4.9639800459915905E-3</v>
      </c>
      <c r="K18" s="170">
        <f>'Table de mortalité F'!AN49</f>
        <v>4.8934915293385103E-3</v>
      </c>
      <c r="L18" s="170">
        <f>'Table de mortalité F'!AO49</f>
        <v>4.8264506953865725E-3</v>
      </c>
      <c r="M18" s="170">
        <f>'Table de mortalité F'!AP49</f>
        <v>4.7627415462074699E-3</v>
      </c>
      <c r="N18" s="170">
        <f>'Table de mortalité F'!AQ49</f>
        <v>4.7022547285706347E-3</v>
      </c>
      <c r="O18" s="170">
        <f>'Table de mortalité F'!AR49</f>
        <v>4.6448872208820734E-3</v>
      </c>
      <c r="P18" s="170">
        <f>'Table de mortalité F'!AS49</f>
        <v>4.5900775516756649E-3</v>
      </c>
      <c r="Q18" s="170">
        <f>'Table de mortalité F'!AT49</f>
        <v>4.5382096753417301E-3</v>
      </c>
      <c r="R18" s="170">
        <f>'Table de mortalité F'!AU49</f>
        <v>4.4882893689129708E-3</v>
      </c>
      <c r="S18" s="170">
        <f>'Table de mortalité F'!AV49</f>
        <v>4.4407135016024928E-3</v>
      </c>
      <c r="T18" s="170">
        <f>'Table de mortalité F'!AW49</f>
        <v>4.3945300811858269E-3</v>
      </c>
      <c r="U18" s="170">
        <f>'Table de mortalité F'!AX49</f>
        <v>4.3497058743577318E-3</v>
      </c>
      <c r="V18" s="170">
        <f>'Table de mortalité F'!AY49</f>
        <v>4.3062088156141541E-3</v>
      </c>
      <c r="W18" s="170">
        <f>'Table de mortalité F'!AZ49</f>
        <v>4.2631467274580129E-3</v>
      </c>
      <c r="X18" s="170">
        <f>'Table de mortalité F'!BA49</f>
        <v>4.2205152601834323E-3</v>
      </c>
      <c r="Y18" s="170">
        <f>'Table de mortalité F'!BB49</f>
        <v>4.1783101075815983E-3</v>
      </c>
      <c r="Z18" s="170">
        <f>'Table de mortalité F'!BC49</f>
        <v>4.1365270065057821E-3</v>
      </c>
      <c r="AA18" s="170">
        <f>'Table de mortalité F'!BD49</f>
        <v>4.0951617364407243E-3</v>
      </c>
      <c r="AB18" s="170">
        <f>'Table de mortalité F'!BE49</f>
        <v>4.0542101190763173E-3</v>
      </c>
      <c r="AC18" s="170">
        <f>'Table de mortalité F'!BF49</f>
        <v>4.0136680178855539E-3</v>
      </c>
      <c r="AD18" s="170">
        <f>'Table de mortalité F'!BG49</f>
        <v>3.9735313377066983E-3</v>
      </c>
      <c r="AE18" s="170">
        <f>'Table de mortalité F'!BH49</f>
        <v>3.933796024329631E-3</v>
      </c>
      <c r="AF18" s="170">
        <f>'Table de mortalité F'!BI49</f>
        <v>3.8944580640863347E-3</v>
      </c>
      <c r="AG18" s="170">
        <f>AF18*(1-'Table de mortalité F'!$AC49)</f>
        <v>3.8555134834454712E-3</v>
      </c>
      <c r="AH18" s="170">
        <f>AG18*(1-'Table de mortalité F'!$AC49)</f>
        <v>3.8169583486110164E-3</v>
      </c>
      <c r="AI18" s="170">
        <f>AH18*(1-'Table de mortalité F'!$AC49)</f>
        <v>3.7787887651249061E-3</v>
      </c>
      <c r="AJ18" s="170">
        <f>AI18*(1-'Table de mortalité F'!$AC49)</f>
        <v>3.7410008774736571E-3</v>
      </c>
      <c r="AK18" s="170">
        <f>AJ18*(1-'Table de mortalité F'!$AC49)</f>
        <v>3.7035908686989206E-3</v>
      </c>
      <c r="AL18" s="170">
        <f>AK18*(1-'Table de mortalité F'!$AC49)</f>
        <v>3.6665549600119313E-3</v>
      </c>
      <c r="AM18" s="170">
        <f>AL18*(1-'Table de mortalité F'!$AC49)</f>
        <v>3.629889410411812E-3</v>
      </c>
      <c r="AN18" s="170">
        <f>AM18*(1-'Table de mortalité F'!$AC49)</f>
        <v>3.5935905163076939E-3</v>
      </c>
      <c r="AO18" s="170">
        <f>AN18*(1-'Table de mortalité F'!$AC49)</f>
        <v>3.5576546111446171E-3</v>
      </c>
      <c r="AP18" s="170">
        <f>AO18*(1-'Table de mortalité F'!$AC49)</f>
        <v>3.5220780650331708E-3</v>
      </c>
      <c r="AQ18" s="170">
        <f>AP18*(1-'Table de mortalité F'!$AC49)</f>
        <v>3.4868572843828392E-3</v>
      </c>
      <c r="AR18" s="170">
        <f>AQ18*(1-'Table de mortalité F'!$AC49)</f>
        <v>3.4519887115390109E-3</v>
      </c>
      <c r="AS18" s="170">
        <f>AR18*(1-'Table de mortalité F'!$AC49)</f>
        <v>3.4174688244236208E-3</v>
      </c>
      <c r="AT18" s="170">
        <f>AS18*(1-'Table de mortalité F'!$AC49)</f>
        <v>3.3832941361793844E-3</v>
      </c>
      <c r="AU18" s="170">
        <f>AT18*(1-'Table de mortalité F'!$AC49)</f>
        <v>3.3494611948175906E-3</v>
      </c>
      <c r="AV18" s="170">
        <f>AU18*(1-'Table de mortalité F'!$AC49)</f>
        <v>3.3159665828694147E-3</v>
      </c>
      <c r="AW18" s="170">
        <f>AV18*(1-'Table de mortalité F'!$AC49)</f>
        <v>3.2828069170407204E-3</v>
      </c>
      <c r="AX18" s="170">
        <f>AW18*(1-'Table de mortalité F'!$AC49)</f>
        <v>3.2499788478703132E-3</v>
      </c>
      <c r="AY18" s="170">
        <f>AX18*(1-'Table de mortalité F'!$AC49)</f>
        <v>3.2174790593916102E-3</v>
      </c>
      <c r="AZ18" s="170">
        <f>AY18*(1-'Table de mortalité F'!$AC49)</f>
        <v>3.1853042687976941E-3</v>
      </c>
      <c r="BA18" s="170">
        <f>AZ18*(1-'Table de mortalité F'!$AC49)</f>
        <v>3.1534512261097171E-3</v>
      </c>
      <c r="BB18" s="170">
        <f>BA18*(1-'Table de mortalité F'!$AC49)</f>
        <v>3.1219167138486202E-3</v>
      </c>
      <c r="BC18" s="170">
        <f>BB18*(1-'Table de mortalité F'!$AC49)</f>
        <v>3.0906975467101341E-3</v>
      </c>
      <c r="BD18" s="170">
        <f>BC18*(1-'Table de mortalité F'!$AC49)</f>
        <v>3.0597905712430326E-3</v>
      </c>
      <c r="BE18" s="170">
        <f>BD18*(1-'Table de mortalité F'!$AC49)</f>
        <v>3.0291926655306024E-3</v>
      </c>
      <c r="BF18" s="170">
        <f>BE18*(1-'Table de mortalité F'!$AC49)</f>
        <v>2.9989007388752965E-3</v>
      </c>
      <c r="BG18" s="170">
        <f>BF18*(1-'Table de mortalité F'!$AC49)</f>
        <v>2.9689117314865435E-3</v>
      </c>
      <c r="BH18" s="170">
        <f>BG18*(1-'Table de mortalité F'!$AC49)</f>
        <v>2.9392226141716779E-3</v>
      </c>
      <c r="BI18" s="170">
        <f>BH18*(1-'Table de mortalité F'!$AC49)</f>
        <v>2.909830388029961E-3</v>
      </c>
      <c r="BJ18" s="170">
        <f>BI18*(1-'Table de mortalité F'!$AC49)</f>
        <v>2.8807320841496612E-3</v>
      </c>
      <c r="BK18" s="170">
        <f>BJ18*(1-'Table de mortalité F'!$AC49)</f>
        <v>2.8519247633081645E-3</v>
      </c>
      <c r="BL18" s="170">
        <f>BK18*(1-'Table de mortalité F'!$AC49)</f>
        <v>2.8234055156750827E-3</v>
      </c>
      <c r="BM18" s="170">
        <f>BL18*(1-'Table de mortalité F'!$AC49)</f>
        <v>2.7951714605183317E-3</v>
      </c>
      <c r="BN18" s="170">
        <f>BM18*(1-'Table de mortalité F'!$AC49)</f>
        <v>2.7672197459131485E-3</v>
      </c>
      <c r="BO18" s="170">
        <f>BN18*(1-'Table de mortalité F'!$AC49)</f>
        <v>2.7395475484540172E-3</v>
      </c>
      <c r="BP18" s="170">
        <f>BO18*(1-'Table de mortalité F'!$AC49)</f>
        <v>2.712152072969477E-3</v>
      </c>
      <c r="BQ18" s="170">
        <f>BP18*(1-'Table de mortalité F'!$AC49)</f>
        <v>2.6850305522397823E-3</v>
      </c>
      <c r="BR18" s="170">
        <f>BQ18*(1-'Table de mortalité F'!$AC49)</f>
        <v>2.6581802467173844E-3</v>
      </c>
      <c r="BS18" s="170">
        <f>BR18*(1-'Table de mortalité F'!$AC49)</f>
        <v>2.6315984442502106E-3</v>
      </c>
      <c r="BT18" s="170">
        <f>BS18*(1-'Table de mortalité F'!$AC49)</f>
        <v>2.6052824598077084E-3</v>
      </c>
      <c r="BU18" s="170">
        <f>BT18*(1-'Table de mortalité F'!$AC49)</f>
        <v>2.5792296352096311E-3</v>
      </c>
      <c r="BV18" s="170">
        <f>BU18*(1-'Table de mortalité F'!$AC49)</f>
        <v>2.5534373388575349E-3</v>
      </c>
      <c r="BW18" s="170">
        <f>BV18*(1-'Table de mortalité F'!$AC49)</f>
        <v>2.5279029654689594E-3</v>
      </c>
      <c r="BX18" s="170">
        <f>BW18*(1-'Table de mortalité F'!$AC49)</f>
        <v>2.5026239358142697E-3</v>
      </c>
      <c r="BY18" s="170">
        <f>BX18*(1-'Table de mortalité F'!$AC49)</f>
        <v>2.4775976964561269E-3</v>
      </c>
      <c r="BZ18" s="170">
        <f>BY18*(1-'Table de mortalité F'!$AC49)</f>
        <v>2.4528217194915657E-3</v>
      </c>
      <c r="CA18" s="170">
        <f>BZ18*(1-'Table de mortalité F'!$AC49)</f>
        <v>2.4282935022966502E-3</v>
      </c>
      <c r="CB18" s="170">
        <f>CA18*(1-'Table de mortalité F'!$AC49)</f>
        <v>2.4040105672736836E-3</v>
      </c>
      <c r="CC18" s="170">
        <f>CB18*(1-'Table de mortalité F'!$AC49)</f>
        <v>2.3799704616009466E-3</v>
      </c>
      <c r="CD18" s="170">
        <f>CC18*(1-'Table de mortalité F'!$AC49)</f>
        <v>2.3561707569849373E-3</v>
      </c>
      <c r="CE18" s="170">
        <f>CD18*(1-'Table de mortalité F'!$AC49)</f>
        <v>2.3326090494150877E-3</v>
      </c>
      <c r="CF18" s="170">
        <f>CE18*(1-'Table de mortalité F'!$AC49)</f>
        <v>2.3092829589209368E-3</v>
      </c>
      <c r="CG18" s="170">
        <f>CF18*(1-'Table de mortalité F'!$AC49)</f>
        <v>2.2861901293317272E-3</v>
      </c>
      <c r="CH18" s="170">
        <f>CG18*(1-'Table de mortalité F'!$AC49)</f>
        <v>2.26332822803841E-3</v>
      </c>
      <c r="CI18" s="170">
        <f>CH18*(1-'Table de mortalité F'!$AC49)</f>
        <v>2.2406949457580258E-3</v>
      </c>
      <c r="CJ18" s="170">
        <f>CI18*(1-'Table de mortalité F'!$AC49)</f>
        <v>2.2182879963004456E-3</v>
      </c>
      <c r="CK18" s="170">
        <f>CJ18*(1-'Table de mortalité F'!$AC49)</f>
        <v>2.1961051163374413E-3</v>
      </c>
      <c r="CL18" s="170">
        <f>CK18*(1-'Table de mortalité F'!$AC49)</f>
        <v>2.1741440651740669E-3</v>
      </c>
      <c r="CM18" s="170">
        <f>CL18*(1-'Table de mortalité F'!$AC49)</f>
        <v>2.1524026245223261E-3</v>
      </c>
      <c r="CN18" s="170">
        <f>CM18*(1-'Table de mortalité F'!$AC49)</f>
        <v>2.1308785982771029E-3</v>
      </c>
      <c r="CO18" s="170">
        <f>CN18*(1-'Table de mortalité F'!$AC49)</f>
        <v>2.109569812294332E-3</v>
      </c>
      <c r="CP18" s="170">
        <f>CO18*(1-'Table de mortalité F'!$AC49)</f>
        <v>2.0884741141713888E-3</v>
      </c>
      <c r="CQ18" s="170">
        <f>CP18*(1-'Table de mortalité F'!$AC49)</f>
        <v>2.0675893730296747E-3</v>
      </c>
      <c r="CR18" s="170">
        <f>CQ18*(1-'Table de mortalité F'!$AC49)</f>
        <v>2.046913479299378E-3</v>
      </c>
      <c r="CS18" s="170">
        <f>CR18*(1-'Table de mortalité F'!$AC49)</f>
        <v>2.026444344506384E-3</v>
      </c>
      <c r="CT18" s="170">
        <f>CS18*(1-'Table de mortalité F'!$AC49)</f>
        <v>2.00617990106132E-3</v>
      </c>
      <c r="CU18" s="170">
        <f>CT18*(1-'Table de mortalité F'!$AC49)</f>
        <v>1.9861181020507067E-3</v>
      </c>
      <c r="CV18" s="170">
        <f>CU18*(1-'Table de mortalité F'!$AC49)</f>
        <v>1.9662569210301996E-3</v>
      </c>
      <c r="CW18" s="170">
        <f>CV18*(1-'Table de mortalité F'!$AC49)</f>
        <v>1.9465943518198975E-3</v>
      </c>
      <c r="CX18" s="170">
        <f>CW18*(1-'Table de mortalité F'!$AC49)</f>
        <v>1.9271284083016984E-3</v>
      </c>
      <c r="CY18" s="170">
        <f>CX18*(1-'Table de mortalité F'!$AC49)</f>
        <v>1.9078571242186813E-3</v>
      </c>
      <c r="CZ18" s="170">
        <f>CY18*(1-'Table de mortalité F'!$AC49)</f>
        <v>1.8887785529764945E-3</v>
      </c>
      <c r="DA18" s="170">
        <f>CZ18*(1-'Table de mortalité F'!$AC49)</f>
        <v>1.8698907674467296E-3</v>
      </c>
      <c r="DB18" s="170">
        <f>DA18*(1-'Table de mortalité F'!$AC49)</f>
        <v>1.8511918597722624E-3</v>
      </c>
      <c r="DC18" s="170">
        <f>DB18*(1-'Table de mortalité F'!$AC49)</f>
        <v>1.8326799411745398E-3</v>
      </c>
      <c r="DD18" s="170">
        <f>DC18*(1-'Table de mortalité F'!$AC49)</f>
        <v>1.8143531417627943E-3</v>
      </c>
      <c r="DE18" s="170">
        <f>DD18*(1-'Table de mortalité F'!$AC49)</f>
        <v>1.7962096103451663E-3</v>
      </c>
      <c r="DF18" s="170">
        <f>DE18*(1-'Table de mortalité F'!$AC49)</f>
        <v>1.7782475142417147E-3</v>
      </c>
      <c r="DG18" s="170">
        <f>DF18*(1-'Table de mortalité F'!$AC49)</f>
        <v>1.7604650390992975E-3</v>
      </c>
      <c r="DH18" s="170">
        <f>DG18*(1-'Table de mortalité F'!$AC49)</f>
        <v>1.7428603887083044E-3</v>
      </c>
      <c r="DI18" s="170">
        <f>DH18*(1-'Table de mortalité F'!$AC49)</f>
        <v>1.7254317848212214E-3</v>
      </c>
      <c r="DJ18" s="170">
        <f>DI18*(1-'Table de mortalité F'!$AC49)</f>
        <v>1.7081774669730093E-3</v>
      </c>
      <c r="DK18" s="170">
        <f>DJ18*(1-'Table de mortalité F'!$AC49)</f>
        <v>1.6910956923032793E-3</v>
      </c>
    </row>
    <row r="19" spans="1:115" x14ac:dyDescent="0.25">
      <c r="A19" s="16"/>
      <c r="B19" s="16">
        <v>63</v>
      </c>
      <c r="C19" s="16"/>
      <c r="D19" s="170">
        <f>'Table de mortalité F'!AG50</f>
        <v>5.9670000000000001E-3</v>
      </c>
      <c r="E19" s="170">
        <f>'Table de mortalité F'!AH50</f>
        <v>5.8649643E-3</v>
      </c>
      <c r="F19" s="170">
        <f>'Table de mortalité F'!AI50</f>
        <v>5.76701939619E-3</v>
      </c>
      <c r="G19" s="170">
        <f>'Table de mortalité F'!AJ50</f>
        <v>5.6730169800321036E-3</v>
      </c>
      <c r="H19" s="170">
        <f>'Table de mortalité F'!AK50</f>
        <v>5.5833833117475964E-3</v>
      </c>
      <c r="I19" s="170">
        <f>'Table de mortalité F'!AL50</f>
        <v>5.4979575470778582E-3</v>
      </c>
      <c r="J19" s="170">
        <f>'Table de mortalité F'!AM50</f>
        <v>5.4165877753811053E-3</v>
      </c>
      <c r="K19" s="170">
        <f>'Table de mortalité F'!AN50</f>
        <v>5.3391305701931558E-3</v>
      </c>
      <c r="L19" s="170">
        <f>'Table de mortalité F'!AO50</f>
        <v>5.2654505683244904E-3</v>
      </c>
      <c r="M19" s="170">
        <f>'Table de mortalité F'!AP50</f>
        <v>5.1954200757657748E-3</v>
      </c>
      <c r="N19" s="170">
        <f>'Table de mortalité F'!AQ50</f>
        <v>5.129438240803549E-3</v>
      </c>
      <c r="O19" s="170">
        <f>'Table de mortalité F'!AR50</f>
        <v>5.0663461504416654E-3</v>
      </c>
      <c r="P19" s="170">
        <f>'Table de mortalité F'!AS50</f>
        <v>5.0065632658664533E-3</v>
      </c>
      <c r="Q19" s="170">
        <f>'Table de mortalité F'!AT50</f>
        <v>4.9494884446355759E-3</v>
      </c>
      <c r="R19" s="170">
        <f>'Table de mortalité F'!AU50</f>
        <v>4.8950440717445845E-3</v>
      </c>
      <c r="S19" s="170">
        <f>'Table de mortalité F'!AV50</f>
        <v>4.8431566045840915E-3</v>
      </c>
      <c r="T19" s="170">
        <f>'Table de mortalité F'!AW50</f>
        <v>4.7927877758964172E-3</v>
      </c>
      <c r="U19" s="170">
        <f>'Table de mortalité F'!AX50</f>
        <v>4.7439013405822742E-3</v>
      </c>
      <c r="V19" s="170">
        <f>'Table de mortalité F'!AY50</f>
        <v>4.6964623271764511E-3</v>
      </c>
      <c r="W19" s="170">
        <f>'Table de mortalité F'!AZ50</f>
        <v>4.6494977039046861E-3</v>
      </c>
      <c r="X19" s="170">
        <f>'Table de mortalité F'!BA50</f>
        <v>4.603002726865639E-3</v>
      </c>
      <c r="Y19" s="170">
        <f>'Table de mortalité F'!BB50</f>
        <v>4.5569726995969822E-3</v>
      </c>
      <c r="Z19" s="170">
        <f>'Table de mortalité F'!BC50</f>
        <v>4.5114029726010122E-3</v>
      </c>
      <c r="AA19" s="170">
        <f>'Table de mortalité F'!BD50</f>
        <v>4.4662889428750017E-3</v>
      </c>
      <c r="AB19" s="170">
        <f>'Table de mortalité F'!BE50</f>
        <v>4.4216260534462514E-3</v>
      </c>
      <c r="AC19" s="170">
        <f>'Table de mortalité F'!BF50</f>
        <v>4.3774097929117888E-3</v>
      </c>
      <c r="AD19" s="170">
        <f>'Table de mortalité F'!BG50</f>
        <v>4.333635694982671E-3</v>
      </c>
      <c r="AE19" s="170">
        <f>'Table de mortalité F'!BH50</f>
        <v>4.2902993380328439E-3</v>
      </c>
      <c r="AF19" s="170">
        <f>'Table de mortalité F'!BI50</f>
        <v>4.2473963446525154E-3</v>
      </c>
      <c r="AG19" s="170">
        <f>AF19*(1-'Table de mortalité F'!$AC50)</f>
        <v>4.2049223812059902E-3</v>
      </c>
      <c r="AH19" s="170">
        <f>AG19*(1-'Table de mortalité F'!$AC50)</f>
        <v>4.1628731573939304E-3</v>
      </c>
      <c r="AI19" s="170">
        <f>AH19*(1-'Table de mortalité F'!$AC50)</f>
        <v>4.1212444258199908E-3</v>
      </c>
      <c r="AJ19" s="170">
        <f>AI19*(1-'Table de mortalité F'!$AC50)</f>
        <v>4.0800319815617906E-3</v>
      </c>
      <c r="AK19" s="170">
        <f>AJ19*(1-'Table de mortalité F'!$AC50)</f>
        <v>4.0392316617461725E-3</v>
      </c>
      <c r="AL19" s="170">
        <f>AK19*(1-'Table de mortalité F'!$AC50)</f>
        <v>3.9988393451287109E-3</v>
      </c>
      <c r="AM19" s="170">
        <f>AL19*(1-'Table de mortalité F'!$AC50)</f>
        <v>3.9588509516774234E-3</v>
      </c>
      <c r="AN19" s="170">
        <f>AM19*(1-'Table de mortalité F'!$AC50)</f>
        <v>3.919262442160649E-3</v>
      </c>
      <c r="AO19" s="170">
        <f>AN19*(1-'Table de mortalité F'!$AC50)</f>
        <v>3.8800698177390426E-3</v>
      </c>
      <c r="AP19" s="170">
        <f>AO19*(1-'Table de mortalité F'!$AC50)</f>
        <v>3.8412691195616523E-3</v>
      </c>
      <c r="AQ19" s="170">
        <f>AP19*(1-'Table de mortalité F'!$AC50)</f>
        <v>3.8028564283660356E-3</v>
      </c>
      <c r="AR19" s="170">
        <f>AQ19*(1-'Table de mortalité F'!$AC50)</f>
        <v>3.7648278640823752E-3</v>
      </c>
      <c r="AS19" s="170">
        <f>AR19*(1-'Table de mortalité F'!$AC50)</f>
        <v>3.7271795854415513E-3</v>
      </c>
      <c r="AT19" s="170">
        <f>AS19*(1-'Table de mortalité F'!$AC50)</f>
        <v>3.6899077895871358E-3</v>
      </c>
      <c r="AU19" s="170">
        <f>AT19*(1-'Table de mortalité F'!$AC50)</f>
        <v>3.6530087116912642E-3</v>
      </c>
      <c r="AV19" s="170">
        <f>AU19*(1-'Table de mortalité F'!$AC50)</f>
        <v>3.6164786245743517E-3</v>
      </c>
      <c r="AW19" s="170">
        <f>AV19*(1-'Table de mortalité F'!$AC50)</f>
        <v>3.5803138383286083E-3</v>
      </c>
      <c r="AX19" s="170">
        <f>AW19*(1-'Table de mortalité F'!$AC50)</f>
        <v>3.544510699945322E-3</v>
      </c>
      <c r="AY19" s="170">
        <f>AX19*(1-'Table de mortalité F'!$AC50)</f>
        <v>3.5090655929458686E-3</v>
      </c>
      <c r="AZ19" s="170">
        <f>AY19*(1-'Table de mortalité F'!$AC50)</f>
        <v>3.4739749370164101E-3</v>
      </c>
      <c r="BA19" s="170">
        <f>AZ19*(1-'Table de mortalité F'!$AC50)</f>
        <v>3.4392351876462459E-3</v>
      </c>
      <c r="BB19" s="170">
        <f>BA19*(1-'Table de mortalité F'!$AC50)</f>
        <v>3.4048428357697832E-3</v>
      </c>
      <c r="BC19" s="170">
        <f>BB19*(1-'Table de mortalité F'!$AC50)</f>
        <v>3.3707944074120853E-3</v>
      </c>
      <c r="BD19" s="170">
        <f>BC19*(1-'Table de mortalité F'!$AC50)</f>
        <v>3.3370864633379643E-3</v>
      </c>
      <c r="BE19" s="170">
        <f>BD19*(1-'Table de mortalité F'!$AC50)</f>
        <v>3.3037155987045846E-3</v>
      </c>
      <c r="BF19" s="170">
        <f>BE19*(1-'Table de mortalité F'!$AC50)</f>
        <v>3.2706784427175388E-3</v>
      </c>
      <c r="BG19" s="170">
        <f>BF19*(1-'Table de mortalité F'!$AC50)</f>
        <v>3.2379716582903633E-3</v>
      </c>
      <c r="BH19" s="170">
        <f>BG19*(1-'Table de mortalité F'!$AC50)</f>
        <v>3.2055919417074597E-3</v>
      </c>
      <c r="BI19" s="170">
        <f>BH19*(1-'Table de mortalité F'!$AC50)</f>
        <v>3.1735360222903851E-3</v>
      </c>
      <c r="BJ19" s="170">
        <f>BI19*(1-'Table de mortalité F'!$AC50)</f>
        <v>3.1418006620674813E-3</v>
      </c>
      <c r="BK19" s="170">
        <f>BJ19*(1-'Table de mortalité F'!$AC50)</f>
        <v>3.1103826554468063E-3</v>
      </c>
      <c r="BL19" s="170">
        <f>BK19*(1-'Table de mortalité F'!$AC50)</f>
        <v>3.079278828892338E-3</v>
      </c>
      <c r="BM19" s="170">
        <f>BL19*(1-'Table de mortalité F'!$AC50)</f>
        <v>3.0484860406034147E-3</v>
      </c>
      <c r="BN19" s="170">
        <f>BM19*(1-'Table de mortalité F'!$AC50)</f>
        <v>3.0180011801973806E-3</v>
      </c>
      <c r="BO19" s="170">
        <f>BN19*(1-'Table de mortalité F'!$AC50)</f>
        <v>2.9878211683954069E-3</v>
      </c>
      <c r="BP19" s="170">
        <f>BO19*(1-'Table de mortalité F'!$AC50)</f>
        <v>2.957942956711453E-3</v>
      </c>
      <c r="BQ19" s="170">
        <f>BP19*(1-'Table de mortalité F'!$AC50)</f>
        <v>2.9283635271443384E-3</v>
      </c>
      <c r="BR19" s="170">
        <f>BQ19*(1-'Table de mortalité F'!$AC50)</f>
        <v>2.8990798918728951E-3</v>
      </c>
      <c r="BS19" s="170">
        <f>BR19*(1-'Table de mortalité F'!$AC50)</f>
        <v>2.8700890929541662E-3</v>
      </c>
      <c r="BT19" s="170">
        <f>BS19*(1-'Table de mortalité F'!$AC50)</f>
        <v>2.8413882020246247E-3</v>
      </c>
      <c r="BU19" s="170">
        <f>BT19*(1-'Table de mortalité F'!$AC50)</f>
        <v>2.8129743200043782E-3</v>
      </c>
      <c r="BV19" s="170">
        <f>BU19*(1-'Table de mortalité F'!$AC50)</f>
        <v>2.7848445768043346E-3</v>
      </c>
      <c r="BW19" s="170">
        <f>BV19*(1-'Table de mortalité F'!$AC50)</f>
        <v>2.7569961310362915E-3</v>
      </c>
      <c r="BX19" s="170">
        <f>BW19*(1-'Table de mortalité F'!$AC50)</f>
        <v>2.7294261697259287E-3</v>
      </c>
      <c r="BY19" s="170">
        <f>BX19*(1-'Table de mortalité F'!$AC50)</f>
        <v>2.7021319080286696E-3</v>
      </c>
      <c r="BZ19" s="170">
        <f>BY19*(1-'Table de mortalité F'!$AC50)</f>
        <v>2.6751105889483828E-3</v>
      </c>
      <c r="CA19" s="170">
        <f>BZ19*(1-'Table de mortalité F'!$AC50)</f>
        <v>2.6483594830588987E-3</v>
      </c>
      <c r="CB19" s="170">
        <f>CA19*(1-'Table de mortalité F'!$AC50)</f>
        <v>2.6218758882283096E-3</v>
      </c>
      <c r="CC19" s="170">
        <f>CB19*(1-'Table de mortalité F'!$AC50)</f>
        <v>2.5956571293460264E-3</v>
      </c>
      <c r="CD19" s="170">
        <f>CC19*(1-'Table de mortalité F'!$AC50)</f>
        <v>2.5697005580525662E-3</v>
      </c>
      <c r="CE19" s="170">
        <f>CD19*(1-'Table de mortalité F'!$AC50)</f>
        <v>2.5440035524720407E-3</v>
      </c>
      <c r="CF19" s="170">
        <f>CE19*(1-'Table de mortalité F'!$AC50)</f>
        <v>2.5185635169473202E-3</v>
      </c>
      <c r="CG19" s="170">
        <f>CF19*(1-'Table de mortalité F'!$AC50)</f>
        <v>2.4933778817778471E-3</v>
      </c>
      <c r="CH19" s="170">
        <f>CG19*(1-'Table de mortalité F'!$AC50)</f>
        <v>2.4684441029600686E-3</v>
      </c>
      <c r="CI19" s="170">
        <f>CH19*(1-'Table de mortalité F'!$AC50)</f>
        <v>2.4437596619304681E-3</v>
      </c>
      <c r="CJ19" s="170">
        <f>CI19*(1-'Table de mortalité F'!$AC50)</f>
        <v>2.4193220653111634E-3</v>
      </c>
      <c r="CK19" s="170">
        <f>CJ19*(1-'Table de mortalité F'!$AC50)</f>
        <v>2.3951288446580517E-3</v>
      </c>
      <c r="CL19" s="170">
        <f>CK19*(1-'Table de mortalité F'!$AC50)</f>
        <v>2.3711775562114713E-3</v>
      </c>
      <c r="CM19" s="170">
        <f>CL19*(1-'Table de mortalité F'!$AC50)</f>
        <v>2.3474657806493568E-3</v>
      </c>
      <c r="CN19" s="170">
        <f>CM19*(1-'Table de mortalité F'!$AC50)</f>
        <v>2.3239911228428631E-3</v>
      </c>
      <c r="CO19" s="170">
        <f>CN19*(1-'Table de mortalité F'!$AC50)</f>
        <v>2.3007512116144345E-3</v>
      </c>
      <c r="CP19" s="170">
        <f>CO19*(1-'Table de mortalité F'!$AC50)</f>
        <v>2.2777436994982901E-3</v>
      </c>
      <c r="CQ19" s="170">
        <f>CP19*(1-'Table de mortalité F'!$AC50)</f>
        <v>2.254966262503307E-3</v>
      </c>
      <c r="CR19" s="170">
        <f>CQ19*(1-'Table de mortalité F'!$AC50)</f>
        <v>2.2324165998782739E-3</v>
      </c>
      <c r="CS19" s="170">
        <f>CR19*(1-'Table de mortalité F'!$AC50)</f>
        <v>2.2100924338794912E-3</v>
      </c>
      <c r="CT19" s="170">
        <f>CS19*(1-'Table de mortalité F'!$AC50)</f>
        <v>2.1879915095406963E-3</v>
      </c>
      <c r="CU19" s="170">
        <f>CT19*(1-'Table de mortalité F'!$AC50)</f>
        <v>2.1661115944452895E-3</v>
      </c>
      <c r="CV19" s="170">
        <f>CU19*(1-'Table de mortalité F'!$AC50)</f>
        <v>2.1444504785008366E-3</v>
      </c>
      <c r="CW19" s="170">
        <f>CV19*(1-'Table de mortalité F'!$AC50)</f>
        <v>2.1230059737158283E-3</v>
      </c>
      <c r="CX19" s="170">
        <f>CW19*(1-'Table de mortalité F'!$AC50)</f>
        <v>2.1017759139786698E-3</v>
      </c>
      <c r="CY19" s="170">
        <f>CX19*(1-'Table de mortalité F'!$AC50)</f>
        <v>2.0807581548388833E-3</v>
      </c>
      <c r="CZ19" s="170">
        <f>CY19*(1-'Table de mortalité F'!$AC50)</f>
        <v>2.0599505732904946E-3</v>
      </c>
      <c r="DA19" s="170">
        <f>CZ19*(1-'Table de mortalité F'!$AC50)</f>
        <v>2.0393510675575897E-3</v>
      </c>
      <c r="DB19" s="170">
        <f>DA19*(1-'Table de mortalité F'!$AC50)</f>
        <v>2.0189575568820136E-3</v>
      </c>
      <c r="DC19" s="170">
        <f>DB19*(1-'Table de mortalité F'!$AC50)</f>
        <v>1.9987679813131933E-3</v>
      </c>
      <c r="DD19" s="170">
        <f>DC19*(1-'Table de mortalité F'!$AC50)</f>
        <v>1.9787803015000613E-3</v>
      </c>
      <c r="DE19" s="170">
        <f>DD19*(1-'Table de mortalité F'!$AC50)</f>
        <v>1.9589924984850606E-3</v>
      </c>
      <c r="DF19" s="170">
        <f>DE19*(1-'Table de mortalité F'!$AC50)</f>
        <v>1.93940257350021E-3</v>
      </c>
      <c r="DG19" s="170">
        <f>DF19*(1-'Table de mortalité F'!$AC50)</f>
        <v>1.9200085477652079E-3</v>
      </c>
      <c r="DH19" s="170">
        <f>DG19*(1-'Table de mortalité F'!$AC50)</f>
        <v>1.9008084622875558E-3</v>
      </c>
      <c r="DI19" s="170">
        <f>DH19*(1-'Table de mortalité F'!$AC50)</f>
        <v>1.8818003776646802E-3</v>
      </c>
      <c r="DJ19" s="170">
        <f>DI19*(1-'Table de mortalité F'!$AC50)</f>
        <v>1.8629823738880334E-3</v>
      </c>
      <c r="DK19" s="170">
        <f>DJ19*(1-'Table de mortalité F'!$AC50)</f>
        <v>1.8443525501491531E-3</v>
      </c>
    </row>
    <row r="20" spans="1:115" x14ac:dyDescent="0.25">
      <c r="A20" s="16"/>
      <c r="B20" s="16">
        <v>64</v>
      </c>
      <c r="C20" s="16"/>
      <c r="D20" s="170">
        <f>'Table de mortalité F'!AG51</f>
        <v>6.5075999999999997E-3</v>
      </c>
      <c r="E20" s="170">
        <f>'Table de mortalité F'!AH51</f>
        <v>6.3956692799999994E-3</v>
      </c>
      <c r="F20" s="170">
        <f>'Table de mortalité F'!AI51</f>
        <v>6.288222036095999E-3</v>
      </c>
      <c r="G20" s="170">
        <f>'Table de mortalité F'!AJ51</f>
        <v>6.1850951947040244E-3</v>
      </c>
      <c r="H20" s="170">
        <f>'Table de mortalité F'!AK51</f>
        <v>6.0867521811082299E-3</v>
      </c>
      <c r="I20" s="170">
        <f>'Table de mortalité F'!AL51</f>
        <v>5.9930161975191637E-3</v>
      </c>
      <c r="J20" s="170">
        <f>'Table de mortalité F'!AM51</f>
        <v>5.9037202561761284E-3</v>
      </c>
      <c r="K20" s="170">
        <f>'Table de mortalité F'!AN51</f>
        <v>5.8187066844871925E-3</v>
      </c>
      <c r="L20" s="170">
        <f>'Table de mortalité F'!AO51</f>
        <v>5.7384085322412688E-3</v>
      </c>
      <c r="M20" s="170">
        <f>'Table de mortalité F'!AP51</f>
        <v>5.6620876987624599E-3</v>
      </c>
      <c r="N20" s="170">
        <f>'Table de mortalité F'!AQ51</f>
        <v>5.5896129762183005E-3</v>
      </c>
      <c r="O20" s="170">
        <f>'Table de mortalité F'!AR51</f>
        <v>5.5208607366108156E-3</v>
      </c>
      <c r="P20" s="170">
        <f>'Table de mortalité F'!AS51</f>
        <v>5.4557145799188078E-3</v>
      </c>
      <c r="Q20" s="170">
        <f>'Table de mortalité F'!AT51</f>
        <v>5.3935194337077332E-3</v>
      </c>
      <c r="R20" s="170">
        <f>'Table de mortalité F'!AU51</f>
        <v>5.3341907199369477E-3</v>
      </c>
      <c r="S20" s="170">
        <f>'Table de mortalité F'!AV51</f>
        <v>5.277114879233622E-3</v>
      </c>
      <c r="T20" s="170">
        <f>'Table de mortalité F'!AW51</f>
        <v>5.2222328844895921E-3</v>
      </c>
      <c r="U20" s="170">
        <f>'Table de mortalité F'!AX51</f>
        <v>5.1689661090677987E-3</v>
      </c>
      <c r="V20" s="170">
        <f>'Table de mortalité F'!AY51</f>
        <v>5.1172764479771203E-3</v>
      </c>
      <c r="W20" s="170">
        <f>'Table de mortalité F'!AZ51</f>
        <v>5.0661036834973487E-3</v>
      </c>
      <c r="X20" s="170">
        <f>'Table de mortalité F'!BA51</f>
        <v>5.0154426466623749E-3</v>
      </c>
      <c r="Y20" s="170">
        <f>'Table de mortalité F'!BB51</f>
        <v>4.9652882201957514E-3</v>
      </c>
      <c r="Z20" s="170">
        <f>'Table de mortalité F'!BC51</f>
        <v>4.9156353379937942E-3</v>
      </c>
      <c r="AA20" s="170">
        <f>'Table de mortalité F'!BD51</f>
        <v>4.8664789846138562E-3</v>
      </c>
      <c r="AB20" s="170">
        <f>'Table de mortalité F'!BE51</f>
        <v>4.8178141947677177E-3</v>
      </c>
      <c r="AC20" s="170">
        <f>'Table de mortalité F'!BF51</f>
        <v>4.7696360528200407E-3</v>
      </c>
      <c r="AD20" s="170">
        <f>'Table de mortalité F'!BG51</f>
        <v>4.7219396922918407E-3</v>
      </c>
      <c r="AE20" s="170">
        <f>'Table de mortalité F'!BH51</f>
        <v>4.6747202953689223E-3</v>
      </c>
      <c r="AF20" s="170">
        <f>'Table de mortalité F'!BI51</f>
        <v>4.6279730924152331E-3</v>
      </c>
      <c r="AG20" s="170">
        <f>AF20*(1-'Table de mortalité F'!$AC51)</f>
        <v>4.5816933614910805E-3</v>
      </c>
      <c r="AH20" s="170">
        <f>AG20*(1-'Table de mortalité F'!$AC51)</f>
        <v>4.5358764278761697E-3</v>
      </c>
      <c r="AI20" s="170">
        <f>AH20*(1-'Table de mortalité F'!$AC51)</f>
        <v>4.4905176635974082E-3</v>
      </c>
      <c r="AJ20" s="170">
        <f>AI20*(1-'Table de mortalité F'!$AC51)</f>
        <v>4.4456124869614337E-3</v>
      </c>
      <c r="AK20" s="170">
        <f>AJ20*(1-'Table de mortalité F'!$AC51)</f>
        <v>4.401156362091819E-3</v>
      </c>
      <c r="AL20" s="170">
        <f>AK20*(1-'Table de mortalité F'!$AC51)</f>
        <v>4.3571447984709008E-3</v>
      </c>
      <c r="AM20" s="170">
        <f>AL20*(1-'Table de mortalité F'!$AC51)</f>
        <v>4.3135733504861915E-3</v>
      </c>
      <c r="AN20" s="170">
        <f>AM20*(1-'Table de mortalité F'!$AC51)</f>
        <v>4.2704376169813299E-3</v>
      </c>
      <c r="AO20" s="170">
        <f>AN20*(1-'Table de mortalité F'!$AC51)</f>
        <v>4.2277332408115166E-3</v>
      </c>
      <c r="AP20" s="170">
        <f>AO20*(1-'Table de mortalité F'!$AC51)</f>
        <v>4.1854559084034014E-3</v>
      </c>
      <c r="AQ20" s="170">
        <f>AP20*(1-'Table de mortalité F'!$AC51)</f>
        <v>4.1436013493193671E-3</v>
      </c>
      <c r="AR20" s="170">
        <f>AQ20*(1-'Table de mortalité F'!$AC51)</f>
        <v>4.1021653358261729E-3</v>
      </c>
      <c r="AS20" s="170">
        <f>AR20*(1-'Table de mortalité F'!$AC51)</f>
        <v>4.0611436824679109E-3</v>
      </c>
      <c r="AT20" s="170">
        <f>AS20*(1-'Table de mortalité F'!$AC51)</f>
        <v>4.0205322456432317E-3</v>
      </c>
      <c r="AU20" s="170">
        <f>AT20*(1-'Table de mortalité F'!$AC51)</f>
        <v>3.9803269231867998E-3</v>
      </c>
      <c r="AV20" s="170">
        <f>AU20*(1-'Table de mortalité F'!$AC51)</f>
        <v>3.9405236539549315E-3</v>
      </c>
      <c r="AW20" s="170">
        <f>AV20*(1-'Table de mortalité F'!$AC51)</f>
        <v>3.9011184174153821E-3</v>
      </c>
      <c r="AX20" s="170">
        <f>AW20*(1-'Table de mortalité F'!$AC51)</f>
        <v>3.862107233241228E-3</v>
      </c>
      <c r="AY20" s="170">
        <f>AX20*(1-'Table de mortalité F'!$AC51)</f>
        <v>3.8234861609088159E-3</v>
      </c>
      <c r="AZ20" s="170">
        <f>AY20*(1-'Table de mortalité F'!$AC51)</f>
        <v>3.7852512992997277E-3</v>
      </c>
      <c r="BA20" s="170">
        <f>AZ20*(1-'Table de mortalité F'!$AC51)</f>
        <v>3.7473987863067305E-3</v>
      </c>
      <c r="BB20" s="170">
        <f>BA20*(1-'Table de mortalité F'!$AC51)</f>
        <v>3.709924798443663E-3</v>
      </c>
      <c r="BC20" s="170">
        <f>BB20*(1-'Table de mortalité F'!$AC51)</f>
        <v>3.6728255504592262E-3</v>
      </c>
      <c r="BD20" s="170">
        <f>BC20*(1-'Table de mortalité F'!$AC51)</f>
        <v>3.6360972949546337E-3</v>
      </c>
      <c r="BE20" s="170">
        <f>BD20*(1-'Table de mortalité F'!$AC51)</f>
        <v>3.5997363220050872E-3</v>
      </c>
      <c r="BF20" s="170">
        <f>BE20*(1-'Table de mortalité F'!$AC51)</f>
        <v>3.5637389587850361E-3</v>
      </c>
      <c r="BG20" s="170">
        <f>BF20*(1-'Table de mortalité F'!$AC51)</f>
        <v>3.5281015691971855E-3</v>
      </c>
      <c r="BH20" s="170">
        <f>BG20*(1-'Table de mortalité F'!$AC51)</f>
        <v>3.4928205535052137E-3</v>
      </c>
      <c r="BI20" s="170">
        <f>BH20*(1-'Table de mortalité F'!$AC51)</f>
        <v>3.4578923479701615E-3</v>
      </c>
      <c r="BJ20" s="170">
        <f>BI20*(1-'Table de mortalité F'!$AC51)</f>
        <v>3.42331342449046E-3</v>
      </c>
      <c r="BK20" s="170">
        <f>BJ20*(1-'Table de mortalité F'!$AC51)</f>
        <v>3.3890802902455555E-3</v>
      </c>
      <c r="BL20" s="170">
        <f>BK20*(1-'Table de mortalité F'!$AC51)</f>
        <v>3.3551894873431001E-3</v>
      </c>
      <c r="BM20" s="170">
        <f>BL20*(1-'Table de mortalité F'!$AC51)</f>
        <v>3.3216375924696689E-3</v>
      </c>
      <c r="BN20" s="170">
        <f>BM20*(1-'Table de mortalité F'!$AC51)</f>
        <v>3.2884212165449722E-3</v>
      </c>
      <c r="BO20" s="170">
        <f>BN20*(1-'Table de mortalité F'!$AC51)</f>
        <v>3.2555370043795225E-3</v>
      </c>
      <c r="BP20" s="170">
        <f>BO20*(1-'Table de mortalité F'!$AC51)</f>
        <v>3.2229816343357274E-3</v>
      </c>
      <c r="BQ20" s="170">
        <f>BP20*(1-'Table de mortalité F'!$AC51)</f>
        <v>3.1907518179923699E-3</v>
      </c>
      <c r="BR20" s="170">
        <f>BQ20*(1-'Table de mortalité F'!$AC51)</f>
        <v>3.1588442998124462E-3</v>
      </c>
      <c r="BS20" s="170">
        <f>BR20*(1-'Table de mortalité F'!$AC51)</f>
        <v>3.1272558568143215E-3</v>
      </c>
      <c r="BT20" s="170">
        <f>BS20*(1-'Table de mortalité F'!$AC51)</f>
        <v>3.0959832982461783E-3</v>
      </c>
      <c r="BU20" s="170">
        <f>BT20*(1-'Table de mortalité F'!$AC51)</f>
        <v>3.0650234652637165E-3</v>
      </c>
      <c r="BV20" s="170">
        <f>BU20*(1-'Table de mortalité F'!$AC51)</f>
        <v>3.0343732306110792E-3</v>
      </c>
      <c r="BW20" s="170">
        <f>BV20*(1-'Table de mortalité F'!$AC51)</f>
        <v>3.0040294983049685E-3</v>
      </c>
      <c r="BX20" s="170">
        <f>BW20*(1-'Table de mortalité F'!$AC51)</f>
        <v>2.973989203321919E-3</v>
      </c>
      <c r="BY20" s="170">
        <f>BX20*(1-'Table de mortalité F'!$AC51)</f>
        <v>2.9442493112886996E-3</v>
      </c>
      <c r="BZ20" s="170">
        <f>BY20*(1-'Table de mortalité F'!$AC51)</f>
        <v>2.9148068181758125E-3</v>
      </c>
      <c r="CA20" s="170">
        <f>BZ20*(1-'Table de mortalité F'!$AC51)</f>
        <v>2.8856587499940544E-3</v>
      </c>
      <c r="CB20" s="170">
        <f>CA20*(1-'Table de mortalité F'!$AC51)</f>
        <v>2.856802162494114E-3</v>
      </c>
      <c r="CC20" s="170">
        <f>CB20*(1-'Table de mortalité F'!$AC51)</f>
        <v>2.8282341408691729E-3</v>
      </c>
      <c r="CD20" s="170">
        <f>CC20*(1-'Table de mortalité F'!$AC51)</f>
        <v>2.7999517994604811E-3</v>
      </c>
      <c r="CE20" s="170">
        <f>CD20*(1-'Table de mortalité F'!$AC51)</f>
        <v>2.7719522814658761E-3</v>
      </c>
      <c r="CF20" s="170">
        <f>CE20*(1-'Table de mortalité F'!$AC51)</f>
        <v>2.7442327586512175E-3</v>
      </c>
      <c r="CG20" s="170">
        <f>CF20*(1-'Table de mortalité F'!$AC51)</f>
        <v>2.7167904310647054E-3</v>
      </c>
      <c r="CH20" s="170">
        <f>CG20*(1-'Table de mortalité F'!$AC51)</f>
        <v>2.6896225267540584E-3</v>
      </c>
      <c r="CI20" s="170">
        <f>CH20*(1-'Table de mortalité F'!$AC51)</f>
        <v>2.6627263014865179E-3</v>
      </c>
      <c r="CJ20" s="170">
        <f>CI20*(1-'Table de mortalité F'!$AC51)</f>
        <v>2.6360990384716528E-3</v>
      </c>
      <c r="CK20" s="170">
        <f>CJ20*(1-'Table de mortalité F'!$AC51)</f>
        <v>2.6097380480869362E-3</v>
      </c>
      <c r="CL20" s="170">
        <f>CK20*(1-'Table de mortalité F'!$AC51)</f>
        <v>2.5836406676060667E-3</v>
      </c>
      <c r="CM20" s="170">
        <f>CL20*(1-'Table de mortalité F'!$AC51)</f>
        <v>2.5578042609300058E-3</v>
      </c>
      <c r="CN20" s="170">
        <f>CM20*(1-'Table de mortalité F'!$AC51)</f>
        <v>2.5322262183207055E-3</v>
      </c>
      <c r="CO20" s="170">
        <f>CN20*(1-'Table de mortalité F'!$AC51)</f>
        <v>2.5069039561374986E-3</v>
      </c>
      <c r="CP20" s="170">
        <f>CO20*(1-'Table de mortalité F'!$AC51)</f>
        <v>2.4818349165761236E-3</v>
      </c>
      <c r="CQ20" s="170">
        <f>CP20*(1-'Table de mortalité F'!$AC51)</f>
        <v>2.4570165674103624E-3</v>
      </c>
      <c r="CR20" s="170">
        <f>CQ20*(1-'Table de mortalité F'!$AC51)</f>
        <v>2.4324464017362588E-3</v>
      </c>
      <c r="CS20" s="170">
        <f>CR20*(1-'Table de mortalité F'!$AC51)</f>
        <v>2.4081219377188961E-3</v>
      </c>
      <c r="CT20" s="170">
        <f>CS20*(1-'Table de mortalité F'!$AC51)</f>
        <v>2.3840407183417069E-3</v>
      </c>
      <c r="CU20" s="170">
        <f>CT20*(1-'Table de mortalité F'!$AC51)</f>
        <v>2.3602003111582899E-3</v>
      </c>
      <c r="CV20" s="170">
        <f>CU20*(1-'Table de mortalité F'!$AC51)</f>
        <v>2.3365983080467071E-3</v>
      </c>
      <c r="CW20" s="170">
        <f>CV20*(1-'Table de mortalité F'!$AC51)</f>
        <v>2.3132323249662403E-3</v>
      </c>
      <c r="CX20" s="170">
        <f>CW20*(1-'Table de mortalité F'!$AC51)</f>
        <v>2.290100001716578E-3</v>
      </c>
      <c r="CY20" s="170">
        <f>CX20*(1-'Table de mortalité F'!$AC51)</f>
        <v>2.2671990016994124E-3</v>
      </c>
      <c r="CZ20" s="170">
        <f>CY20*(1-'Table de mortalité F'!$AC51)</f>
        <v>2.2445270116824181E-3</v>
      </c>
      <c r="DA20" s="170">
        <f>CZ20*(1-'Table de mortalité F'!$AC51)</f>
        <v>2.222081741565594E-3</v>
      </c>
      <c r="DB20" s="170">
        <f>DA20*(1-'Table de mortalité F'!$AC51)</f>
        <v>2.1998609241499381E-3</v>
      </c>
      <c r="DC20" s="170">
        <f>DB20*(1-'Table de mortalité F'!$AC51)</f>
        <v>2.1778623149084388E-3</v>
      </c>
      <c r="DD20" s="170">
        <f>DC20*(1-'Table de mortalité F'!$AC51)</f>
        <v>2.1560836917593543E-3</v>
      </c>
      <c r="DE20" s="170">
        <f>DD20*(1-'Table de mortalité F'!$AC51)</f>
        <v>2.1345228548417606E-3</v>
      </c>
      <c r="DF20" s="170">
        <f>DE20*(1-'Table de mortalité F'!$AC51)</f>
        <v>2.1131776262933431E-3</v>
      </c>
      <c r="DG20" s="170">
        <f>DF20*(1-'Table de mortalité F'!$AC51)</f>
        <v>2.0920458500304096E-3</v>
      </c>
      <c r="DH20" s="170">
        <f>DG20*(1-'Table de mortalité F'!$AC51)</f>
        <v>2.0711253915301057E-3</v>
      </c>
      <c r="DI20" s="170">
        <f>DH20*(1-'Table de mortalité F'!$AC51)</f>
        <v>2.0504141376148045E-3</v>
      </c>
      <c r="DJ20" s="170">
        <f>DI20*(1-'Table de mortalité F'!$AC51)</f>
        <v>2.0299099962386566E-3</v>
      </c>
      <c r="DK20" s="170">
        <f>DJ20*(1-'Table de mortalité F'!$AC51)</f>
        <v>2.00961089627627E-3</v>
      </c>
    </row>
    <row r="21" spans="1:115" x14ac:dyDescent="0.25">
      <c r="A21" s="16"/>
      <c r="B21" s="16">
        <v>65</v>
      </c>
      <c r="C21" s="16"/>
      <c r="D21" s="170">
        <f>'Table de mortalité F'!AG52</f>
        <v>7.1069999999999987E-3</v>
      </c>
      <c r="E21" s="170">
        <f>'Table de mortalité F'!AH52</f>
        <v>6.9854702999999985E-3</v>
      </c>
      <c r="F21" s="170">
        <f>'Table de mortalité F'!AI52</f>
        <v>6.8688129459899983E-3</v>
      </c>
      <c r="G21" s="170">
        <f>'Table de mortalité F'!AJ52</f>
        <v>6.7568512949703619E-3</v>
      </c>
      <c r="H21" s="170">
        <f>'Table de mortalité F'!AK52</f>
        <v>6.65009304450983E-3</v>
      </c>
      <c r="I21" s="170">
        <f>'Table de mortalité F'!AL52</f>
        <v>6.5483466209288301E-3</v>
      </c>
      <c r="J21" s="170">
        <f>'Table de mortalité F'!AM52</f>
        <v>6.4514310909390832E-3</v>
      </c>
      <c r="K21" s="170">
        <f>'Table de mortalité F'!AN52</f>
        <v>6.3591756263386544E-3</v>
      </c>
      <c r="L21" s="170">
        <f>'Table de mortalité F'!AO52</f>
        <v>6.2714190026951812E-3</v>
      </c>
      <c r="M21" s="170">
        <f>'Table de mortalité F'!AP52</f>
        <v>6.1886362718596051E-3</v>
      </c>
      <c r="N21" s="170">
        <f>'Table de mortalité F'!AQ52</f>
        <v>6.1100405912069876E-3</v>
      </c>
      <c r="O21" s="170">
        <f>'Table de mortalité F'!AR52</f>
        <v>6.0354980959942623E-3</v>
      </c>
      <c r="P21" s="170">
        <f>'Table de mortalité F'!AS52</f>
        <v>5.9642792184615295E-3</v>
      </c>
      <c r="Q21" s="170">
        <f>'Table de mortalité F'!AT52</f>
        <v>5.8962864353710679E-3</v>
      </c>
      <c r="R21" s="170">
        <f>'Table de mortalité F'!AU52</f>
        <v>5.8314272845819857E-3</v>
      </c>
      <c r="S21" s="170">
        <f>'Table de mortalité F'!AV52</f>
        <v>5.769614155365416E-3</v>
      </c>
      <c r="T21" s="170">
        <f>'Table de mortalité F'!AW52</f>
        <v>5.7096101681496161E-3</v>
      </c>
      <c r="U21" s="170">
        <f>'Table de mortalité F'!AX52</f>
        <v>5.6513721444344904E-3</v>
      </c>
      <c r="V21" s="170">
        <f>'Table de mortalité F'!AY52</f>
        <v>5.5948584229901458E-3</v>
      </c>
      <c r="W21" s="170">
        <f>'Table de mortalité F'!AZ52</f>
        <v>5.5389098387602443E-3</v>
      </c>
      <c r="X21" s="170">
        <f>'Table de mortalité F'!BA52</f>
        <v>5.4835207403726421E-3</v>
      </c>
      <c r="Y21" s="170">
        <f>'Table de mortalité F'!BB52</f>
        <v>5.4286855329689155E-3</v>
      </c>
      <c r="Z21" s="170">
        <f>'Table de mortalité F'!BC52</f>
        <v>5.3743986776392258E-3</v>
      </c>
      <c r="AA21" s="170">
        <f>'Table de mortalité F'!BD52</f>
        <v>5.3206546908628333E-3</v>
      </c>
      <c r="AB21" s="170">
        <f>'Table de mortalité F'!BE52</f>
        <v>5.2674481439542046E-3</v>
      </c>
      <c r="AC21" s="170">
        <f>'Table de mortalité F'!BF52</f>
        <v>5.2147736625146627E-3</v>
      </c>
      <c r="AD21" s="170">
        <f>'Table de mortalité F'!BG52</f>
        <v>5.1626259258895158E-3</v>
      </c>
      <c r="AE21" s="170">
        <f>'Table de mortalité F'!BH52</f>
        <v>5.1109996666306202E-3</v>
      </c>
      <c r="AF21" s="170">
        <f>'Table de mortalité F'!BI52</f>
        <v>5.0598896699643138E-3</v>
      </c>
      <c r="AG21" s="170">
        <f>AF21*(1-'Table de mortalité F'!$AC52)</f>
        <v>5.0092907732646706E-3</v>
      </c>
      <c r="AH21" s="170">
        <f>AG21*(1-'Table de mortalité F'!$AC52)</f>
        <v>4.9591978655320239E-3</v>
      </c>
      <c r="AI21" s="170">
        <f>AH21*(1-'Table de mortalité F'!$AC52)</f>
        <v>4.9096058868767032E-3</v>
      </c>
      <c r="AJ21" s="170">
        <f>AI21*(1-'Table de mortalité F'!$AC52)</f>
        <v>4.8605098280079364E-3</v>
      </c>
      <c r="AK21" s="170">
        <f>AJ21*(1-'Table de mortalité F'!$AC52)</f>
        <v>4.8119047297278568E-3</v>
      </c>
      <c r="AL21" s="170">
        <f>AK21*(1-'Table de mortalité F'!$AC52)</f>
        <v>4.7637856824305786E-3</v>
      </c>
      <c r="AM21" s="170">
        <f>AL21*(1-'Table de mortalité F'!$AC52)</f>
        <v>4.716147825606273E-3</v>
      </c>
      <c r="AN21" s="170">
        <f>AM21*(1-'Table de mortalité F'!$AC52)</f>
        <v>4.6689863473502102E-3</v>
      </c>
      <c r="AO21" s="170">
        <f>AN21*(1-'Table de mortalité F'!$AC52)</f>
        <v>4.6222964838767084E-3</v>
      </c>
      <c r="AP21" s="170">
        <f>AO21*(1-'Table de mortalité F'!$AC52)</f>
        <v>4.576073519037941E-3</v>
      </c>
      <c r="AQ21" s="170">
        <f>AP21*(1-'Table de mortalité F'!$AC52)</f>
        <v>4.5303127838475614E-3</v>
      </c>
      <c r="AR21" s="170">
        <f>AQ21*(1-'Table de mortalité F'!$AC52)</f>
        <v>4.4850096560090855E-3</v>
      </c>
      <c r="AS21" s="170">
        <f>AR21*(1-'Table de mortalité F'!$AC52)</f>
        <v>4.4401595594489949E-3</v>
      </c>
      <c r="AT21" s="170">
        <f>AS21*(1-'Table de mortalité F'!$AC52)</f>
        <v>4.395757963854505E-3</v>
      </c>
      <c r="AU21" s="170">
        <f>AT21*(1-'Table de mortalité F'!$AC52)</f>
        <v>4.3518003842159597E-3</v>
      </c>
      <c r="AV21" s="170">
        <f>AU21*(1-'Table de mortalité F'!$AC52)</f>
        <v>4.3082823803738002E-3</v>
      </c>
      <c r="AW21" s="170">
        <f>AV21*(1-'Table de mortalité F'!$AC52)</f>
        <v>4.2651995565700625E-3</v>
      </c>
      <c r="AX21" s="170">
        <f>AW21*(1-'Table de mortalité F'!$AC52)</f>
        <v>4.222547561004362E-3</v>
      </c>
      <c r="AY21" s="170">
        <f>AX21*(1-'Table de mortalité F'!$AC52)</f>
        <v>4.1803220853943186E-3</v>
      </c>
      <c r="AZ21" s="170">
        <f>AY21*(1-'Table de mortalité F'!$AC52)</f>
        <v>4.1385188645403749E-3</v>
      </c>
      <c r="BA21" s="170">
        <f>AZ21*(1-'Table de mortalité F'!$AC52)</f>
        <v>4.0971336758949713E-3</v>
      </c>
      <c r="BB21" s="170">
        <f>BA21*(1-'Table de mortalité F'!$AC52)</f>
        <v>4.0561623391360217E-3</v>
      </c>
      <c r="BC21" s="170">
        <f>BB21*(1-'Table de mortalité F'!$AC52)</f>
        <v>4.0156007157446617E-3</v>
      </c>
      <c r="BD21" s="170">
        <f>BC21*(1-'Table de mortalité F'!$AC52)</f>
        <v>3.9754447085872148E-3</v>
      </c>
      <c r="BE21" s="170">
        <f>BD21*(1-'Table de mortalité F'!$AC52)</f>
        <v>3.9356902615013427E-3</v>
      </c>
      <c r="BF21" s="170">
        <f>BE21*(1-'Table de mortalité F'!$AC52)</f>
        <v>3.8963333588863292E-3</v>
      </c>
      <c r="BG21" s="170">
        <f>BF21*(1-'Table de mortalité F'!$AC52)</f>
        <v>3.8573700252974657E-3</v>
      </c>
      <c r="BH21" s="170">
        <f>BG21*(1-'Table de mortalité F'!$AC52)</f>
        <v>3.8187963250444911E-3</v>
      </c>
      <c r="BI21" s="170">
        <f>BH21*(1-'Table de mortalité F'!$AC52)</f>
        <v>3.7806083617940461E-3</v>
      </c>
      <c r="BJ21" s="170">
        <f>BI21*(1-'Table de mortalité F'!$AC52)</f>
        <v>3.7428022781761058E-3</v>
      </c>
      <c r="BK21" s="170">
        <f>BJ21*(1-'Table de mortalité F'!$AC52)</f>
        <v>3.7053742553943446E-3</v>
      </c>
      <c r="BL21" s="170">
        <f>BK21*(1-'Table de mortalité F'!$AC52)</f>
        <v>3.6683205128404009E-3</v>
      </c>
      <c r="BM21" s="170">
        <f>BL21*(1-'Table de mortalité F'!$AC52)</f>
        <v>3.631637307711997E-3</v>
      </c>
      <c r="BN21" s="170">
        <f>BM21*(1-'Table de mortalité F'!$AC52)</f>
        <v>3.5953209346348768E-3</v>
      </c>
      <c r="BO21" s="170">
        <f>BN21*(1-'Table de mortalité F'!$AC52)</f>
        <v>3.5593677252885279E-3</v>
      </c>
      <c r="BP21" s="170">
        <f>BO21*(1-'Table de mortalité F'!$AC52)</f>
        <v>3.5237740480356427E-3</v>
      </c>
      <c r="BQ21" s="170">
        <f>BP21*(1-'Table de mortalité F'!$AC52)</f>
        <v>3.4885363075552863E-3</v>
      </c>
      <c r="BR21" s="170">
        <f>BQ21*(1-'Table de mortalité F'!$AC52)</f>
        <v>3.4536509444797335E-3</v>
      </c>
      <c r="BS21" s="170">
        <f>BR21*(1-'Table de mortalité F'!$AC52)</f>
        <v>3.419114435034936E-3</v>
      </c>
      <c r="BT21" s="170">
        <f>BS21*(1-'Table de mortalité F'!$AC52)</f>
        <v>3.3849232906845868E-3</v>
      </c>
      <c r="BU21" s="170">
        <f>BT21*(1-'Table de mortalité F'!$AC52)</f>
        <v>3.3510740577777408E-3</v>
      </c>
      <c r="BV21" s="170">
        <f>BU21*(1-'Table de mortalité F'!$AC52)</f>
        <v>3.3175633171999633E-3</v>
      </c>
      <c r="BW21" s="170">
        <f>BV21*(1-'Table de mortalité F'!$AC52)</f>
        <v>3.2843876840279638E-3</v>
      </c>
      <c r="BX21" s="170">
        <f>BW21*(1-'Table de mortalité F'!$AC52)</f>
        <v>3.2515438071876843E-3</v>
      </c>
      <c r="BY21" s="170">
        <f>BX21*(1-'Table de mortalité F'!$AC52)</f>
        <v>3.2190283691158074E-3</v>
      </c>
      <c r="BZ21" s="170">
        <f>BY21*(1-'Table de mortalité F'!$AC52)</f>
        <v>3.1868380854246496E-3</v>
      </c>
      <c r="CA21" s="170">
        <f>BZ21*(1-'Table de mortalité F'!$AC52)</f>
        <v>3.154969704570403E-3</v>
      </c>
      <c r="CB21" s="170">
        <f>CA21*(1-'Table de mortalité F'!$AC52)</f>
        <v>3.1234200075246988E-3</v>
      </c>
      <c r="CC21" s="170">
        <f>CB21*(1-'Table de mortalité F'!$AC52)</f>
        <v>3.0921858074494518E-3</v>
      </c>
      <c r="CD21" s="170">
        <f>CC21*(1-'Table de mortalité F'!$AC52)</f>
        <v>3.0612639493749574E-3</v>
      </c>
      <c r="CE21" s="170">
        <f>CD21*(1-'Table de mortalité F'!$AC52)</f>
        <v>3.0306513098812076E-3</v>
      </c>
      <c r="CF21" s="170">
        <f>CE21*(1-'Table de mortalité F'!$AC52)</f>
        <v>3.0003447967823955E-3</v>
      </c>
      <c r="CG21" s="170">
        <f>CF21*(1-'Table de mortalité F'!$AC52)</f>
        <v>2.9703413488145715E-3</v>
      </c>
      <c r="CH21" s="170">
        <f>CG21*(1-'Table de mortalité F'!$AC52)</f>
        <v>2.9406379353264255E-3</v>
      </c>
      <c r="CI21" s="170">
        <f>CH21*(1-'Table de mortalité F'!$AC52)</f>
        <v>2.9112315559731614E-3</v>
      </c>
      <c r="CJ21" s="170">
        <f>CI21*(1-'Table de mortalité F'!$AC52)</f>
        <v>2.8821192404134299E-3</v>
      </c>
      <c r="CK21" s="170">
        <f>CJ21*(1-'Table de mortalité F'!$AC52)</f>
        <v>2.8532980480092955E-3</v>
      </c>
      <c r="CL21" s="170">
        <f>CK21*(1-'Table de mortalité F'!$AC52)</f>
        <v>2.8247650675292026E-3</v>
      </c>
      <c r="CM21" s="170">
        <f>CL21*(1-'Table de mortalité F'!$AC52)</f>
        <v>2.7965174168539104E-3</v>
      </c>
      <c r="CN21" s="170">
        <f>CM21*(1-'Table de mortalité F'!$AC52)</f>
        <v>2.7685522426853714E-3</v>
      </c>
      <c r="CO21" s="170">
        <f>CN21*(1-'Table de mortalité F'!$AC52)</f>
        <v>2.7408667202585175E-3</v>
      </c>
      <c r="CP21" s="170">
        <f>CO21*(1-'Table de mortalité F'!$AC52)</f>
        <v>2.7134580530559322E-3</v>
      </c>
      <c r="CQ21" s="170">
        <f>CP21*(1-'Table de mortalité F'!$AC52)</f>
        <v>2.686323472525373E-3</v>
      </c>
      <c r="CR21" s="170">
        <f>CQ21*(1-'Table de mortalité F'!$AC52)</f>
        <v>2.6594602378001192E-3</v>
      </c>
      <c r="CS21" s="170">
        <f>CR21*(1-'Table de mortalité F'!$AC52)</f>
        <v>2.632865635422118E-3</v>
      </c>
      <c r="CT21" s="170">
        <f>CS21*(1-'Table de mortalité F'!$AC52)</f>
        <v>2.6065369790678966E-3</v>
      </c>
      <c r="CU21" s="170">
        <f>CT21*(1-'Table de mortalité F'!$AC52)</f>
        <v>2.5804716092772176E-3</v>
      </c>
      <c r="CV21" s="170">
        <f>CU21*(1-'Table de mortalité F'!$AC52)</f>
        <v>2.5546668931844454E-3</v>
      </c>
      <c r="CW21" s="170">
        <f>CV21*(1-'Table de mortalité F'!$AC52)</f>
        <v>2.529120224252601E-3</v>
      </c>
      <c r="CX21" s="170">
        <f>CW21*(1-'Table de mortalité F'!$AC52)</f>
        <v>2.5038290220100751E-3</v>
      </c>
      <c r="CY21" s="170">
        <f>CX21*(1-'Table de mortalité F'!$AC52)</f>
        <v>2.4787907317899744E-3</v>
      </c>
      <c r="CZ21" s="170">
        <f>CY21*(1-'Table de mortalité F'!$AC52)</f>
        <v>2.4540028244720746E-3</v>
      </c>
      <c r="DA21" s="170">
        <f>CZ21*(1-'Table de mortalité F'!$AC52)</f>
        <v>2.4294627962273539E-3</v>
      </c>
      <c r="DB21" s="170">
        <f>DA21*(1-'Table de mortalité F'!$AC52)</f>
        <v>2.4051681682650803E-3</v>
      </c>
      <c r="DC21" s="170">
        <f>DB21*(1-'Table de mortalité F'!$AC52)</f>
        <v>2.3811164865824297E-3</v>
      </c>
      <c r="DD21" s="170">
        <f>DC21*(1-'Table de mortalité F'!$AC52)</f>
        <v>2.3573053217166053E-3</v>
      </c>
      <c r="DE21" s="170">
        <f>DD21*(1-'Table de mortalité F'!$AC52)</f>
        <v>2.3337322684994391E-3</v>
      </c>
      <c r="DF21" s="170">
        <f>DE21*(1-'Table de mortalité F'!$AC52)</f>
        <v>2.3103949458144445E-3</v>
      </c>
      <c r="DG21" s="170">
        <f>DF21*(1-'Table de mortalité F'!$AC52)</f>
        <v>2.2872909963563E-3</v>
      </c>
      <c r="DH21" s="170">
        <f>DG21*(1-'Table de mortalité F'!$AC52)</f>
        <v>2.264418086392737E-3</v>
      </c>
      <c r="DI21" s="170">
        <f>DH21*(1-'Table de mortalité F'!$AC52)</f>
        <v>2.2417739055288098E-3</v>
      </c>
      <c r="DJ21" s="170">
        <f>DI21*(1-'Table de mortalité F'!$AC52)</f>
        <v>2.2193561664735216E-3</v>
      </c>
      <c r="DK21" s="170">
        <f>DJ21*(1-'Table de mortalité F'!$AC52)</f>
        <v>2.1971626048087863E-3</v>
      </c>
    </row>
    <row r="22" spans="1:115" x14ac:dyDescent="0.25">
      <c r="A22" s="16"/>
      <c r="B22" s="16">
        <v>66</v>
      </c>
      <c r="C22" s="16"/>
      <c r="D22" s="170">
        <f>'Table de mortalité F'!AG53</f>
        <v>7.7291999999999986E-3</v>
      </c>
      <c r="E22" s="170">
        <f>'Table de mortalité F'!AH53</f>
        <v>7.598576519999998E-3</v>
      </c>
      <c r="F22" s="170">
        <f>'Table de mortalité F'!AI53</f>
        <v>7.473959865071998E-3</v>
      </c>
      <c r="G22" s="170">
        <f>'Table de mortalité F'!AJ53</f>
        <v>7.354376507230846E-3</v>
      </c>
      <c r="H22" s="170">
        <f>'Table de mortalité F'!AK53</f>
        <v>7.2403836713687683E-3</v>
      </c>
      <c r="I22" s="170">
        <f>'Table de mortalité F'!AL53</f>
        <v>7.1317779162982367E-3</v>
      </c>
      <c r="J22" s="170">
        <f>'Table de mortalité F'!AM53</f>
        <v>7.0283671365119127E-3</v>
      </c>
      <c r="K22" s="170">
        <f>'Table de mortalité F'!AN53</f>
        <v>6.9299699966007457E-3</v>
      </c>
      <c r="L22" s="170">
        <f>'Table de mortalité F'!AO53</f>
        <v>6.8364154016466363E-3</v>
      </c>
      <c r="M22" s="170">
        <f>'Table de mortalité F'!AP53</f>
        <v>6.7475420014252302E-3</v>
      </c>
      <c r="N22" s="170">
        <f>'Table de mortalité F'!AQ53</f>
        <v>6.6631977264074152E-3</v>
      </c>
      <c r="O22" s="170">
        <f>'Table de mortalité F'!AR53</f>
        <v>6.5832393536905259E-3</v>
      </c>
      <c r="P22" s="170">
        <f>'Table de mortalité F'!AS53</f>
        <v>6.506873777187715E-3</v>
      </c>
      <c r="Q22" s="170">
        <f>'Table de mortalité F'!AT53</f>
        <v>6.4339967908832131E-3</v>
      </c>
      <c r="R22" s="170">
        <f>'Table de mortalité F'!AU53</f>
        <v>6.3638662258625857E-3</v>
      </c>
      <c r="S22" s="170">
        <f>'Table de mortalité F'!AV53</f>
        <v>6.2964092438684421E-3</v>
      </c>
      <c r="T22" s="170">
        <f>'Table de mortalité F'!AW53</f>
        <v>6.2315562286565972E-3</v>
      </c>
      <c r="U22" s="170">
        <f>'Table de mortalité F'!AX53</f>
        <v>6.1679943551243002E-3</v>
      </c>
      <c r="V22" s="170">
        <f>'Table de mortalité F'!AY53</f>
        <v>6.1063144115730567E-3</v>
      </c>
      <c r="W22" s="170">
        <f>'Table de mortalité F'!AZ53</f>
        <v>6.045251267457326E-3</v>
      </c>
      <c r="X22" s="170">
        <f>'Table de mortalité F'!BA53</f>
        <v>5.9847987547827523E-3</v>
      </c>
      <c r="Y22" s="170">
        <f>'Table de mortalité F'!BB53</f>
        <v>5.9249507672349249E-3</v>
      </c>
      <c r="Z22" s="170">
        <f>'Table de mortalité F'!BC53</f>
        <v>5.8657012595625755E-3</v>
      </c>
      <c r="AA22" s="170">
        <f>'Table de mortalité F'!BD53</f>
        <v>5.8070442469669494E-3</v>
      </c>
      <c r="AB22" s="170">
        <f>'Table de mortalité F'!BE53</f>
        <v>5.7489738044972797E-3</v>
      </c>
      <c r="AC22" s="170">
        <f>'Table de mortalité F'!BF53</f>
        <v>5.6914840664523065E-3</v>
      </c>
      <c r="AD22" s="170">
        <f>'Table de mortalité F'!BG53</f>
        <v>5.6345692257877833E-3</v>
      </c>
      <c r="AE22" s="170">
        <f>'Table de mortalité F'!BH53</f>
        <v>5.5782235335299054E-3</v>
      </c>
      <c r="AF22" s="170">
        <f>'Table de mortalité F'!BI53</f>
        <v>5.5224412981946065E-3</v>
      </c>
      <c r="AG22" s="170">
        <f>AF22*(1-'Table de mortalité F'!$AC53)</f>
        <v>5.4672168852126606E-3</v>
      </c>
      <c r="AH22" s="170">
        <f>AG22*(1-'Table de mortalité F'!$AC53)</f>
        <v>5.4125447163605343E-3</v>
      </c>
      <c r="AI22" s="170">
        <f>AH22*(1-'Table de mortalité F'!$AC53)</f>
        <v>5.3584192691969292E-3</v>
      </c>
      <c r="AJ22" s="170">
        <f>AI22*(1-'Table de mortalité F'!$AC53)</f>
        <v>5.3048350765049594E-3</v>
      </c>
      <c r="AK22" s="170">
        <f>AJ22*(1-'Table de mortalité F'!$AC53)</f>
        <v>5.2517867257399096E-3</v>
      </c>
      <c r="AL22" s="170">
        <f>AK22*(1-'Table de mortalité F'!$AC53)</f>
        <v>5.1992688584825107E-3</v>
      </c>
      <c r="AM22" s="170">
        <f>AL22*(1-'Table de mortalité F'!$AC53)</f>
        <v>5.1472761698976854E-3</v>
      </c>
      <c r="AN22" s="170">
        <f>AM22*(1-'Table de mortalité F'!$AC53)</f>
        <v>5.0958034081987087E-3</v>
      </c>
      <c r="AO22" s="170">
        <f>AN22*(1-'Table de mortalité F'!$AC53)</f>
        <v>5.0448453741167212E-3</v>
      </c>
      <c r="AP22" s="170">
        <f>AO22*(1-'Table de mortalité F'!$AC53)</f>
        <v>4.9943969203755543E-3</v>
      </c>
      <c r="AQ22" s="170">
        <f>AP22*(1-'Table de mortalité F'!$AC53)</f>
        <v>4.9444529511717987E-3</v>
      </c>
      <c r="AR22" s="170">
        <f>AQ22*(1-'Table de mortalité F'!$AC53)</f>
        <v>4.8950084216600803E-3</v>
      </c>
      <c r="AS22" s="170">
        <f>AR22*(1-'Table de mortalité F'!$AC53)</f>
        <v>4.8460583374434797E-3</v>
      </c>
      <c r="AT22" s="170">
        <f>AS22*(1-'Table de mortalité F'!$AC53)</f>
        <v>4.7975977540690449E-3</v>
      </c>
      <c r="AU22" s="170">
        <f>AT22*(1-'Table de mortalité F'!$AC53)</f>
        <v>4.7496217765283545E-3</v>
      </c>
      <c r="AV22" s="170">
        <f>AU22*(1-'Table de mortalité F'!$AC53)</f>
        <v>4.7021255587630711E-3</v>
      </c>
      <c r="AW22" s="170">
        <f>AV22*(1-'Table de mortalité F'!$AC53)</f>
        <v>4.6551043031754407E-3</v>
      </c>
      <c r="AX22" s="170">
        <f>AW22*(1-'Table de mortalité F'!$AC53)</f>
        <v>4.6085532601436866E-3</v>
      </c>
      <c r="AY22" s="170">
        <f>AX22*(1-'Table de mortalité F'!$AC53)</f>
        <v>4.5624677275422493E-3</v>
      </c>
      <c r="AZ22" s="170">
        <f>AY22*(1-'Table de mortalité F'!$AC53)</f>
        <v>4.5168430502668267E-3</v>
      </c>
      <c r="BA22" s="170">
        <f>AZ22*(1-'Table de mortalité F'!$AC53)</f>
        <v>4.4716746197641585E-3</v>
      </c>
      <c r="BB22" s="170">
        <f>BA22*(1-'Table de mortalité F'!$AC53)</f>
        <v>4.4269578735665173E-3</v>
      </c>
      <c r="BC22" s="170">
        <f>BB22*(1-'Table de mortalité F'!$AC53)</f>
        <v>4.3826882948308525E-3</v>
      </c>
      <c r="BD22" s="170">
        <f>BC22*(1-'Table de mortalité F'!$AC53)</f>
        <v>4.338861411882544E-3</v>
      </c>
      <c r="BE22" s="170">
        <f>BD22*(1-'Table de mortalité F'!$AC53)</f>
        <v>4.2954727977637186E-3</v>
      </c>
      <c r="BF22" s="170">
        <f>BE22*(1-'Table de mortalité F'!$AC53)</f>
        <v>4.2525180697860817E-3</v>
      </c>
      <c r="BG22" s="170">
        <f>BF22*(1-'Table de mortalité F'!$AC53)</f>
        <v>4.2099928890882207E-3</v>
      </c>
      <c r="BH22" s="170">
        <f>BG22*(1-'Table de mortalité F'!$AC53)</f>
        <v>4.1678929601973386E-3</v>
      </c>
      <c r="BI22" s="170">
        <f>BH22*(1-'Table de mortalité F'!$AC53)</f>
        <v>4.1262140305953652E-3</v>
      </c>
      <c r="BJ22" s="170">
        <f>BI22*(1-'Table de mortalité F'!$AC53)</f>
        <v>4.0849518902894115E-3</v>
      </c>
      <c r="BK22" s="170">
        <f>BJ22*(1-'Table de mortalité F'!$AC53)</f>
        <v>4.044102371386517E-3</v>
      </c>
      <c r="BL22" s="170">
        <f>BK22*(1-'Table de mortalité F'!$AC53)</f>
        <v>4.0036613476726515E-3</v>
      </c>
      <c r="BM22" s="170">
        <f>BL22*(1-'Table de mortalité F'!$AC53)</f>
        <v>3.9636247341959252E-3</v>
      </c>
      <c r="BN22" s="170">
        <f>BM22*(1-'Table de mortalité F'!$AC53)</f>
        <v>3.9239884868539658E-3</v>
      </c>
      <c r="BO22" s="170">
        <f>BN22*(1-'Table de mortalité F'!$AC53)</f>
        <v>3.8847486019854263E-3</v>
      </c>
      <c r="BP22" s="170">
        <f>BO22*(1-'Table de mortalité F'!$AC53)</f>
        <v>3.8459011159655719E-3</v>
      </c>
      <c r="BQ22" s="170">
        <f>BP22*(1-'Table de mortalité F'!$AC53)</f>
        <v>3.807442104805916E-3</v>
      </c>
      <c r="BR22" s="170">
        <f>BQ22*(1-'Table de mortalité F'!$AC53)</f>
        <v>3.7693676837578568E-3</v>
      </c>
      <c r="BS22" s="170">
        <f>BR22*(1-'Table de mortalité F'!$AC53)</f>
        <v>3.7316740069202781E-3</v>
      </c>
      <c r="BT22" s="170">
        <f>BS22*(1-'Table de mortalité F'!$AC53)</f>
        <v>3.6943572668510752E-3</v>
      </c>
      <c r="BU22" s="170">
        <f>BT22*(1-'Table de mortalité F'!$AC53)</f>
        <v>3.6574136941825643E-3</v>
      </c>
      <c r="BV22" s="170">
        <f>BU22*(1-'Table de mortalité F'!$AC53)</f>
        <v>3.6208395572407386E-3</v>
      </c>
      <c r="BW22" s="170">
        <f>BV22*(1-'Table de mortalité F'!$AC53)</f>
        <v>3.5846311616683311E-3</v>
      </c>
      <c r="BX22" s="170">
        <f>BW22*(1-'Table de mortalité F'!$AC53)</f>
        <v>3.5487848500516477E-3</v>
      </c>
      <c r="BY22" s="170">
        <f>BX22*(1-'Table de mortalité F'!$AC53)</f>
        <v>3.513297001551131E-3</v>
      </c>
      <c r="BZ22" s="170">
        <f>BY22*(1-'Table de mortalité F'!$AC53)</f>
        <v>3.4781640315356198E-3</v>
      </c>
      <c r="CA22" s="170">
        <f>BZ22*(1-'Table de mortalité F'!$AC53)</f>
        <v>3.4433823912202637E-3</v>
      </c>
      <c r="CB22" s="170">
        <f>CA22*(1-'Table de mortalité F'!$AC53)</f>
        <v>3.408948567308061E-3</v>
      </c>
      <c r="CC22" s="170">
        <f>CB22*(1-'Table de mortalité F'!$AC53)</f>
        <v>3.3748590816349805E-3</v>
      </c>
      <c r="CD22" s="170">
        <f>CC22*(1-'Table de mortalité F'!$AC53)</f>
        <v>3.3411104908186305E-3</v>
      </c>
      <c r="CE22" s="170">
        <f>CD22*(1-'Table de mortalité F'!$AC53)</f>
        <v>3.3076993859104441E-3</v>
      </c>
      <c r="CF22" s="170">
        <f>CE22*(1-'Table de mortalité F'!$AC53)</f>
        <v>3.2746223920513398E-3</v>
      </c>
      <c r="CG22" s="170">
        <f>CF22*(1-'Table de mortalité F'!$AC53)</f>
        <v>3.2418761681308264E-3</v>
      </c>
      <c r="CH22" s="170">
        <f>CG22*(1-'Table de mortalité F'!$AC53)</f>
        <v>3.2094574064495179E-3</v>
      </c>
      <c r="CI22" s="170">
        <f>CH22*(1-'Table de mortalité F'!$AC53)</f>
        <v>3.1773628323850229E-3</v>
      </c>
      <c r="CJ22" s="170">
        <f>CI22*(1-'Table de mortalité F'!$AC53)</f>
        <v>3.1455892040611728E-3</v>
      </c>
      <c r="CK22" s="170">
        <f>CJ22*(1-'Table de mortalité F'!$AC53)</f>
        <v>3.1141333120205611E-3</v>
      </c>
      <c r="CL22" s="170">
        <f>CK22*(1-'Table de mortalité F'!$AC53)</f>
        <v>3.0829919789003555E-3</v>
      </c>
      <c r="CM22" s="170">
        <f>CL22*(1-'Table de mortalité F'!$AC53)</f>
        <v>3.0521620591113519E-3</v>
      </c>
      <c r="CN22" s="170">
        <f>CM22*(1-'Table de mortalité F'!$AC53)</f>
        <v>3.0216404385202383E-3</v>
      </c>
      <c r="CO22" s="170">
        <f>CN22*(1-'Table de mortalité F'!$AC53)</f>
        <v>2.9914240341350358E-3</v>
      </c>
      <c r="CP22" s="170">
        <f>CO22*(1-'Table de mortalité F'!$AC53)</f>
        <v>2.9615097937936855E-3</v>
      </c>
      <c r="CQ22" s="170">
        <f>CP22*(1-'Table de mortalité F'!$AC53)</f>
        <v>2.9318946958557484E-3</v>
      </c>
      <c r="CR22" s="170">
        <f>CQ22*(1-'Table de mortalité F'!$AC53)</f>
        <v>2.9025757488971909E-3</v>
      </c>
      <c r="CS22" s="170">
        <f>CR22*(1-'Table de mortalité F'!$AC53)</f>
        <v>2.873549991408219E-3</v>
      </c>
      <c r="CT22" s="170">
        <f>CS22*(1-'Table de mortalité F'!$AC53)</f>
        <v>2.8448144914941368E-3</v>
      </c>
      <c r="CU22" s="170">
        <f>CT22*(1-'Table de mortalité F'!$AC53)</f>
        <v>2.8163663465791953E-3</v>
      </c>
      <c r="CV22" s="170">
        <f>CU22*(1-'Table de mortalité F'!$AC53)</f>
        <v>2.7882026831134031E-3</v>
      </c>
      <c r="CW22" s="170">
        <f>CV22*(1-'Table de mortalité F'!$AC53)</f>
        <v>2.7603206562822691E-3</v>
      </c>
      <c r="CX22" s="170">
        <f>CW22*(1-'Table de mortalité F'!$AC53)</f>
        <v>2.7327174497194465E-3</v>
      </c>
      <c r="CY22" s="170">
        <f>CX22*(1-'Table de mortalité F'!$AC53)</f>
        <v>2.7053902752222519E-3</v>
      </c>
      <c r="CZ22" s="170">
        <f>CY22*(1-'Table de mortalité F'!$AC53)</f>
        <v>2.6783363724700296E-3</v>
      </c>
      <c r="DA22" s="170">
        <f>CZ22*(1-'Table de mortalité F'!$AC53)</f>
        <v>2.6515530087453292E-3</v>
      </c>
      <c r="DB22" s="170">
        <f>DA22*(1-'Table de mortalité F'!$AC53)</f>
        <v>2.6250374786578757E-3</v>
      </c>
      <c r="DC22" s="170">
        <f>DB22*(1-'Table de mortalité F'!$AC53)</f>
        <v>2.598787103871297E-3</v>
      </c>
      <c r="DD22" s="170">
        <f>DC22*(1-'Table de mortalité F'!$AC53)</f>
        <v>2.5727992328325841E-3</v>
      </c>
      <c r="DE22" s="170">
        <f>DD22*(1-'Table de mortalité F'!$AC53)</f>
        <v>2.5470712405042581E-3</v>
      </c>
      <c r="DF22" s="170">
        <f>DE22*(1-'Table de mortalité F'!$AC53)</f>
        <v>2.5216005280992155E-3</v>
      </c>
      <c r="DG22" s="170">
        <f>DF22*(1-'Table de mortalité F'!$AC53)</f>
        <v>2.4963845228182235E-3</v>
      </c>
      <c r="DH22" s="170">
        <f>DG22*(1-'Table de mortalité F'!$AC53)</f>
        <v>2.4714206775900411E-3</v>
      </c>
      <c r="DI22" s="170">
        <f>DH22*(1-'Table de mortalité F'!$AC53)</f>
        <v>2.4467064708141406E-3</v>
      </c>
      <c r="DJ22" s="170">
        <f>DI22*(1-'Table de mortalité F'!$AC53)</f>
        <v>2.4222394061059992E-3</v>
      </c>
      <c r="DK22" s="170">
        <f>DJ22*(1-'Table de mortalité F'!$AC53)</f>
        <v>2.3980170120449389E-3</v>
      </c>
    </row>
    <row r="23" spans="1:115" x14ac:dyDescent="0.25">
      <c r="A23" s="16"/>
      <c r="B23" s="16">
        <v>67</v>
      </c>
      <c r="C23" s="16"/>
      <c r="D23" s="170">
        <f>'Table de mortalité F'!AG54</f>
        <v>8.384599999999999E-3</v>
      </c>
      <c r="E23" s="170">
        <f>'Table de mortalité F'!AH54</f>
        <v>8.2445771799999987E-3</v>
      </c>
      <c r="F23" s="170">
        <f>'Table de mortalité F'!AI54</f>
        <v>8.1101905719659986E-3</v>
      </c>
      <c r="G23" s="170">
        <f>'Table de mortalité F'!AJ54</f>
        <v>7.982049560928935E-3</v>
      </c>
      <c r="H23" s="170">
        <f>'Table de mortalité F'!AK54</f>
        <v>7.8599242026467231E-3</v>
      </c>
      <c r="I23" s="170">
        <f>'Table de mortalité F'!AL54</f>
        <v>7.7428113320272864E-3</v>
      </c>
      <c r="J23" s="170">
        <f>'Table de mortalité F'!AM54</f>
        <v>7.6313148488460934E-3</v>
      </c>
      <c r="K23" s="170">
        <f>'Table de mortalité F'!AN54</f>
        <v>7.5252395724471326E-3</v>
      </c>
      <c r="L23" s="170">
        <f>'Table de mortalité F'!AO54</f>
        <v>7.4244013621763416E-3</v>
      </c>
      <c r="M23" s="170">
        <f>'Table de mortalité F'!AP54</f>
        <v>7.3286265846042664E-3</v>
      </c>
      <c r="N23" s="170">
        <f>'Table de mortalité F'!AQ54</f>
        <v>7.2377516149551742E-3</v>
      </c>
      <c r="O23" s="170">
        <f>'Table de mortalité F'!AR54</f>
        <v>7.1508985955757122E-3</v>
      </c>
      <c r="P23" s="170">
        <f>'Table de mortalité F'!AS54</f>
        <v>7.0679481718670337E-3</v>
      </c>
      <c r="Q23" s="170">
        <f>'Table de mortalité F'!AT54</f>
        <v>6.9887871523421231E-3</v>
      </c>
      <c r="R23" s="170">
        <f>'Table de mortalité F'!AU54</f>
        <v>6.9133082510968282E-3</v>
      </c>
      <c r="S23" s="170">
        <f>'Table de mortalité F'!AV54</f>
        <v>6.8400271836352011E-3</v>
      </c>
      <c r="T23" s="170">
        <f>'Table de mortalité F'!AW54</f>
        <v>6.7695749036437583E-3</v>
      </c>
      <c r="U23" s="170">
        <f>'Table de mortalité F'!AX54</f>
        <v>6.7012021971169563E-3</v>
      </c>
      <c r="V23" s="170">
        <f>'Table de mortalité F'!AY54</f>
        <v>6.6341901751457866E-3</v>
      </c>
      <c r="W23" s="170">
        <f>'Table de mortalité F'!AZ54</f>
        <v>6.5678482733943291E-3</v>
      </c>
      <c r="X23" s="170">
        <f>'Table de mortalité F'!BA54</f>
        <v>6.5021697906603856E-3</v>
      </c>
      <c r="Y23" s="170">
        <f>'Table de mortalité F'!BB54</f>
        <v>6.4371480927537814E-3</v>
      </c>
      <c r="Z23" s="170">
        <f>'Table de mortalité F'!BC54</f>
        <v>6.3727766118262434E-3</v>
      </c>
      <c r="AA23" s="170">
        <f>'Table de mortalité F'!BD54</f>
        <v>6.3090488457079813E-3</v>
      </c>
      <c r="AB23" s="170">
        <f>'Table de mortalité F'!BE54</f>
        <v>6.2459583572509018E-3</v>
      </c>
      <c r="AC23" s="170">
        <f>'Table de mortalité F'!BF54</f>
        <v>6.183498773678393E-3</v>
      </c>
      <c r="AD23" s="170">
        <f>'Table de mortalité F'!BG54</f>
        <v>6.1216637859416089E-3</v>
      </c>
      <c r="AE23" s="170">
        <f>'Table de mortalité F'!BH54</f>
        <v>6.0604471480821924E-3</v>
      </c>
      <c r="AF23" s="170">
        <f>'Table de mortalité F'!BI54</f>
        <v>5.9998426766013704E-3</v>
      </c>
      <c r="AG23" s="170">
        <f>AF23*(1-'Table de mortalité F'!$AC54)</f>
        <v>5.9398442498353569E-3</v>
      </c>
      <c r="AH23" s="170">
        <f>AG23*(1-'Table de mortalité F'!$AC54)</f>
        <v>5.8804458073370034E-3</v>
      </c>
      <c r="AI23" s="170">
        <f>AH23*(1-'Table de mortalité F'!$AC54)</f>
        <v>5.8216413492636334E-3</v>
      </c>
      <c r="AJ23" s="170">
        <f>AI23*(1-'Table de mortalité F'!$AC54)</f>
        <v>5.7634249357709968E-3</v>
      </c>
      <c r="AK23" s="170">
        <f>AJ23*(1-'Table de mortalité F'!$AC54)</f>
        <v>5.705790686413287E-3</v>
      </c>
      <c r="AL23" s="170">
        <f>AK23*(1-'Table de mortalité F'!$AC54)</f>
        <v>5.6487327795491545E-3</v>
      </c>
      <c r="AM23" s="170">
        <f>AL23*(1-'Table de mortalité F'!$AC54)</f>
        <v>5.5922454517536632E-3</v>
      </c>
      <c r="AN23" s="170">
        <f>AM23*(1-'Table de mortalité F'!$AC54)</f>
        <v>5.5363229972361268E-3</v>
      </c>
      <c r="AO23" s="170">
        <f>AN23*(1-'Table de mortalité F'!$AC54)</f>
        <v>5.4809597672637652E-3</v>
      </c>
      <c r="AP23" s="170">
        <f>AO23*(1-'Table de mortalité F'!$AC54)</f>
        <v>5.4261501695911278E-3</v>
      </c>
      <c r="AQ23" s="170">
        <f>AP23*(1-'Table de mortalité F'!$AC54)</f>
        <v>5.3718886678952166E-3</v>
      </c>
      <c r="AR23" s="170">
        <f>AQ23*(1-'Table de mortalité F'!$AC54)</f>
        <v>5.3181697812162646E-3</v>
      </c>
      <c r="AS23" s="170">
        <f>AR23*(1-'Table de mortalité F'!$AC54)</f>
        <v>5.2649880834041022E-3</v>
      </c>
      <c r="AT23" s="170">
        <f>AS23*(1-'Table de mortalité F'!$AC54)</f>
        <v>5.2123382025700609E-3</v>
      </c>
      <c r="AU23" s="170">
        <f>AT23*(1-'Table de mortalité F'!$AC54)</f>
        <v>5.1602148205443605E-3</v>
      </c>
      <c r="AV23" s="170">
        <f>AU23*(1-'Table de mortalité F'!$AC54)</f>
        <v>5.1086126723389165E-3</v>
      </c>
      <c r="AW23" s="170">
        <f>AV23*(1-'Table de mortalité F'!$AC54)</f>
        <v>5.0575265456155273E-3</v>
      </c>
      <c r="AX23" s="170">
        <f>AW23*(1-'Table de mortalité F'!$AC54)</f>
        <v>5.0069512801593722E-3</v>
      </c>
      <c r="AY23" s="170">
        <f>AX23*(1-'Table de mortalité F'!$AC54)</f>
        <v>4.9568817673577787E-3</v>
      </c>
      <c r="AZ23" s="170">
        <f>AY23*(1-'Table de mortalité F'!$AC54)</f>
        <v>4.9073129496842007E-3</v>
      </c>
      <c r="BA23" s="170">
        <f>AZ23*(1-'Table de mortalité F'!$AC54)</f>
        <v>4.8582398201873584E-3</v>
      </c>
      <c r="BB23" s="170">
        <f>BA23*(1-'Table de mortalité F'!$AC54)</f>
        <v>4.8096574219854849E-3</v>
      </c>
      <c r="BC23" s="170">
        <f>BB23*(1-'Table de mortalité F'!$AC54)</f>
        <v>4.76156084776563E-3</v>
      </c>
      <c r="BD23" s="170">
        <f>BC23*(1-'Table de mortalité F'!$AC54)</f>
        <v>4.7139452392879738E-3</v>
      </c>
      <c r="BE23" s="170">
        <f>BD23*(1-'Table de mortalité F'!$AC54)</f>
        <v>4.6668057868950938E-3</v>
      </c>
      <c r="BF23" s="170">
        <f>BE23*(1-'Table de mortalité F'!$AC54)</f>
        <v>4.6201377290261431E-3</v>
      </c>
      <c r="BG23" s="170">
        <f>BF23*(1-'Table de mortalité F'!$AC54)</f>
        <v>4.5739363517358815E-3</v>
      </c>
      <c r="BH23" s="170">
        <f>BG23*(1-'Table de mortalité F'!$AC54)</f>
        <v>4.5281969882185226E-3</v>
      </c>
      <c r="BI23" s="170">
        <f>BH23*(1-'Table de mortalité F'!$AC54)</f>
        <v>4.4829150183363373E-3</v>
      </c>
      <c r="BJ23" s="170">
        <f>BI23*(1-'Table de mortalité F'!$AC54)</f>
        <v>4.4380858681529736E-3</v>
      </c>
      <c r="BK23" s="170">
        <f>BJ23*(1-'Table de mortalité F'!$AC54)</f>
        <v>4.3937050094714439E-3</v>
      </c>
      <c r="BL23" s="170">
        <f>BK23*(1-'Table de mortalité F'!$AC54)</f>
        <v>4.3497679593767291E-3</v>
      </c>
      <c r="BM23" s="170">
        <f>BL23*(1-'Table de mortalité F'!$AC54)</f>
        <v>4.3062702797829616E-3</v>
      </c>
      <c r="BN23" s="170">
        <f>BM23*(1-'Table de mortalité F'!$AC54)</f>
        <v>4.2632075769851322E-3</v>
      </c>
      <c r="BO23" s="170">
        <f>BN23*(1-'Table de mortalité F'!$AC54)</f>
        <v>4.2205755012152809E-3</v>
      </c>
      <c r="BP23" s="170">
        <f>BO23*(1-'Table de mortalité F'!$AC54)</f>
        <v>4.1783697462031283E-3</v>
      </c>
      <c r="BQ23" s="170">
        <f>BP23*(1-'Table de mortalité F'!$AC54)</f>
        <v>4.1365860487410974E-3</v>
      </c>
      <c r="BR23" s="170">
        <f>BQ23*(1-'Table de mortalité F'!$AC54)</f>
        <v>4.0952201882536862E-3</v>
      </c>
      <c r="BS23" s="170">
        <f>BR23*(1-'Table de mortalité F'!$AC54)</f>
        <v>4.0542679863711491E-3</v>
      </c>
      <c r="BT23" s="170">
        <f>BS23*(1-'Table de mortalité F'!$AC54)</f>
        <v>4.0137253065074376E-3</v>
      </c>
      <c r="BU23" s="170">
        <f>BT23*(1-'Table de mortalité F'!$AC54)</f>
        <v>3.9735880534423635E-3</v>
      </c>
      <c r="BV23" s="170">
        <f>BU23*(1-'Table de mortalité F'!$AC54)</f>
        <v>3.9338521729079395E-3</v>
      </c>
      <c r="BW23" s="170">
        <f>BV23*(1-'Table de mortalité F'!$AC54)</f>
        <v>3.89451365117886E-3</v>
      </c>
      <c r="BX23" s="170">
        <f>BW23*(1-'Table de mortalité F'!$AC54)</f>
        <v>3.8555685146670713E-3</v>
      </c>
      <c r="BY23" s="170">
        <f>BX23*(1-'Table de mortalité F'!$AC54)</f>
        <v>3.8170128295204006E-3</v>
      </c>
      <c r="BZ23" s="170">
        <f>BY23*(1-'Table de mortalité F'!$AC54)</f>
        <v>3.7788427012251965E-3</v>
      </c>
      <c r="CA23" s="170">
        <f>BZ23*(1-'Table de mortalité F'!$AC54)</f>
        <v>3.7410542742129446E-3</v>
      </c>
      <c r="CB23" s="170">
        <f>CA23*(1-'Table de mortalité F'!$AC54)</f>
        <v>3.7036437314708153E-3</v>
      </c>
      <c r="CC23" s="170">
        <f>CB23*(1-'Table de mortalité F'!$AC54)</f>
        <v>3.6666072941561071E-3</v>
      </c>
      <c r="CD23" s="170">
        <f>CC23*(1-'Table de mortalité F'!$AC54)</f>
        <v>3.6299412212145461E-3</v>
      </c>
      <c r="CE23" s="170">
        <f>CD23*(1-'Table de mortalité F'!$AC54)</f>
        <v>3.5936418090024005E-3</v>
      </c>
      <c r="CF23" s="170">
        <f>CE23*(1-'Table de mortalité F'!$AC54)</f>
        <v>3.5577053909123767E-3</v>
      </c>
      <c r="CG23" s="170">
        <f>CF23*(1-'Table de mortalité F'!$AC54)</f>
        <v>3.5221283370032528E-3</v>
      </c>
      <c r="CH23" s="170">
        <f>CG23*(1-'Table de mortalité F'!$AC54)</f>
        <v>3.4869070536332203E-3</v>
      </c>
      <c r="CI23" s="170">
        <f>CH23*(1-'Table de mortalité F'!$AC54)</f>
        <v>3.452037983096888E-3</v>
      </c>
      <c r="CJ23" s="170">
        <f>CI23*(1-'Table de mortalité F'!$AC54)</f>
        <v>3.4175176032659191E-3</v>
      </c>
      <c r="CK23" s="170">
        <f>CJ23*(1-'Table de mortalité F'!$AC54)</f>
        <v>3.3833424272332597E-3</v>
      </c>
      <c r="CL23" s="170">
        <f>CK23*(1-'Table de mortalité F'!$AC54)</f>
        <v>3.3495090029609272E-3</v>
      </c>
      <c r="CM23" s="170">
        <f>CL23*(1-'Table de mortalité F'!$AC54)</f>
        <v>3.3160139129313178E-3</v>
      </c>
      <c r="CN23" s="170">
        <f>CM23*(1-'Table de mortalité F'!$AC54)</f>
        <v>3.2828537738020048E-3</v>
      </c>
      <c r="CO23" s="170">
        <f>CN23*(1-'Table de mortalité F'!$AC54)</f>
        <v>3.2500252360639845E-3</v>
      </c>
      <c r="CP23" s="170">
        <f>CO23*(1-'Table de mortalité F'!$AC54)</f>
        <v>3.2175249837033447E-3</v>
      </c>
      <c r="CQ23" s="170">
        <f>CP23*(1-'Table de mortalité F'!$AC54)</f>
        <v>3.1853497338663111E-3</v>
      </c>
      <c r="CR23" s="170">
        <f>CQ23*(1-'Table de mortalité F'!$AC54)</f>
        <v>3.1534962365276482E-3</v>
      </c>
      <c r="CS23" s="170">
        <f>CR23*(1-'Table de mortalité F'!$AC54)</f>
        <v>3.1219612741623715E-3</v>
      </c>
      <c r="CT23" s="170">
        <f>CS23*(1-'Table de mortalité F'!$AC54)</f>
        <v>3.0907416614207477E-3</v>
      </c>
      <c r="CU23" s="170">
        <f>CT23*(1-'Table de mortalité F'!$AC54)</f>
        <v>3.05983424480654E-3</v>
      </c>
      <c r="CV23" s="170">
        <f>CU23*(1-'Table de mortalité F'!$AC54)</f>
        <v>3.0292359023584747E-3</v>
      </c>
      <c r="CW23" s="170">
        <f>CV23*(1-'Table de mortalité F'!$AC54)</f>
        <v>2.9989435433348901E-3</v>
      </c>
      <c r="CX23" s="170">
        <f>CW23*(1-'Table de mortalité F'!$AC54)</f>
        <v>2.9689541079015412E-3</v>
      </c>
      <c r="CY23" s="170">
        <f>CX23*(1-'Table de mortalité F'!$AC54)</f>
        <v>2.9392645668225256E-3</v>
      </c>
      <c r="CZ23" s="170">
        <f>CY23*(1-'Table de mortalité F'!$AC54)</f>
        <v>2.9098719211543005E-3</v>
      </c>
      <c r="DA23" s="170">
        <f>CZ23*(1-'Table de mortalité F'!$AC54)</f>
        <v>2.8807732019427573E-3</v>
      </c>
      <c r="DB23" s="170">
        <f>DA23*(1-'Table de mortalité F'!$AC54)</f>
        <v>2.8519654699233296E-3</v>
      </c>
      <c r="DC23" s="170">
        <f>DB23*(1-'Table de mortalité F'!$AC54)</f>
        <v>2.8234458152240961E-3</v>
      </c>
      <c r="DD23" s="170">
        <f>DC23*(1-'Table de mortalité F'!$AC54)</f>
        <v>2.7952113570718553E-3</v>
      </c>
      <c r="DE23" s="170">
        <f>DD23*(1-'Table de mortalité F'!$AC54)</f>
        <v>2.7672592435011366E-3</v>
      </c>
      <c r="DF23" s="170">
        <f>DE23*(1-'Table de mortalité F'!$AC54)</f>
        <v>2.7395866510661251E-3</v>
      </c>
      <c r="DG23" s="170">
        <f>DF23*(1-'Table de mortalité F'!$AC54)</f>
        <v>2.7121907845554637E-3</v>
      </c>
      <c r="DH23" s="170">
        <f>DG23*(1-'Table de mortalité F'!$AC54)</f>
        <v>2.6850688767099092E-3</v>
      </c>
      <c r="DI23" s="170">
        <f>DH23*(1-'Table de mortalité F'!$AC54)</f>
        <v>2.6582181879428101E-3</v>
      </c>
      <c r="DJ23" s="170">
        <f>DI23*(1-'Table de mortalité F'!$AC54)</f>
        <v>2.6316360060633821E-3</v>
      </c>
      <c r="DK23" s="170">
        <f>DJ23*(1-'Table de mortalité F'!$AC54)</f>
        <v>2.6053196460027483E-3</v>
      </c>
    </row>
    <row r="24" spans="1:115" x14ac:dyDescent="0.25">
      <c r="A24" s="16"/>
      <c r="B24" s="16">
        <v>68</v>
      </c>
      <c r="C24" s="16"/>
      <c r="D24" s="170">
        <f>'Table de mortalité F'!AG55</f>
        <v>9.094399999999999E-3</v>
      </c>
      <c r="E24" s="170">
        <f>'Table de mortalité F'!AH55</f>
        <v>8.9443423999999994E-3</v>
      </c>
      <c r="F24" s="170">
        <f>'Table de mortalité F'!AI55</f>
        <v>8.8012329215999986E-3</v>
      </c>
      <c r="G24" s="170">
        <f>'Table de mortalité F'!AJ55</f>
        <v>8.6639336880230382E-3</v>
      </c>
      <c r="H24" s="170">
        <f>'Table de mortalité F'!AK55</f>
        <v>8.5331082893338895E-3</v>
      </c>
      <c r="I24" s="170">
        <f>'Table de mortalité F'!AL55</f>
        <v>8.4076715974806815E-3</v>
      </c>
      <c r="J24" s="170">
        <f>'Table de mortalité F'!AM55</f>
        <v>8.2882826607964567E-3</v>
      </c>
      <c r="K24" s="170">
        <f>'Table de mortalité F'!AN55</f>
        <v>8.1747331883435456E-3</v>
      </c>
      <c r="L24" s="170">
        <f>'Table de mortalité F'!AO55</f>
        <v>8.0668267102574111E-3</v>
      </c>
      <c r="M24" s="170">
        <f>'Table de mortalité F'!AP55</f>
        <v>7.9635713283661164E-3</v>
      </c>
      <c r="N24" s="170">
        <f>'Table de mortalité F'!AQ55</f>
        <v>7.8656194010272139E-3</v>
      </c>
      <c r="O24" s="170">
        <f>'Table de mortalité F'!AR55</f>
        <v>7.7720185301549897E-3</v>
      </c>
      <c r="P24" s="170">
        <f>'Table de mortalité F'!AS55</f>
        <v>7.6826403170582079E-3</v>
      </c>
      <c r="Q24" s="170">
        <f>'Table de mortalité F'!AT55</f>
        <v>7.5973630095388621E-3</v>
      </c>
      <c r="R24" s="170">
        <f>'Table de mortalité F'!AU55</f>
        <v>7.5153114890358424E-3</v>
      </c>
      <c r="S24" s="170">
        <f>'Table de mortalité F'!AV55</f>
        <v>7.4364007184009664E-3</v>
      </c>
      <c r="T24" s="170">
        <f>'Table de mortalité F'!AW55</f>
        <v>7.3598057910014367E-3</v>
      </c>
      <c r="U24" s="170">
        <f>'Table de mortalité F'!AX55</f>
        <v>7.2854717525123224E-3</v>
      </c>
      <c r="V24" s="170">
        <f>'Table de mortalité F'!AY55</f>
        <v>7.2126170349871991E-3</v>
      </c>
      <c r="W24" s="170">
        <f>'Table de mortalité F'!AZ55</f>
        <v>7.1404908646373272E-3</v>
      </c>
      <c r="X24" s="170">
        <f>'Table de mortalité F'!BA55</f>
        <v>7.0690859559909541E-3</v>
      </c>
      <c r="Y24" s="170">
        <f>'Table de mortalité F'!BB55</f>
        <v>6.9983950964310447E-3</v>
      </c>
      <c r="Z24" s="170">
        <f>'Table de mortalité F'!BC55</f>
        <v>6.9284111454667339E-3</v>
      </c>
      <c r="AA24" s="170">
        <f>'Table de mortalité F'!BD55</f>
        <v>6.8591270340120662E-3</v>
      </c>
      <c r="AB24" s="170">
        <f>'Table de mortalité F'!BE55</f>
        <v>6.7905357636719454E-3</v>
      </c>
      <c r="AC24" s="170">
        <f>'Table de mortalité F'!BF55</f>
        <v>6.7226304060352257E-3</v>
      </c>
      <c r="AD24" s="170">
        <f>'Table de mortalité F'!BG55</f>
        <v>6.6554041019748732E-3</v>
      </c>
      <c r="AE24" s="170">
        <f>'Table de mortalité F'!BH55</f>
        <v>6.588850060955124E-3</v>
      </c>
      <c r="AF24" s="170">
        <f>'Table de mortalité F'!BI55</f>
        <v>6.5229615603455728E-3</v>
      </c>
      <c r="AG24" s="170">
        <f>AF24*(1-'Table de mortalité F'!$AC55)</f>
        <v>6.4577319447421165E-3</v>
      </c>
      <c r="AH24" s="170">
        <f>AG24*(1-'Table de mortalité F'!$AC55)</f>
        <v>6.3931546252946952E-3</v>
      </c>
      <c r="AI24" s="170">
        <f>AH24*(1-'Table de mortalité F'!$AC55)</f>
        <v>6.3292230790417481E-3</v>
      </c>
      <c r="AJ24" s="170">
        <f>AI24*(1-'Table de mortalité F'!$AC55)</f>
        <v>6.2659308482513306E-3</v>
      </c>
      <c r="AK24" s="170">
        <f>AJ24*(1-'Table de mortalité F'!$AC55)</f>
        <v>6.2032715397688171E-3</v>
      </c>
      <c r="AL24" s="170">
        <f>AK24*(1-'Table de mortalité F'!$AC55)</f>
        <v>6.1412388243711289E-3</v>
      </c>
      <c r="AM24" s="170">
        <f>AL24*(1-'Table de mortalité F'!$AC55)</f>
        <v>6.0798264361274171E-3</v>
      </c>
      <c r="AN24" s="170">
        <f>AM24*(1-'Table de mortalité F'!$AC55)</f>
        <v>6.019028171766143E-3</v>
      </c>
      <c r="AO24" s="170">
        <f>AN24*(1-'Table de mortalité F'!$AC55)</f>
        <v>5.9588378900484818E-3</v>
      </c>
      <c r="AP24" s="170">
        <f>AO24*(1-'Table de mortalité F'!$AC55)</f>
        <v>5.8992495111479968E-3</v>
      </c>
      <c r="AQ24" s="170">
        <f>AP24*(1-'Table de mortalité F'!$AC55)</f>
        <v>5.8402570160365165E-3</v>
      </c>
      <c r="AR24" s="170">
        <f>AQ24*(1-'Table de mortalité F'!$AC55)</f>
        <v>5.7818544458761514E-3</v>
      </c>
      <c r="AS24" s="170">
        <f>AR24*(1-'Table de mortalité F'!$AC55)</f>
        <v>5.7240359014173901E-3</v>
      </c>
      <c r="AT24" s="170">
        <f>AS24*(1-'Table de mortalité F'!$AC55)</f>
        <v>5.6667955424032157E-3</v>
      </c>
      <c r="AU24" s="170">
        <f>AT24*(1-'Table de mortalité F'!$AC55)</f>
        <v>5.6101275869791835E-3</v>
      </c>
      <c r="AV24" s="170">
        <f>AU24*(1-'Table de mortalité F'!$AC55)</f>
        <v>5.5540263111093918E-3</v>
      </c>
      <c r="AW24" s="170">
        <f>AV24*(1-'Table de mortalité F'!$AC55)</f>
        <v>5.4984860479982975E-3</v>
      </c>
      <c r="AX24" s="170">
        <f>AW24*(1-'Table de mortalité F'!$AC55)</f>
        <v>5.4435011875183141E-3</v>
      </c>
      <c r="AY24" s="170">
        <f>AX24*(1-'Table de mortalité F'!$AC55)</f>
        <v>5.3890661756431308E-3</v>
      </c>
      <c r="AZ24" s="170">
        <f>AY24*(1-'Table de mortalité F'!$AC55)</f>
        <v>5.335175513886699E-3</v>
      </c>
      <c r="BA24" s="170">
        <f>AZ24*(1-'Table de mortalité F'!$AC55)</f>
        <v>5.2818237587478317E-3</v>
      </c>
      <c r="BB24" s="170">
        <f>BA24*(1-'Table de mortalité F'!$AC55)</f>
        <v>5.2290055211603537E-3</v>
      </c>
      <c r="BC24" s="170">
        <f>BB24*(1-'Table de mortalité F'!$AC55)</f>
        <v>5.1767154659487502E-3</v>
      </c>
      <c r="BD24" s="170">
        <f>BC24*(1-'Table de mortalité F'!$AC55)</f>
        <v>5.1249483112892624E-3</v>
      </c>
      <c r="BE24" s="170">
        <f>BD24*(1-'Table de mortalité F'!$AC55)</f>
        <v>5.0736988281763701E-3</v>
      </c>
      <c r="BF24" s="170">
        <f>BE24*(1-'Table de mortalité F'!$AC55)</f>
        <v>5.0229618398946064E-3</v>
      </c>
      <c r="BG24" s="170">
        <f>BF24*(1-'Table de mortalité F'!$AC55)</f>
        <v>4.97273222149566E-3</v>
      </c>
      <c r="BH24" s="170">
        <f>BG24*(1-'Table de mortalité F'!$AC55)</f>
        <v>4.9230048992807036E-3</v>
      </c>
      <c r="BI24" s="170">
        <f>BH24*(1-'Table de mortalité F'!$AC55)</f>
        <v>4.8737748502878965E-3</v>
      </c>
      <c r="BJ24" s="170">
        <f>BI24*(1-'Table de mortalité F'!$AC55)</f>
        <v>4.8250371017850178E-3</v>
      </c>
      <c r="BK24" s="170">
        <f>BJ24*(1-'Table de mortalité F'!$AC55)</f>
        <v>4.776786730767168E-3</v>
      </c>
      <c r="BL24" s="170">
        <f>BK24*(1-'Table de mortalité F'!$AC55)</f>
        <v>4.7290188634594964E-3</v>
      </c>
      <c r="BM24" s="170">
        <f>BL24*(1-'Table de mortalité F'!$AC55)</f>
        <v>4.6817286748249013E-3</v>
      </c>
      <c r="BN24" s="170">
        <f>BM24*(1-'Table de mortalité F'!$AC55)</f>
        <v>4.6349113880766526E-3</v>
      </c>
      <c r="BO24" s="170">
        <f>BN24*(1-'Table de mortalité F'!$AC55)</f>
        <v>4.5885622741958865E-3</v>
      </c>
      <c r="BP24" s="170">
        <f>BO24*(1-'Table de mortalité F'!$AC55)</f>
        <v>4.542676651453928E-3</v>
      </c>
      <c r="BQ24" s="170">
        <f>BP24*(1-'Table de mortalité F'!$AC55)</f>
        <v>4.4972498849393883E-3</v>
      </c>
      <c r="BR24" s="170">
        <f>BQ24*(1-'Table de mortalité F'!$AC55)</f>
        <v>4.4522773860899943E-3</v>
      </c>
      <c r="BS24" s="170">
        <f>BR24*(1-'Table de mortalité F'!$AC55)</f>
        <v>4.4077546122290945E-3</v>
      </c>
      <c r="BT24" s="170">
        <f>BS24*(1-'Table de mortalité F'!$AC55)</f>
        <v>4.3636770661068039E-3</v>
      </c>
      <c r="BU24" s="170">
        <f>BT24*(1-'Table de mortalité F'!$AC55)</f>
        <v>4.3200402954457354E-3</v>
      </c>
      <c r="BV24" s="170">
        <f>BU24*(1-'Table de mortalité F'!$AC55)</f>
        <v>4.2768398924912781E-3</v>
      </c>
      <c r="BW24" s="170">
        <f>BV24*(1-'Table de mortalité F'!$AC55)</f>
        <v>4.2340714935663656E-3</v>
      </c>
      <c r="BX24" s="170">
        <f>BW24*(1-'Table de mortalité F'!$AC55)</f>
        <v>4.1917307786307019E-3</v>
      </c>
      <c r="BY24" s="170">
        <f>BX24*(1-'Table de mortalité F'!$AC55)</f>
        <v>4.1498134708443952E-3</v>
      </c>
      <c r="BZ24" s="170">
        <f>BY24*(1-'Table de mortalité F'!$AC55)</f>
        <v>4.1083153361359511E-3</v>
      </c>
      <c r="CA24" s="170">
        <f>BZ24*(1-'Table de mortalité F'!$AC55)</f>
        <v>4.067232182774592E-3</v>
      </c>
      <c r="CB24" s="170">
        <f>CA24*(1-'Table de mortalité F'!$AC55)</f>
        <v>4.0265598609468458E-3</v>
      </c>
      <c r="CC24" s="170">
        <f>CB24*(1-'Table de mortalité F'!$AC55)</f>
        <v>3.9862942623373771E-3</v>
      </c>
      <c r="CD24" s="170">
        <f>CC24*(1-'Table de mortalité F'!$AC55)</f>
        <v>3.9464313197140029E-3</v>
      </c>
      <c r="CE24" s="170">
        <f>CD24*(1-'Table de mortalité F'!$AC55)</f>
        <v>3.9069670065168625E-3</v>
      </c>
      <c r="CF24" s="170">
        <f>CE24*(1-'Table de mortalité F'!$AC55)</f>
        <v>3.8678973364516937E-3</v>
      </c>
      <c r="CG24" s="170">
        <f>CF24*(1-'Table de mortalité F'!$AC55)</f>
        <v>3.8292183630871768E-3</v>
      </c>
      <c r="CH24" s="170">
        <f>CG24*(1-'Table de mortalité F'!$AC55)</f>
        <v>3.7909261794563049E-3</v>
      </c>
      <c r="CI24" s="170">
        <f>CH24*(1-'Table de mortalité F'!$AC55)</f>
        <v>3.7530169176617418E-3</v>
      </c>
      <c r="CJ24" s="170">
        <f>CI24*(1-'Table de mortalité F'!$AC55)</f>
        <v>3.7154867484851242E-3</v>
      </c>
      <c r="CK24" s="170">
        <f>CJ24*(1-'Table de mortalité F'!$AC55)</f>
        <v>3.6783318810002731E-3</v>
      </c>
      <c r="CL24" s="170">
        <f>CK24*(1-'Table de mortalité F'!$AC55)</f>
        <v>3.6415485621902706E-3</v>
      </c>
      <c r="CM24" s="170">
        <f>CL24*(1-'Table de mortalité F'!$AC55)</f>
        <v>3.6051330765683679E-3</v>
      </c>
      <c r="CN24" s="170">
        <f>CM24*(1-'Table de mortalité F'!$AC55)</f>
        <v>3.5690817458026844E-3</v>
      </c>
      <c r="CO24" s="170">
        <f>CN24*(1-'Table de mortalité F'!$AC55)</f>
        <v>3.5333909283446576E-3</v>
      </c>
      <c r="CP24" s="170">
        <f>CO24*(1-'Table de mortalité F'!$AC55)</f>
        <v>3.4980570190612111E-3</v>
      </c>
      <c r="CQ24" s="170">
        <f>CP24*(1-'Table de mortalité F'!$AC55)</f>
        <v>3.4630764488705989E-3</v>
      </c>
      <c r="CR24" s="170">
        <f>CQ24*(1-'Table de mortalité F'!$AC55)</f>
        <v>3.4284456843818928E-3</v>
      </c>
      <c r="CS24" s="170">
        <f>CR24*(1-'Table de mortalité F'!$AC55)</f>
        <v>3.3941612275380736E-3</v>
      </c>
      <c r="CT24" s="170">
        <f>CS24*(1-'Table de mortalité F'!$AC55)</f>
        <v>3.360219615262693E-3</v>
      </c>
      <c r="CU24" s="170">
        <f>CT24*(1-'Table de mortalité F'!$AC55)</f>
        <v>3.3266174191100661E-3</v>
      </c>
      <c r="CV24" s="170">
        <f>CU24*(1-'Table de mortalité F'!$AC55)</f>
        <v>3.2933512449189652E-3</v>
      </c>
      <c r="CW24" s="170">
        <f>CV24*(1-'Table de mortalité F'!$AC55)</f>
        <v>3.2604177324697756E-3</v>
      </c>
      <c r="CX24" s="170">
        <f>CW24*(1-'Table de mortalité F'!$AC55)</f>
        <v>3.2278135551450779E-3</v>
      </c>
      <c r="CY24" s="170">
        <f>CX24*(1-'Table de mortalité F'!$AC55)</f>
        <v>3.195535419593627E-3</v>
      </c>
      <c r="CZ24" s="170">
        <f>CY24*(1-'Table de mortalité F'!$AC55)</f>
        <v>3.1635800653976908E-3</v>
      </c>
      <c r="DA24" s="170">
        <f>CZ24*(1-'Table de mortalité F'!$AC55)</f>
        <v>3.1319442647437137E-3</v>
      </c>
      <c r="DB24" s="170">
        <f>DA24*(1-'Table de mortalité F'!$AC55)</f>
        <v>3.1006248220962766E-3</v>
      </c>
      <c r="DC24" s="170">
        <f>DB24*(1-'Table de mortalité F'!$AC55)</f>
        <v>3.0696185738753137E-3</v>
      </c>
      <c r="DD24" s="170">
        <f>DC24*(1-'Table de mortalité F'!$AC55)</f>
        <v>3.0389223881365605E-3</v>
      </c>
      <c r="DE24" s="170">
        <f>DD24*(1-'Table de mortalité F'!$AC55)</f>
        <v>3.0085331642551948E-3</v>
      </c>
      <c r="DF24" s="170">
        <f>DE24*(1-'Table de mortalité F'!$AC55)</f>
        <v>2.9784478326126428E-3</v>
      </c>
      <c r="DG24" s="170">
        <f>DF24*(1-'Table de mortalité F'!$AC55)</f>
        <v>2.9486633542865166E-3</v>
      </c>
      <c r="DH24" s="170">
        <f>DG24*(1-'Table de mortalité F'!$AC55)</f>
        <v>2.9191767207436513E-3</v>
      </c>
      <c r="DI24" s="170">
        <f>DH24*(1-'Table de mortalité F'!$AC55)</f>
        <v>2.8899849535362148E-3</v>
      </c>
      <c r="DJ24" s="170">
        <f>DI24*(1-'Table de mortalité F'!$AC55)</f>
        <v>2.8610851040008528E-3</v>
      </c>
      <c r="DK24" s="170">
        <f>DJ24*(1-'Table de mortalité F'!$AC55)</f>
        <v>2.8324742529608443E-3</v>
      </c>
    </row>
    <row r="25" spans="1:115" x14ac:dyDescent="0.25">
      <c r="A25" s="16"/>
      <c r="B25" s="16">
        <v>69</v>
      </c>
      <c r="C25" s="16"/>
      <c r="D25" s="170">
        <f>'Table de mortalité F'!AG56</f>
        <v>9.8678999999999989E-3</v>
      </c>
      <c r="E25" s="170">
        <f>'Table de mortalité F'!AH56</f>
        <v>9.7100135999999993E-3</v>
      </c>
      <c r="F25" s="170">
        <f>'Table de mortalité F'!AI56</f>
        <v>9.5585373878400003E-3</v>
      </c>
      <c r="G25" s="170">
        <f>'Table de mortalité F'!AJ56</f>
        <v>9.4142034732836166E-3</v>
      </c>
      <c r="H25" s="170">
        <f>'Table de mortalité F'!AK56</f>
        <v>9.2758146822263469E-3</v>
      </c>
      <c r="I25" s="170">
        <f>'Table de mortalité F'!AL56</f>
        <v>9.1440981137387335E-3</v>
      </c>
      <c r="J25" s="170">
        <f>'Table de mortalité F'!AM56</f>
        <v>9.0188239695805118E-3</v>
      </c>
      <c r="K25" s="170">
        <f>'Table de mortalité F'!AN56</f>
        <v>8.8988736107850908E-3</v>
      </c>
      <c r="L25" s="170">
        <f>'Table de mortalité F'!AO56</f>
        <v>8.7849680285670417E-3</v>
      </c>
      <c r="M25" s="170">
        <f>'Table de mortalité F'!AP56</f>
        <v>8.6760344250128105E-3</v>
      </c>
      <c r="N25" s="170">
        <f>'Table de mortalité F'!AQ56</f>
        <v>8.5719220119126575E-3</v>
      </c>
      <c r="O25" s="170">
        <f>'Table de mortalité F'!AR56</f>
        <v>8.4724877165744707E-3</v>
      </c>
      <c r="P25" s="170">
        <f>'Table de mortalité F'!AS56</f>
        <v>8.3767486053771788E-3</v>
      </c>
      <c r="Q25" s="170">
        <f>'Table de mortalité F'!AT56</f>
        <v>8.2846043707180302E-3</v>
      </c>
      <c r="R25" s="170">
        <f>'Table de mortalité F'!AU56</f>
        <v>8.1959591039513467E-3</v>
      </c>
      <c r="S25" s="170">
        <f>'Table de mortalité F'!AV56</f>
        <v>8.1099015333598572E-3</v>
      </c>
      <c r="T25" s="170">
        <f>'Table de mortalité F'!AW56</f>
        <v>8.0263695475662512E-3</v>
      </c>
      <c r="U25" s="170">
        <f>'Table de mortalité F'!AX56</f>
        <v>7.9453032151358318E-3</v>
      </c>
      <c r="V25" s="170">
        <f>'Table de mortalité F'!AY56</f>
        <v>7.8658501829844737E-3</v>
      </c>
      <c r="W25" s="170">
        <f>'Table de mortalité F'!AZ56</f>
        <v>7.787191681154629E-3</v>
      </c>
      <c r="X25" s="170">
        <f>'Table de mortalité F'!BA56</f>
        <v>7.7093197643430828E-3</v>
      </c>
      <c r="Y25" s="170">
        <f>'Table de mortalité F'!BB56</f>
        <v>7.6322265666996522E-3</v>
      </c>
      <c r="Z25" s="170">
        <f>'Table de mortalité F'!BC56</f>
        <v>7.5559043010326558E-3</v>
      </c>
      <c r="AA25" s="170">
        <f>'Table de mortalité F'!BD56</f>
        <v>7.4803452580223294E-3</v>
      </c>
      <c r="AB25" s="170">
        <f>'Table de mortalité F'!BE56</f>
        <v>7.4055418054421061E-3</v>
      </c>
      <c r="AC25" s="170">
        <f>'Table de mortalité F'!BF56</f>
        <v>7.3314863873876852E-3</v>
      </c>
      <c r="AD25" s="170">
        <f>'Table de mortalité F'!BG56</f>
        <v>7.2581715235138086E-3</v>
      </c>
      <c r="AE25" s="170">
        <f>'Table de mortalité F'!BH56</f>
        <v>7.1855898082786706E-3</v>
      </c>
      <c r="AF25" s="170">
        <f>'Table de mortalité F'!BI56</f>
        <v>7.1137339101958836E-3</v>
      </c>
      <c r="AG25" s="170">
        <f>AF25*(1-'Table de mortalité F'!$AC56)</f>
        <v>7.0425965710939247E-3</v>
      </c>
      <c r="AH25" s="170">
        <f>AG25*(1-'Table de mortalité F'!$AC56)</f>
        <v>6.9721706053829857E-3</v>
      </c>
      <c r="AI25" s="170">
        <f>AH25*(1-'Table de mortalité F'!$AC56)</f>
        <v>6.9024488993291557E-3</v>
      </c>
      <c r="AJ25" s="170">
        <f>AI25*(1-'Table de mortalité F'!$AC56)</f>
        <v>6.8334244103358636E-3</v>
      </c>
      <c r="AK25" s="170">
        <f>AJ25*(1-'Table de mortalité F'!$AC56)</f>
        <v>6.7650901662325048E-3</v>
      </c>
      <c r="AL25" s="170">
        <f>AK25*(1-'Table de mortalité F'!$AC56)</f>
        <v>6.6974392645701795E-3</v>
      </c>
      <c r="AM25" s="170">
        <f>AL25*(1-'Table de mortalité F'!$AC56)</f>
        <v>6.6304648719244779E-3</v>
      </c>
      <c r="AN25" s="170">
        <f>AM25*(1-'Table de mortalité F'!$AC56)</f>
        <v>6.5641602232052332E-3</v>
      </c>
      <c r="AO25" s="170">
        <f>AN25*(1-'Table de mortalité F'!$AC56)</f>
        <v>6.4985186209731809E-3</v>
      </c>
      <c r="AP25" s="170">
        <f>AO25*(1-'Table de mortalité F'!$AC56)</f>
        <v>6.4335334347634492E-3</v>
      </c>
      <c r="AQ25" s="170">
        <f>AP25*(1-'Table de mortalité F'!$AC56)</f>
        <v>6.3691981004158149E-3</v>
      </c>
      <c r="AR25" s="170">
        <f>AQ25*(1-'Table de mortalité F'!$AC56)</f>
        <v>6.3055061194116566E-3</v>
      </c>
      <c r="AS25" s="170">
        <f>AR25*(1-'Table de mortalité F'!$AC56)</f>
        <v>6.2424510582175397E-3</v>
      </c>
      <c r="AT25" s="170">
        <f>AS25*(1-'Table de mortalité F'!$AC56)</f>
        <v>6.1800265476353641E-3</v>
      </c>
      <c r="AU25" s="170">
        <f>AT25*(1-'Table de mortalité F'!$AC56)</f>
        <v>6.1182262821590106E-3</v>
      </c>
      <c r="AV25" s="170">
        <f>AU25*(1-'Table de mortalité F'!$AC56)</f>
        <v>6.0570440193374207E-3</v>
      </c>
      <c r="AW25" s="170">
        <f>AV25*(1-'Table de mortalité F'!$AC56)</f>
        <v>5.9964735791440465E-3</v>
      </c>
      <c r="AX25" s="170">
        <f>AW25*(1-'Table de mortalité F'!$AC56)</f>
        <v>5.9365088433526057E-3</v>
      </c>
      <c r="AY25" s="170">
        <f>AX25*(1-'Table de mortalité F'!$AC56)</f>
        <v>5.87714375491908E-3</v>
      </c>
      <c r="AZ25" s="170">
        <f>AY25*(1-'Table de mortalité F'!$AC56)</f>
        <v>5.8183723173698895E-3</v>
      </c>
      <c r="BA25" s="170">
        <f>AZ25*(1-'Table de mortalité F'!$AC56)</f>
        <v>5.7601885941961908E-3</v>
      </c>
      <c r="BB25" s="170">
        <f>BA25*(1-'Table de mortalité F'!$AC56)</f>
        <v>5.7025867082542286E-3</v>
      </c>
      <c r="BC25" s="170">
        <f>BB25*(1-'Table de mortalité F'!$AC56)</f>
        <v>5.6455608411716861E-3</v>
      </c>
      <c r="BD25" s="170">
        <f>BC25*(1-'Table de mortalité F'!$AC56)</f>
        <v>5.5891052327599689E-3</v>
      </c>
      <c r="BE25" s="170">
        <f>BD25*(1-'Table de mortalité F'!$AC56)</f>
        <v>5.5332141804323694E-3</v>
      </c>
      <c r="BF25" s="170">
        <f>BE25*(1-'Table de mortalité F'!$AC56)</f>
        <v>5.477882038628046E-3</v>
      </c>
      <c r="BG25" s="170">
        <f>BF25*(1-'Table de mortalité F'!$AC56)</f>
        <v>5.4231032182417652E-3</v>
      </c>
      <c r="BH25" s="170">
        <f>BG25*(1-'Table de mortalité F'!$AC56)</f>
        <v>5.3688721860593478E-3</v>
      </c>
      <c r="BI25" s="170">
        <f>BH25*(1-'Table de mortalité F'!$AC56)</f>
        <v>5.3151834641987543E-3</v>
      </c>
      <c r="BJ25" s="170">
        <f>BI25*(1-'Table de mortalité F'!$AC56)</f>
        <v>5.2620316295567664E-3</v>
      </c>
      <c r="BK25" s="170">
        <f>BJ25*(1-'Table de mortalité F'!$AC56)</f>
        <v>5.2094113132611988E-3</v>
      </c>
      <c r="BL25" s="170">
        <f>BK25*(1-'Table de mortalité F'!$AC56)</f>
        <v>5.1573172001285871E-3</v>
      </c>
      <c r="BM25" s="170">
        <f>BL25*(1-'Table de mortalité F'!$AC56)</f>
        <v>5.1057440281273014E-3</v>
      </c>
      <c r="BN25" s="170">
        <f>BM25*(1-'Table de mortalité F'!$AC56)</f>
        <v>5.054686587846028E-3</v>
      </c>
      <c r="BO25" s="170">
        <f>BN25*(1-'Table de mortalité F'!$AC56)</f>
        <v>5.0041397219675677E-3</v>
      </c>
      <c r="BP25" s="170">
        <f>BO25*(1-'Table de mortalité F'!$AC56)</f>
        <v>4.9540983247478923E-3</v>
      </c>
      <c r="BQ25" s="170">
        <f>BP25*(1-'Table de mortalité F'!$AC56)</f>
        <v>4.9045573415004134E-3</v>
      </c>
      <c r="BR25" s="170">
        <f>BQ25*(1-'Table de mortalité F'!$AC56)</f>
        <v>4.8555117680854094E-3</v>
      </c>
      <c r="BS25" s="170">
        <f>BR25*(1-'Table de mortalité F'!$AC56)</f>
        <v>4.8069566504045551E-3</v>
      </c>
      <c r="BT25" s="170">
        <f>BS25*(1-'Table de mortalité F'!$AC56)</f>
        <v>4.7588870839005096E-3</v>
      </c>
      <c r="BU25" s="170">
        <f>BT25*(1-'Table de mortalité F'!$AC56)</f>
        <v>4.7112982130615043E-3</v>
      </c>
      <c r="BV25" s="170">
        <f>BU25*(1-'Table de mortalité F'!$AC56)</f>
        <v>4.6641852309308894E-3</v>
      </c>
      <c r="BW25" s="170">
        <f>BV25*(1-'Table de mortalité F'!$AC56)</f>
        <v>4.6175433786215803E-3</v>
      </c>
      <c r="BX25" s="170">
        <f>BW25*(1-'Table de mortalité F'!$AC56)</f>
        <v>4.5713679448353643E-3</v>
      </c>
      <c r="BY25" s="170">
        <f>BX25*(1-'Table de mortalité F'!$AC56)</f>
        <v>4.5256542653870106E-3</v>
      </c>
      <c r="BZ25" s="170">
        <f>BY25*(1-'Table de mortalité F'!$AC56)</f>
        <v>4.4803977227331404E-3</v>
      </c>
      <c r="CA25" s="170">
        <f>BZ25*(1-'Table de mortalité F'!$AC56)</f>
        <v>4.4355937455058088E-3</v>
      </c>
      <c r="CB25" s="170">
        <f>CA25*(1-'Table de mortalité F'!$AC56)</f>
        <v>4.3912378080507505E-3</v>
      </c>
      <c r="CC25" s="170">
        <f>CB25*(1-'Table de mortalité F'!$AC56)</f>
        <v>4.3473254299702434E-3</v>
      </c>
      <c r="CD25" s="170">
        <f>CC25*(1-'Table de mortalité F'!$AC56)</f>
        <v>4.303852175670541E-3</v>
      </c>
      <c r="CE25" s="170">
        <f>CD25*(1-'Table de mortalité F'!$AC56)</f>
        <v>4.2608136539138359E-3</v>
      </c>
      <c r="CF25" s="170">
        <f>CE25*(1-'Table de mortalité F'!$AC56)</f>
        <v>4.2182055173746978E-3</v>
      </c>
      <c r="CG25" s="170">
        <f>CF25*(1-'Table de mortalité F'!$AC56)</f>
        <v>4.1760234622009512E-3</v>
      </c>
      <c r="CH25" s="170">
        <f>CG25*(1-'Table de mortalité F'!$AC56)</f>
        <v>4.1342632275789418E-3</v>
      </c>
      <c r="CI25" s="170">
        <f>CH25*(1-'Table de mortalité F'!$AC56)</f>
        <v>4.0929205953031522E-3</v>
      </c>
      <c r="CJ25" s="170">
        <f>CI25*(1-'Table de mortalité F'!$AC56)</f>
        <v>4.0519913893501203E-3</v>
      </c>
      <c r="CK25" s="170">
        <f>CJ25*(1-'Table de mortalité F'!$AC56)</f>
        <v>4.0114714754566193E-3</v>
      </c>
      <c r="CL25" s="170">
        <f>CK25*(1-'Table de mortalité F'!$AC56)</f>
        <v>3.9713567607020531E-3</v>
      </c>
      <c r="CM25" s="170">
        <f>CL25*(1-'Table de mortalité F'!$AC56)</f>
        <v>3.9316431930950324E-3</v>
      </c>
      <c r="CN25" s="170">
        <f>CM25*(1-'Table de mortalité F'!$AC56)</f>
        <v>3.8923267611640821E-3</v>
      </c>
      <c r="CO25" s="170">
        <f>CN25*(1-'Table de mortalité F'!$AC56)</f>
        <v>3.8534034935524411E-3</v>
      </c>
      <c r="CP25" s="170">
        <f>CO25*(1-'Table de mortalité F'!$AC56)</f>
        <v>3.8148694586169168E-3</v>
      </c>
      <c r="CQ25" s="170">
        <f>CP25*(1-'Table de mortalité F'!$AC56)</f>
        <v>3.7767207640307474E-3</v>
      </c>
      <c r="CR25" s="170">
        <f>CQ25*(1-'Table de mortalité F'!$AC56)</f>
        <v>3.73895355639044E-3</v>
      </c>
      <c r="CS25" s="170">
        <f>CR25*(1-'Table de mortalité F'!$AC56)</f>
        <v>3.7015640208265354E-3</v>
      </c>
      <c r="CT25" s="170">
        <f>CS25*(1-'Table de mortalité F'!$AC56)</f>
        <v>3.6645483806182701E-3</v>
      </c>
      <c r="CU25" s="170">
        <f>CT25*(1-'Table de mortalité F'!$AC56)</f>
        <v>3.6279028968120874E-3</v>
      </c>
      <c r="CV25" s="170">
        <f>CU25*(1-'Table de mortalité F'!$AC56)</f>
        <v>3.5916238678439663E-3</v>
      </c>
      <c r="CW25" s="170">
        <f>CV25*(1-'Table de mortalité F'!$AC56)</f>
        <v>3.5557076291655265E-3</v>
      </c>
      <c r="CX25" s="170">
        <f>CW25*(1-'Table de mortalité F'!$AC56)</f>
        <v>3.5201505528738714E-3</v>
      </c>
      <c r="CY25" s="170">
        <f>CX25*(1-'Table de mortalité F'!$AC56)</f>
        <v>3.4849490473451328E-3</v>
      </c>
      <c r="CZ25" s="170">
        <f>CY25*(1-'Table de mortalité F'!$AC56)</f>
        <v>3.4500995568716815E-3</v>
      </c>
      <c r="DA25" s="170">
        <f>CZ25*(1-'Table de mortalité F'!$AC56)</f>
        <v>3.4155985613029648E-3</v>
      </c>
      <c r="DB25" s="170">
        <f>DA25*(1-'Table de mortalité F'!$AC56)</f>
        <v>3.3814425756899351E-3</v>
      </c>
      <c r="DC25" s="170">
        <f>DB25*(1-'Table de mortalité F'!$AC56)</f>
        <v>3.3476281499330357E-3</v>
      </c>
      <c r="DD25" s="170">
        <f>DC25*(1-'Table de mortalité F'!$AC56)</f>
        <v>3.3141518684337051E-3</v>
      </c>
      <c r="DE25" s="170">
        <f>DD25*(1-'Table de mortalité F'!$AC56)</f>
        <v>3.2810103497493679E-3</v>
      </c>
      <c r="DF25" s="170">
        <f>DE25*(1-'Table de mortalité F'!$AC56)</f>
        <v>3.2482002462518741E-3</v>
      </c>
      <c r="DG25" s="170">
        <f>DF25*(1-'Table de mortalité F'!$AC56)</f>
        <v>3.2157182437893552E-3</v>
      </c>
      <c r="DH25" s="170">
        <f>DG25*(1-'Table de mortalité F'!$AC56)</f>
        <v>3.1835610613514618E-3</v>
      </c>
      <c r="DI25" s="170">
        <f>DH25*(1-'Table de mortalité F'!$AC56)</f>
        <v>3.1517254507379472E-3</v>
      </c>
      <c r="DJ25" s="170">
        <f>DI25*(1-'Table de mortalité F'!$AC56)</f>
        <v>3.1202081962305676E-3</v>
      </c>
      <c r="DK25" s="170">
        <f>DJ25*(1-'Table de mortalité F'!$AC56)</f>
        <v>3.089006114268262E-3</v>
      </c>
    </row>
    <row r="26" spans="1:115" x14ac:dyDescent="0.25">
      <c r="A26" s="16"/>
      <c r="B26" s="16">
        <v>70</v>
      </c>
      <c r="C26" s="16"/>
      <c r="D26" s="170">
        <f>'Table de mortalité F'!AG57</f>
        <v>1.0714000000000001E-2</v>
      </c>
      <c r="E26" s="170">
        <f>'Table de mortalité F'!AH57</f>
        <v>1.0549004400000001E-2</v>
      </c>
      <c r="F26" s="170">
        <f>'Table de mortalité F'!AI57</f>
        <v>1.0391824234440001E-2</v>
      </c>
      <c r="G26" s="170">
        <f>'Table de mortalité F'!AJ57</f>
        <v>1.0242181965464066E-2</v>
      </c>
      <c r="H26" s="170">
        <f>'Table de mortalité F'!AK57</f>
        <v>1.0099815636144115E-2</v>
      </c>
      <c r="I26" s="170">
        <f>'Table de mortalité F'!AL57</f>
        <v>9.964478106619783E-3</v>
      </c>
      <c r="J26" s="170">
        <f>'Table de mortalité F'!AM57</f>
        <v>9.8349398912337266E-3</v>
      </c>
      <c r="K26" s="170">
        <f>'Table de mortalité F'!AN57</f>
        <v>9.7110196486041821E-3</v>
      </c>
      <c r="L26" s="170">
        <f>'Table de mortalité F'!AO57</f>
        <v>9.5925452088912108E-3</v>
      </c>
      <c r="M26" s="170">
        <f>'Table de mortalité F'!AP57</f>
        <v>9.4793531754262944E-3</v>
      </c>
      <c r="N26" s="170">
        <f>'Table de mortalité F'!AQ57</f>
        <v>9.370340613908892E-3</v>
      </c>
      <c r="O26" s="170">
        <f>'Table de mortalité F'!AR57</f>
        <v>9.265392799033113E-3</v>
      </c>
      <c r="P26" s="170">
        <f>'Table de mortalité F'!AS57</f>
        <v>9.1644000175236523E-3</v>
      </c>
      <c r="Q26" s="170">
        <f>'Table de mortalité F'!AT57</f>
        <v>9.0663409373361488E-3</v>
      </c>
      <c r="R26" s="170">
        <f>'Table de mortalité F'!AU57</f>
        <v>8.9711443574941197E-3</v>
      </c>
      <c r="S26" s="170">
        <f>'Table de mortalité F'!AV57</f>
        <v>8.87874157061193E-3</v>
      </c>
      <c r="T26" s="170">
        <f>'Table de mortalité F'!AW57</f>
        <v>8.7881784065916881E-3</v>
      </c>
      <c r="U26" s="170">
        <f>'Table de mortalité F'!AX57</f>
        <v>8.6994178046851112E-3</v>
      </c>
      <c r="V26" s="170">
        <f>'Table de mortalité F'!AY57</f>
        <v>8.6124236266382596E-3</v>
      </c>
      <c r="W26" s="170">
        <f>'Table de mortalité F'!AZ57</f>
        <v>8.5262993903718765E-3</v>
      </c>
      <c r="X26" s="170">
        <f>'Table de mortalité F'!BA57</f>
        <v>8.4410363964681576E-3</v>
      </c>
      <c r="Y26" s="170">
        <f>'Table de mortalité F'!BB57</f>
        <v>8.3566260325034763E-3</v>
      </c>
      <c r="Z26" s="170">
        <f>'Table de mortalité F'!BC57</f>
        <v>8.273059772178442E-3</v>
      </c>
      <c r="AA26" s="170">
        <f>'Table de mortalité F'!BD57</f>
        <v>8.1903291744566571E-3</v>
      </c>
      <c r="AB26" s="170">
        <f>'Table de mortalité F'!BE57</f>
        <v>8.1084258827120899E-3</v>
      </c>
      <c r="AC26" s="170">
        <f>'Table de mortalité F'!BF57</f>
        <v>8.0273416238849683E-3</v>
      </c>
      <c r="AD26" s="170">
        <f>'Table de mortalité F'!BG57</f>
        <v>7.9470682076461189E-3</v>
      </c>
      <c r="AE26" s="170">
        <f>'Table de mortalité F'!BH57</f>
        <v>7.8675975255696577E-3</v>
      </c>
      <c r="AF26" s="170">
        <f>'Table de mortalité F'!BI57</f>
        <v>7.7889215503139609E-3</v>
      </c>
      <c r="AG26" s="170">
        <f>AF26*(1-'Table de mortalité F'!$AC57)</f>
        <v>7.711032334810821E-3</v>
      </c>
      <c r="AH26" s="170">
        <f>AG26*(1-'Table de mortalité F'!$AC57)</f>
        <v>7.6339220114627132E-3</v>
      </c>
      <c r="AI26" s="170">
        <f>AH26*(1-'Table de mortalité F'!$AC57)</f>
        <v>7.5575827913480862E-3</v>
      </c>
      <c r="AJ26" s="170">
        <f>AI26*(1-'Table de mortalité F'!$AC57)</f>
        <v>7.4820069634346049E-3</v>
      </c>
      <c r="AK26" s="170">
        <f>AJ26*(1-'Table de mortalité F'!$AC57)</f>
        <v>7.4071868938002591E-3</v>
      </c>
      <c r="AL26" s="170">
        <f>AK26*(1-'Table de mortalité F'!$AC57)</f>
        <v>7.3331150248622566E-3</v>
      </c>
      <c r="AM26" s="170">
        <f>AL26*(1-'Table de mortalité F'!$AC57)</f>
        <v>7.2597838746136338E-3</v>
      </c>
      <c r="AN26" s="170">
        <f>AM26*(1-'Table de mortalité F'!$AC57)</f>
        <v>7.1871860358674973E-3</v>
      </c>
      <c r="AO26" s="170">
        <f>AN26*(1-'Table de mortalité F'!$AC57)</f>
        <v>7.1153141755088221E-3</v>
      </c>
      <c r="AP26" s="170">
        <f>AO26*(1-'Table de mortalité F'!$AC57)</f>
        <v>7.0441610337537335E-3</v>
      </c>
      <c r="AQ26" s="170">
        <f>AP26*(1-'Table de mortalité F'!$AC57)</f>
        <v>6.973719423416196E-3</v>
      </c>
      <c r="AR26" s="170">
        <f>AQ26*(1-'Table de mortalité F'!$AC57)</f>
        <v>6.9039822291820339E-3</v>
      </c>
      <c r="AS26" s="170">
        <f>AR26*(1-'Table de mortalité F'!$AC57)</f>
        <v>6.8349424068902135E-3</v>
      </c>
      <c r="AT26" s="170">
        <f>AS26*(1-'Table de mortalité F'!$AC57)</f>
        <v>6.7665929828213114E-3</v>
      </c>
      <c r="AU26" s="170">
        <f>AT26*(1-'Table de mortalité F'!$AC57)</f>
        <v>6.6989270529930981E-3</v>
      </c>
      <c r="AV26" s="170">
        <f>AU26*(1-'Table de mortalité F'!$AC57)</f>
        <v>6.6319377824631673E-3</v>
      </c>
      <c r="AW26" s="170">
        <f>AV26*(1-'Table de mortalité F'!$AC57)</f>
        <v>6.5656184046385358E-3</v>
      </c>
      <c r="AX26" s="170">
        <f>AW26*(1-'Table de mortalité F'!$AC57)</f>
        <v>6.4999622205921502E-3</v>
      </c>
      <c r="AY26" s="170">
        <f>AX26*(1-'Table de mortalité F'!$AC57)</f>
        <v>6.4349625983862284E-3</v>
      </c>
      <c r="AZ26" s="170">
        <f>AY26*(1-'Table de mortalité F'!$AC57)</f>
        <v>6.3706129724023664E-3</v>
      </c>
      <c r="BA26" s="170">
        <f>AZ26*(1-'Table de mortalité F'!$AC57)</f>
        <v>6.306906842678343E-3</v>
      </c>
      <c r="BB26" s="170">
        <f>BA26*(1-'Table de mortalité F'!$AC57)</f>
        <v>6.2438377742515599E-3</v>
      </c>
      <c r="BC26" s="170">
        <f>BB26*(1-'Table de mortalité F'!$AC57)</f>
        <v>6.1813993965090441E-3</v>
      </c>
      <c r="BD26" s="170">
        <f>BC26*(1-'Table de mortalité F'!$AC57)</f>
        <v>6.1195854025439533E-3</v>
      </c>
      <c r="BE26" s="170">
        <f>BD26*(1-'Table de mortalité F'!$AC57)</f>
        <v>6.0583895485185136E-3</v>
      </c>
      <c r="BF26" s="170">
        <f>BE26*(1-'Table de mortalité F'!$AC57)</f>
        <v>5.9978056530333281E-3</v>
      </c>
      <c r="BG26" s="170">
        <f>BF26*(1-'Table de mortalité F'!$AC57)</f>
        <v>5.9378275965029951E-3</v>
      </c>
      <c r="BH26" s="170">
        <f>BG26*(1-'Table de mortalité F'!$AC57)</f>
        <v>5.8784493205379651E-3</v>
      </c>
      <c r="BI26" s="170">
        <f>BH26*(1-'Table de mortalité F'!$AC57)</f>
        <v>5.8196648273325857E-3</v>
      </c>
      <c r="BJ26" s="170">
        <f>BI26*(1-'Table de mortalité F'!$AC57)</f>
        <v>5.7614681790592601E-3</v>
      </c>
      <c r="BK26" s="170">
        <f>BJ26*(1-'Table de mortalité F'!$AC57)</f>
        <v>5.7038534972686673E-3</v>
      </c>
      <c r="BL26" s="170">
        <f>BK26*(1-'Table de mortalité F'!$AC57)</f>
        <v>5.6468149622959807E-3</v>
      </c>
      <c r="BM26" s="170">
        <f>BL26*(1-'Table de mortalité F'!$AC57)</f>
        <v>5.5903468126730213E-3</v>
      </c>
      <c r="BN26" s="170">
        <f>BM26*(1-'Table de mortalité F'!$AC57)</f>
        <v>5.5344433445462908E-3</v>
      </c>
      <c r="BO26" s="170">
        <f>BN26*(1-'Table de mortalité F'!$AC57)</f>
        <v>5.4790989111008276E-3</v>
      </c>
      <c r="BP26" s="170">
        <f>BO26*(1-'Table de mortalité F'!$AC57)</f>
        <v>5.4243079219898193E-3</v>
      </c>
      <c r="BQ26" s="170">
        <f>BP26*(1-'Table de mortalité F'!$AC57)</f>
        <v>5.3700648427699215E-3</v>
      </c>
      <c r="BR26" s="170">
        <f>BQ26*(1-'Table de mortalité F'!$AC57)</f>
        <v>5.3163641943422225E-3</v>
      </c>
      <c r="BS26" s="170">
        <f>BR26*(1-'Table de mortalité F'!$AC57)</f>
        <v>5.2632005523988003E-3</v>
      </c>
      <c r="BT26" s="170">
        <f>BS26*(1-'Table de mortalité F'!$AC57)</f>
        <v>5.2105685468748124E-3</v>
      </c>
      <c r="BU26" s="170">
        <f>BT26*(1-'Table de mortalité F'!$AC57)</f>
        <v>5.1584628614060645E-3</v>
      </c>
      <c r="BV26" s="170">
        <f>BU26*(1-'Table de mortalité F'!$AC57)</f>
        <v>5.106878232792004E-3</v>
      </c>
      <c r="BW26" s="170">
        <f>BV26*(1-'Table de mortalité F'!$AC57)</f>
        <v>5.0558094504640841E-3</v>
      </c>
      <c r="BX26" s="170">
        <f>BW26*(1-'Table de mortalité F'!$AC57)</f>
        <v>5.005251355959443E-3</v>
      </c>
      <c r="BY26" s="170">
        <f>BX26*(1-'Table de mortalité F'!$AC57)</f>
        <v>4.9551988423998487E-3</v>
      </c>
      <c r="BZ26" s="170">
        <f>BY26*(1-'Table de mortalité F'!$AC57)</f>
        <v>4.9056468539758506E-3</v>
      </c>
      <c r="CA26" s="170">
        <f>BZ26*(1-'Table de mortalité F'!$AC57)</f>
        <v>4.8565903854360919E-3</v>
      </c>
      <c r="CB26" s="170">
        <f>CA26*(1-'Table de mortalité F'!$AC57)</f>
        <v>4.8080244815817312E-3</v>
      </c>
      <c r="CC26" s="170">
        <f>CB26*(1-'Table de mortalité F'!$AC57)</f>
        <v>4.7599442367659136E-3</v>
      </c>
      <c r="CD26" s="170">
        <f>CC26*(1-'Table de mortalité F'!$AC57)</f>
        <v>4.712344794398254E-3</v>
      </c>
      <c r="CE26" s="170">
        <f>CD26*(1-'Table de mortalité F'!$AC57)</f>
        <v>4.6652213464542713E-3</v>
      </c>
      <c r="CF26" s="170">
        <f>CE26*(1-'Table de mortalité F'!$AC57)</f>
        <v>4.6185691329897289E-3</v>
      </c>
      <c r="CG26" s="170">
        <f>CF26*(1-'Table de mortalité F'!$AC57)</f>
        <v>4.5723834416598313E-3</v>
      </c>
      <c r="CH26" s="170">
        <f>CG26*(1-'Table de mortalité F'!$AC57)</f>
        <v>4.5266596072432328E-3</v>
      </c>
      <c r="CI26" s="170">
        <f>CH26*(1-'Table de mortalité F'!$AC57)</f>
        <v>4.4813930111708006E-3</v>
      </c>
      <c r="CJ26" s="170">
        <f>CI26*(1-'Table de mortalité F'!$AC57)</f>
        <v>4.4365790810590921E-3</v>
      </c>
      <c r="CK26" s="170">
        <f>CJ26*(1-'Table de mortalité F'!$AC57)</f>
        <v>4.3922132902485013E-3</v>
      </c>
      <c r="CL26" s="170">
        <f>CK26*(1-'Table de mortalité F'!$AC57)</f>
        <v>4.3482911573460162E-3</v>
      </c>
      <c r="CM26" s="170">
        <f>CL26*(1-'Table de mortalité F'!$AC57)</f>
        <v>4.3048082457725562E-3</v>
      </c>
      <c r="CN26" s="170">
        <f>CM26*(1-'Table de mortalité F'!$AC57)</f>
        <v>4.2617601633148303E-3</v>
      </c>
      <c r="CO26" s="170">
        <f>CN26*(1-'Table de mortalité F'!$AC57)</f>
        <v>4.2191425616816816E-3</v>
      </c>
      <c r="CP26" s="170">
        <f>CO26*(1-'Table de mortalité F'!$AC57)</f>
        <v>4.176951136064865E-3</v>
      </c>
      <c r="CQ26" s="170">
        <f>CP26*(1-'Table de mortalité F'!$AC57)</f>
        <v>4.1351816247042162E-3</v>
      </c>
      <c r="CR26" s="170">
        <f>CQ26*(1-'Table de mortalité F'!$AC57)</f>
        <v>4.0938298084571738E-3</v>
      </c>
      <c r="CS26" s="170">
        <f>CR26*(1-'Table de mortalité F'!$AC57)</f>
        <v>4.0528915103726021E-3</v>
      </c>
      <c r="CT26" s="170">
        <f>CS26*(1-'Table de mortalité F'!$AC57)</f>
        <v>4.0123625952688761E-3</v>
      </c>
      <c r="CU26" s="170">
        <f>CT26*(1-'Table de mortalité F'!$AC57)</f>
        <v>3.9722389693161875E-3</v>
      </c>
      <c r="CV26" s="170">
        <f>CU26*(1-'Table de mortalité F'!$AC57)</f>
        <v>3.9325165796230254E-3</v>
      </c>
      <c r="CW26" s="170">
        <f>CV26*(1-'Table de mortalité F'!$AC57)</f>
        <v>3.8931914138267952E-3</v>
      </c>
      <c r="CX26" s="170">
        <f>CW26*(1-'Table de mortalité F'!$AC57)</f>
        <v>3.8542594996885272E-3</v>
      </c>
      <c r="CY26" s="170">
        <f>CX26*(1-'Table de mortalité F'!$AC57)</f>
        <v>3.8157169046916417E-3</v>
      </c>
      <c r="CZ26" s="170">
        <f>CY26*(1-'Table de mortalité F'!$AC57)</f>
        <v>3.7775597356447255E-3</v>
      </c>
      <c r="DA26" s="170">
        <f>CZ26*(1-'Table de mortalité F'!$AC57)</f>
        <v>3.7397841382882783E-3</v>
      </c>
      <c r="DB26" s="170">
        <f>DA26*(1-'Table de mortalité F'!$AC57)</f>
        <v>3.7023862969053955E-3</v>
      </c>
      <c r="DC26" s="170">
        <f>DB26*(1-'Table de mortalité F'!$AC57)</f>
        <v>3.6653624339363414E-3</v>
      </c>
      <c r="DD26" s="170">
        <f>DC26*(1-'Table de mortalité F'!$AC57)</f>
        <v>3.628708809596978E-3</v>
      </c>
      <c r="DE26" s="170">
        <f>DD26*(1-'Table de mortalité F'!$AC57)</f>
        <v>3.5924217215010084E-3</v>
      </c>
      <c r="DF26" s="170">
        <f>DE26*(1-'Table de mortalité F'!$AC57)</f>
        <v>3.5564975042859984E-3</v>
      </c>
      <c r="DG26" s="170">
        <f>DF26*(1-'Table de mortalité F'!$AC57)</f>
        <v>3.5209325292431385E-3</v>
      </c>
      <c r="DH26" s="170">
        <f>DG26*(1-'Table de mortalité F'!$AC57)</f>
        <v>3.4857232039507071E-3</v>
      </c>
      <c r="DI26" s="170">
        <f>DH26*(1-'Table de mortalité F'!$AC57)</f>
        <v>3.4508659719112E-3</v>
      </c>
      <c r="DJ26" s="170">
        <f>DI26*(1-'Table de mortalité F'!$AC57)</f>
        <v>3.4163573121920878E-3</v>
      </c>
      <c r="DK26" s="170">
        <f>DJ26*(1-'Table de mortalité F'!$AC57)</f>
        <v>3.382193739070167E-3</v>
      </c>
    </row>
    <row r="27" spans="1:115" x14ac:dyDescent="0.25">
      <c r="A27" s="16"/>
      <c r="B27" s="16">
        <v>71</v>
      </c>
      <c r="C27" s="16"/>
      <c r="D27" s="170">
        <f>'Table de mortalité F'!AG58</f>
        <v>1.1759E-2</v>
      </c>
      <c r="E27" s="170">
        <f>'Table de mortalité F'!AH58</f>
        <v>1.15837909E-2</v>
      </c>
      <c r="F27" s="170">
        <f>'Table de mortalité F'!AI58</f>
        <v>1.1418142690130001E-2</v>
      </c>
      <c r="G27" s="170">
        <f>'Table de mortalité F'!AJ58</f>
        <v>1.1261714135275219E-2</v>
      </c>
      <c r="H27" s="170">
        <f>'Table de mortalité F'!AK58</f>
        <v>1.1113059508689587E-2</v>
      </c>
      <c r="I27" s="170">
        <f>'Table de mortalité F'!AL58</f>
        <v>1.0970812346978359E-2</v>
      </c>
      <c r="J27" s="170">
        <f>'Table de mortalité F'!AM58</f>
        <v>1.0835871355110526E-2</v>
      </c>
      <c r="K27" s="170">
        <f>'Table de mortalité F'!AN58</f>
        <v>1.070692448598471E-2</v>
      </c>
      <c r="L27" s="170">
        <f>'Table de mortalité F'!AO58</f>
        <v>1.0582724161947287E-2</v>
      </c>
      <c r="M27" s="170">
        <f>'Table de mortalité F'!AP58</f>
        <v>1.0463139378917283E-2</v>
      </c>
      <c r="N27" s="170">
        <f>'Table de mortalité F'!AQ58</f>
        <v>1.0348044845749192E-2</v>
      </c>
      <c r="O27" s="170">
        <f>'Table de mortalité F'!AR58</f>
        <v>1.02362859614151E-2</v>
      </c>
      <c r="P27" s="170">
        <f>'Table de mortalité F'!AS58</f>
        <v>1.0127781330224099E-2</v>
      </c>
      <c r="Q27" s="170">
        <f>'Table de mortalité F'!AT58</f>
        <v>1.0022452404389768E-2</v>
      </c>
      <c r="R27" s="170">
        <f>'Table de mortalité F'!AU58</f>
        <v>9.9192211446245526E-3</v>
      </c>
      <c r="S27" s="170">
        <f>'Table de mortalité F'!AV58</f>
        <v>9.8180450889493818E-3</v>
      </c>
      <c r="T27" s="170">
        <f>'Table de mortalité F'!AW58</f>
        <v>9.7188828335509937E-3</v>
      </c>
      <c r="U27" s="170">
        <f>'Table de mortalité F'!AX58</f>
        <v>9.6216940052154844E-3</v>
      </c>
      <c r="V27" s="170">
        <f>'Table de mortalité F'!AY58</f>
        <v>9.5254770651633288E-3</v>
      </c>
      <c r="W27" s="170">
        <f>'Table de mortalité F'!AZ58</f>
        <v>9.4302222945116948E-3</v>
      </c>
      <c r="X27" s="170">
        <f>'Table de mortalité F'!BA58</f>
        <v>9.3359200715665783E-3</v>
      </c>
      <c r="Y27" s="170">
        <f>'Table de mortalité F'!BB58</f>
        <v>9.2425608708509126E-3</v>
      </c>
      <c r="Z27" s="170">
        <f>'Table de mortalité F'!BC58</f>
        <v>9.1501352621424035E-3</v>
      </c>
      <c r="AA27" s="170">
        <f>'Table de mortalité F'!BD58</f>
        <v>9.0586339095209793E-3</v>
      </c>
      <c r="AB27" s="170">
        <f>'Table de mortalité F'!BE58</f>
        <v>8.9680475704257689E-3</v>
      </c>
      <c r="AC27" s="170">
        <f>'Table de mortalité F'!BF58</f>
        <v>8.8783670947215117E-3</v>
      </c>
      <c r="AD27" s="170">
        <f>'Table de mortalité F'!BG58</f>
        <v>8.789583423774297E-3</v>
      </c>
      <c r="AE27" s="170">
        <f>'Table de mortalité F'!BH58</f>
        <v>8.7016875895365546E-3</v>
      </c>
      <c r="AF27" s="170">
        <f>'Table de mortalité F'!BI58</f>
        <v>8.6146707136411892E-3</v>
      </c>
      <c r="AG27" s="170">
        <f>AF27*(1-'Table de mortalité F'!$AC58)</f>
        <v>8.5285240065047768E-3</v>
      </c>
      <c r="AH27" s="170">
        <f>AG27*(1-'Table de mortalité F'!$AC58)</f>
        <v>8.4432387664397281E-3</v>
      </c>
      <c r="AI27" s="170">
        <f>AH27*(1-'Table de mortalité F'!$AC58)</f>
        <v>8.3588063787753304E-3</v>
      </c>
      <c r="AJ27" s="170">
        <f>AI27*(1-'Table de mortalité F'!$AC58)</f>
        <v>8.2752183149875768E-3</v>
      </c>
      <c r="AK27" s="170">
        <f>AJ27*(1-'Table de mortalité F'!$AC58)</f>
        <v>8.1924661318377012E-3</v>
      </c>
      <c r="AL27" s="170">
        <f>AK27*(1-'Table de mortalité F'!$AC58)</f>
        <v>8.1105414705193238E-3</v>
      </c>
      <c r="AM27" s="170">
        <f>AL27*(1-'Table de mortalité F'!$AC58)</f>
        <v>8.0294360558141303E-3</v>
      </c>
      <c r="AN27" s="170">
        <f>AM27*(1-'Table de mortalité F'!$AC58)</f>
        <v>7.949141695255988E-3</v>
      </c>
      <c r="AO27" s="170">
        <f>AN27*(1-'Table de mortalité F'!$AC58)</f>
        <v>7.8696502783034278E-3</v>
      </c>
      <c r="AP27" s="170">
        <f>AO27*(1-'Table de mortalité F'!$AC58)</f>
        <v>7.7909537755203933E-3</v>
      </c>
      <c r="AQ27" s="170">
        <f>AP27*(1-'Table de mortalité F'!$AC58)</f>
        <v>7.7130442377651891E-3</v>
      </c>
      <c r="AR27" s="170">
        <f>AQ27*(1-'Table de mortalité F'!$AC58)</f>
        <v>7.6359137953875373E-3</v>
      </c>
      <c r="AS27" s="170">
        <f>AR27*(1-'Table de mortalité F'!$AC58)</f>
        <v>7.5595546574336618E-3</v>
      </c>
      <c r="AT27" s="170">
        <f>AS27*(1-'Table de mortalité F'!$AC58)</f>
        <v>7.4839591108593253E-3</v>
      </c>
      <c r="AU27" s="170">
        <f>AT27*(1-'Table de mortalité F'!$AC58)</f>
        <v>7.4091195197507316E-3</v>
      </c>
      <c r="AV27" s="170">
        <f>AU27*(1-'Table de mortalité F'!$AC58)</f>
        <v>7.3350283245532241E-3</v>
      </c>
      <c r="AW27" s="170">
        <f>AV27*(1-'Table de mortalité F'!$AC58)</f>
        <v>7.2616780413076914E-3</v>
      </c>
      <c r="AX27" s="170">
        <f>AW27*(1-'Table de mortalité F'!$AC58)</f>
        <v>7.1890612608946141E-3</v>
      </c>
      <c r="AY27" s="170">
        <f>AX27*(1-'Table de mortalité F'!$AC58)</f>
        <v>7.1171706482856681E-3</v>
      </c>
      <c r="AZ27" s="170">
        <f>AY27*(1-'Table de mortalité F'!$AC58)</f>
        <v>7.0459989418028115E-3</v>
      </c>
      <c r="BA27" s="170">
        <f>AZ27*(1-'Table de mortalité F'!$AC58)</f>
        <v>6.9755389523847829E-3</v>
      </c>
      <c r="BB27" s="170">
        <f>BA27*(1-'Table de mortalité F'!$AC58)</f>
        <v>6.9057835628609354E-3</v>
      </c>
      <c r="BC27" s="170">
        <f>BB27*(1-'Table de mortalité F'!$AC58)</f>
        <v>6.8367257272323257E-3</v>
      </c>
      <c r="BD27" s="170">
        <f>BC27*(1-'Table de mortalité F'!$AC58)</f>
        <v>6.7683584699600027E-3</v>
      </c>
      <c r="BE27" s="170">
        <f>BD27*(1-'Table de mortalité F'!$AC58)</f>
        <v>6.7006748852604025E-3</v>
      </c>
      <c r="BF27" s="170">
        <f>BE27*(1-'Table de mortalité F'!$AC58)</f>
        <v>6.6336681364077988E-3</v>
      </c>
      <c r="BG27" s="170">
        <f>BF27*(1-'Table de mortalité F'!$AC58)</f>
        <v>6.5673314550437206E-3</v>
      </c>
      <c r="BH27" s="170">
        <f>BG27*(1-'Table de mortalité F'!$AC58)</f>
        <v>6.5016581404932832E-3</v>
      </c>
      <c r="BI27" s="170">
        <f>BH27*(1-'Table de mortalité F'!$AC58)</f>
        <v>6.4366415590883502E-3</v>
      </c>
      <c r="BJ27" s="170">
        <f>BI27*(1-'Table de mortalité F'!$AC58)</f>
        <v>6.3722751434974667E-3</v>
      </c>
      <c r="BK27" s="170">
        <f>BJ27*(1-'Table de mortalité F'!$AC58)</f>
        <v>6.3085523920624921E-3</v>
      </c>
      <c r="BL27" s="170">
        <f>BK27*(1-'Table de mortalité F'!$AC58)</f>
        <v>6.2454668681418673E-3</v>
      </c>
      <c r="BM27" s="170">
        <f>BL27*(1-'Table de mortalité F'!$AC58)</f>
        <v>6.1830121994604489E-3</v>
      </c>
      <c r="BN27" s="170">
        <f>BM27*(1-'Table de mortalité F'!$AC58)</f>
        <v>6.1211820774658447E-3</v>
      </c>
      <c r="BO27" s="170">
        <f>BN27*(1-'Table de mortalité F'!$AC58)</f>
        <v>6.0599702566911861E-3</v>
      </c>
      <c r="BP27" s="170">
        <f>BO27*(1-'Table de mortalité F'!$AC58)</f>
        <v>5.9993705541242746E-3</v>
      </c>
      <c r="BQ27" s="170">
        <f>BP27*(1-'Table de mortalité F'!$AC58)</f>
        <v>5.9393768485830317E-3</v>
      </c>
      <c r="BR27" s="170">
        <f>BQ27*(1-'Table de mortalité F'!$AC58)</f>
        <v>5.8799830800972015E-3</v>
      </c>
      <c r="BS27" s="170">
        <f>BR27*(1-'Table de mortalité F'!$AC58)</f>
        <v>5.8211832492962292E-3</v>
      </c>
      <c r="BT27" s="170">
        <f>BS27*(1-'Table de mortalité F'!$AC58)</f>
        <v>5.7629714168032668E-3</v>
      </c>
      <c r="BU27" s="170">
        <f>BT27*(1-'Table de mortalité F'!$AC58)</f>
        <v>5.7053417026352339E-3</v>
      </c>
      <c r="BV27" s="170">
        <f>BU27*(1-'Table de mortalité F'!$AC58)</f>
        <v>5.6482882856088816E-3</v>
      </c>
      <c r="BW27" s="170">
        <f>BV27*(1-'Table de mortalité F'!$AC58)</f>
        <v>5.591805402752793E-3</v>
      </c>
      <c r="BX27" s="170">
        <f>BW27*(1-'Table de mortalité F'!$AC58)</f>
        <v>5.5358873487252646E-3</v>
      </c>
      <c r="BY27" s="170">
        <f>BX27*(1-'Table de mortalité F'!$AC58)</f>
        <v>5.4805284752380123E-3</v>
      </c>
      <c r="BZ27" s="170">
        <f>BY27*(1-'Table de mortalité F'!$AC58)</f>
        <v>5.425723190485632E-3</v>
      </c>
      <c r="CA27" s="170">
        <f>BZ27*(1-'Table de mortalité F'!$AC58)</f>
        <v>5.3714659585807753E-3</v>
      </c>
      <c r="CB27" s="170">
        <f>CA27*(1-'Table de mortalité F'!$AC58)</f>
        <v>5.3177512989949676E-3</v>
      </c>
      <c r="CC27" s="170">
        <f>CB27*(1-'Table de mortalité F'!$AC58)</f>
        <v>5.2645737860050178E-3</v>
      </c>
      <c r="CD27" s="170">
        <f>CC27*(1-'Table de mortalité F'!$AC58)</f>
        <v>5.2119280481449674E-3</v>
      </c>
      <c r="CE27" s="170">
        <f>CD27*(1-'Table de mortalité F'!$AC58)</f>
        <v>5.1598087676635179E-3</v>
      </c>
      <c r="CF27" s="170">
        <f>CE27*(1-'Table de mortalité F'!$AC58)</f>
        <v>5.108210679986883E-3</v>
      </c>
      <c r="CG27" s="170">
        <f>CF27*(1-'Table de mortalité F'!$AC58)</f>
        <v>5.0571285731870145E-3</v>
      </c>
      <c r="CH27" s="170">
        <f>CG27*(1-'Table de mortalité F'!$AC58)</f>
        <v>5.0065572874551439E-3</v>
      </c>
      <c r="CI27" s="170">
        <f>CH27*(1-'Table de mortalité F'!$AC58)</f>
        <v>4.9564917145805921E-3</v>
      </c>
      <c r="CJ27" s="170">
        <f>CI27*(1-'Table de mortalité F'!$AC58)</f>
        <v>4.9069267974347864E-3</v>
      </c>
      <c r="CK27" s="170">
        <f>CJ27*(1-'Table de mortalité F'!$AC58)</f>
        <v>4.8578575294604383E-3</v>
      </c>
      <c r="CL27" s="170">
        <f>CK27*(1-'Table de mortalité F'!$AC58)</f>
        <v>4.8092789541658342E-3</v>
      </c>
      <c r="CM27" s="170">
        <f>CL27*(1-'Table de mortalité F'!$AC58)</f>
        <v>4.761186164624176E-3</v>
      </c>
      <c r="CN27" s="170">
        <f>CM27*(1-'Table de mortalité F'!$AC58)</f>
        <v>4.7135743029779343E-3</v>
      </c>
      <c r="CO27" s="170">
        <f>CN27*(1-'Table de mortalité F'!$AC58)</f>
        <v>4.6664385599481549E-3</v>
      </c>
      <c r="CP27" s="170">
        <f>CO27*(1-'Table de mortalité F'!$AC58)</f>
        <v>4.6197741743486736E-3</v>
      </c>
      <c r="CQ27" s="170">
        <f>CP27*(1-'Table de mortalité F'!$AC58)</f>
        <v>4.5735764326051871E-3</v>
      </c>
      <c r="CR27" s="170">
        <f>CQ27*(1-'Table de mortalité F'!$AC58)</f>
        <v>4.5278406682791351E-3</v>
      </c>
      <c r="CS27" s="170">
        <f>CR27*(1-'Table de mortalité F'!$AC58)</f>
        <v>4.4825622615963434E-3</v>
      </c>
      <c r="CT27" s="170">
        <f>CS27*(1-'Table de mortalité F'!$AC58)</f>
        <v>4.4377366389803802E-3</v>
      </c>
      <c r="CU27" s="170">
        <f>CT27*(1-'Table de mortalité F'!$AC58)</f>
        <v>4.3933592725905763E-3</v>
      </c>
      <c r="CV27" s="170">
        <f>CU27*(1-'Table de mortalité F'!$AC58)</f>
        <v>4.3494256798646703E-3</v>
      </c>
      <c r="CW27" s="170">
        <f>CV27*(1-'Table de mortalité F'!$AC58)</f>
        <v>4.3059314230660239E-3</v>
      </c>
      <c r="CX27" s="170">
        <f>CW27*(1-'Table de mortalité F'!$AC58)</f>
        <v>4.2628721088353635E-3</v>
      </c>
      <c r="CY27" s="170">
        <f>CX27*(1-'Table de mortalité F'!$AC58)</f>
        <v>4.2202433877470101E-3</v>
      </c>
      <c r="CZ27" s="170">
        <f>CY27*(1-'Table de mortalité F'!$AC58)</f>
        <v>4.1780409538695398E-3</v>
      </c>
      <c r="DA27" s="170">
        <f>CZ27*(1-'Table de mortalité F'!$AC58)</f>
        <v>4.1362605443308444E-3</v>
      </c>
      <c r="DB27" s="170">
        <f>DA27*(1-'Table de mortalité F'!$AC58)</f>
        <v>4.0948979388875355E-3</v>
      </c>
      <c r="DC27" s="170">
        <f>DB27*(1-'Table de mortalité F'!$AC58)</f>
        <v>4.0539489594986601E-3</v>
      </c>
      <c r="DD27" s="170">
        <f>DC27*(1-'Table de mortalité F'!$AC58)</f>
        <v>4.0134094699036732E-3</v>
      </c>
      <c r="DE27" s="170">
        <f>DD27*(1-'Table de mortalité F'!$AC58)</f>
        <v>3.9732753752046365E-3</v>
      </c>
      <c r="DF27" s="170">
        <f>DE27*(1-'Table de mortalité F'!$AC58)</f>
        <v>3.9335426214525899E-3</v>
      </c>
      <c r="DG27" s="170">
        <f>DF27*(1-'Table de mortalité F'!$AC58)</f>
        <v>3.8942071952380638E-3</v>
      </c>
      <c r="DH27" s="170">
        <f>DG27*(1-'Table de mortalité F'!$AC58)</f>
        <v>3.855265123285683E-3</v>
      </c>
      <c r="DI27" s="170">
        <f>DH27*(1-'Table de mortalité F'!$AC58)</f>
        <v>3.816712472052826E-3</v>
      </c>
      <c r="DJ27" s="170">
        <f>DI27*(1-'Table de mortalité F'!$AC58)</f>
        <v>3.7785453473322978E-3</v>
      </c>
      <c r="DK27" s="170">
        <f>DJ27*(1-'Table de mortalité F'!$AC58)</f>
        <v>3.7407598938589749E-3</v>
      </c>
    </row>
    <row r="28" spans="1:115" x14ac:dyDescent="0.25">
      <c r="A28" s="16"/>
      <c r="B28" s="16">
        <v>72</v>
      </c>
      <c r="C28" s="16"/>
      <c r="D28" s="170">
        <f>'Table de mortalité F'!AG59</f>
        <v>1.2958000000000003E-2</v>
      </c>
      <c r="E28" s="170">
        <f>'Table de mortalité F'!AH59</f>
        <v>1.2768813200000003E-2</v>
      </c>
      <c r="F28" s="170">
        <f>'Table de mortalité F'!AI59</f>
        <v>1.2591326696520003E-2</v>
      </c>
      <c r="G28" s="170">
        <f>'Table de mortalité F'!AJ59</f>
        <v>1.2423862051456288E-2</v>
      </c>
      <c r="H28" s="170">
        <f>'Table de mortalité F'!AK59</f>
        <v>1.2264836617197647E-2</v>
      </c>
      <c r="I28" s="170">
        <f>'Table de mortalité F'!AL59</f>
        <v>1.2113979126806116E-2</v>
      </c>
      <c r="J28" s="170">
        <f>'Table de mortalité F'!AM59</f>
        <v>1.1969822775197123E-2</v>
      </c>
      <c r="K28" s="170">
        <f>'Table de mortalité F'!AN59</f>
        <v>1.1832169813282356E-2</v>
      </c>
      <c r="L28" s="170">
        <f>'Table de mortalité F'!AO59</f>
        <v>1.1699649511373594E-2</v>
      </c>
      <c r="M28" s="170">
        <f>'Table de mortalité F'!AP59</f>
        <v>1.1572123331699621E-2</v>
      </c>
      <c r="N28" s="170">
        <f>'Table de mortalité F'!AQ59</f>
        <v>1.1448301612050434E-2</v>
      </c>
      <c r="O28" s="170">
        <f>'Table de mortalité F'!AR59</f>
        <v>1.1328094445123905E-2</v>
      </c>
      <c r="P28" s="170">
        <f>'Table de mortalité F'!AS59</f>
        <v>1.1210282262894616E-2</v>
      </c>
      <c r="Q28" s="170">
        <f>'Table de mortalité F'!AT59</f>
        <v>1.1095937383813091E-2</v>
      </c>
      <c r="R28" s="170">
        <f>'Table de mortalité F'!AU59</f>
        <v>1.0983868416236579E-2</v>
      </c>
      <c r="S28" s="170">
        <f>'Table de mortalité F'!AV59</f>
        <v>1.087293134523259E-2</v>
      </c>
      <c r="T28" s="170">
        <f>'Table de mortalité F'!AW59</f>
        <v>1.0764202031780263E-2</v>
      </c>
      <c r="U28" s="170">
        <f>'Table de mortalité F'!AX59</f>
        <v>1.065656001146246E-2</v>
      </c>
      <c r="V28" s="170">
        <f>'Table de mortalité F'!AY59</f>
        <v>1.0549994411347836E-2</v>
      </c>
      <c r="W28" s="170">
        <f>'Table de mortalité F'!AZ59</f>
        <v>1.0444494467234357E-2</v>
      </c>
      <c r="X28" s="170">
        <f>'Table de mortalité F'!BA59</f>
        <v>1.0340049522562013E-2</v>
      </c>
      <c r="Y28" s="170">
        <f>'Table de mortalité F'!BB59</f>
        <v>1.0236649027336392E-2</v>
      </c>
      <c r="Z28" s="170">
        <f>'Table de mortalité F'!BC59</f>
        <v>1.0134282537063027E-2</v>
      </c>
      <c r="AA28" s="170">
        <f>'Table de mortalité F'!BD59</f>
        <v>1.0032939711692397E-2</v>
      </c>
      <c r="AB28" s="170">
        <f>'Table de mortalité F'!BE59</f>
        <v>9.932610314575473E-3</v>
      </c>
      <c r="AC28" s="170">
        <f>'Table de mortalité F'!BF59</f>
        <v>9.8332842114297186E-3</v>
      </c>
      <c r="AD28" s="170">
        <f>'Table de mortalité F'!BG59</f>
        <v>9.7349513693154206E-3</v>
      </c>
      <c r="AE28" s="170">
        <f>'Table de mortalité F'!BH59</f>
        <v>9.6376018556222666E-3</v>
      </c>
      <c r="AF28" s="170">
        <f>'Table de mortalité F'!BI59</f>
        <v>9.5412258370660436E-3</v>
      </c>
      <c r="AG28" s="170">
        <f>AF28*(1-'Table de mortalité F'!$AC59)</f>
        <v>9.4458135786953824E-3</v>
      </c>
      <c r="AH28" s="170">
        <f>AG28*(1-'Table de mortalité F'!$AC59)</f>
        <v>9.3513554429084291E-3</v>
      </c>
      <c r="AI28" s="170">
        <f>AH28*(1-'Table de mortalité F'!$AC59)</f>
        <v>9.2578418884793449E-3</v>
      </c>
      <c r="AJ28" s="170">
        <f>AI28*(1-'Table de mortalité F'!$AC59)</f>
        <v>9.1652634695945506E-3</v>
      </c>
      <c r="AK28" s="170">
        <f>AJ28*(1-'Table de mortalité F'!$AC59)</f>
        <v>9.0736108348986044E-3</v>
      </c>
      <c r="AL28" s="170">
        <f>AK28*(1-'Table de mortalité F'!$AC59)</f>
        <v>8.9828747265496191E-3</v>
      </c>
      <c r="AM28" s="170">
        <f>AL28*(1-'Table de mortalité F'!$AC59)</f>
        <v>8.893045979284123E-3</v>
      </c>
      <c r="AN28" s="170">
        <f>AM28*(1-'Table de mortalité F'!$AC59)</f>
        <v>8.8041155194912811E-3</v>
      </c>
      <c r="AO28" s="170">
        <f>AN28*(1-'Table de mortalité F'!$AC59)</f>
        <v>8.7160743642963681E-3</v>
      </c>
      <c r="AP28" s="170">
        <f>AO28*(1-'Table de mortalité F'!$AC59)</f>
        <v>8.6289136206534039E-3</v>
      </c>
      <c r="AQ28" s="170">
        <f>AP28*(1-'Table de mortalité F'!$AC59)</f>
        <v>8.5426244844468702E-3</v>
      </c>
      <c r="AR28" s="170">
        <f>AQ28*(1-'Table de mortalité F'!$AC59)</f>
        <v>8.4571982396024013E-3</v>
      </c>
      <c r="AS28" s="170">
        <f>AR28*(1-'Table de mortalité F'!$AC59)</f>
        <v>8.3726262572063771E-3</v>
      </c>
      <c r="AT28" s="170">
        <f>AS28*(1-'Table de mortalité F'!$AC59)</f>
        <v>8.288899994634313E-3</v>
      </c>
      <c r="AU28" s="170">
        <f>AT28*(1-'Table de mortalité F'!$AC59)</f>
        <v>8.2060109946879706E-3</v>
      </c>
      <c r="AV28" s="170">
        <f>AU28*(1-'Table de mortalité F'!$AC59)</f>
        <v>8.1239508847410907E-3</v>
      </c>
      <c r="AW28" s="170">
        <f>AV28*(1-'Table de mortalité F'!$AC59)</f>
        <v>8.04271137589368E-3</v>
      </c>
      <c r="AX28" s="170">
        <f>AW28*(1-'Table de mortalité F'!$AC59)</f>
        <v>7.9622842621347428E-3</v>
      </c>
      <c r="AY28" s="170">
        <f>AX28*(1-'Table de mortalité F'!$AC59)</f>
        <v>7.8826614195133954E-3</v>
      </c>
      <c r="AZ28" s="170">
        <f>AY28*(1-'Table de mortalité F'!$AC59)</f>
        <v>7.8038348053182617E-3</v>
      </c>
      <c r="BA28" s="170">
        <f>AZ28*(1-'Table de mortalité F'!$AC59)</f>
        <v>7.7257964572650792E-3</v>
      </c>
      <c r="BB28" s="170">
        <f>BA28*(1-'Table de mortalité F'!$AC59)</f>
        <v>7.6485384926924284E-3</v>
      </c>
      <c r="BC28" s="170">
        <f>BB28*(1-'Table de mortalité F'!$AC59)</f>
        <v>7.5720531077655044E-3</v>
      </c>
      <c r="BD28" s="170">
        <f>BC28*(1-'Table de mortalité F'!$AC59)</f>
        <v>7.496332576687849E-3</v>
      </c>
      <c r="BE28" s="170">
        <f>BD28*(1-'Table de mortalité F'!$AC59)</f>
        <v>7.4213692509209703E-3</v>
      </c>
      <c r="BF28" s="170">
        <f>BE28*(1-'Table de mortalité F'!$AC59)</f>
        <v>7.3471555584117606E-3</v>
      </c>
      <c r="BG28" s="170">
        <f>BF28*(1-'Table de mortalité F'!$AC59)</f>
        <v>7.2736840028276425E-3</v>
      </c>
      <c r="BH28" s="170">
        <f>BG28*(1-'Table de mortalité F'!$AC59)</f>
        <v>7.2009471627993661E-3</v>
      </c>
      <c r="BI28" s="170">
        <f>BH28*(1-'Table de mortalité F'!$AC59)</f>
        <v>7.128937691171372E-3</v>
      </c>
      <c r="BJ28" s="170">
        <f>BI28*(1-'Table de mortalité F'!$AC59)</f>
        <v>7.0576483142596579E-3</v>
      </c>
      <c r="BK28" s="170">
        <f>BJ28*(1-'Table de mortalité F'!$AC59)</f>
        <v>6.9870718311170615E-3</v>
      </c>
      <c r="BL28" s="170">
        <f>BK28*(1-'Table de mortalité F'!$AC59)</f>
        <v>6.9172011128058909E-3</v>
      </c>
      <c r="BM28" s="170">
        <f>BL28*(1-'Table de mortalité F'!$AC59)</f>
        <v>6.8480291016778322E-3</v>
      </c>
      <c r="BN28" s="170">
        <f>BM28*(1-'Table de mortalité F'!$AC59)</f>
        <v>6.7795488106610537E-3</v>
      </c>
      <c r="BO28" s="170">
        <f>BN28*(1-'Table de mortalité F'!$AC59)</f>
        <v>6.7117533225544432E-3</v>
      </c>
      <c r="BP28" s="170">
        <f>BO28*(1-'Table de mortalité F'!$AC59)</f>
        <v>6.6446357893288985E-3</v>
      </c>
      <c r="BQ28" s="170">
        <f>BP28*(1-'Table de mortalité F'!$AC59)</f>
        <v>6.5781894314356094E-3</v>
      </c>
      <c r="BR28" s="170">
        <f>BQ28*(1-'Table de mortalité F'!$AC59)</f>
        <v>6.5124075371212533E-3</v>
      </c>
      <c r="BS28" s="170">
        <f>BR28*(1-'Table de mortalité F'!$AC59)</f>
        <v>6.4472834617500408E-3</v>
      </c>
      <c r="BT28" s="170">
        <f>BS28*(1-'Table de mortalité F'!$AC59)</f>
        <v>6.3828106271325404E-3</v>
      </c>
      <c r="BU28" s="170">
        <f>BT28*(1-'Table de mortalité F'!$AC59)</f>
        <v>6.3189825208612152E-3</v>
      </c>
      <c r="BV28" s="170">
        <f>BU28*(1-'Table de mortalité F'!$AC59)</f>
        <v>6.2557926956526028E-3</v>
      </c>
      <c r="BW28" s="170">
        <f>BV28*(1-'Table de mortalité F'!$AC59)</f>
        <v>6.193234768696077E-3</v>
      </c>
      <c r="BX28" s="170">
        <f>BW28*(1-'Table de mortalité F'!$AC59)</f>
        <v>6.1313024210091164E-3</v>
      </c>
      <c r="BY28" s="170">
        <f>BX28*(1-'Table de mortalité F'!$AC59)</f>
        <v>6.0699893967990255E-3</v>
      </c>
      <c r="BZ28" s="170">
        <f>BY28*(1-'Table de mortalité F'!$AC59)</f>
        <v>6.0092895028310356E-3</v>
      </c>
      <c r="CA28" s="170">
        <f>BZ28*(1-'Table de mortalité F'!$AC59)</f>
        <v>5.9491966078027252E-3</v>
      </c>
      <c r="CB28" s="170">
        <f>CA28*(1-'Table de mortalité F'!$AC59)</f>
        <v>5.8897046417246976E-3</v>
      </c>
      <c r="CC28" s="170">
        <f>CB28*(1-'Table de mortalité F'!$AC59)</f>
        <v>5.8308075953074504E-3</v>
      </c>
      <c r="CD28" s="170">
        <f>CC28*(1-'Table de mortalité F'!$AC59)</f>
        <v>5.7724995193543759E-3</v>
      </c>
      <c r="CE28" s="170">
        <f>CD28*(1-'Table de mortalité F'!$AC59)</f>
        <v>5.7147745241608316E-3</v>
      </c>
      <c r="CF28" s="170">
        <f>CE28*(1-'Table de mortalité F'!$AC59)</f>
        <v>5.6576267789192232E-3</v>
      </c>
      <c r="CG28" s="170">
        <f>CF28*(1-'Table de mortalité F'!$AC59)</f>
        <v>5.6010505111300313E-3</v>
      </c>
      <c r="CH28" s="170">
        <f>CG28*(1-'Table de mortalité F'!$AC59)</f>
        <v>5.5450400060187309E-3</v>
      </c>
      <c r="CI28" s="170">
        <f>CH28*(1-'Table de mortalité F'!$AC59)</f>
        <v>5.4895896059585433E-3</v>
      </c>
      <c r="CJ28" s="170">
        <f>CI28*(1-'Table de mortalité F'!$AC59)</f>
        <v>5.4346937098989582E-3</v>
      </c>
      <c r="CK28" s="170">
        <f>CJ28*(1-'Table de mortalité F'!$AC59)</f>
        <v>5.3803467727999684E-3</v>
      </c>
      <c r="CL28" s="170">
        <f>CK28*(1-'Table de mortalité F'!$AC59)</f>
        <v>5.326543305071969E-3</v>
      </c>
      <c r="CM28" s="170">
        <f>CL28*(1-'Table de mortalité F'!$AC59)</f>
        <v>5.2732778720212493E-3</v>
      </c>
      <c r="CN28" s="170">
        <f>CM28*(1-'Table de mortalité F'!$AC59)</f>
        <v>5.2205450933010371E-3</v>
      </c>
      <c r="CO28" s="170">
        <f>CN28*(1-'Table de mortalité F'!$AC59)</f>
        <v>5.1683396423680269E-3</v>
      </c>
      <c r="CP28" s="170">
        <f>CO28*(1-'Table de mortalité F'!$AC59)</f>
        <v>5.1166562459443463E-3</v>
      </c>
      <c r="CQ28" s="170">
        <f>CP28*(1-'Table de mortalité F'!$AC59)</f>
        <v>5.0654896834849026E-3</v>
      </c>
      <c r="CR28" s="170">
        <f>CQ28*(1-'Table de mortalité F'!$AC59)</f>
        <v>5.0148347866500534E-3</v>
      </c>
      <c r="CS28" s="170">
        <f>CR28*(1-'Table de mortalité F'!$AC59)</f>
        <v>4.9646864387835532E-3</v>
      </c>
      <c r="CT28" s="170">
        <f>CS28*(1-'Table de mortalité F'!$AC59)</f>
        <v>4.915039574395718E-3</v>
      </c>
      <c r="CU28" s="170">
        <f>CT28*(1-'Table de mortalité F'!$AC59)</f>
        <v>4.8658891786517609E-3</v>
      </c>
      <c r="CV28" s="170">
        <f>CU28*(1-'Table de mortalité F'!$AC59)</f>
        <v>4.817230286865243E-3</v>
      </c>
      <c r="CW28" s="170">
        <f>CV28*(1-'Table de mortalité F'!$AC59)</f>
        <v>4.7690579839965901E-3</v>
      </c>
      <c r="CX28" s="170">
        <f>CW28*(1-'Table de mortalité F'!$AC59)</f>
        <v>4.7213674041566246E-3</v>
      </c>
      <c r="CY28" s="170">
        <f>CX28*(1-'Table de mortalité F'!$AC59)</f>
        <v>4.6741537301150582E-3</v>
      </c>
      <c r="CZ28" s="170">
        <f>CY28*(1-'Table de mortalité F'!$AC59)</f>
        <v>4.6274121928139072E-3</v>
      </c>
      <c r="DA28" s="170">
        <f>CZ28*(1-'Table de mortalité F'!$AC59)</f>
        <v>4.581138070885768E-3</v>
      </c>
      <c r="DB28" s="170">
        <f>DA28*(1-'Table de mortalité F'!$AC59)</f>
        <v>4.5353266901769105E-3</v>
      </c>
      <c r="DC28" s="170">
        <f>DB28*(1-'Table de mortalité F'!$AC59)</f>
        <v>4.489973423275141E-3</v>
      </c>
      <c r="DD28" s="170">
        <f>DC28*(1-'Table de mortalité F'!$AC59)</f>
        <v>4.4450736890423899E-3</v>
      </c>
      <c r="DE28" s="170">
        <f>DD28*(1-'Table de mortalité F'!$AC59)</f>
        <v>4.4006229521519656E-3</v>
      </c>
      <c r="DF28" s="170">
        <f>DE28*(1-'Table de mortalité F'!$AC59)</f>
        <v>4.3566167226304457E-3</v>
      </c>
      <c r="DG28" s="170">
        <f>DF28*(1-'Table de mortalité F'!$AC59)</f>
        <v>4.3130505554041416E-3</v>
      </c>
      <c r="DH28" s="170">
        <f>DG28*(1-'Table de mortalité F'!$AC59)</f>
        <v>4.2699200498501006E-3</v>
      </c>
      <c r="DI28" s="170">
        <f>DH28*(1-'Table de mortalité F'!$AC59)</f>
        <v>4.2272208493515998E-3</v>
      </c>
      <c r="DJ28" s="170">
        <f>DI28*(1-'Table de mortalité F'!$AC59)</f>
        <v>4.1849486408580836E-3</v>
      </c>
      <c r="DK28" s="170">
        <f>DJ28*(1-'Table de mortalité F'!$AC59)</f>
        <v>4.1430991544495026E-3</v>
      </c>
    </row>
    <row r="29" spans="1:115" x14ac:dyDescent="0.25">
      <c r="A29" s="16"/>
      <c r="B29" s="16">
        <v>73</v>
      </c>
      <c r="C29" s="16"/>
      <c r="D29" s="170">
        <f>'Table de mortalité F'!AG60</f>
        <v>1.4333E-2</v>
      </c>
      <c r="E29" s="170">
        <f>'Table de mortalité F'!AH60</f>
        <v>1.4120871599999999E-2</v>
      </c>
      <c r="F29" s="170">
        <f>'Table de mortalité F'!AI60</f>
        <v>1.3920355223279999E-2</v>
      </c>
      <c r="G29" s="170">
        <f>'Table de mortalité F'!AJ60</f>
        <v>1.3731038392243392E-2</v>
      </c>
      <c r="H29" s="170">
        <f>'Table de mortalité F'!AK60</f>
        <v>1.3552534893144227E-2</v>
      </c>
      <c r="I29" s="170">
        <f>'Table de mortalité F'!AL60</f>
        <v>1.3381772953490609E-2</v>
      </c>
      <c r="J29" s="170">
        <f>'Table de mortalité F'!AM60</f>
        <v>1.3219853500753373E-2</v>
      </c>
      <c r="K29" s="170">
        <f>'Table de mortalité F'!AN60</f>
        <v>1.3065181214794558E-2</v>
      </c>
      <c r="L29" s="170">
        <f>'Table de mortalité F'!AO60</f>
        <v>1.2916238148945901E-2</v>
      </c>
      <c r="M29" s="170">
        <f>'Table de mortalité F'!AP60</f>
        <v>1.2772867905492601E-2</v>
      </c>
      <c r="N29" s="170">
        <f>'Table de mortalité F'!AQ60</f>
        <v>1.2633643645322731E-2</v>
      </c>
      <c r="O29" s="170">
        <f>'Table de mortalité F'!AR60</f>
        <v>1.2498463658317777E-2</v>
      </c>
      <c r="P29" s="170">
        <f>'Table de mortalité F'!AS60</f>
        <v>1.236722978990544E-2</v>
      </c>
      <c r="Q29" s="170">
        <f>'Table de mortalité F'!AT60</f>
        <v>1.2239847323069415E-2</v>
      </c>
      <c r="R29" s="170">
        <f>'Table de mortalité F'!AU60</f>
        <v>1.2115000880374108E-2</v>
      </c>
      <c r="S29" s="170">
        <f>'Table de mortalité F'!AV60</f>
        <v>1.1992639371482329E-2</v>
      </c>
      <c r="T29" s="170">
        <f>'Table de mortalité F'!AW60</f>
        <v>1.1871513713830358E-2</v>
      </c>
      <c r="U29" s="170">
        <f>'Table de mortalité F'!AX60</f>
        <v>1.1752798576692054E-2</v>
      </c>
      <c r="V29" s="170">
        <f>'Table de mortalité F'!AY60</f>
        <v>1.1635270590925133E-2</v>
      </c>
      <c r="W29" s="170">
        <f>'Table de mortalité F'!AZ60</f>
        <v>1.1518917885015882E-2</v>
      </c>
      <c r="X29" s="170">
        <f>'Table de mortalité F'!BA60</f>
        <v>1.1403728706165723E-2</v>
      </c>
      <c r="Y29" s="170">
        <f>'Table de mortalité F'!BB60</f>
        <v>1.1289691419104067E-2</v>
      </c>
      <c r="Z29" s="170">
        <f>'Table de mortalité F'!BC60</f>
        <v>1.1176794504913027E-2</v>
      </c>
      <c r="AA29" s="170">
        <f>'Table de mortalité F'!BD60</f>
        <v>1.1065026559863897E-2</v>
      </c>
      <c r="AB29" s="170">
        <f>'Table de mortalité F'!BE60</f>
        <v>1.0954376294265258E-2</v>
      </c>
      <c r="AC29" s="170">
        <f>'Table de mortalité F'!BF60</f>
        <v>1.0844832531322606E-2</v>
      </c>
      <c r="AD29" s="170">
        <f>'Table de mortalité F'!BG60</f>
        <v>1.073638420600938E-2</v>
      </c>
      <c r="AE29" s="170">
        <f>'Table de mortalité F'!BH60</f>
        <v>1.0629020363949285E-2</v>
      </c>
      <c r="AF29" s="170">
        <f>'Table de mortalité F'!BI60</f>
        <v>1.0522730160309792E-2</v>
      </c>
      <c r="AG29" s="170">
        <f>AF29*(1-'Table de mortalité F'!$AC60)</f>
        <v>1.0417502858706695E-2</v>
      </c>
      <c r="AH29" s="170">
        <f>AG29*(1-'Table de mortalité F'!$AC60)</f>
        <v>1.0313327830119628E-2</v>
      </c>
      <c r="AI29" s="170">
        <f>AH29*(1-'Table de mortalité F'!$AC60)</f>
        <v>1.0210194551818432E-2</v>
      </c>
      <c r="AJ29" s="170">
        <f>AI29*(1-'Table de mortalité F'!$AC60)</f>
        <v>1.0108092606300247E-2</v>
      </c>
      <c r="AK29" s="170">
        <f>AJ29*(1-'Table de mortalité F'!$AC60)</f>
        <v>1.0007011680237245E-2</v>
      </c>
      <c r="AL29" s="170">
        <f>AK29*(1-'Table de mortalité F'!$AC60)</f>
        <v>9.9069415634348724E-3</v>
      </c>
      <c r="AM29" s="170">
        <f>AL29*(1-'Table de mortalité F'!$AC60)</f>
        <v>9.807872147800524E-3</v>
      </c>
      <c r="AN29" s="170">
        <f>AM29*(1-'Table de mortalité F'!$AC60)</f>
        <v>9.7097934263225185E-3</v>
      </c>
      <c r="AO29" s="170">
        <f>AN29*(1-'Table de mortalité F'!$AC60)</f>
        <v>9.6126954920592936E-3</v>
      </c>
      <c r="AP29" s="170">
        <f>AO29*(1-'Table de mortalité F'!$AC60)</f>
        <v>9.5165685371387011E-3</v>
      </c>
      <c r="AQ29" s="170">
        <f>AP29*(1-'Table de mortalité F'!$AC60)</f>
        <v>9.4214028517673135E-3</v>
      </c>
      <c r="AR29" s="170">
        <f>AQ29*(1-'Table de mortalité F'!$AC60)</f>
        <v>9.3271888232496405E-3</v>
      </c>
      <c r="AS29" s="170">
        <f>AR29*(1-'Table de mortalité F'!$AC60)</f>
        <v>9.2339169350171436E-3</v>
      </c>
      <c r="AT29" s="170">
        <f>AS29*(1-'Table de mortalité F'!$AC60)</f>
        <v>9.1415777656669722E-3</v>
      </c>
      <c r="AU29" s="170">
        <f>AT29*(1-'Table de mortalité F'!$AC60)</f>
        <v>9.0501619880103031E-3</v>
      </c>
      <c r="AV29" s="170">
        <f>AU29*(1-'Table de mortalité F'!$AC60)</f>
        <v>8.9596603681301994E-3</v>
      </c>
      <c r="AW29" s="170">
        <f>AV29*(1-'Table de mortalité F'!$AC60)</f>
        <v>8.8700637644488975E-3</v>
      </c>
      <c r="AX29" s="170">
        <f>AW29*(1-'Table de mortalité F'!$AC60)</f>
        <v>8.7813631268044076E-3</v>
      </c>
      <c r="AY29" s="170">
        <f>AX29*(1-'Table de mortalité F'!$AC60)</f>
        <v>8.6935494955363637E-3</v>
      </c>
      <c r="AZ29" s="170">
        <f>AY29*(1-'Table de mortalité F'!$AC60)</f>
        <v>8.6066140005810008E-3</v>
      </c>
      <c r="BA29" s="170">
        <f>AZ29*(1-'Table de mortalité F'!$AC60)</f>
        <v>8.5205478605751908E-3</v>
      </c>
      <c r="BB29" s="170">
        <f>BA29*(1-'Table de mortalité F'!$AC60)</f>
        <v>8.4353423819694389E-3</v>
      </c>
      <c r="BC29" s="170">
        <f>BB29*(1-'Table de mortalité F'!$AC60)</f>
        <v>8.3509889581497437E-3</v>
      </c>
      <c r="BD29" s="170">
        <f>BC29*(1-'Table de mortalité F'!$AC60)</f>
        <v>8.267479068568246E-3</v>
      </c>
      <c r="BE29" s="170">
        <f>BD29*(1-'Table de mortalité F'!$AC60)</f>
        <v>8.1848042778825628E-3</v>
      </c>
      <c r="BF29" s="170">
        <f>BE29*(1-'Table de mortalité F'!$AC60)</f>
        <v>8.1029562351037365E-3</v>
      </c>
      <c r="BG29" s="170">
        <f>BF29*(1-'Table de mortalité F'!$AC60)</f>
        <v>8.0219266727526994E-3</v>
      </c>
      <c r="BH29" s="170">
        <f>BG29*(1-'Table de mortalité F'!$AC60)</f>
        <v>7.9417074060251728E-3</v>
      </c>
      <c r="BI29" s="170">
        <f>BH29*(1-'Table de mortalité F'!$AC60)</f>
        <v>7.8622903319649218E-3</v>
      </c>
      <c r="BJ29" s="170">
        <f>BI29*(1-'Table de mortalité F'!$AC60)</f>
        <v>7.7836674286452722E-3</v>
      </c>
      <c r="BK29" s="170">
        <f>BJ29*(1-'Table de mortalité F'!$AC60)</f>
        <v>7.7058307543588197E-3</v>
      </c>
      <c r="BL29" s="170">
        <f>BK29*(1-'Table de mortalité F'!$AC60)</f>
        <v>7.6287724468152313E-3</v>
      </c>
      <c r="BM29" s="170">
        <f>BL29*(1-'Table de mortalité F'!$AC60)</f>
        <v>7.5524847223470788E-3</v>
      </c>
      <c r="BN29" s="170">
        <f>BM29*(1-'Table de mortalité F'!$AC60)</f>
        <v>7.4769598751236082E-3</v>
      </c>
      <c r="BO29" s="170">
        <f>BN29*(1-'Table de mortalité F'!$AC60)</f>
        <v>7.4021902763723724E-3</v>
      </c>
      <c r="BP29" s="170">
        <f>BO29*(1-'Table de mortalité F'!$AC60)</f>
        <v>7.3281683736086487E-3</v>
      </c>
      <c r="BQ29" s="170">
        <f>BP29*(1-'Table de mortalité F'!$AC60)</f>
        <v>7.2548866898725622E-3</v>
      </c>
      <c r="BR29" s="170">
        <f>BQ29*(1-'Table de mortalité F'!$AC60)</f>
        <v>7.1823378229738362E-3</v>
      </c>
      <c r="BS29" s="170">
        <f>BR29*(1-'Table de mortalité F'!$AC60)</f>
        <v>7.1105144447440975E-3</v>
      </c>
      <c r="BT29" s="170">
        <f>BS29*(1-'Table de mortalité F'!$AC60)</f>
        <v>7.0394093002966564E-3</v>
      </c>
      <c r="BU29" s="170">
        <f>BT29*(1-'Table de mortalité F'!$AC60)</f>
        <v>6.9690152072936894E-3</v>
      </c>
      <c r="BV29" s="170">
        <f>BU29*(1-'Table de mortalité F'!$AC60)</f>
        <v>6.8993250552207529E-3</v>
      </c>
      <c r="BW29" s="170">
        <f>BV29*(1-'Table de mortalité F'!$AC60)</f>
        <v>6.8303318046685456E-3</v>
      </c>
      <c r="BX29" s="170">
        <f>BW29*(1-'Table de mortalité F'!$AC60)</f>
        <v>6.7620284866218598E-3</v>
      </c>
      <c r="BY29" s="170">
        <f>BX29*(1-'Table de mortalité F'!$AC60)</f>
        <v>6.6944082017556415E-3</v>
      </c>
      <c r="BZ29" s="170">
        <f>BY29*(1-'Table de mortalité F'!$AC60)</f>
        <v>6.6274641197380853E-3</v>
      </c>
      <c r="CA29" s="170">
        <f>BZ29*(1-'Table de mortalité F'!$AC60)</f>
        <v>6.5611894785407047E-3</v>
      </c>
      <c r="CB29" s="170">
        <f>CA29*(1-'Table de mortalité F'!$AC60)</f>
        <v>6.4955775837552973E-3</v>
      </c>
      <c r="CC29" s="170">
        <f>CB29*(1-'Table de mortalité F'!$AC60)</f>
        <v>6.4306218079177441E-3</v>
      </c>
      <c r="CD29" s="170">
        <f>CC29*(1-'Table de mortalité F'!$AC60)</f>
        <v>6.3663155898385669E-3</v>
      </c>
      <c r="CE29" s="170">
        <f>CD29*(1-'Table de mortalité F'!$AC60)</f>
        <v>6.3026524339401813E-3</v>
      </c>
      <c r="CF29" s="170">
        <f>CE29*(1-'Table de mortalité F'!$AC60)</f>
        <v>6.2396259096007796E-3</v>
      </c>
      <c r="CG29" s="170">
        <f>CF29*(1-'Table de mortalité F'!$AC60)</f>
        <v>6.1772296505047718E-3</v>
      </c>
      <c r="CH29" s="170">
        <f>CG29*(1-'Table de mortalité F'!$AC60)</f>
        <v>6.115457353999724E-3</v>
      </c>
      <c r="CI29" s="170">
        <f>CH29*(1-'Table de mortalité F'!$AC60)</f>
        <v>6.0543027804597265E-3</v>
      </c>
      <c r="CJ29" s="170">
        <f>CI29*(1-'Table de mortalité F'!$AC60)</f>
        <v>5.9937597526551287E-3</v>
      </c>
      <c r="CK29" s="170">
        <f>CJ29*(1-'Table de mortalité F'!$AC60)</f>
        <v>5.9338221551285776E-3</v>
      </c>
      <c r="CL29" s="170">
        <f>CK29*(1-'Table de mortalité F'!$AC60)</f>
        <v>5.8744839335772916E-3</v>
      </c>
      <c r="CM29" s="170">
        <f>CL29*(1-'Table de mortalité F'!$AC60)</f>
        <v>5.8157390942415186E-3</v>
      </c>
      <c r="CN29" s="170">
        <f>CM29*(1-'Table de mortalité F'!$AC60)</f>
        <v>5.7575817032991033E-3</v>
      </c>
      <c r="CO29" s="170">
        <f>CN29*(1-'Table de mortalité F'!$AC60)</f>
        <v>5.7000058862661119E-3</v>
      </c>
      <c r="CP29" s="170">
        <f>CO29*(1-'Table de mortalité F'!$AC60)</f>
        <v>5.6430058274034509E-3</v>
      </c>
      <c r="CQ29" s="170">
        <f>CP29*(1-'Table de mortalité F'!$AC60)</f>
        <v>5.5865757691294163E-3</v>
      </c>
      <c r="CR29" s="170">
        <f>CQ29*(1-'Table de mortalité F'!$AC60)</f>
        <v>5.5307100114381225E-3</v>
      </c>
      <c r="CS29" s="170">
        <f>CR29*(1-'Table de mortalité F'!$AC60)</f>
        <v>5.4754029113237412E-3</v>
      </c>
      <c r="CT29" s="170">
        <f>CS29*(1-'Table de mortalité F'!$AC60)</f>
        <v>5.4206488822105036E-3</v>
      </c>
      <c r="CU29" s="170">
        <f>CT29*(1-'Table de mortalité F'!$AC60)</f>
        <v>5.3664423933883982E-3</v>
      </c>
      <c r="CV29" s="170">
        <f>CU29*(1-'Table de mortalité F'!$AC60)</f>
        <v>5.3127779694545144E-3</v>
      </c>
      <c r="CW29" s="170">
        <f>CV29*(1-'Table de mortalité F'!$AC60)</f>
        <v>5.2596501897599693E-3</v>
      </c>
      <c r="CX29" s="170">
        <f>CW29*(1-'Table de mortalité F'!$AC60)</f>
        <v>5.2070536878623692E-3</v>
      </c>
      <c r="CY29" s="170">
        <f>CX29*(1-'Table de mortalité F'!$AC60)</f>
        <v>5.1549831509837456E-3</v>
      </c>
      <c r="CZ29" s="170">
        <f>CY29*(1-'Table de mortalité F'!$AC60)</f>
        <v>5.1034333194739084E-3</v>
      </c>
      <c r="DA29" s="170">
        <f>CZ29*(1-'Table de mortalité F'!$AC60)</f>
        <v>5.0523989862791691E-3</v>
      </c>
      <c r="DB29" s="170">
        <f>DA29*(1-'Table de mortalité F'!$AC60)</f>
        <v>5.0018749964163773E-3</v>
      </c>
      <c r="DC29" s="170">
        <f>DB29*(1-'Table de mortalité F'!$AC60)</f>
        <v>4.9518562464522138E-3</v>
      </c>
      <c r="DD29" s="170">
        <f>DC29*(1-'Table de mortalité F'!$AC60)</f>
        <v>4.9023376839876917E-3</v>
      </c>
      <c r="DE29" s="170">
        <f>DD29*(1-'Table de mortalité F'!$AC60)</f>
        <v>4.8533143071478151E-3</v>
      </c>
      <c r="DF29" s="170">
        <f>DE29*(1-'Table de mortalité F'!$AC60)</f>
        <v>4.8047811640763369E-3</v>
      </c>
      <c r="DG29" s="170">
        <f>DF29*(1-'Table de mortalité F'!$AC60)</f>
        <v>4.7567333524355737E-3</v>
      </c>
      <c r="DH29" s="170">
        <f>DG29*(1-'Table de mortalité F'!$AC60)</f>
        <v>4.709166018911218E-3</v>
      </c>
      <c r="DI29" s="170">
        <f>DH29*(1-'Table de mortalité F'!$AC60)</f>
        <v>4.6620743587221054E-3</v>
      </c>
      <c r="DJ29" s="170">
        <f>DI29*(1-'Table de mortalité F'!$AC60)</f>
        <v>4.6154536151348843E-3</v>
      </c>
      <c r="DK29" s="170">
        <f>DJ29*(1-'Table de mortalité F'!$AC60)</f>
        <v>4.5692990789835356E-3</v>
      </c>
    </row>
    <row r="30" spans="1:115" x14ac:dyDescent="0.25">
      <c r="A30" s="16"/>
      <c r="B30" s="16">
        <v>74</v>
      </c>
      <c r="C30" s="16"/>
      <c r="D30" s="170">
        <f>'Table de mortalité F'!AG61</f>
        <v>1.5917000000000001E-2</v>
      </c>
      <c r="E30" s="170">
        <f>'Table de mortalité F'!AH61</f>
        <v>1.5678245E-2</v>
      </c>
      <c r="F30" s="170">
        <f>'Table de mortalité F'!AI61</f>
        <v>1.5454046096500001E-2</v>
      </c>
      <c r="G30" s="170">
        <f>'Table de mortalité F'!AJ61</f>
        <v>1.524232566497795E-2</v>
      </c>
      <c r="H30" s="170">
        <f>'Table de mortalité F'!AK61</f>
        <v>1.5041126966200241E-2</v>
      </c>
      <c r="I30" s="170">
        <f>'Table de mortalité F'!AL61</f>
        <v>1.4850104653729497E-2</v>
      </c>
      <c r="J30" s="170">
        <f>'Table de mortalité F'!AM61</f>
        <v>1.4668933376953998E-2</v>
      </c>
      <c r="K30" s="170">
        <f>'Table de mortalité F'!AN61</f>
        <v>1.449583996310594E-2</v>
      </c>
      <c r="L30" s="170">
        <f>'Table de mortalité F'!AO61</f>
        <v>1.4329137803530222E-2</v>
      </c>
      <c r="M30" s="170">
        <f>'Table de mortalité F'!AP61</f>
        <v>1.4168651460130684E-2</v>
      </c>
      <c r="N30" s="170">
        <f>'Table de mortalité F'!AQ61</f>
        <v>1.401421315921526E-2</v>
      </c>
      <c r="O30" s="170">
        <f>'Table de mortalité F'!AR61</f>
        <v>1.3864261078411657E-2</v>
      </c>
      <c r="P30" s="170">
        <f>'Table de mortalité F'!AS61</f>
        <v>1.3718686337088335E-2</v>
      </c>
      <c r="Q30" s="170">
        <f>'Table de mortalité F'!AT61</f>
        <v>1.3576011999182618E-2</v>
      </c>
      <c r="R30" s="170">
        <f>'Table de mortalité F'!AU61</f>
        <v>1.3437536676790955E-2</v>
      </c>
      <c r="S30" s="170">
        <f>'Table de mortalité F'!AV61</f>
        <v>1.3301817556355367E-2</v>
      </c>
      <c r="T30" s="170">
        <f>'Table de mortalité F'!AW61</f>
        <v>1.3167469199036178E-2</v>
      </c>
      <c r="U30" s="170">
        <f>'Table de mortalité F'!AX61</f>
        <v>1.3035794507045815E-2</v>
      </c>
      <c r="V30" s="170">
        <f>'Table de mortalité F'!AY61</f>
        <v>1.2905436561975356E-2</v>
      </c>
      <c r="W30" s="170">
        <f>'Table de mortalité F'!AZ61</f>
        <v>1.2776382196355603E-2</v>
      </c>
      <c r="X30" s="170">
        <f>'Table de mortalité F'!BA61</f>
        <v>1.2648618374392047E-2</v>
      </c>
      <c r="Y30" s="170">
        <f>'Table de mortalité F'!BB61</f>
        <v>1.2522132190648126E-2</v>
      </c>
      <c r="Z30" s="170">
        <f>'Table de mortalité F'!BC61</f>
        <v>1.2396910868741645E-2</v>
      </c>
      <c r="AA30" s="170">
        <f>'Table de mortalité F'!BD61</f>
        <v>1.2272941760054229E-2</v>
      </c>
      <c r="AB30" s="170">
        <f>'Table de mortalité F'!BE61</f>
        <v>1.2150212342453686E-2</v>
      </c>
      <c r="AC30" s="170">
        <f>'Table de mortalité F'!BF61</f>
        <v>1.2028710219029149E-2</v>
      </c>
      <c r="AD30" s="170">
        <f>'Table de mortalité F'!BG61</f>
        <v>1.1908423116838858E-2</v>
      </c>
      <c r="AE30" s="170">
        <f>'Table de mortalité F'!BH61</f>
        <v>1.1789338885670469E-2</v>
      </c>
      <c r="AF30" s="170">
        <f>'Table de mortalité F'!BI61</f>
        <v>1.1671445496813765E-2</v>
      </c>
      <c r="AG30" s="170">
        <f>AF30*(1-'Table de mortalité F'!$AC61)</f>
        <v>1.1554731041845626E-2</v>
      </c>
      <c r="AH30" s="170">
        <f>AG30*(1-'Table de mortalité F'!$AC61)</f>
        <v>1.1439183731427169E-2</v>
      </c>
      <c r="AI30" s="170">
        <f>AH30*(1-'Table de mortalité F'!$AC61)</f>
        <v>1.1324791894112897E-2</v>
      </c>
      <c r="AJ30" s="170">
        <f>AI30*(1-'Table de mortalité F'!$AC61)</f>
        <v>1.1211543975171769E-2</v>
      </c>
      <c r="AK30" s="170">
        <f>AJ30*(1-'Table de mortalité F'!$AC61)</f>
        <v>1.1099428535420052E-2</v>
      </c>
      <c r="AL30" s="170">
        <f>AK30*(1-'Table de mortalité F'!$AC61)</f>
        <v>1.0988434250065852E-2</v>
      </c>
      <c r="AM30" s="170">
        <f>AL30*(1-'Table de mortalité F'!$AC61)</f>
        <v>1.0878549907565193E-2</v>
      </c>
      <c r="AN30" s="170">
        <f>AM30*(1-'Table de mortalité F'!$AC61)</f>
        <v>1.076976440848954E-2</v>
      </c>
      <c r="AO30" s="170">
        <f>AN30*(1-'Table de mortalité F'!$AC61)</f>
        <v>1.0662066764404645E-2</v>
      </c>
      <c r="AP30" s="170">
        <f>AO30*(1-'Table de mortalité F'!$AC61)</f>
        <v>1.0555446096760599E-2</v>
      </c>
      <c r="AQ30" s="170">
        <f>AP30*(1-'Table de mortalité F'!$AC61)</f>
        <v>1.0449891635792992E-2</v>
      </c>
      <c r="AR30" s="170">
        <f>AQ30*(1-'Table de mortalité F'!$AC61)</f>
        <v>1.0345392719435062E-2</v>
      </c>
      <c r="AS30" s="170">
        <f>AR30*(1-'Table de mortalité F'!$AC61)</f>
        <v>1.0241938792240711E-2</v>
      </c>
      <c r="AT30" s="170">
        <f>AS30*(1-'Table de mortalité F'!$AC61)</f>
        <v>1.0139519404318304E-2</v>
      </c>
      <c r="AU30" s="170">
        <f>AT30*(1-'Table de mortalité F'!$AC61)</f>
        <v>1.0038124210275121E-2</v>
      </c>
      <c r="AV30" s="170">
        <f>AU30*(1-'Table de mortalité F'!$AC61)</f>
        <v>9.9377429681723698E-3</v>
      </c>
      <c r="AW30" s="170">
        <f>AV30*(1-'Table de mortalité F'!$AC61)</f>
        <v>9.8383655384906461E-3</v>
      </c>
      <c r="AX30" s="170">
        <f>AW30*(1-'Table de mortalité F'!$AC61)</f>
        <v>9.7399818831057396E-3</v>
      </c>
      <c r="AY30" s="170">
        <f>AX30*(1-'Table de mortalité F'!$AC61)</f>
        <v>9.6425820642746813E-3</v>
      </c>
      <c r="AZ30" s="170">
        <f>AY30*(1-'Table de mortalité F'!$AC61)</f>
        <v>9.5461562436319342E-3</v>
      </c>
      <c r="BA30" s="170">
        <f>AZ30*(1-'Table de mortalité F'!$AC61)</f>
        <v>9.4506946811956146E-3</v>
      </c>
      <c r="BB30" s="170">
        <f>BA30*(1-'Table de mortalité F'!$AC61)</f>
        <v>9.3561877343836582E-3</v>
      </c>
      <c r="BC30" s="170">
        <f>BB30*(1-'Table de mortalité F'!$AC61)</f>
        <v>9.2626258570398211E-3</v>
      </c>
      <c r="BD30" s="170">
        <f>BC30*(1-'Table de mortalité F'!$AC61)</f>
        <v>9.1699995984694232E-3</v>
      </c>
      <c r="BE30" s="170">
        <f>BD30*(1-'Table de mortalité F'!$AC61)</f>
        <v>9.0782996024847285E-3</v>
      </c>
      <c r="BF30" s="170">
        <f>BE30*(1-'Table de mortalité F'!$AC61)</f>
        <v>8.9875166064598815E-3</v>
      </c>
      <c r="BG30" s="170">
        <f>BF30*(1-'Table de mortalité F'!$AC61)</f>
        <v>8.8976414403952823E-3</v>
      </c>
      <c r="BH30" s="170">
        <f>BG30*(1-'Table de mortalité F'!$AC61)</f>
        <v>8.8086650259913291E-3</v>
      </c>
      <c r="BI30" s="170">
        <f>BH30*(1-'Table de mortalité F'!$AC61)</f>
        <v>8.7205783757314161E-3</v>
      </c>
      <c r="BJ30" s="170">
        <f>BI30*(1-'Table de mortalité F'!$AC61)</f>
        <v>8.633372591974102E-3</v>
      </c>
      <c r="BK30" s="170">
        <f>BJ30*(1-'Table de mortalité F'!$AC61)</f>
        <v>8.54703886605436E-3</v>
      </c>
      <c r="BL30" s="170">
        <f>BK30*(1-'Table de mortalité F'!$AC61)</f>
        <v>8.4615684773938164E-3</v>
      </c>
      <c r="BM30" s="170">
        <f>BL30*(1-'Table de mortalité F'!$AC61)</f>
        <v>8.3769527926198777E-3</v>
      </c>
      <c r="BN30" s="170">
        <f>BM30*(1-'Table de mortalité F'!$AC61)</f>
        <v>8.2931832646936793E-3</v>
      </c>
      <c r="BO30" s="170">
        <f>BN30*(1-'Table de mortalité F'!$AC61)</f>
        <v>8.2102514320467421E-3</v>
      </c>
      <c r="BP30" s="170">
        <f>BO30*(1-'Table de mortalité F'!$AC61)</f>
        <v>8.1281489177262752E-3</v>
      </c>
      <c r="BQ30" s="170">
        <f>BP30*(1-'Table de mortalité F'!$AC61)</f>
        <v>8.0468674285490115E-3</v>
      </c>
      <c r="BR30" s="170">
        <f>BQ30*(1-'Table de mortalité F'!$AC61)</f>
        <v>7.966398754263521E-3</v>
      </c>
      <c r="BS30" s="170">
        <f>BR30*(1-'Table de mortalité F'!$AC61)</f>
        <v>7.8867347667208858E-3</v>
      </c>
      <c r="BT30" s="170">
        <f>BS30*(1-'Table de mortalité F'!$AC61)</f>
        <v>7.8078674190536768E-3</v>
      </c>
      <c r="BU30" s="170">
        <f>BT30*(1-'Table de mortalité F'!$AC61)</f>
        <v>7.7297887448631395E-3</v>
      </c>
      <c r="BV30" s="170">
        <f>BU30*(1-'Table de mortalité F'!$AC61)</f>
        <v>7.652490857414508E-3</v>
      </c>
      <c r="BW30" s="170">
        <f>BV30*(1-'Table de mortalité F'!$AC61)</f>
        <v>7.5759659488403627E-3</v>
      </c>
      <c r="BX30" s="170">
        <f>BW30*(1-'Table de mortalité F'!$AC61)</f>
        <v>7.5002062893519588E-3</v>
      </c>
      <c r="BY30" s="170">
        <f>BX30*(1-'Table de mortalité F'!$AC61)</f>
        <v>7.4252042264584392E-3</v>
      </c>
      <c r="BZ30" s="170">
        <f>BY30*(1-'Table de mortalité F'!$AC61)</f>
        <v>7.3509521841938546E-3</v>
      </c>
      <c r="CA30" s="170">
        <f>BZ30*(1-'Table de mortalité F'!$AC61)</f>
        <v>7.2774426623519158E-3</v>
      </c>
      <c r="CB30" s="170">
        <f>CA30*(1-'Table de mortalité F'!$AC61)</f>
        <v>7.2046682357283969E-3</v>
      </c>
      <c r="CC30" s="170">
        <f>CB30*(1-'Table de mortalité F'!$AC61)</f>
        <v>7.1326215533711133E-3</v>
      </c>
      <c r="CD30" s="170">
        <f>CC30*(1-'Table de mortalité F'!$AC61)</f>
        <v>7.0612953378374017E-3</v>
      </c>
      <c r="CE30" s="170">
        <f>CD30*(1-'Table de mortalité F'!$AC61)</f>
        <v>6.9906823844590278E-3</v>
      </c>
      <c r="CF30" s="170">
        <f>CE30*(1-'Table de mortalité F'!$AC61)</f>
        <v>6.9207755606144374E-3</v>
      </c>
      <c r="CG30" s="170">
        <f>CF30*(1-'Table de mortalité F'!$AC61)</f>
        <v>6.8515678050082929E-3</v>
      </c>
      <c r="CH30" s="170">
        <f>CG30*(1-'Table de mortalité F'!$AC61)</f>
        <v>6.7830521269582099E-3</v>
      </c>
      <c r="CI30" s="170">
        <f>CH30*(1-'Table de mortalité F'!$AC61)</f>
        <v>6.7152216056886281E-3</v>
      </c>
      <c r="CJ30" s="170">
        <f>CI30*(1-'Table de mortalité F'!$AC61)</f>
        <v>6.6480693896317422E-3</v>
      </c>
      <c r="CK30" s="170">
        <f>CJ30*(1-'Table de mortalité F'!$AC61)</f>
        <v>6.5815886957354243E-3</v>
      </c>
      <c r="CL30" s="170">
        <f>CK30*(1-'Table de mortalité F'!$AC61)</f>
        <v>6.5157728087780701E-3</v>
      </c>
      <c r="CM30" s="170">
        <f>CL30*(1-'Table de mortalité F'!$AC61)</f>
        <v>6.4506150806902893E-3</v>
      </c>
      <c r="CN30" s="170">
        <f>CM30*(1-'Table de mortalité F'!$AC61)</f>
        <v>6.3861089298833862E-3</v>
      </c>
      <c r="CO30" s="170">
        <f>CN30*(1-'Table de mortalité F'!$AC61)</f>
        <v>6.3222478405845521E-3</v>
      </c>
      <c r="CP30" s="170">
        <f>CO30*(1-'Table de mortalité F'!$AC61)</f>
        <v>6.2590253621787068E-3</v>
      </c>
      <c r="CQ30" s="170">
        <f>CP30*(1-'Table de mortalité F'!$AC61)</f>
        <v>6.1964351085569197E-3</v>
      </c>
      <c r="CR30" s="170">
        <f>CQ30*(1-'Table de mortalité F'!$AC61)</f>
        <v>6.1344707574713508E-3</v>
      </c>
      <c r="CS30" s="170">
        <f>CR30*(1-'Table de mortalité F'!$AC61)</f>
        <v>6.073126049896637E-3</v>
      </c>
      <c r="CT30" s="170">
        <f>CS30*(1-'Table de mortalité F'!$AC61)</f>
        <v>6.0123947893976704E-3</v>
      </c>
      <c r="CU30" s="170">
        <f>CT30*(1-'Table de mortalité F'!$AC61)</f>
        <v>5.9522708415036939E-3</v>
      </c>
      <c r="CV30" s="170">
        <f>CU30*(1-'Table de mortalité F'!$AC61)</f>
        <v>5.892748133088657E-3</v>
      </c>
      <c r="CW30" s="170">
        <f>CV30*(1-'Table de mortalité F'!$AC61)</f>
        <v>5.8338206517577701E-3</v>
      </c>
      <c r="CX30" s="170">
        <f>CW30*(1-'Table de mortalité F'!$AC61)</f>
        <v>5.7754824452401921E-3</v>
      </c>
      <c r="CY30" s="170">
        <f>CX30*(1-'Table de mortalité F'!$AC61)</f>
        <v>5.7177276207877898E-3</v>
      </c>
      <c r="CZ30" s="170">
        <f>CY30*(1-'Table de mortalité F'!$AC61)</f>
        <v>5.6605503445799118E-3</v>
      </c>
      <c r="DA30" s="170">
        <f>CZ30*(1-'Table de mortalité F'!$AC61)</f>
        <v>5.6039448411341125E-3</v>
      </c>
      <c r="DB30" s="170">
        <f>DA30*(1-'Table de mortalité F'!$AC61)</f>
        <v>5.5479053927227715E-3</v>
      </c>
      <c r="DC30" s="170">
        <f>DB30*(1-'Table de mortalité F'!$AC61)</f>
        <v>5.4924263387955436E-3</v>
      </c>
      <c r="DD30" s="170">
        <f>DC30*(1-'Table de mortalité F'!$AC61)</f>
        <v>5.4375020754075885E-3</v>
      </c>
      <c r="DE30" s="170">
        <f>DD30*(1-'Table de mortalité F'!$AC61)</f>
        <v>5.3831270546535123E-3</v>
      </c>
      <c r="DF30" s="170">
        <f>DE30*(1-'Table de mortalité F'!$AC61)</f>
        <v>5.3292957841069768E-3</v>
      </c>
      <c r="DG30" s="170">
        <f>DF30*(1-'Table de mortalité F'!$AC61)</f>
        <v>5.2760028262659074E-3</v>
      </c>
      <c r="DH30" s="170">
        <f>DG30*(1-'Table de mortalité F'!$AC61)</f>
        <v>5.223242798003248E-3</v>
      </c>
      <c r="DI30" s="170">
        <f>DH30*(1-'Table de mortalité F'!$AC61)</f>
        <v>5.1710103700232154E-3</v>
      </c>
      <c r="DJ30" s="170">
        <f>DI30*(1-'Table de mortalité F'!$AC61)</f>
        <v>5.119300266322983E-3</v>
      </c>
      <c r="DK30" s="170">
        <f>DJ30*(1-'Table de mortalité F'!$AC61)</f>
        <v>5.0681072636597534E-3</v>
      </c>
    </row>
    <row r="31" spans="1:115" x14ac:dyDescent="0.25">
      <c r="A31" s="16"/>
      <c r="B31" s="16">
        <v>75</v>
      </c>
      <c r="C31" s="16"/>
      <c r="D31" s="170">
        <f>'Table de mortalité F'!AG62</f>
        <v>1.7765000000000003E-2</v>
      </c>
      <c r="E31" s="170">
        <f>'Table de mortalité F'!AH62</f>
        <v>1.7494972000000004E-2</v>
      </c>
      <c r="F31" s="170">
        <f>'Table de mortalité F'!AI62</f>
        <v>1.7241294906000005E-2</v>
      </c>
      <c r="G31" s="170">
        <f>'Table de mortalité F'!AJ62</f>
        <v>1.7003365036297204E-2</v>
      </c>
      <c r="H31" s="170">
        <f>'Table de mortalité F'!AK62</f>
        <v>1.6777220281314453E-2</v>
      </c>
      <c r="I31" s="170">
        <f>'Table de mortalité F'!AL62</f>
        <v>1.6562471861713626E-2</v>
      </c>
      <c r="J31" s="170">
        <f>'Table de mortalité F'!AM62</f>
        <v>1.635875345781455E-2</v>
      </c>
      <c r="K31" s="170">
        <f>'Table de mortalité F'!AN62</f>
        <v>1.6164084291666558E-2</v>
      </c>
      <c r="L31" s="170">
        <f>'Table de mortalité F'!AO62</f>
        <v>1.5978197322312392E-2</v>
      </c>
      <c r="M31" s="170">
        <f>'Table de mortalité F'!AP62</f>
        <v>1.5799241512302494E-2</v>
      </c>
      <c r="N31" s="170">
        <f>'Table de mortalité F'!AQ62</f>
        <v>1.5625449855667165E-2</v>
      </c>
      <c r="O31" s="170">
        <f>'Table de mortalité F'!AR62</f>
        <v>1.5458257542211525E-2</v>
      </c>
      <c r="P31" s="170">
        <f>'Table de mortalité F'!AS62</f>
        <v>1.5295945838018304E-2</v>
      </c>
      <c r="Q31" s="170">
        <f>'Table de mortalité F'!AT62</f>
        <v>1.5136868001302914E-2</v>
      </c>
      <c r="R31" s="170">
        <f>'Table de mortalité F'!AU62</f>
        <v>1.4980958260889495E-2</v>
      </c>
      <c r="S31" s="170">
        <f>'Table de mortalité F'!AV62</f>
        <v>1.4828152486628422E-2</v>
      </c>
      <c r="T31" s="170">
        <f>'Table de mortalité F'!AW62</f>
        <v>1.4678388146513476E-2</v>
      </c>
      <c r="U31" s="170">
        <f>'Table de mortalité F'!AX62</f>
        <v>1.4531604265048341E-2</v>
      </c>
      <c r="V31" s="170">
        <f>'Table de mortalité F'!AY62</f>
        <v>1.4386288222397858E-2</v>
      </c>
      <c r="W31" s="170">
        <f>'Table de mortalité F'!AZ62</f>
        <v>1.4242425340173878E-2</v>
      </c>
      <c r="X31" s="170">
        <f>'Table de mortalité F'!BA62</f>
        <v>1.4100001086772139E-2</v>
      </c>
      <c r="Y31" s="170">
        <f>'Table de mortalité F'!BB62</f>
        <v>1.3959001075904417E-2</v>
      </c>
      <c r="Z31" s="170">
        <f>'Table de mortalité F'!BC62</f>
        <v>1.3819411065145372E-2</v>
      </c>
      <c r="AA31" s="170">
        <f>'Table de mortalité F'!BD62</f>
        <v>1.3681216954493917E-2</v>
      </c>
      <c r="AB31" s="170">
        <f>'Table de mortalité F'!BE62</f>
        <v>1.3544404784948979E-2</v>
      </c>
      <c r="AC31" s="170">
        <f>'Table de mortalité F'!BF62</f>
        <v>1.3408960737099488E-2</v>
      </c>
      <c r="AD31" s="170">
        <f>'Table de mortalité F'!BG62</f>
        <v>1.3274871129728494E-2</v>
      </c>
      <c r="AE31" s="170">
        <f>'Table de mortalité F'!BH62</f>
        <v>1.3142122418431209E-2</v>
      </c>
      <c r="AF31" s="170">
        <f>'Table de mortalité F'!BI62</f>
        <v>1.3010701194246898E-2</v>
      </c>
      <c r="AG31" s="170">
        <f>AF31*(1-'Table de mortalité F'!$AC62)</f>
        <v>1.2880594182304429E-2</v>
      </c>
      <c r="AH31" s="170">
        <f>AG31*(1-'Table de mortalité F'!$AC62)</f>
        <v>1.2751788240481385E-2</v>
      </c>
      <c r="AI31" s="170">
        <f>AH31*(1-'Table de mortalité F'!$AC62)</f>
        <v>1.262427035807657E-2</v>
      </c>
      <c r="AJ31" s="170">
        <f>AI31*(1-'Table de mortalité F'!$AC62)</f>
        <v>1.2498027654495805E-2</v>
      </c>
      <c r="AK31" s="170">
        <f>AJ31*(1-'Table de mortalité F'!$AC62)</f>
        <v>1.2373047377950848E-2</v>
      </c>
      <c r="AL31" s="170">
        <f>AK31*(1-'Table de mortalité F'!$AC62)</f>
        <v>1.2249316904171338E-2</v>
      </c>
      <c r="AM31" s="170">
        <f>AL31*(1-'Table de mortalité F'!$AC62)</f>
        <v>1.2126823735129624E-2</v>
      </c>
      <c r="AN31" s="170">
        <f>AM31*(1-'Table de mortalité F'!$AC62)</f>
        <v>1.2005555497778328E-2</v>
      </c>
      <c r="AO31" s="170">
        <f>AN31*(1-'Table de mortalité F'!$AC62)</f>
        <v>1.1885499942800545E-2</v>
      </c>
      <c r="AP31" s="170">
        <f>AO31*(1-'Table de mortalité F'!$AC62)</f>
        <v>1.176664494337254E-2</v>
      </c>
      <c r="AQ31" s="170">
        <f>AP31*(1-'Table de mortalité F'!$AC62)</f>
        <v>1.1648978493938814E-2</v>
      </c>
      <c r="AR31" s="170">
        <f>AQ31*(1-'Table de mortalité F'!$AC62)</f>
        <v>1.1532488708999426E-2</v>
      </c>
      <c r="AS31" s="170">
        <f>AR31*(1-'Table de mortalité F'!$AC62)</f>
        <v>1.141716382190943E-2</v>
      </c>
      <c r="AT31" s="170">
        <f>AS31*(1-'Table de mortalité F'!$AC62)</f>
        <v>1.1302992183690337E-2</v>
      </c>
      <c r="AU31" s="170">
        <f>AT31*(1-'Table de mortalité F'!$AC62)</f>
        <v>1.1189962261853433E-2</v>
      </c>
      <c r="AV31" s="170">
        <f>AU31*(1-'Table de mortalité F'!$AC62)</f>
        <v>1.1078062639234897E-2</v>
      </c>
      <c r="AW31" s="170">
        <f>AV31*(1-'Table de mortalité F'!$AC62)</f>
        <v>1.0967282012842548E-2</v>
      </c>
      <c r="AX31" s="170">
        <f>AW31*(1-'Table de mortalité F'!$AC62)</f>
        <v>1.0857609192714123E-2</v>
      </c>
      <c r="AY31" s="170">
        <f>AX31*(1-'Table de mortalité F'!$AC62)</f>
        <v>1.0749033100786981E-2</v>
      </c>
      <c r="AZ31" s="170">
        <f>AY31*(1-'Table de mortalité F'!$AC62)</f>
        <v>1.0641542769779111E-2</v>
      </c>
      <c r="BA31" s="170">
        <f>AZ31*(1-'Table de mortalité F'!$AC62)</f>
        <v>1.053512734208132E-2</v>
      </c>
      <c r="BB31" s="170">
        <f>BA31*(1-'Table de mortalité F'!$AC62)</f>
        <v>1.0429776068660506E-2</v>
      </c>
      <c r="BC31" s="170">
        <f>BB31*(1-'Table de mortalité F'!$AC62)</f>
        <v>1.0325478307973901E-2</v>
      </c>
      <c r="BD31" s="170">
        <f>BC31*(1-'Table de mortalité F'!$AC62)</f>
        <v>1.0222223524894162E-2</v>
      </c>
      <c r="BE31" s="170">
        <f>BD31*(1-'Table de mortalité F'!$AC62)</f>
        <v>1.0120001289645221E-2</v>
      </c>
      <c r="BF31" s="170">
        <f>BE31*(1-'Table de mortalité F'!$AC62)</f>
        <v>1.0018801276748769E-2</v>
      </c>
      <c r="BG31" s="170">
        <f>BF31*(1-'Table de mortalité F'!$AC62)</f>
        <v>9.918613263981281E-3</v>
      </c>
      <c r="BH31" s="170">
        <f>BG31*(1-'Table de mortalité F'!$AC62)</f>
        <v>9.8194271313414676E-3</v>
      </c>
      <c r="BI31" s="170">
        <f>BH31*(1-'Table de mortalité F'!$AC62)</f>
        <v>9.721232860028052E-3</v>
      </c>
      <c r="BJ31" s="170">
        <f>BI31*(1-'Table de mortalité F'!$AC62)</f>
        <v>9.6240205314277721E-3</v>
      </c>
      <c r="BK31" s="170">
        <f>BJ31*(1-'Table de mortalité F'!$AC62)</f>
        <v>9.5277803261134934E-3</v>
      </c>
      <c r="BL31" s="170">
        <f>BK31*(1-'Table de mortalité F'!$AC62)</f>
        <v>9.4325025228523592E-3</v>
      </c>
      <c r="BM31" s="170">
        <f>BL31*(1-'Table de mortalité F'!$AC62)</f>
        <v>9.3381774976238358E-3</v>
      </c>
      <c r="BN31" s="170">
        <f>BM31*(1-'Table de mortalité F'!$AC62)</f>
        <v>9.2447957226475981E-3</v>
      </c>
      <c r="BO31" s="170">
        <f>BN31*(1-'Table de mortalité F'!$AC62)</f>
        <v>9.1523477654211222E-3</v>
      </c>
      <c r="BP31" s="170">
        <f>BO31*(1-'Table de mortalité F'!$AC62)</f>
        <v>9.0608242877669113E-3</v>
      </c>
      <c r="BQ31" s="170">
        <f>BP31*(1-'Table de mortalité F'!$AC62)</f>
        <v>8.970216044889243E-3</v>
      </c>
      <c r="BR31" s="170">
        <f>BQ31*(1-'Table de mortalité F'!$AC62)</f>
        <v>8.8805138844403504E-3</v>
      </c>
      <c r="BS31" s="170">
        <f>BR31*(1-'Table de mortalité F'!$AC62)</f>
        <v>8.7917087455959466E-3</v>
      </c>
      <c r="BT31" s="170">
        <f>BS31*(1-'Table de mortalité F'!$AC62)</f>
        <v>8.7037916581399876E-3</v>
      </c>
      <c r="BU31" s="170">
        <f>BT31*(1-'Table de mortalité F'!$AC62)</f>
        <v>8.6167537415585884E-3</v>
      </c>
      <c r="BV31" s="170">
        <f>BU31*(1-'Table de mortalité F'!$AC62)</f>
        <v>8.5305862041430026E-3</v>
      </c>
      <c r="BW31" s="170">
        <f>BV31*(1-'Table de mortalité F'!$AC62)</f>
        <v>8.4452803421015722E-3</v>
      </c>
      <c r="BX31" s="170">
        <f>BW31*(1-'Table de mortalité F'!$AC62)</f>
        <v>8.3608275386805563E-3</v>
      </c>
      <c r="BY31" s="170">
        <f>BX31*(1-'Table de mortalité F'!$AC62)</f>
        <v>8.2772192632937502E-3</v>
      </c>
      <c r="BZ31" s="170">
        <f>BY31*(1-'Table de mortalité F'!$AC62)</f>
        <v>8.1944470706608128E-3</v>
      </c>
      <c r="CA31" s="170">
        <f>BZ31*(1-'Table de mortalité F'!$AC62)</f>
        <v>8.112502599954205E-3</v>
      </c>
      <c r="CB31" s="170">
        <f>CA31*(1-'Table de mortalité F'!$AC62)</f>
        <v>8.0313775739546626E-3</v>
      </c>
      <c r="CC31" s="170">
        <f>CB31*(1-'Table de mortalité F'!$AC62)</f>
        <v>7.9510637982151151E-3</v>
      </c>
      <c r="CD31" s="170">
        <f>CC31*(1-'Table de mortalité F'!$AC62)</f>
        <v>7.8715531602329639E-3</v>
      </c>
      <c r="CE31" s="170">
        <f>CD31*(1-'Table de mortalité F'!$AC62)</f>
        <v>7.792837628630634E-3</v>
      </c>
      <c r="CF31" s="170">
        <f>CE31*(1-'Table de mortalité F'!$AC62)</f>
        <v>7.7149092523443276E-3</v>
      </c>
      <c r="CG31" s="170">
        <f>CF31*(1-'Table de mortalité F'!$AC62)</f>
        <v>7.6377601598208843E-3</v>
      </c>
      <c r="CH31" s="170">
        <f>CG31*(1-'Table de mortalité F'!$AC62)</f>
        <v>7.5613825582226757E-3</v>
      </c>
      <c r="CI31" s="170">
        <f>CH31*(1-'Table de mortalité F'!$AC62)</f>
        <v>7.4857687326404486E-3</v>
      </c>
      <c r="CJ31" s="170">
        <f>CI31*(1-'Table de mortalité F'!$AC62)</f>
        <v>7.4109110453140442E-3</v>
      </c>
      <c r="CK31" s="170">
        <f>CJ31*(1-'Table de mortalité F'!$AC62)</f>
        <v>7.3368019348609035E-3</v>
      </c>
      <c r="CL31" s="170">
        <f>CK31*(1-'Table de mortalité F'!$AC62)</f>
        <v>7.2634339155122941E-3</v>
      </c>
      <c r="CM31" s="170">
        <f>CL31*(1-'Table de mortalité F'!$AC62)</f>
        <v>7.1907995763571715E-3</v>
      </c>
      <c r="CN31" s="170">
        <f>CM31*(1-'Table de mortalité F'!$AC62)</f>
        <v>7.1188915805935997E-3</v>
      </c>
      <c r="CO31" s="170">
        <f>CN31*(1-'Table de mortalité F'!$AC62)</f>
        <v>7.0477026647876636E-3</v>
      </c>
      <c r="CP31" s="170">
        <f>CO31*(1-'Table de mortalité F'!$AC62)</f>
        <v>6.9772256381397868E-3</v>
      </c>
      <c r="CQ31" s="170">
        <f>CP31*(1-'Table de mortalité F'!$AC62)</f>
        <v>6.9074533817583888E-3</v>
      </c>
      <c r="CR31" s="170">
        <f>CQ31*(1-'Table de mortalité F'!$AC62)</f>
        <v>6.8383788479408052E-3</v>
      </c>
      <c r="CS31" s="170">
        <f>CR31*(1-'Table de mortalité F'!$AC62)</f>
        <v>6.7699950594613967E-3</v>
      </c>
      <c r="CT31" s="170">
        <f>CS31*(1-'Table de mortalité F'!$AC62)</f>
        <v>6.7022951088667824E-3</v>
      </c>
      <c r="CU31" s="170">
        <f>CT31*(1-'Table de mortalité F'!$AC62)</f>
        <v>6.6352721577781146E-3</v>
      </c>
      <c r="CV31" s="170">
        <f>CU31*(1-'Table de mortalité F'!$AC62)</f>
        <v>6.5689194362003331E-3</v>
      </c>
      <c r="CW31" s="170">
        <f>CV31*(1-'Table de mortalité F'!$AC62)</f>
        <v>6.5032302418383293E-3</v>
      </c>
      <c r="CX31" s="170">
        <f>CW31*(1-'Table de mortalité F'!$AC62)</f>
        <v>6.438197939419946E-3</v>
      </c>
      <c r="CY31" s="170">
        <f>CX31*(1-'Table de mortalité F'!$AC62)</f>
        <v>6.3738159600257461E-3</v>
      </c>
      <c r="CZ31" s="170">
        <f>CY31*(1-'Table de mortalité F'!$AC62)</f>
        <v>6.3100778004254888E-3</v>
      </c>
      <c r="DA31" s="170">
        <f>CZ31*(1-'Table de mortalité F'!$AC62)</f>
        <v>6.2469770224212341E-3</v>
      </c>
      <c r="DB31" s="170">
        <f>DA31*(1-'Table de mortalité F'!$AC62)</f>
        <v>6.1845072521970216E-3</v>
      </c>
      <c r="DC31" s="170">
        <f>DB31*(1-'Table de mortalité F'!$AC62)</f>
        <v>6.1226621796750509E-3</v>
      </c>
      <c r="DD31" s="170">
        <f>DC31*(1-'Table de mortalité F'!$AC62)</f>
        <v>6.0614355578783004E-3</v>
      </c>
      <c r="DE31" s="170">
        <f>DD31*(1-'Table de mortalité F'!$AC62)</f>
        <v>6.0008212022995173E-3</v>
      </c>
      <c r="DF31" s="170">
        <f>DE31*(1-'Table de mortalité F'!$AC62)</f>
        <v>5.9408129902765224E-3</v>
      </c>
      <c r="DG31" s="170">
        <f>DF31*(1-'Table de mortalité F'!$AC62)</f>
        <v>5.8814048603737573E-3</v>
      </c>
      <c r="DH31" s="170">
        <f>DG31*(1-'Table de mortalité F'!$AC62)</f>
        <v>5.82259081177002E-3</v>
      </c>
      <c r="DI31" s="170">
        <f>DH31*(1-'Table de mortalité F'!$AC62)</f>
        <v>5.7643649036523198E-3</v>
      </c>
      <c r="DJ31" s="170">
        <f>DI31*(1-'Table de mortalité F'!$AC62)</f>
        <v>5.7067212546157969E-3</v>
      </c>
      <c r="DK31" s="170">
        <f>DJ31*(1-'Table de mortalité F'!$AC62)</f>
        <v>5.6496540420696391E-3</v>
      </c>
    </row>
    <row r="32" spans="1:115" x14ac:dyDescent="0.25">
      <c r="A32" s="16"/>
      <c r="B32" s="16">
        <v>76</v>
      </c>
      <c r="C32" s="16"/>
      <c r="D32" s="170">
        <f>'Table de mortalité F'!AG63</f>
        <v>1.9932000000000002E-2</v>
      </c>
      <c r="E32" s="170">
        <f>'Table de mortalité F'!AH63</f>
        <v>1.9625047200000002E-2</v>
      </c>
      <c r="F32" s="170">
        <f>'Table de mortalité F'!AI63</f>
        <v>1.9336559006160003E-2</v>
      </c>
      <c r="G32" s="170">
        <f>'Table de mortalité F'!AJ63</f>
        <v>1.9063913524173148E-2</v>
      </c>
      <c r="H32" s="170">
        <f>'Table de mortalité F'!AK63</f>
        <v>1.8806550691596809E-2</v>
      </c>
      <c r="I32" s="170">
        <f>'Table de mortalité F'!AL63</f>
        <v>1.8562065532606052E-2</v>
      </c>
      <c r="J32" s="170">
        <f>'Table de mortalité F'!AM63</f>
        <v>1.8330039713448477E-2</v>
      </c>
      <c r="K32" s="170">
        <f>'Table de mortalité F'!AN63</f>
        <v>1.8108246232915751E-2</v>
      </c>
      <c r="L32" s="170">
        <f>'Table de mortalité F'!AO63</f>
        <v>1.7896379751990637E-2</v>
      </c>
      <c r="M32" s="170">
        <f>'Table de mortalité F'!AP63</f>
        <v>1.7692361022817946E-2</v>
      </c>
      <c r="N32" s="170">
        <f>'Table de mortalité F'!AQ63</f>
        <v>1.7495975815464665E-2</v>
      </c>
      <c r="O32" s="170">
        <f>'Table de mortalité F'!AR63</f>
        <v>1.7307019276657645E-2</v>
      </c>
      <c r="P32" s="170">
        <f>'Table de mortalité F'!AS63</f>
        <v>1.7123564872325074E-2</v>
      </c>
      <c r="Q32" s="170">
        <f>'Table de mortalité F'!AT63</f>
        <v>1.6945479797652895E-2</v>
      </c>
      <c r="R32" s="170">
        <f>'Table de mortalité F'!AU63</f>
        <v>1.6770941355737069E-2</v>
      </c>
      <c r="S32" s="170">
        <f>'Table de mortalité F'!AV63</f>
        <v>1.6599877753908553E-2</v>
      </c>
      <c r="T32" s="170">
        <f>'Table de mortalité F'!AW63</f>
        <v>1.6432218988594077E-2</v>
      </c>
      <c r="U32" s="170">
        <f>'Table de mortalité F'!AX63</f>
        <v>1.6267896798708135E-2</v>
      </c>
      <c r="V32" s="170">
        <f>'Table de mortalité F'!AY63</f>
        <v>1.6105217830721053E-2</v>
      </c>
      <c r="W32" s="170">
        <f>'Table de mortalité F'!AZ63</f>
        <v>1.5944165652413841E-2</v>
      </c>
      <c r="X32" s="170">
        <f>'Table de mortalité F'!BA63</f>
        <v>1.5784723995889705E-2</v>
      </c>
      <c r="Y32" s="170">
        <f>'Table de mortalité F'!BB63</f>
        <v>1.5626876755930809E-2</v>
      </c>
      <c r="Z32" s="170">
        <f>'Table de mortalité F'!BC63</f>
        <v>1.54706079883715E-2</v>
      </c>
      <c r="AA32" s="170">
        <f>'Table de mortalité F'!BD63</f>
        <v>1.5315901908487785E-2</v>
      </c>
      <c r="AB32" s="170">
        <f>'Table de mortalité F'!BE63</f>
        <v>1.5162742889402907E-2</v>
      </c>
      <c r="AC32" s="170">
        <f>'Table de mortalité F'!BF63</f>
        <v>1.5011115460508878E-2</v>
      </c>
      <c r="AD32" s="170">
        <f>'Table de mortalité F'!BG63</f>
        <v>1.4861004305903789E-2</v>
      </c>
      <c r="AE32" s="170">
        <f>'Table de mortalité F'!BH63</f>
        <v>1.4712394262844751E-2</v>
      </c>
      <c r="AF32" s="170">
        <f>'Table de mortalité F'!BI63</f>
        <v>1.4565270320216303E-2</v>
      </c>
      <c r="AG32" s="170">
        <f>AF32*(1-'Table de mortalité F'!$AC63)</f>
        <v>1.441961761701414E-2</v>
      </c>
      <c r="AH32" s="170">
        <f>AG32*(1-'Table de mortalité F'!$AC63)</f>
        <v>1.4275421440843998E-2</v>
      </c>
      <c r="AI32" s="170">
        <f>AH32*(1-'Table de mortalité F'!$AC63)</f>
        <v>1.4132667226435558E-2</v>
      </c>
      <c r="AJ32" s="170">
        <f>AI32*(1-'Table de mortalité F'!$AC63)</f>
        <v>1.3991340554171202E-2</v>
      </c>
      <c r="AK32" s="170">
        <f>AJ32*(1-'Table de mortalité F'!$AC63)</f>
        <v>1.385142714862949E-2</v>
      </c>
      <c r="AL32" s="170">
        <f>AK32*(1-'Table de mortalité F'!$AC63)</f>
        <v>1.3712912877143196E-2</v>
      </c>
      <c r="AM32" s="170">
        <f>AL32*(1-'Table de mortalité F'!$AC63)</f>
        <v>1.3575783748371763E-2</v>
      </c>
      <c r="AN32" s="170">
        <f>AM32*(1-'Table de mortalité F'!$AC63)</f>
        <v>1.3440025910888045E-2</v>
      </c>
      <c r="AO32" s="170">
        <f>AN32*(1-'Table de mortalité F'!$AC63)</f>
        <v>1.3305625651779165E-2</v>
      </c>
      <c r="AP32" s="170">
        <f>AO32*(1-'Table de mortalité F'!$AC63)</f>
        <v>1.3172569395261373E-2</v>
      </c>
      <c r="AQ32" s="170">
        <f>AP32*(1-'Table de mortalité F'!$AC63)</f>
        <v>1.3040843701308759E-2</v>
      </c>
      <c r="AR32" s="170">
        <f>AQ32*(1-'Table de mortalité F'!$AC63)</f>
        <v>1.2910435264295672E-2</v>
      </c>
      <c r="AS32" s="170">
        <f>AR32*(1-'Table de mortalité F'!$AC63)</f>
        <v>1.2781330911652716E-2</v>
      </c>
      <c r="AT32" s="170">
        <f>AS32*(1-'Table de mortalité F'!$AC63)</f>
        <v>1.2653517602536189E-2</v>
      </c>
      <c r="AU32" s="170">
        <f>AT32*(1-'Table de mortalité F'!$AC63)</f>
        <v>1.2526982426510827E-2</v>
      </c>
      <c r="AV32" s="170">
        <f>AU32*(1-'Table de mortalité F'!$AC63)</f>
        <v>1.2401712602245719E-2</v>
      </c>
      <c r="AW32" s="170">
        <f>AV32*(1-'Table de mortalité F'!$AC63)</f>
        <v>1.2277695476223262E-2</v>
      </c>
      <c r="AX32" s="170">
        <f>AW32*(1-'Table de mortalité F'!$AC63)</f>
        <v>1.215491852146103E-2</v>
      </c>
      <c r="AY32" s="170">
        <f>AX32*(1-'Table de mortalité F'!$AC63)</f>
        <v>1.203336933624642E-2</v>
      </c>
      <c r="AZ32" s="170">
        <f>AY32*(1-'Table de mortalité F'!$AC63)</f>
        <v>1.1913035642883955E-2</v>
      </c>
      <c r="BA32" s="170">
        <f>AZ32*(1-'Table de mortalité F'!$AC63)</f>
        <v>1.1793905286455115E-2</v>
      </c>
      <c r="BB32" s="170">
        <f>BA32*(1-'Table de mortalité F'!$AC63)</f>
        <v>1.1675966233590565E-2</v>
      </c>
      <c r="BC32" s="170">
        <f>BB32*(1-'Table de mortalité F'!$AC63)</f>
        <v>1.1559206571254659E-2</v>
      </c>
      <c r="BD32" s="170">
        <f>BC32*(1-'Table de mortalité F'!$AC63)</f>
        <v>1.1443614505542113E-2</v>
      </c>
      <c r="BE32" s="170">
        <f>BD32*(1-'Table de mortalité F'!$AC63)</f>
        <v>1.1329178360486691E-2</v>
      </c>
      <c r="BF32" s="170">
        <f>BE32*(1-'Table de mortalité F'!$AC63)</f>
        <v>1.1215886576881825E-2</v>
      </c>
      <c r="BG32" s="170">
        <f>BF32*(1-'Table de mortalité F'!$AC63)</f>
        <v>1.1103727711113006E-2</v>
      </c>
      <c r="BH32" s="170">
        <f>BG32*(1-'Table de mortalité F'!$AC63)</f>
        <v>1.0992690434001876E-2</v>
      </c>
      <c r="BI32" s="170">
        <f>BH32*(1-'Table de mortalité F'!$AC63)</f>
        <v>1.0882763529661856E-2</v>
      </c>
      <c r="BJ32" s="170">
        <f>BI32*(1-'Table de mortalité F'!$AC63)</f>
        <v>1.0773935894365238E-2</v>
      </c>
      <c r="BK32" s="170">
        <f>BJ32*(1-'Table de mortalité F'!$AC63)</f>
        <v>1.0666196535421587E-2</v>
      </c>
      <c r="BL32" s="170">
        <f>BK32*(1-'Table de mortalité F'!$AC63)</f>
        <v>1.0559534570067371E-2</v>
      </c>
      <c r="BM32" s="170">
        <f>BL32*(1-'Table de mortalité F'!$AC63)</f>
        <v>1.0453939224366698E-2</v>
      </c>
      <c r="BN32" s="170">
        <f>BM32*(1-'Table de mortalité F'!$AC63)</f>
        <v>1.0349399832123031E-2</v>
      </c>
      <c r="BO32" s="170">
        <f>BN32*(1-'Table de mortalité F'!$AC63)</f>
        <v>1.02459058338018E-2</v>
      </c>
      <c r="BP32" s="170">
        <f>BO32*(1-'Table de mortalité F'!$AC63)</f>
        <v>1.0143446775463782E-2</v>
      </c>
      <c r="BQ32" s="170">
        <f>BP32*(1-'Table de mortalité F'!$AC63)</f>
        <v>1.0042012307709144E-2</v>
      </c>
      <c r="BR32" s="170">
        <f>BQ32*(1-'Table de mortalité F'!$AC63)</f>
        <v>9.9415921846320518E-3</v>
      </c>
      <c r="BS32" s="170">
        <f>BR32*(1-'Table de mortalité F'!$AC63)</f>
        <v>9.8421762627857318E-3</v>
      </c>
      <c r="BT32" s="170">
        <f>BS32*(1-'Table de mortalité F'!$AC63)</f>
        <v>9.7437545001578738E-3</v>
      </c>
      <c r="BU32" s="170">
        <f>BT32*(1-'Table de mortalité F'!$AC63)</f>
        <v>9.6463169551562946E-3</v>
      </c>
      <c r="BV32" s="170">
        <f>BU32*(1-'Table de mortalité F'!$AC63)</f>
        <v>9.5498537856047311E-3</v>
      </c>
      <c r="BW32" s="170">
        <f>BV32*(1-'Table de mortalité F'!$AC63)</f>
        <v>9.4543552477486838E-3</v>
      </c>
      <c r="BX32" s="170">
        <f>BW32*(1-'Table de mortalité F'!$AC63)</f>
        <v>9.3598116952711974E-3</v>
      </c>
      <c r="BY32" s="170">
        <f>BX32*(1-'Table de mortalité F'!$AC63)</f>
        <v>9.2662135783184857E-3</v>
      </c>
      <c r="BZ32" s="170">
        <f>BY32*(1-'Table de mortalité F'!$AC63)</f>
        <v>9.1735514425353003E-3</v>
      </c>
      <c r="CA32" s="170">
        <f>BZ32*(1-'Table de mortalité F'!$AC63)</f>
        <v>9.0818159281099466E-3</v>
      </c>
      <c r="CB32" s="170">
        <f>CA32*(1-'Table de mortalité F'!$AC63)</f>
        <v>8.9909977688288466E-3</v>
      </c>
      <c r="CC32" s="170">
        <f>CB32*(1-'Table de mortalité F'!$AC63)</f>
        <v>8.9010877911405578E-3</v>
      </c>
      <c r="CD32" s="170">
        <f>CC32*(1-'Table de mortalité F'!$AC63)</f>
        <v>8.8120769132291523E-3</v>
      </c>
      <c r="CE32" s="170">
        <f>CD32*(1-'Table de mortalité F'!$AC63)</f>
        <v>8.7239561440968609E-3</v>
      </c>
      <c r="CF32" s="170">
        <f>CE32*(1-'Table de mortalité F'!$AC63)</f>
        <v>8.6367165826558914E-3</v>
      </c>
      <c r="CG32" s="170">
        <f>CF32*(1-'Table de mortalité F'!$AC63)</f>
        <v>8.550349416829332E-3</v>
      </c>
      <c r="CH32" s="170">
        <f>CG32*(1-'Table de mortalité F'!$AC63)</f>
        <v>8.4648459226610382E-3</v>
      </c>
      <c r="CI32" s="170">
        <f>CH32*(1-'Table de mortalité F'!$AC63)</f>
        <v>8.3801974634344269E-3</v>
      </c>
      <c r="CJ32" s="170">
        <f>CI32*(1-'Table de mortalité F'!$AC63)</f>
        <v>8.2963954888000818E-3</v>
      </c>
      <c r="CK32" s="170">
        <f>CJ32*(1-'Table de mortalité F'!$AC63)</f>
        <v>8.2134315339120814E-3</v>
      </c>
      <c r="CL32" s="170">
        <f>CK32*(1-'Table de mortalité F'!$AC63)</f>
        <v>8.1312972185729609E-3</v>
      </c>
      <c r="CM32" s="170">
        <f>CL32*(1-'Table de mortalité F'!$AC63)</f>
        <v>8.0499842463872314E-3</v>
      </c>
      <c r="CN32" s="170">
        <f>CM32*(1-'Table de mortalité F'!$AC63)</f>
        <v>7.9694844039233589E-3</v>
      </c>
      <c r="CO32" s="170">
        <f>CN32*(1-'Table de mortalité F'!$AC63)</f>
        <v>7.8897895598841247E-3</v>
      </c>
      <c r="CP32" s="170">
        <f>CO32*(1-'Table de mortalité F'!$AC63)</f>
        <v>7.8108916642852834E-3</v>
      </c>
      <c r="CQ32" s="170">
        <f>CP32*(1-'Table de mortalité F'!$AC63)</f>
        <v>7.7327827476424303E-3</v>
      </c>
      <c r="CR32" s="170">
        <f>CQ32*(1-'Table de mortalité F'!$AC63)</f>
        <v>7.6554549201660058E-3</v>
      </c>
      <c r="CS32" s="170">
        <f>CR32*(1-'Table de mortalité F'!$AC63)</f>
        <v>7.5789003709643456E-3</v>
      </c>
      <c r="CT32" s="170">
        <f>CS32*(1-'Table de mortalité F'!$AC63)</f>
        <v>7.5031113672547022E-3</v>
      </c>
      <c r="CU32" s="170">
        <f>CT32*(1-'Table de mortalité F'!$AC63)</f>
        <v>7.4280802535821554E-3</v>
      </c>
      <c r="CV32" s="170">
        <f>CU32*(1-'Table de mortalité F'!$AC63)</f>
        <v>7.3537994510463334E-3</v>
      </c>
      <c r="CW32" s="170">
        <f>CV32*(1-'Table de mortalité F'!$AC63)</f>
        <v>7.2802614565358695E-3</v>
      </c>
      <c r="CX32" s="170">
        <f>CW32*(1-'Table de mortalité F'!$AC63)</f>
        <v>7.2074588419705106E-3</v>
      </c>
      <c r="CY32" s="170">
        <f>CX32*(1-'Table de mortalité F'!$AC63)</f>
        <v>7.1353842535508052E-3</v>
      </c>
      <c r="CZ32" s="170">
        <f>CY32*(1-'Table de mortalité F'!$AC63)</f>
        <v>7.0640304110152971E-3</v>
      </c>
      <c r="DA32" s="170">
        <f>CZ32*(1-'Table de mortalité F'!$AC63)</f>
        <v>6.993390106905144E-3</v>
      </c>
      <c r="DB32" s="170">
        <f>DA32*(1-'Table de mortalité F'!$AC63)</f>
        <v>6.9234562058360927E-3</v>
      </c>
      <c r="DC32" s="170">
        <f>DB32*(1-'Table de mortalité F'!$AC63)</f>
        <v>6.8542216437777314E-3</v>
      </c>
      <c r="DD32" s="170">
        <f>DC32*(1-'Table de mortalité F'!$AC63)</f>
        <v>6.7856794273399544E-3</v>
      </c>
      <c r="DE32" s="170">
        <f>DD32*(1-'Table de mortalité F'!$AC63)</f>
        <v>6.7178226330665549E-3</v>
      </c>
      <c r="DF32" s="170">
        <f>DE32*(1-'Table de mortalité F'!$AC63)</f>
        <v>6.6506444067358896E-3</v>
      </c>
      <c r="DG32" s="170">
        <f>DF32*(1-'Table de mortalité F'!$AC63)</f>
        <v>6.5841379626685303E-3</v>
      </c>
      <c r="DH32" s="170">
        <f>DG32*(1-'Table de mortalité F'!$AC63)</f>
        <v>6.5182965830418447E-3</v>
      </c>
      <c r="DI32" s="170">
        <f>DH32*(1-'Table de mortalité F'!$AC63)</f>
        <v>6.453113617211426E-3</v>
      </c>
      <c r="DJ32" s="170">
        <f>DI32*(1-'Table de mortalité F'!$AC63)</f>
        <v>6.388582481039312E-3</v>
      </c>
      <c r="DK32" s="170">
        <f>DJ32*(1-'Table de mortalité F'!$AC63)</f>
        <v>6.3246966562289187E-3</v>
      </c>
    </row>
    <row r="33" spans="1:115" x14ac:dyDescent="0.25">
      <c r="A33" s="16"/>
      <c r="B33" s="16">
        <v>77</v>
      </c>
      <c r="C33" s="16"/>
      <c r="D33" s="170">
        <f>'Table de mortalité F'!AG64</f>
        <v>2.2484000000000001E-2</v>
      </c>
      <c r="E33" s="170">
        <f>'Table de mortalité F'!AH64</f>
        <v>2.2133249600000002E-2</v>
      </c>
      <c r="F33" s="170">
        <f>'Table de mortalité F'!AI64</f>
        <v>2.1803464180960002E-2</v>
      </c>
      <c r="G33" s="170">
        <f>'Table de mortalité F'!AJ64</f>
        <v>2.1491674643172275E-2</v>
      </c>
      <c r="H33" s="170">
        <f>'Table de mortalité F'!AK64</f>
        <v>2.1197238700560814E-2</v>
      </c>
      <c r="I33" s="170">
        <f>'Table de mortalité F'!AL64</f>
        <v>2.0917435149713413E-2</v>
      </c>
      <c r="J33" s="170">
        <f>'Table de mortalité F'!AM64</f>
        <v>2.0651783723312053E-2</v>
      </c>
      <c r="K33" s="170">
        <f>'Table de mortalité F'!AN64</f>
        <v>2.0397766783515316E-2</v>
      </c>
      <c r="L33" s="170">
        <f>'Table de mortalité F'!AO64</f>
        <v>2.0155033358791482E-2</v>
      </c>
      <c r="M33" s="170">
        <f>'Table de mortalité F'!AP64</f>
        <v>1.9921234971829498E-2</v>
      </c>
      <c r="N33" s="170">
        <f>'Table de mortalité F'!AQ64</f>
        <v>1.9698117140145008E-2</v>
      </c>
      <c r="O33" s="170">
        <f>'Table de mortalité F'!AR64</f>
        <v>1.9481437851603414E-2</v>
      </c>
      <c r="P33" s="170">
        <f>'Table de mortalité F'!AS64</f>
        <v>1.9272986466591258E-2</v>
      </c>
      <c r="Q33" s="170">
        <f>'Table de mortalité F'!AT64</f>
        <v>1.9070620108692052E-2</v>
      </c>
      <c r="R33" s="170">
        <f>'Table de mortalité F'!AU64</f>
        <v>1.8872285659561654E-2</v>
      </c>
      <c r="S33" s="170">
        <f>'Table de mortalité F'!AV64</f>
        <v>1.8679788345834124E-2</v>
      </c>
      <c r="T33" s="170">
        <f>'Table de mortalité F'!AW64</f>
        <v>1.8491122483541199E-2</v>
      </c>
      <c r="U33" s="170">
        <f>'Table de mortalité F'!AX64</f>
        <v>1.8304362146457434E-2</v>
      </c>
      <c r="V33" s="170">
        <f>'Table de mortalité F'!AY64</f>
        <v>1.8121318524992859E-2</v>
      </c>
      <c r="W33" s="170">
        <f>'Table de mortalité F'!AZ64</f>
        <v>1.794010533974293E-2</v>
      </c>
      <c r="X33" s="170">
        <f>'Table de mortalité F'!BA64</f>
        <v>1.7760704286345502E-2</v>
      </c>
      <c r="Y33" s="170">
        <f>'Table de mortalité F'!BB64</f>
        <v>1.7583097243482046E-2</v>
      </c>
      <c r="Z33" s="170">
        <f>'Table de mortalité F'!BC64</f>
        <v>1.7407266271047224E-2</v>
      </c>
      <c r="AA33" s="170">
        <f>'Table de mortalité F'!BD64</f>
        <v>1.723319360833675E-2</v>
      </c>
      <c r="AB33" s="170">
        <f>'Table de mortalité F'!BE64</f>
        <v>1.7060861672253382E-2</v>
      </c>
      <c r="AC33" s="170">
        <f>'Table de mortalité F'!BF64</f>
        <v>1.6890253055530848E-2</v>
      </c>
      <c r="AD33" s="170">
        <f>'Table de mortalité F'!BG64</f>
        <v>1.6721350524975538E-2</v>
      </c>
      <c r="AE33" s="170">
        <f>'Table de mortalité F'!BH64</f>
        <v>1.6554137019725784E-2</v>
      </c>
      <c r="AF33" s="170">
        <f>'Table de mortalité F'!BI64</f>
        <v>1.6388595649528527E-2</v>
      </c>
      <c r="AG33" s="170">
        <f>AF33*(1-'Table de mortalité F'!$AC64)</f>
        <v>1.6224709693033242E-2</v>
      </c>
      <c r="AH33" s="170">
        <f>AG33*(1-'Table de mortalité F'!$AC64)</f>
        <v>1.606246259610291E-2</v>
      </c>
      <c r="AI33" s="170">
        <f>AH33*(1-'Table de mortalité F'!$AC64)</f>
        <v>1.5901837970141882E-2</v>
      </c>
      <c r="AJ33" s="170">
        <f>AI33*(1-'Table de mortalité F'!$AC64)</f>
        <v>1.5742819590440462E-2</v>
      </c>
      <c r="AK33" s="170">
        <f>AJ33*(1-'Table de mortalité F'!$AC64)</f>
        <v>1.5585391394536057E-2</v>
      </c>
      <c r="AL33" s="170">
        <f>AK33*(1-'Table de mortalité F'!$AC64)</f>
        <v>1.5429537480590696E-2</v>
      </c>
      <c r="AM33" s="170">
        <f>AL33*(1-'Table de mortalité F'!$AC64)</f>
        <v>1.5275242105784789E-2</v>
      </c>
      <c r="AN33" s="170">
        <f>AM33*(1-'Table de mortalité F'!$AC64)</f>
        <v>1.5122489684726941E-2</v>
      </c>
      <c r="AO33" s="170">
        <f>AN33*(1-'Table de mortalité F'!$AC64)</f>
        <v>1.4971264787879671E-2</v>
      </c>
      <c r="AP33" s="170">
        <f>AO33*(1-'Table de mortalité F'!$AC64)</f>
        <v>1.4821552140000874E-2</v>
      </c>
      <c r="AQ33" s="170">
        <f>AP33*(1-'Table de mortalité F'!$AC64)</f>
        <v>1.4673336618600865E-2</v>
      </c>
      <c r="AR33" s="170">
        <f>AQ33*(1-'Table de mortalité F'!$AC64)</f>
        <v>1.4526603252414857E-2</v>
      </c>
      <c r="AS33" s="170">
        <f>AR33*(1-'Table de mortalité F'!$AC64)</f>
        <v>1.4381337219890709E-2</v>
      </c>
      <c r="AT33" s="170">
        <f>AS33*(1-'Table de mortalité F'!$AC64)</f>
        <v>1.4237523847691802E-2</v>
      </c>
      <c r="AU33" s="170">
        <f>AT33*(1-'Table de mortalité F'!$AC64)</f>
        <v>1.4095148609214883E-2</v>
      </c>
      <c r="AV33" s="170">
        <f>AU33*(1-'Table de mortalité F'!$AC64)</f>
        <v>1.3954197123122734E-2</v>
      </c>
      <c r="AW33" s="170">
        <f>AV33*(1-'Table de mortalité F'!$AC64)</f>
        <v>1.3814655151891507E-2</v>
      </c>
      <c r="AX33" s="170">
        <f>AW33*(1-'Table de mortalité F'!$AC64)</f>
        <v>1.3676508600372591E-2</v>
      </c>
      <c r="AY33" s="170">
        <f>AX33*(1-'Table de mortalité F'!$AC64)</f>
        <v>1.3539743514368865E-2</v>
      </c>
      <c r="AZ33" s="170">
        <f>AY33*(1-'Table de mortalité F'!$AC64)</f>
        <v>1.3404346079225176E-2</v>
      </c>
      <c r="BA33" s="170">
        <f>AZ33*(1-'Table de mortalité F'!$AC64)</f>
        <v>1.3270302618432924E-2</v>
      </c>
      <c r="BB33" s="170">
        <f>BA33*(1-'Table de mortalité F'!$AC64)</f>
        <v>1.3137599592248595E-2</v>
      </c>
      <c r="BC33" s="170">
        <f>BB33*(1-'Table de mortalité F'!$AC64)</f>
        <v>1.3006223596326109E-2</v>
      </c>
      <c r="BD33" s="170">
        <f>BC33*(1-'Table de mortalité F'!$AC64)</f>
        <v>1.2876161360362848E-2</v>
      </c>
      <c r="BE33" s="170">
        <f>BD33*(1-'Table de mortalité F'!$AC64)</f>
        <v>1.274739974675922E-2</v>
      </c>
      <c r="BF33" s="170">
        <f>BE33*(1-'Table de mortalité F'!$AC64)</f>
        <v>1.2619925749291628E-2</v>
      </c>
      <c r="BG33" s="170">
        <f>BF33*(1-'Table de mortalité F'!$AC64)</f>
        <v>1.2493726491798711E-2</v>
      </c>
      <c r="BH33" s="170">
        <f>BG33*(1-'Table de mortalité F'!$AC64)</f>
        <v>1.2368789226880724E-2</v>
      </c>
      <c r="BI33" s="170">
        <f>BH33*(1-'Table de mortalité F'!$AC64)</f>
        <v>1.2245101334611918E-2</v>
      </c>
      <c r="BJ33" s="170">
        <f>BI33*(1-'Table de mortalité F'!$AC64)</f>
        <v>1.2122650321265799E-2</v>
      </c>
      <c r="BK33" s="170">
        <f>BJ33*(1-'Table de mortalité F'!$AC64)</f>
        <v>1.2001423818053141E-2</v>
      </c>
      <c r="BL33" s="170">
        <f>BK33*(1-'Table de mortalité F'!$AC64)</f>
        <v>1.1881409579872611E-2</v>
      </c>
      <c r="BM33" s="170">
        <f>BL33*(1-'Table de mortalité F'!$AC64)</f>
        <v>1.1762595484073884E-2</v>
      </c>
      <c r="BN33" s="170">
        <f>BM33*(1-'Table de mortalité F'!$AC64)</f>
        <v>1.1644969529233145E-2</v>
      </c>
      <c r="BO33" s="170">
        <f>BN33*(1-'Table de mortalité F'!$AC64)</f>
        <v>1.1528519833940813E-2</v>
      </c>
      <c r="BP33" s="170">
        <f>BO33*(1-'Table de mortalité F'!$AC64)</f>
        <v>1.1413234635601404E-2</v>
      </c>
      <c r="BQ33" s="170">
        <f>BP33*(1-'Table de mortalité F'!$AC64)</f>
        <v>1.129910228924539E-2</v>
      </c>
      <c r="BR33" s="170">
        <f>BQ33*(1-'Table de mortalité F'!$AC64)</f>
        <v>1.1186111266352937E-2</v>
      </c>
      <c r="BS33" s="170">
        <f>BR33*(1-'Table de mortalité F'!$AC64)</f>
        <v>1.1074250153689407E-2</v>
      </c>
      <c r="BT33" s="170">
        <f>BS33*(1-'Table de mortalité F'!$AC64)</f>
        <v>1.0963507652152513E-2</v>
      </c>
      <c r="BU33" s="170">
        <f>BT33*(1-'Table de mortalité F'!$AC64)</f>
        <v>1.0853872575630988E-2</v>
      </c>
      <c r="BV33" s="170">
        <f>BU33*(1-'Table de mortalité F'!$AC64)</f>
        <v>1.0745333849874679E-2</v>
      </c>
      <c r="BW33" s="170">
        <f>BV33*(1-'Table de mortalité F'!$AC64)</f>
        <v>1.0637880511375932E-2</v>
      </c>
      <c r="BX33" s="170">
        <f>BW33*(1-'Table de mortalité F'!$AC64)</f>
        <v>1.0531501706262172E-2</v>
      </c>
      <c r="BY33" s="170">
        <f>BX33*(1-'Table de mortalité F'!$AC64)</f>
        <v>1.042618668919955E-2</v>
      </c>
      <c r="BZ33" s="170">
        <f>BY33*(1-'Table de mortalité F'!$AC64)</f>
        <v>1.0321924822307555E-2</v>
      </c>
      <c r="CA33" s="170">
        <f>BZ33*(1-'Table de mortalité F'!$AC64)</f>
        <v>1.0218705574084479E-2</v>
      </c>
      <c r="CB33" s="170">
        <f>CA33*(1-'Table de mortalité F'!$AC64)</f>
        <v>1.0116518518343635E-2</v>
      </c>
      <c r="CC33" s="170">
        <f>CB33*(1-'Table de mortalité F'!$AC64)</f>
        <v>1.0015353333160198E-2</v>
      </c>
      <c r="CD33" s="170">
        <f>CC33*(1-'Table de mortalité F'!$AC64)</f>
        <v>9.915199799828597E-3</v>
      </c>
      <c r="CE33" s="170">
        <f>CD33*(1-'Table de mortalité F'!$AC64)</f>
        <v>9.8160478018303101E-3</v>
      </c>
      <c r="CF33" s="170">
        <f>CE33*(1-'Table de mortalité F'!$AC64)</f>
        <v>9.7178873238120064E-3</v>
      </c>
      <c r="CG33" s="170">
        <f>CF33*(1-'Table de mortalité F'!$AC64)</f>
        <v>9.6207084505738859E-3</v>
      </c>
      <c r="CH33" s="170">
        <f>CG33*(1-'Table de mortalité F'!$AC64)</f>
        <v>9.5245013660681475E-3</v>
      </c>
      <c r="CI33" s="170">
        <f>CH33*(1-'Table de mortalité F'!$AC64)</f>
        <v>9.4292563524074665E-3</v>
      </c>
      <c r="CJ33" s="170">
        <f>CI33*(1-'Table de mortalité F'!$AC64)</f>
        <v>9.3349637888833926E-3</v>
      </c>
      <c r="CK33" s="170">
        <f>CJ33*(1-'Table de mortalité F'!$AC64)</f>
        <v>9.2416141509945593E-3</v>
      </c>
      <c r="CL33" s="170">
        <f>CK33*(1-'Table de mortalité F'!$AC64)</f>
        <v>9.1491980094846135E-3</v>
      </c>
      <c r="CM33" s="170">
        <f>CL33*(1-'Table de mortalité F'!$AC64)</f>
        <v>9.0577060293897671E-3</v>
      </c>
      <c r="CN33" s="170">
        <f>CM33*(1-'Table de mortalité F'!$AC64)</f>
        <v>8.9671289690958691E-3</v>
      </c>
      <c r="CO33" s="170">
        <f>CN33*(1-'Table de mortalité F'!$AC64)</f>
        <v>8.8774576794049109E-3</v>
      </c>
      <c r="CP33" s="170">
        <f>CO33*(1-'Table de mortalité F'!$AC64)</f>
        <v>8.788683102610861E-3</v>
      </c>
      <c r="CQ33" s="170">
        <f>CP33*(1-'Table de mortalité F'!$AC64)</f>
        <v>8.7007962715847532E-3</v>
      </c>
      <c r="CR33" s="170">
        <f>CQ33*(1-'Table de mortalité F'!$AC64)</f>
        <v>8.6137883088689051E-3</v>
      </c>
      <c r="CS33" s="170">
        <f>CR33*(1-'Table de mortalité F'!$AC64)</f>
        <v>8.5276504257802161E-3</v>
      </c>
      <c r="CT33" s="170">
        <f>CS33*(1-'Table de mortalité F'!$AC64)</f>
        <v>8.4423739215224135E-3</v>
      </c>
      <c r="CU33" s="170">
        <f>CT33*(1-'Table de mortalité F'!$AC64)</f>
        <v>8.3579501823071896E-3</v>
      </c>
      <c r="CV33" s="170">
        <f>CU33*(1-'Table de mortalité F'!$AC64)</f>
        <v>8.2743706804841183E-3</v>
      </c>
      <c r="CW33" s="170">
        <f>CV33*(1-'Table de mortalité F'!$AC64)</f>
        <v>8.1916269736792766E-3</v>
      </c>
      <c r="CX33" s="170">
        <f>CW33*(1-'Table de mortalité F'!$AC64)</f>
        <v>8.1097107039424833E-3</v>
      </c>
      <c r="CY33" s="170">
        <f>CX33*(1-'Table de mortalité F'!$AC64)</f>
        <v>8.0286135969030586E-3</v>
      </c>
      <c r="CZ33" s="170">
        <f>CY33*(1-'Table de mortalité F'!$AC64)</f>
        <v>7.9483274609340286E-3</v>
      </c>
      <c r="DA33" s="170">
        <f>CZ33*(1-'Table de mortalité F'!$AC64)</f>
        <v>7.8688441863246882E-3</v>
      </c>
      <c r="DB33" s="170">
        <f>DA33*(1-'Table de mortalité F'!$AC64)</f>
        <v>7.7901557444614413E-3</v>
      </c>
      <c r="DC33" s="170">
        <f>DB33*(1-'Table de mortalité F'!$AC64)</f>
        <v>7.7122541870168265E-3</v>
      </c>
      <c r="DD33" s="170">
        <f>DC33*(1-'Table de mortalité F'!$AC64)</f>
        <v>7.6351316451466582E-3</v>
      </c>
      <c r="DE33" s="170">
        <f>DD33*(1-'Table de mortalité F'!$AC64)</f>
        <v>7.5587803286951919E-3</v>
      </c>
      <c r="DF33" s="170">
        <f>DE33*(1-'Table de mortalité F'!$AC64)</f>
        <v>7.48319252540824E-3</v>
      </c>
      <c r="DG33" s="170">
        <f>DF33*(1-'Table de mortalité F'!$AC64)</f>
        <v>7.4083606001541574E-3</v>
      </c>
      <c r="DH33" s="170">
        <f>DG33*(1-'Table de mortalité F'!$AC64)</f>
        <v>7.3342769941526159E-3</v>
      </c>
      <c r="DI33" s="170">
        <f>DH33*(1-'Table de mortalité F'!$AC64)</f>
        <v>7.2609342242110899E-3</v>
      </c>
      <c r="DJ33" s="170">
        <f>DI33*(1-'Table de mortalité F'!$AC64)</f>
        <v>7.188324881968979E-3</v>
      </c>
      <c r="DK33" s="170">
        <f>DJ33*(1-'Table de mortalité F'!$AC64)</f>
        <v>7.1164416331492893E-3</v>
      </c>
    </row>
    <row r="34" spans="1:115" x14ac:dyDescent="0.25">
      <c r="A34" s="16"/>
      <c r="B34" s="16">
        <v>78</v>
      </c>
      <c r="C34" s="16"/>
      <c r="D34" s="170">
        <f>'Table de mortalité F'!AG65</f>
        <v>2.5465000000000002E-2</v>
      </c>
      <c r="E34" s="170">
        <f>'Table de mortalité F'!AH65</f>
        <v>2.50651995E-2</v>
      </c>
      <c r="F34" s="170">
        <f>'Table de mortalité F'!AI65</f>
        <v>2.4689221507499998E-2</v>
      </c>
      <c r="G34" s="170">
        <f>'Table de mortalité F'!AJ65</f>
        <v>2.4331227795641248E-2</v>
      </c>
      <c r="H34" s="170">
        <f>'Table de mortalité F'!AK65</f>
        <v>2.3993023729281835E-2</v>
      </c>
      <c r="I34" s="170">
        <f>'Table de mortalité F'!AL65</f>
        <v>2.3671517211309459E-2</v>
      </c>
      <c r="J34" s="170">
        <f>'Table de mortalité F'!AM65</f>
        <v>2.3366154639283567E-2</v>
      </c>
      <c r="K34" s="170">
        <f>'Table de mortalité F'!AN65</f>
        <v>2.3074077706292523E-2</v>
      </c>
      <c r="L34" s="170">
        <f>'Table de mortalité F'!AO65</f>
        <v>2.2794881366046384E-2</v>
      </c>
      <c r="M34" s="170">
        <f>'Table de mortalité F'!AP65</f>
        <v>2.2528181254063639E-2</v>
      </c>
      <c r="N34" s="170">
        <f>'Table de mortalité F'!AQ65</f>
        <v>2.2271359987767313E-2</v>
      </c>
      <c r="O34" s="170">
        <f>'Table de mortalité F'!AR65</f>
        <v>2.2024147891903097E-2</v>
      </c>
      <c r="P34" s="170">
        <f>'Table de mortalité F'!AS65</f>
        <v>2.1786287094670544E-2</v>
      </c>
      <c r="Q34" s="170">
        <f>'Table de mortalité F'!AT65</f>
        <v>2.1555352451467034E-2</v>
      </c>
      <c r="R34" s="170">
        <f>'Table de mortalité F'!AU65</f>
        <v>2.1331176785971778E-2</v>
      </c>
      <c r="S34" s="170">
        <f>'Table de mortalité F'!AV65</f>
        <v>2.1111465665076268E-2</v>
      </c>
      <c r="T34" s="170">
        <f>'Table de mortalité F'!AW65</f>
        <v>2.0896128715292492E-2</v>
      </c>
      <c r="U34" s="170">
        <f>'Table de mortalité F'!AX65</f>
        <v>2.0685077815268037E-2</v>
      </c>
      <c r="V34" s="170">
        <f>'Table de mortalité F'!AY65</f>
        <v>2.0478227037115358E-2</v>
      </c>
      <c r="W34" s="170">
        <f>'Table de mortalité F'!AZ65</f>
        <v>2.0273444766744204E-2</v>
      </c>
      <c r="X34" s="170">
        <f>'Table de mortalité F'!BA65</f>
        <v>2.0070710319076764E-2</v>
      </c>
      <c r="Y34" s="170">
        <f>'Table de mortalité F'!BB65</f>
        <v>1.9870003215885997E-2</v>
      </c>
      <c r="Z34" s="170">
        <f>'Table de mortalité F'!BC65</f>
        <v>1.9671303183727139E-2</v>
      </c>
      <c r="AA34" s="170">
        <f>'Table de mortalité F'!BD65</f>
        <v>1.9474590151889869E-2</v>
      </c>
      <c r="AB34" s="170">
        <f>'Table de mortalité F'!BE65</f>
        <v>1.9279844250370971E-2</v>
      </c>
      <c r="AC34" s="170">
        <f>'Table de mortalité F'!BF65</f>
        <v>1.9087045807867263E-2</v>
      </c>
      <c r="AD34" s="170">
        <f>'Table de mortalité F'!BG65</f>
        <v>1.8896175349788592E-2</v>
      </c>
      <c r="AE34" s="170">
        <f>'Table de mortalité F'!BH65</f>
        <v>1.8707213596290705E-2</v>
      </c>
      <c r="AF34" s="170">
        <f>'Table de mortalité F'!BI65</f>
        <v>1.8520141460327797E-2</v>
      </c>
      <c r="AG34" s="170">
        <f>AF34*(1-'Table de mortalité F'!$AC65)</f>
        <v>1.8334940045724519E-2</v>
      </c>
      <c r="AH34" s="170">
        <f>AG34*(1-'Table de mortalité F'!$AC65)</f>
        <v>1.8151590645267272E-2</v>
      </c>
      <c r="AI34" s="170">
        <f>AH34*(1-'Table de mortalité F'!$AC65)</f>
        <v>1.7970074738814599E-2</v>
      </c>
      <c r="AJ34" s="170">
        <f>AI34*(1-'Table de mortalité F'!$AC65)</f>
        <v>1.7790373991426453E-2</v>
      </c>
      <c r="AK34" s="170">
        <f>AJ34*(1-'Table de mortalité F'!$AC65)</f>
        <v>1.7612470251512188E-2</v>
      </c>
      <c r="AL34" s="170">
        <f>AK34*(1-'Table de mortalité F'!$AC65)</f>
        <v>1.7436345548997065E-2</v>
      </c>
      <c r="AM34" s="170">
        <f>AL34*(1-'Table de mortalité F'!$AC65)</f>
        <v>1.7261982093507093E-2</v>
      </c>
      <c r="AN34" s="170">
        <f>AM34*(1-'Table de mortalité F'!$AC65)</f>
        <v>1.7089362272572021E-2</v>
      </c>
      <c r="AO34" s="170">
        <f>AN34*(1-'Table de mortalité F'!$AC65)</f>
        <v>1.6918468649846301E-2</v>
      </c>
      <c r="AP34" s="170">
        <f>AO34*(1-'Table de mortalité F'!$AC65)</f>
        <v>1.6749283963347839E-2</v>
      </c>
      <c r="AQ34" s="170">
        <f>AP34*(1-'Table de mortalité F'!$AC65)</f>
        <v>1.658179112371436E-2</v>
      </c>
      <c r="AR34" s="170">
        <f>AQ34*(1-'Table de mortalité F'!$AC65)</f>
        <v>1.6415973212477217E-2</v>
      </c>
      <c r="AS34" s="170">
        <f>AR34*(1-'Table de mortalité F'!$AC65)</f>
        <v>1.6251813480352446E-2</v>
      </c>
      <c r="AT34" s="170">
        <f>AS34*(1-'Table de mortalité F'!$AC65)</f>
        <v>1.6089295345548923E-2</v>
      </c>
      <c r="AU34" s="170">
        <f>AT34*(1-'Table de mortalité F'!$AC65)</f>
        <v>1.5928402392093432E-2</v>
      </c>
      <c r="AV34" s="170">
        <f>AU34*(1-'Table de mortalité F'!$AC65)</f>
        <v>1.5769118368172498E-2</v>
      </c>
      <c r="AW34" s="170">
        <f>AV34*(1-'Table de mortalité F'!$AC65)</f>
        <v>1.5611427184490772E-2</v>
      </c>
      <c r="AX34" s="170">
        <f>AW34*(1-'Table de mortalité F'!$AC65)</f>
        <v>1.5455312912645864E-2</v>
      </c>
      <c r="AY34" s="170">
        <f>AX34*(1-'Table de mortalité F'!$AC65)</f>
        <v>1.5300759783519404E-2</v>
      </c>
      <c r="AZ34" s="170">
        <f>AY34*(1-'Table de mortalité F'!$AC65)</f>
        <v>1.514775218568421E-2</v>
      </c>
      <c r="BA34" s="170">
        <f>AZ34*(1-'Table de mortalité F'!$AC65)</f>
        <v>1.4996274663827367E-2</v>
      </c>
      <c r="BB34" s="170">
        <f>BA34*(1-'Table de mortalité F'!$AC65)</f>
        <v>1.4846311917189093E-2</v>
      </c>
      <c r="BC34" s="170">
        <f>BB34*(1-'Table de mortalité F'!$AC65)</f>
        <v>1.4697848798017202E-2</v>
      </c>
      <c r="BD34" s="170">
        <f>BC34*(1-'Table de mortalité F'!$AC65)</f>
        <v>1.455087031003703E-2</v>
      </c>
      <c r="BE34" s="170">
        <f>BD34*(1-'Table de mortalité F'!$AC65)</f>
        <v>1.4405361606936659E-2</v>
      </c>
      <c r="BF34" s="170">
        <f>BE34*(1-'Table de mortalité F'!$AC65)</f>
        <v>1.4261307990867292E-2</v>
      </c>
      <c r="BG34" s="170">
        <f>BF34*(1-'Table de mortalité F'!$AC65)</f>
        <v>1.4118694910958619E-2</v>
      </c>
      <c r="BH34" s="170">
        <f>BG34*(1-'Table de mortalité F'!$AC65)</f>
        <v>1.3977507961849033E-2</v>
      </c>
      <c r="BI34" s="170">
        <f>BH34*(1-'Table de mortalité F'!$AC65)</f>
        <v>1.3837732882230542E-2</v>
      </c>
      <c r="BJ34" s="170">
        <f>BI34*(1-'Table de mortalité F'!$AC65)</f>
        <v>1.3699355553408238E-2</v>
      </c>
      <c r="BK34" s="170">
        <f>BJ34*(1-'Table de mortalité F'!$AC65)</f>
        <v>1.3562361997874155E-2</v>
      </c>
      <c r="BL34" s="170">
        <f>BK34*(1-'Table de mortalité F'!$AC65)</f>
        <v>1.3426738377895413E-2</v>
      </c>
      <c r="BM34" s="170">
        <f>BL34*(1-'Table de mortalité F'!$AC65)</f>
        <v>1.329247099411646E-2</v>
      </c>
      <c r="BN34" s="170">
        <f>BM34*(1-'Table de mortalité F'!$AC65)</f>
        <v>1.3159546284175296E-2</v>
      </c>
      <c r="BO34" s="170">
        <f>BN34*(1-'Table de mortalité F'!$AC65)</f>
        <v>1.3027950821333543E-2</v>
      </c>
      <c r="BP34" s="170">
        <f>BO34*(1-'Table de mortalité F'!$AC65)</f>
        <v>1.2897671313120208E-2</v>
      </c>
      <c r="BQ34" s="170">
        <f>BP34*(1-'Table de mortalité F'!$AC65)</f>
        <v>1.2768694599989005E-2</v>
      </c>
      <c r="BR34" s="170">
        <f>BQ34*(1-'Table de mortalité F'!$AC65)</f>
        <v>1.2641007653989116E-2</v>
      </c>
      <c r="BS34" s="170">
        <f>BR34*(1-'Table de mortalité F'!$AC65)</f>
        <v>1.2514597577449224E-2</v>
      </c>
      <c r="BT34" s="170">
        <f>BS34*(1-'Table de mortalité F'!$AC65)</f>
        <v>1.2389451601674732E-2</v>
      </c>
      <c r="BU34" s="170">
        <f>BT34*(1-'Table de mortalité F'!$AC65)</f>
        <v>1.2265557085657984E-2</v>
      </c>
      <c r="BV34" s="170">
        <f>BU34*(1-'Table de mortalité F'!$AC65)</f>
        <v>1.2142901514801404E-2</v>
      </c>
      <c r="BW34" s="170">
        <f>BV34*(1-'Table de mortalité F'!$AC65)</f>
        <v>1.202147249965339E-2</v>
      </c>
      <c r="BX34" s="170">
        <f>BW34*(1-'Table de mortalité F'!$AC65)</f>
        <v>1.1901257774656856E-2</v>
      </c>
      <c r="BY34" s="170">
        <f>BX34*(1-'Table de mortalité F'!$AC65)</f>
        <v>1.1782245196910287E-2</v>
      </c>
      <c r="BZ34" s="170">
        <f>BY34*(1-'Table de mortalité F'!$AC65)</f>
        <v>1.1664422744941184E-2</v>
      </c>
      <c r="CA34" s="170">
        <f>BZ34*(1-'Table de mortalité F'!$AC65)</f>
        <v>1.1547778517491772E-2</v>
      </c>
      <c r="CB34" s="170">
        <f>CA34*(1-'Table de mortalité F'!$AC65)</f>
        <v>1.1432300732316854E-2</v>
      </c>
      <c r="CC34" s="170">
        <f>CB34*(1-'Table de mortalité F'!$AC65)</f>
        <v>1.1317977724993685E-2</v>
      </c>
      <c r="CD34" s="170">
        <f>CC34*(1-'Table de mortalité F'!$AC65)</f>
        <v>1.1204797947743747E-2</v>
      </c>
      <c r="CE34" s="170">
        <f>CD34*(1-'Table de mortalité F'!$AC65)</f>
        <v>1.109274996826631E-2</v>
      </c>
      <c r="CF34" s="170">
        <f>CE34*(1-'Table de mortalité F'!$AC65)</f>
        <v>1.0981822468583646E-2</v>
      </c>
      <c r="CG34" s="170">
        <f>CF34*(1-'Table de mortalité F'!$AC65)</f>
        <v>1.0872004243897809E-2</v>
      </c>
      <c r="CH34" s="170">
        <f>CG34*(1-'Table de mortalité F'!$AC65)</f>
        <v>1.0763284201458832E-2</v>
      </c>
      <c r="CI34" s="170">
        <f>CH34*(1-'Table de mortalité F'!$AC65)</f>
        <v>1.0655651359444244E-2</v>
      </c>
      <c r="CJ34" s="170">
        <f>CI34*(1-'Table de mortalité F'!$AC65)</f>
        <v>1.0549094845849802E-2</v>
      </c>
      <c r="CK34" s="170">
        <f>CJ34*(1-'Table de mortalité F'!$AC65)</f>
        <v>1.0443603897391305E-2</v>
      </c>
      <c r="CL34" s="170">
        <f>CK34*(1-'Table de mortalité F'!$AC65)</f>
        <v>1.0339167858417391E-2</v>
      </c>
      <c r="CM34" s="170">
        <f>CL34*(1-'Table de mortalité F'!$AC65)</f>
        <v>1.0235776179833216E-2</v>
      </c>
      <c r="CN34" s="170">
        <f>CM34*(1-'Table de mortalité F'!$AC65)</f>
        <v>1.0133418418034884E-2</v>
      </c>
      <c r="CO34" s="170">
        <f>CN34*(1-'Table de mortalité F'!$AC65)</f>
        <v>1.0032084233854535E-2</v>
      </c>
      <c r="CP34" s="170">
        <f>CO34*(1-'Table de mortalité F'!$AC65)</f>
        <v>9.9317633915159895E-3</v>
      </c>
      <c r="CQ34" s="170">
        <f>CP34*(1-'Table de mortalité F'!$AC65)</f>
        <v>9.8324457576008297E-3</v>
      </c>
      <c r="CR34" s="170">
        <f>CQ34*(1-'Table de mortalité F'!$AC65)</f>
        <v>9.7341213000248211E-3</v>
      </c>
      <c r="CS34" s="170">
        <f>CR34*(1-'Table de mortalité F'!$AC65)</f>
        <v>9.6367800870245726E-3</v>
      </c>
      <c r="CT34" s="170">
        <f>CS34*(1-'Table de mortalité F'!$AC65)</f>
        <v>9.5404122861543275E-3</v>
      </c>
      <c r="CU34" s="170">
        <f>CT34*(1-'Table de mortalité F'!$AC65)</f>
        <v>9.4450081632927833E-3</v>
      </c>
      <c r="CV34" s="170">
        <f>CU34*(1-'Table de mortalité F'!$AC65)</f>
        <v>9.3505580816598561E-3</v>
      </c>
      <c r="CW34" s="170">
        <f>CV34*(1-'Table de mortalité F'!$AC65)</f>
        <v>9.2570525008432575E-3</v>
      </c>
      <c r="CX34" s="170">
        <f>CW34*(1-'Table de mortalité F'!$AC65)</f>
        <v>9.1644819758348248E-3</v>
      </c>
      <c r="CY34" s="170">
        <f>CX34*(1-'Table de mortalité F'!$AC65)</f>
        <v>9.0728371560764767E-3</v>
      </c>
      <c r="CZ34" s="170">
        <f>CY34*(1-'Table de mortalité F'!$AC65)</f>
        <v>8.9821087845157119E-3</v>
      </c>
      <c r="DA34" s="170">
        <f>CZ34*(1-'Table de mortalité F'!$AC65)</f>
        <v>8.892287696670555E-3</v>
      </c>
      <c r="DB34" s="170">
        <f>DA34*(1-'Table de mortalité F'!$AC65)</f>
        <v>8.8033648197038492E-3</v>
      </c>
      <c r="DC34" s="170">
        <f>DB34*(1-'Table de mortalité F'!$AC65)</f>
        <v>8.7153311715068103E-3</v>
      </c>
      <c r="DD34" s="170">
        <f>DC34*(1-'Table de mortalité F'!$AC65)</f>
        <v>8.628177859791742E-3</v>
      </c>
      <c r="DE34" s="170">
        <f>DD34*(1-'Table de mortalité F'!$AC65)</f>
        <v>8.5418960811938244E-3</v>
      </c>
      <c r="DF34" s="170">
        <f>DE34*(1-'Table de mortalité F'!$AC65)</f>
        <v>8.4564771203818855E-3</v>
      </c>
      <c r="DG34" s="170">
        <f>DF34*(1-'Table de mortalité F'!$AC65)</f>
        <v>8.3719123491780671E-3</v>
      </c>
      <c r="DH34" s="170">
        <f>DG34*(1-'Table de mortalité F'!$AC65)</f>
        <v>8.2881932256862866E-3</v>
      </c>
      <c r="DI34" s="170">
        <f>DH34*(1-'Table de mortalité F'!$AC65)</f>
        <v>8.205311293429423E-3</v>
      </c>
      <c r="DJ34" s="170">
        <f>DI34*(1-'Table de mortalité F'!$AC65)</f>
        <v>8.1232581804951288E-3</v>
      </c>
      <c r="DK34" s="170">
        <f>DJ34*(1-'Table de mortalité F'!$AC65)</f>
        <v>8.0420255986901768E-3</v>
      </c>
    </row>
    <row r="35" spans="1:115" x14ac:dyDescent="0.25">
      <c r="A35" s="16"/>
      <c r="B35" s="16">
        <v>79</v>
      </c>
      <c r="C35" s="16"/>
      <c r="D35" s="170">
        <f>'Table de mortalité F'!AG66</f>
        <v>2.8941000000000001E-2</v>
      </c>
      <c r="E35" s="170">
        <f>'Table de mortalité F'!AH66</f>
        <v>2.8489520400000003E-2</v>
      </c>
      <c r="F35" s="170">
        <f>'Table de mortalité F'!AI66</f>
        <v>2.8062177594000003E-2</v>
      </c>
      <c r="G35" s="170">
        <f>'Table de mortalité F'!AJ66</f>
        <v>2.7655276018887003E-2</v>
      </c>
      <c r="H35" s="170">
        <f>'Table de mortalité F'!AK66</f>
        <v>2.7270867682224472E-2</v>
      </c>
      <c r="I35" s="170">
        <f>'Table de mortalité F'!AL66</f>
        <v>2.6902710968514442E-2</v>
      </c>
      <c r="J35" s="170">
        <f>'Table de mortalité F'!AM66</f>
        <v>2.6552975725923755E-2</v>
      </c>
      <c r="K35" s="170">
        <f>'Table de mortalité F'!AN66</f>
        <v>2.6218408231777117E-2</v>
      </c>
      <c r="L35" s="170">
        <f>'Table de mortalité F'!AO66</f>
        <v>2.5898543651349436E-2</v>
      </c>
      <c r="M35" s="170">
        <f>'Table de mortalité F'!AP66</f>
        <v>2.5592940836263511E-2</v>
      </c>
      <c r="N35" s="170">
        <f>'Table de mortalité F'!AQ66</f>
        <v>2.5298622016646483E-2</v>
      </c>
      <c r="O35" s="170">
        <f>'Table de mortalité F'!AR66</f>
        <v>2.5015277450060044E-2</v>
      </c>
      <c r="P35" s="170">
        <f>'Table de mortalité F'!AS66</f>
        <v>2.4742610925854388E-2</v>
      </c>
      <c r="Q35" s="170">
        <f>'Table de mortalité F'!AT66</f>
        <v>2.4477864988947745E-2</v>
      </c>
      <c r="R35" s="170">
        <f>'Table de mortalité F'!AU66</f>
        <v>2.4220847406563793E-2</v>
      </c>
      <c r="S35" s="170">
        <f>'Table de mortalité F'!AV66</f>
        <v>2.3971372678276186E-2</v>
      </c>
      <c r="T35" s="170">
        <f>'Table de mortalité F'!AW66</f>
        <v>2.3726864676957768E-2</v>
      </c>
      <c r="U35" s="170">
        <f>'Table de mortalité F'!AX66</f>
        <v>2.3487223343720495E-2</v>
      </c>
      <c r="V35" s="170">
        <f>'Table de mortalité F'!AY66</f>
        <v>2.325235111028329E-2</v>
      </c>
      <c r="W35" s="170">
        <f>'Table de mortalité F'!AZ66</f>
        <v>2.3019827599180458E-2</v>
      </c>
      <c r="X35" s="170">
        <f>'Table de mortalité F'!BA66</f>
        <v>2.2789629323188655E-2</v>
      </c>
      <c r="Y35" s="170">
        <f>'Table de mortalité F'!BB66</f>
        <v>2.2561733029956767E-2</v>
      </c>
      <c r="Z35" s="170">
        <f>'Table de mortalité F'!BC66</f>
        <v>2.23361156996572E-2</v>
      </c>
      <c r="AA35" s="170">
        <f>'Table de mortalité F'!BD66</f>
        <v>2.2112754542660627E-2</v>
      </c>
      <c r="AB35" s="170">
        <f>'Table de mortalité F'!BE66</f>
        <v>2.1891626997234018E-2</v>
      </c>
      <c r="AC35" s="170">
        <f>'Table de mortalité F'!BF66</f>
        <v>2.1672710727261679E-2</v>
      </c>
      <c r="AD35" s="170">
        <f>'Table de mortalité F'!BG66</f>
        <v>2.1455983619989061E-2</v>
      </c>
      <c r="AE35" s="170">
        <f>'Table de mortalité F'!BH66</f>
        <v>2.1241423783789171E-2</v>
      </c>
      <c r="AF35" s="170">
        <f>'Table de mortalité F'!BI66</f>
        <v>2.1029009545951279E-2</v>
      </c>
      <c r="AG35" s="170">
        <f>AF35*(1-'Table de mortalité F'!$AC66)</f>
        <v>2.0818719450491765E-2</v>
      </c>
      <c r="AH35" s="170">
        <f>AG35*(1-'Table de mortalité F'!$AC66)</f>
        <v>2.0610532255986847E-2</v>
      </c>
      <c r="AI35" s="170">
        <f>AH35*(1-'Table de mortalité F'!$AC66)</f>
        <v>2.0404426933426978E-2</v>
      </c>
      <c r="AJ35" s="170">
        <f>AI35*(1-'Table de mortalité F'!$AC66)</f>
        <v>2.0200382664092707E-2</v>
      </c>
      <c r="AK35" s="170">
        <f>AJ35*(1-'Table de mortalité F'!$AC66)</f>
        <v>1.9998378837451779E-2</v>
      </c>
      <c r="AL35" s="170">
        <f>AK35*(1-'Table de mortalité F'!$AC66)</f>
        <v>1.9798395049077259E-2</v>
      </c>
      <c r="AM35" s="170">
        <f>AL35*(1-'Table de mortalité F'!$AC66)</f>
        <v>1.9600411098586488E-2</v>
      </c>
      <c r="AN35" s="170">
        <f>AM35*(1-'Table de mortalité F'!$AC66)</f>
        <v>1.9404406987600622E-2</v>
      </c>
      <c r="AO35" s="170">
        <f>AN35*(1-'Table de mortalité F'!$AC66)</f>
        <v>1.9210362917724617E-2</v>
      </c>
      <c r="AP35" s="170">
        <f>AO35*(1-'Table de mortalité F'!$AC66)</f>
        <v>1.9018259288547369E-2</v>
      </c>
      <c r="AQ35" s="170">
        <f>AP35*(1-'Table de mortalité F'!$AC66)</f>
        <v>1.8828076695661895E-2</v>
      </c>
      <c r="AR35" s="170">
        <f>AQ35*(1-'Table de mortalité F'!$AC66)</f>
        <v>1.8639795928705277E-2</v>
      </c>
      <c r="AS35" s="170">
        <f>AR35*(1-'Table de mortalité F'!$AC66)</f>
        <v>1.8453397969418223E-2</v>
      </c>
      <c r="AT35" s="170">
        <f>AS35*(1-'Table de mortalité F'!$AC66)</f>
        <v>1.8268863989724039E-2</v>
      </c>
      <c r="AU35" s="170">
        <f>AT35*(1-'Table de mortalité F'!$AC66)</f>
        <v>1.8086175349826799E-2</v>
      </c>
      <c r="AV35" s="170">
        <f>AU35*(1-'Table de mortalité F'!$AC66)</f>
        <v>1.7905313596328531E-2</v>
      </c>
      <c r="AW35" s="170">
        <f>AV35*(1-'Table de mortalité F'!$AC66)</f>
        <v>1.7726260460365247E-2</v>
      </c>
      <c r="AX35" s="170">
        <f>AW35*(1-'Table de mortalité F'!$AC66)</f>
        <v>1.7548997855761594E-2</v>
      </c>
      <c r="AY35" s="170">
        <f>AX35*(1-'Table de mortalité F'!$AC66)</f>
        <v>1.7373507877203976E-2</v>
      </c>
      <c r="AZ35" s="170">
        <f>AY35*(1-'Table de mortalité F'!$AC66)</f>
        <v>1.7199772798431937E-2</v>
      </c>
      <c r="BA35" s="170">
        <f>AZ35*(1-'Table de mortalité F'!$AC66)</f>
        <v>1.7027775070447618E-2</v>
      </c>
      <c r="BB35" s="170">
        <f>BA35*(1-'Table de mortalité F'!$AC66)</f>
        <v>1.6857497319743141E-2</v>
      </c>
      <c r="BC35" s="170">
        <f>BB35*(1-'Table de mortalité F'!$AC66)</f>
        <v>1.6688922346545711E-2</v>
      </c>
      <c r="BD35" s="170">
        <f>BC35*(1-'Table de mortalité F'!$AC66)</f>
        <v>1.6522033123080253E-2</v>
      </c>
      <c r="BE35" s="170">
        <f>BD35*(1-'Table de mortalité F'!$AC66)</f>
        <v>1.6356812791849449E-2</v>
      </c>
      <c r="BF35" s="170">
        <f>BE35*(1-'Table de mortalité F'!$AC66)</f>
        <v>1.6193244663930954E-2</v>
      </c>
      <c r="BG35" s="170">
        <f>BF35*(1-'Table de mortalité F'!$AC66)</f>
        <v>1.6031312217291645E-2</v>
      </c>
      <c r="BH35" s="170">
        <f>BG35*(1-'Table de mortalité F'!$AC66)</f>
        <v>1.5870999095118729E-2</v>
      </c>
      <c r="BI35" s="170">
        <f>BH35*(1-'Table de mortalité F'!$AC66)</f>
        <v>1.571228910416754E-2</v>
      </c>
      <c r="BJ35" s="170">
        <f>BI35*(1-'Table de mortalité F'!$AC66)</f>
        <v>1.5555166213125865E-2</v>
      </c>
      <c r="BK35" s="170">
        <f>BJ35*(1-'Table de mortalité F'!$AC66)</f>
        <v>1.5399614550994607E-2</v>
      </c>
      <c r="BL35" s="170">
        <f>BK35*(1-'Table de mortalité F'!$AC66)</f>
        <v>1.524561840548466E-2</v>
      </c>
      <c r="BM35" s="170">
        <f>BL35*(1-'Table de mortalité F'!$AC66)</f>
        <v>1.5093162221429814E-2</v>
      </c>
      <c r="BN35" s="170">
        <f>BM35*(1-'Table de mortalité F'!$AC66)</f>
        <v>1.4942230599215517E-2</v>
      </c>
      <c r="BO35" s="170">
        <f>BN35*(1-'Table de mortalité F'!$AC66)</f>
        <v>1.4792808293223362E-2</v>
      </c>
      <c r="BP35" s="170">
        <f>BO35*(1-'Table de mortalité F'!$AC66)</f>
        <v>1.4644880210291127E-2</v>
      </c>
      <c r="BQ35" s="170">
        <f>BP35*(1-'Table de mortalité F'!$AC66)</f>
        <v>1.4498431408188217E-2</v>
      </c>
      <c r="BR35" s="170">
        <f>BQ35*(1-'Table de mortalité F'!$AC66)</f>
        <v>1.4353447094106334E-2</v>
      </c>
      <c r="BS35" s="170">
        <f>BR35*(1-'Table de mortalité F'!$AC66)</f>
        <v>1.4209912623165271E-2</v>
      </c>
      <c r="BT35" s="170">
        <f>BS35*(1-'Table de mortalité F'!$AC66)</f>
        <v>1.4067813496933618E-2</v>
      </c>
      <c r="BU35" s="170">
        <f>BT35*(1-'Table de mortalité F'!$AC66)</f>
        <v>1.3927135361964282E-2</v>
      </c>
      <c r="BV35" s="170">
        <f>BU35*(1-'Table de mortalité F'!$AC66)</f>
        <v>1.378786400834464E-2</v>
      </c>
      <c r="BW35" s="170">
        <f>BV35*(1-'Table de mortalité F'!$AC66)</f>
        <v>1.3649985368261192E-2</v>
      </c>
      <c r="BX35" s="170">
        <f>BW35*(1-'Table de mortalité F'!$AC66)</f>
        <v>1.351348551457858E-2</v>
      </c>
      <c r="BY35" s="170">
        <f>BX35*(1-'Table de mortalité F'!$AC66)</f>
        <v>1.3378350659432794E-2</v>
      </c>
      <c r="BZ35" s="170">
        <f>BY35*(1-'Table de mortalité F'!$AC66)</f>
        <v>1.3244567152838466E-2</v>
      </c>
      <c r="CA35" s="170">
        <f>BZ35*(1-'Table de mortalité F'!$AC66)</f>
        <v>1.3112121481310081E-2</v>
      </c>
      <c r="CB35" s="170">
        <f>CA35*(1-'Table de mortalité F'!$AC66)</f>
        <v>1.298100026649698E-2</v>
      </c>
      <c r="CC35" s="170">
        <f>CB35*(1-'Table de mortalité F'!$AC66)</f>
        <v>1.285119026383201E-2</v>
      </c>
      <c r="CD35" s="170">
        <f>CC35*(1-'Table de mortalité F'!$AC66)</f>
        <v>1.2722678361193691E-2</v>
      </c>
      <c r="CE35" s="170">
        <f>CD35*(1-'Table de mortalité F'!$AC66)</f>
        <v>1.2595451577581754E-2</v>
      </c>
      <c r="CF35" s="170">
        <f>CE35*(1-'Table de mortalité F'!$AC66)</f>
        <v>1.2469497061805937E-2</v>
      </c>
      <c r="CG35" s="170">
        <f>CF35*(1-'Table de mortalité F'!$AC66)</f>
        <v>1.2344802091187877E-2</v>
      </c>
      <c r="CH35" s="170">
        <f>CG35*(1-'Table de mortalité F'!$AC66)</f>
        <v>1.2221354070275999E-2</v>
      </c>
      <c r="CI35" s="170">
        <f>CH35*(1-'Table de mortalité F'!$AC66)</f>
        <v>1.2099140529573239E-2</v>
      </c>
      <c r="CJ35" s="170">
        <f>CI35*(1-'Table de mortalité F'!$AC66)</f>
        <v>1.1978149124277507E-2</v>
      </c>
      <c r="CK35" s="170">
        <f>CJ35*(1-'Table de mortalité F'!$AC66)</f>
        <v>1.1858367633034732E-2</v>
      </c>
      <c r="CL35" s="170">
        <f>CK35*(1-'Table de mortalité F'!$AC66)</f>
        <v>1.1739783956704384E-2</v>
      </c>
      <c r="CM35" s="170">
        <f>CL35*(1-'Table de mortalité F'!$AC66)</f>
        <v>1.162238611713734E-2</v>
      </c>
      <c r="CN35" s="170">
        <f>CM35*(1-'Table de mortalité F'!$AC66)</f>
        <v>1.1506162255965966E-2</v>
      </c>
      <c r="CO35" s="170">
        <f>CN35*(1-'Table de mortalité F'!$AC66)</f>
        <v>1.1391100633406306E-2</v>
      </c>
      <c r="CP35" s="170">
        <f>CO35*(1-'Table de mortalité F'!$AC66)</f>
        <v>1.1277189627072243E-2</v>
      </c>
      <c r="CQ35" s="170">
        <f>CP35*(1-'Table de mortalité F'!$AC66)</f>
        <v>1.1164417730801521E-2</v>
      </c>
      <c r="CR35" s="170">
        <f>CQ35*(1-'Table de mortalité F'!$AC66)</f>
        <v>1.1052773553493506E-2</v>
      </c>
      <c r="CS35" s="170">
        <f>CR35*(1-'Table de mortalité F'!$AC66)</f>
        <v>1.094224581795857E-2</v>
      </c>
      <c r="CT35" s="170">
        <f>CS35*(1-'Table de mortalité F'!$AC66)</f>
        <v>1.0832823359778984E-2</v>
      </c>
      <c r="CU35" s="170">
        <f>CT35*(1-'Table de mortalité F'!$AC66)</f>
        <v>1.0724495126181195E-2</v>
      </c>
      <c r="CV35" s="170">
        <f>CU35*(1-'Table de mortalité F'!$AC66)</f>
        <v>1.0617250174919383E-2</v>
      </c>
      <c r="CW35" s="170">
        <f>CV35*(1-'Table de mortalité F'!$AC66)</f>
        <v>1.0511077673170189E-2</v>
      </c>
      <c r="CX35" s="170">
        <f>CW35*(1-'Table de mortalité F'!$AC66)</f>
        <v>1.0405966896438487E-2</v>
      </c>
      <c r="CY35" s="170">
        <f>CX35*(1-'Table de mortalité F'!$AC66)</f>
        <v>1.0301907227474101E-2</v>
      </c>
      <c r="CZ35" s="170">
        <f>CY35*(1-'Table de mortalité F'!$AC66)</f>
        <v>1.019888815519936E-2</v>
      </c>
      <c r="DA35" s="170">
        <f>CZ35*(1-'Table de mortalité F'!$AC66)</f>
        <v>1.0096899273647366E-2</v>
      </c>
      <c r="DB35" s="170">
        <f>DA35*(1-'Table de mortalité F'!$AC66)</f>
        <v>9.9959302809108919E-3</v>
      </c>
      <c r="DC35" s="170">
        <f>DB35*(1-'Table de mortalité F'!$AC66)</f>
        <v>9.8959709781017823E-3</v>
      </c>
      <c r="DD35" s="170">
        <f>DC35*(1-'Table de mortalité F'!$AC66)</f>
        <v>9.7970112683207645E-3</v>
      </c>
      <c r="DE35" s="170">
        <f>DD35*(1-'Table de mortalité F'!$AC66)</f>
        <v>9.6990411556375569E-3</v>
      </c>
      <c r="DF35" s="170">
        <f>DE35*(1-'Table de mortalité F'!$AC66)</f>
        <v>9.6020507440811812E-3</v>
      </c>
      <c r="DG35" s="170">
        <f>DF35*(1-'Table de mortalité F'!$AC66)</f>
        <v>9.5060302366403691E-3</v>
      </c>
      <c r="DH35" s="170">
        <f>DG35*(1-'Table de mortalité F'!$AC66)</f>
        <v>9.4109699342739654E-3</v>
      </c>
      <c r="DI35" s="170">
        <f>DH35*(1-'Table de mortalité F'!$AC66)</f>
        <v>9.3168602349312252E-3</v>
      </c>
      <c r="DJ35" s="170">
        <f>DI35*(1-'Table de mortalité F'!$AC66)</f>
        <v>9.2236916325819131E-3</v>
      </c>
      <c r="DK35" s="170">
        <f>DJ35*(1-'Table de mortalité F'!$AC66)</f>
        <v>9.1314547162560933E-3</v>
      </c>
    </row>
    <row r="36" spans="1:115" x14ac:dyDescent="0.25">
      <c r="A36" s="16"/>
      <c r="B36" s="16">
        <v>80</v>
      </c>
      <c r="C36" s="16"/>
      <c r="D36" s="170">
        <f>'Table de mortalité F'!AG67</f>
        <v>3.3000000000000002E-2</v>
      </c>
      <c r="E36" s="170">
        <f>'Table de mortalité F'!AH67</f>
        <v>3.2498400000000004E-2</v>
      </c>
      <c r="F36" s="170">
        <f>'Table de mortalité F'!AI67</f>
        <v>3.2023923360000005E-2</v>
      </c>
      <c r="G36" s="170">
        <f>'Table de mortalité F'!AJ67</f>
        <v>3.1572386040624005E-2</v>
      </c>
      <c r="H36" s="170">
        <f>'Table de mortalité F'!AK67</f>
        <v>3.1143001590471519E-2</v>
      </c>
      <c r="I36" s="170">
        <f>'Table de mortalité F'!AL67</f>
        <v>3.0735028269636342E-2</v>
      </c>
      <c r="J36" s="170">
        <f>'Table de mortalité F'!AM67</f>
        <v>3.034469341061196E-2</v>
      </c>
      <c r="K36" s="170">
        <f>'Table de mortalité F'!AN67</f>
        <v>2.9971453681661434E-2</v>
      </c>
      <c r="L36" s="170">
        <f>'Table de mortalité F'!AO67</f>
        <v>2.9614793382849662E-2</v>
      </c>
      <c r="M36" s="170">
        <f>'Table de mortalité F'!AP67</f>
        <v>2.9271261779608603E-2</v>
      </c>
      <c r="N36" s="170">
        <f>'Table de mortalité F'!AQ67</f>
        <v>2.8940496521499028E-2</v>
      </c>
      <c r="O36" s="170">
        <f>'Table de mortalité F'!AR67</f>
        <v>2.8622151059762537E-2</v>
      </c>
      <c r="P36" s="170">
        <f>'Table de mortalité F'!AS67</f>
        <v>2.8313031828317101E-2</v>
      </c>
      <c r="Q36" s="170">
        <f>'Table de mortalité F'!AT67</f>
        <v>2.801291369093694E-2</v>
      </c>
      <c r="R36" s="170">
        <f>'Table de mortalité F'!AU67</f>
        <v>2.7721579388551198E-2</v>
      </c>
      <c r="S36" s="170">
        <f>'Table de mortalité F'!AV67</f>
        <v>2.7436047120849121E-2</v>
      </c>
      <c r="T36" s="170">
        <f>'Table de mortalité F'!AW67</f>
        <v>2.7158943044928545E-2</v>
      </c>
      <c r="U36" s="170">
        <f>'Table de mortalité F'!AX67</f>
        <v>2.6884637720174766E-2</v>
      </c>
      <c r="V36" s="170">
        <f>'Table de mortalité F'!AY67</f>
        <v>2.6615791342973018E-2</v>
      </c>
      <c r="W36" s="170">
        <f>'Table de mortalité F'!AZ67</f>
        <v>2.6349633429543287E-2</v>
      </c>
      <c r="X36" s="170">
        <f>'Table de mortalité F'!BA67</f>
        <v>2.6086137095247854E-2</v>
      </c>
      <c r="Y36" s="170">
        <f>'Table de mortalité F'!BB67</f>
        <v>2.5825275724295375E-2</v>
      </c>
      <c r="Z36" s="170">
        <f>'Table de mortalité F'!BC67</f>
        <v>2.5567022967052423E-2</v>
      </c>
      <c r="AA36" s="170">
        <f>'Table de mortalité F'!BD67</f>
        <v>2.5311352737381897E-2</v>
      </c>
      <c r="AB36" s="170">
        <f>'Table de mortalité F'!BE67</f>
        <v>2.505823921000808E-2</v>
      </c>
      <c r="AC36" s="170">
        <f>'Table de mortalité F'!BF67</f>
        <v>2.4807656817907999E-2</v>
      </c>
      <c r="AD36" s="170">
        <f>'Table de mortalité F'!BG67</f>
        <v>2.4559580249728919E-2</v>
      </c>
      <c r="AE36" s="170">
        <f>'Table de mortalité F'!BH67</f>
        <v>2.431398444723163E-2</v>
      </c>
      <c r="AF36" s="170">
        <f>'Table de mortalité F'!BI67</f>
        <v>2.4070844602759316E-2</v>
      </c>
      <c r="AG36" s="170">
        <f>AF36*(1-'Table de mortalité F'!$AC67)</f>
        <v>2.3830136156731723E-2</v>
      </c>
      <c r="AH36" s="170">
        <f>AG36*(1-'Table de mortalité F'!$AC67)</f>
        <v>2.3591834795164406E-2</v>
      </c>
      <c r="AI36" s="170">
        <f>AH36*(1-'Table de mortalité F'!$AC67)</f>
        <v>2.3355916447212761E-2</v>
      </c>
      <c r="AJ36" s="170">
        <f>AI36*(1-'Table de mortalité F'!$AC67)</f>
        <v>2.3122357282740633E-2</v>
      </c>
      <c r="AK36" s="170">
        <f>AJ36*(1-'Table de mortalité F'!$AC67)</f>
        <v>2.2891133709913226E-2</v>
      </c>
      <c r="AL36" s="170">
        <f>AK36*(1-'Table de mortalité F'!$AC67)</f>
        <v>2.2662222372814095E-2</v>
      </c>
      <c r="AM36" s="170">
        <f>AL36*(1-'Table de mortalité F'!$AC67)</f>
        <v>2.2435600149085955E-2</v>
      </c>
      <c r="AN36" s="170">
        <f>AM36*(1-'Table de mortalité F'!$AC67)</f>
        <v>2.2211244147595094E-2</v>
      </c>
      <c r="AO36" s="170">
        <f>AN36*(1-'Table de mortalité F'!$AC67)</f>
        <v>2.1989131706119144E-2</v>
      </c>
      <c r="AP36" s="170">
        <f>AO36*(1-'Table de mortalité F'!$AC67)</f>
        <v>2.1769240389057951E-2</v>
      </c>
      <c r="AQ36" s="170">
        <f>AP36*(1-'Table de mortalité F'!$AC67)</f>
        <v>2.1551547985167372E-2</v>
      </c>
      <c r="AR36" s="170">
        <f>AQ36*(1-'Table de mortalité F'!$AC67)</f>
        <v>2.1336032505315697E-2</v>
      </c>
      <c r="AS36" s="170">
        <f>AR36*(1-'Table de mortalité F'!$AC67)</f>
        <v>2.112267218026254E-2</v>
      </c>
      <c r="AT36" s="170">
        <f>AS36*(1-'Table de mortalité F'!$AC67)</f>
        <v>2.0911445458459913E-2</v>
      </c>
      <c r="AU36" s="170">
        <f>AT36*(1-'Table de mortalité F'!$AC67)</f>
        <v>2.0702331003875314E-2</v>
      </c>
      <c r="AV36" s="170">
        <f>AU36*(1-'Table de mortalité F'!$AC67)</f>
        <v>2.0495307693836562E-2</v>
      </c>
      <c r="AW36" s="170">
        <f>AV36*(1-'Table de mortalité F'!$AC67)</f>
        <v>2.0290354616898196E-2</v>
      </c>
      <c r="AX36" s="170">
        <f>AW36*(1-'Table de mortalité F'!$AC67)</f>
        <v>2.0087451070729213E-2</v>
      </c>
      <c r="AY36" s="170">
        <f>AX36*(1-'Table de mortalité F'!$AC67)</f>
        <v>1.9886576560021921E-2</v>
      </c>
      <c r="AZ36" s="170">
        <f>AY36*(1-'Table de mortalité F'!$AC67)</f>
        <v>1.9687710794421703E-2</v>
      </c>
      <c r="BA36" s="170">
        <f>AZ36*(1-'Table de mortalité F'!$AC67)</f>
        <v>1.9490833686477485E-2</v>
      </c>
      <c r="BB36" s="170">
        <f>BA36*(1-'Table de mortalité F'!$AC67)</f>
        <v>1.9295925349612709E-2</v>
      </c>
      <c r="BC36" s="170">
        <f>BB36*(1-'Table de mortalité F'!$AC67)</f>
        <v>1.9102966096116582E-2</v>
      </c>
      <c r="BD36" s="170">
        <f>BC36*(1-'Table de mortalité F'!$AC67)</f>
        <v>1.8911936435155416E-2</v>
      </c>
      <c r="BE36" s="170">
        <f>BD36*(1-'Table de mortalité F'!$AC67)</f>
        <v>1.8722817070803862E-2</v>
      </c>
      <c r="BF36" s="170">
        <f>BE36*(1-'Table de mortalité F'!$AC67)</f>
        <v>1.8535588900095823E-2</v>
      </c>
      <c r="BG36" s="170">
        <f>BF36*(1-'Table de mortalité F'!$AC67)</f>
        <v>1.8350233011094865E-2</v>
      </c>
      <c r="BH36" s="170">
        <f>BG36*(1-'Table de mortalité F'!$AC67)</f>
        <v>1.8166730680983918E-2</v>
      </c>
      <c r="BI36" s="170">
        <f>BH36*(1-'Table de mortalité F'!$AC67)</f>
        <v>1.798506337417408E-2</v>
      </c>
      <c r="BJ36" s="170">
        <f>BI36*(1-'Table de mortalité F'!$AC67)</f>
        <v>1.7805212740432338E-2</v>
      </c>
      <c r="BK36" s="170">
        <f>BJ36*(1-'Table de mortalité F'!$AC67)</f>
        <v>1.7627160613028013E-2</v>
      </c>
      <c r="BL36" s="170">
        <f>BK36*(1-'Table de mortalité F'!$AC67)</f>
        <v>1.7450889006897733E-2</v>
      </c>
      <c r="BM36" s="170">
        <f>BL36*(1-'Table de mortalité F'!$AC67)</f>
        <v>1.7276380116828756E-2</v>
      </c>
      <c r="BN36" s="170">
        <f>BM36*(1-'Table de mortalité F'!$AC67)</f>
        <v>1.7103616315660469E-2</v>
      </c>
      <c r="BO36" s="170">
        <f>BN36*(1-'Table de mortalité F'!$AC67)</f>
        <v>1.6932580152503863E-2</v>
      </c>
      <c r="BP36" s="170">
        <f>BO36*(1-'Table de mortalité F'!$AC67)</f>
        <v>1.6763254350978824E-2</v>
      </c>
      <c r="BQ36" s="170">
        <f>BP36*(1-'Table de mortalité F'!$AC67)</f>
        <v>1.6595621807469037E-2</v>
      </c>
      <c r="BR36" s="170">
        <f>BQ36*(1-'Table de mortalité F'!$AC67)</f>
        <v>1.6429665589394345E-2</v>
      </c>
      <c r="BS36" s="170">
        <f>BR36*(1-'Table de mortalité F'!$AC67)</f>
        <v>1.6265368933500401E-2</v>
      </c>
      <c r="BT36" s="170">
        <f>BS36*(1-'Table de mortalité F'!$AC67)</f>
        <v>1.6102715244165396E-2</v>
      </c>
      <c r="BU36" s="170">
        <f>BT36*(1-'Table de mortalité F'!$AC67)</f>
        <v>1.5941688091723742E-2</v>
      </c>
      <c r="BV36" s="170">
        <f>BU36*(1-'Table de mortalité F'!$AC67)</f>
        <v>1.5782271210806505E-2</v>
      </c>
      <c r="BW36" s="170">
        <f>BV36*(1-'Table de mortalité F'!$AC67)</f>
        <v>1.5624448498698439E-2</v>
      </c>
      <c r="BX36" s="170">
        <f>BW36*(1-'Table de mortalité F'!$AC67)</f>
        <v>1.5468204013711455E-2</v>
      </c>
      <c r="BY36" s="170">
        <f>BX36*(1-'Table de mortalité F'!$AC67)</f>
        <v>1.5313521973574341E-2</v>
      </c>
      <c r="BZ36" s="170">
        <f>BY36*(1-'Table de mortalité F'!$AC67)</f>
        <v>1.5160386753838597E-2</v>
      </c>
      <c r="CA36" s="170">
        <f>BZ36*(1-'Table de mortalité F'!$AC67)</f>
        <v>1.500878288630021E-2</v>
      </c>
      <c r="CB36" s="170">
        <f>CA36*(1-'Table de mortalité F'!$AC67)</f>
        <v>1.4858695057437208E-2</v>
      </c>
      <c r="CC36" s="170">
        <f>CB36*(1-'Table de mortalité F'!$AC67)</f>
        <v>1.4710108106862836E-2</v>
      </c>
      <c r="CD36" s="170">
        <f>CC36*(1-'Table de mortalité F'!$AC67)</f>
        <v>1.4563007025794208E-2</v>
      </c>
      <c r="CE36" s="170">
        <f>CD36*(1-'Table de mortalité F'!$AC67)</f>
        <v>1.4417376955536266E-2</v>
      </c>
      <c r="CF36" s="170">
        <f>CE36*(1-'Table de mortalité F'!$AC67)</f>
        <v>1.4273203185980902E-2</v>
      </c>
      <c r="CG36" s="170">
        <f>CF36*(1-'Table de mortalité F'!$AC67)</f>
        <v>1.4130471154121093E-2</v>
      </c>
      <c r="CH36" s="170">
        <f>CG36*(1-'Table de mortalité F'!$AC67)</f>
        <v>1.3989166442579882E-2</v>
      </c>
      <c r="CI36" s="170">
        <f>CH36*(1-'Table de mortalité F'!$AC67)</f>
        <v>1.3849274778154083E-2</v>
      </c>
      <c r="CJ36" s="170">
        <f>CI36*(1-'Table de mortalité F'!$AC67)</f>
        <v>1.3710782030372543E-2</v>
      </c>
      <c r="CK36" s="170">
        <f>CJ36*(1-'Table de mortalité F'!$AC67)</f>
        <v>1.3573674210068817E-2</v>
      </c>
      <c r="CL36" s="170">
        <f>CK36*(1-'Table de mortalité F'!$AC67)</f>
        <v>1.3437937467968128E-2</v>
      </c>
      <c r="CM36" s="170">
        <f>CL36*(1-'Table de mortalité F'!$AC67)</f>
        <v>1.3303558093288446E-2</v>
      </c>
      <c r="CN36" s="170">
        <f>CM36*(1-'Table de mortalité F'!$AC67)</f>
        <v>1.3170522512355561E-2</v>
      </c>
      <c r="CO36" s="170">
        <f>CN36*(1-'Table de mortalité F'!$AC67)</f>
        <v>1.3038817287232005E-2</v>
      </c>
      <c r="CP36" s="170">
        <f>CO36*(1-'Table de mortalité F'!$AC67)</f>
        <v>1.2908429114359684E-2</v>
      </c>
      <c r="CQ36" s="170">
        <f>CP36*(1-'Table de mortalité F'!$AC67)</f>
        <v>1.2779344823216087E-2</v>
      </c>
      <c r="CR36" s="170">
        <f>CQ36*(1-'Table de mortalité F'!$AC67)</f>
        <v>1.2651551374983926E-2</v>
      </c>
      <c r="CS36" s="170">
        <f>CR36*(1-'Table de mortalité F'!$AC67)</f>
        <v>1.2525035861234086E-2</v>
      </c>
      <c r="CT36" s="170">
        <f>CS36*(1-'Table de mortalité F'!$AC67)</f>
        <v>1.2399785502621745E-2</v>
      </c>
      <c r="CU36" s="170">
        <f>CT36*(1-'Table de mortalité F'!$AC67)</f>
        <v>1.2275787647595527E-2</v>
      </c>
      <c r="CV36" s="170">
        <f>CU36*(1-'Table de mortalité F'!$AC67)</f>
        <v>1.2153029771119572E-2</v>
      </c>
      <c r="CW36" s="170">
        <f>CV36*(1-'Table de mortalité F'!$AC67)</f>
        <v>1.2031499473408376E-2</v>
      </c>
      <c r="CX36" s="170">
        <f>CW36*(1-'Table de mortalité F'!$AC67)</f>
        <v>1.1911184478674293E-2</v>
      </c>
      <c r="CY36" s="170">
        <f>CX36*(1-'Table de mortalité F'!$AC67)</f>
        <v>1.1792072633887549E-2</v>
      </c>
      <c r="CZ36" s="170">
        <f>CY36*(1-'Table de mortalité F'!$AC67)</f>
        <v>1.1674151907548674E-2</v>
      </c>
      <c r="DA36" s="170">
        <f>CZ36*(1-'Table de mortalité F'!$AC67)</f>
        <v>1.1557410388473187E-2</v>
      </c>
      <c r="DB36" s="170">
        <f>DA36*(1-'Table de mortalité F'!$AC67)</f>
        <v>1.1441836284588454E-2</v>
      </c>
      <c r="DC36" s="170">
        <f>DB36*(1-'Table de mortalité F'!$AC67)</f>
        <v>1.1327417921742569E-2</v>
      </c>
      <c r="DD36" s="170">
        <f>DC36*(1-'Table de mortalité F'!$AC67)</f>
        <v>1.1214143742525143E-2</v>
      </c>
      <c r="DE36" s="170">
        <f>DD36*(1-'Table de mortalité F'!$AC67)</f>
        <v>1.1102002305099891E-2</v>
      </c>
      <c r="DF36" s="170">
        <f>DE36*(1-'Table de mortalité F'!$AC67)</f>
        <v>1.0990982282048893E-2</v>
      </c>
      <c r="DG36" s="170">
        <f>DF36*(1-'Table de mortalité F'!$AC67)</f>
        <v>1.0881072459228404E-2</v>
      </c>
      <c r="DH36" s="170">
        <f>DG36*(1-'Table de mortalité F'!$AC67)</f>
        <v>1.0772261734636119E-2</v>
      </c>
      <c r="DI36" s="170">
        <f>DH36*(1-'Table de mortalité F'!$AC67)</f>
        <v>1.0664539117289758E-2</v>
      </c>
      <c r="DJ36" s="170">
        <f>DI36*(1-'Table de mortalité F'!$AC67)</f>
        <v>1.0557893726116862E-2</v>
      </c>
      <c r="DK36" s="170">
        <f>DJ36*(1-'Table de mortalité F'!$AC67)</f>
        <v>1.0452314788855693E-2</v>
      </c>
    </row>
    <row r="37" spans="1:115" x14ac:dyDescent="0.25">
      <c r="A37" s="16"/>
      <c r="B37" s="16">
        <v>81</v>
      </c>
      <c r="C37" s="16"/>
      <c r="D37" s="170">
        <f>'Table de mortalité F'!AG68</f>
        <v>3.7365200000000001E-2</v>
      </c>
      <c r="E37" s="170">
        <f>'Table de mortalité F'!AH68</f>
        <v>3.6823404600000005E-2</v>
      </c>
      <c r="F37" s="170">
        <f>'Table de mortalité F'!AI68</f>
        <v>3.6311559276060001E-2</v>
      </c>
      <c r="G37" s="170">
        <f>'Table de mortalité F'!AJ68</f>
        <v>3.5824984381760801E-2</v>
      </c>
      <c r="H37" s="170">
        <f>'Table de mortalité F'!AK68</f>
        <v>3.5362842083236083E-2</v>
      </c>
      <c r="I37" s="170">
        <f>'Table de mortalité F'!AL68</f>
        <v>3.4924342841403958E-2</v>
      </c>
      <c r="J37" s="170">
        <f>'Table de mortalité F'!AM68</f>
        <v>3.4505250727307112E-2</v>
      </c>
      <c r="K37" s="170">
        <f>'Table de mortalité F'!AN68</f>
        <v>3.4101539293797618E-2</v>
      </c>
      <c r="L37" s="170">
        <f>'Table de mortalité F'!AO68</f>
        <v>3.3712781745848325E-2</v>
      </c>
      <c r="M37" s="170">
        <f>'Table de mortalité F'!AP68</f>
        <v>3.3338569868469406E-2</v>
      </c>
      <c r="N37" s="170">
        <f>'Table de mortalité F'!AQ68</f>
        <v>3.2975179456903092E-2</v>
      </c>
      <c r="O37" s="170">
        <f>'Table de mortalité F'!AR68</f>
        <v>3.2622345036714226E-2</v>
      </c>
      <c r="P37" s="170">
        <f>'Table de mortalité F'!AS68</f>
        <v>3.2279810413828727E-2</v>
      </c>
      <c r="Q37" s="170">
        <f>'Table de mortalité F'!AT68</f>
        <v>3.1947328366566295E-2</v>
      </c>
      <c r="R37" s="170">
        <f>'Table de mortalité F'!AU68</f>
        <v>3.1621465617227319E-2</v>
      </c>
      <c r="S37" s="170">
        <f>'Table de mortalité F'!AV68</f>
        <v>3.1302088814493326E-2</v>
      </c>
      <c r="T37" s="170">
        <f>'Table de mortalité F'!AW68</f>
        <v>3.0985937717466942E-2</v>
      </c>
      <c r="U37" s="170">
        <f>'Table de mortalité F'!AX68</f>
        <v>3.0676078340292273E-2</v>
      </c>
      <c r="V37" s="170">
        <f>'Table de mortalité F'!AY68</f>
        <v>3.036931755688935E-2</v>
      </c>
      <c r="W37" s="170">
        <f>'Table de mortalité F'!AZ68</f>
        <v>3.0065624381320457E-2</v>
      </c>
      <c r="X37" s="170">
        <f>'Table de mortalité F'!BA68</f>
        <v>2.9764968137507251E-2</v>
      </c>
      <c r="Y37" s="170">
        <f>'Table de mortalité F'!BB68</f>
        <v>2.946731845613218E-2</v>
      </c>
      <c r="Z37" s="170">
        <f>'Table de mortalité F'!BC68</f>
        <v>2.9172645271570857E-2</v>
      </c>
      <c r="AA37" s="170">
        <f>'Table de mortalité F'!BD68</f>
        <v>2.8880918818855149E-2</v>
      </c>
      <c r="AB37" s="170">
        <f>'Table de mortalité F'!BE68</f>
        <v>2.8592109630666596E-2</v>
      </c>
      <c r="AC37" s="170">
        <f>'Table de mortalité F'!BF68</f>
        <v>2.8306188534359931E-2</v>
      </c>
      <c r="AD37" s="170">
        <f>'Table de mortalité F'!BG68</f>
        <v>2.8023126649016333E-2</v>
      </c>
      <c r="AE37" s="170">
        <f>'Table de mortalité F'!BH68</f>
        <v>2.7742895382526171E-2</v>
      </c>
      <c r="AF37" s="170">
        <f>'Table de mortalité F'!BI68</f>
        <v>2.7465466428700909E-2</v>
      </c>
      <c r="AG37" s="170">
        <f>AF37*(1-'Table de mortalité F'!$AC68)</f>
        <v>2.7190811764413899E-2</v>
      </c>
      <c r="AH37" s="170">
        <f>AG37*(1-'Table de mortalité F'!$AC68)</f>
        <v>2.691890364676976E-2</v>
      </c>
      <c r="AI37" s="170">
        <f>AH37*(1-'Table de mortalité F'!$AC68)</f>
        <v>2.6649714610302064E-2</v>
      </c>
      <c r="AJ37" s="170">
        <f>AI37*(1-'Table de mortalité F'!$AC68)</f>
        <v>2.6383217464199044E-2</v>
      </c>
      <c r="AK37" s="170">
        <f>AJ37*(1-'Table de mortalité F'!$AC68)</f>
        <v>2.6119385289557054E-2</v>
      </c>
      <c r="AL37" s="170">
        <f>AK37*(1-'Table de mortalité F'!$AC68)</f>
        <v>2.5858191436661484E-2</v>
      </c>
      <c r="AM37" s="170">
        <f>AL37*(1-'Table de mortalité F'!$AC68)</f>
        <v>2.5599609522294869E-2</v>
      </c>
      <c r="AN37" s="170">
        <f>AM37*(1-'Table de mortalité F'!$AC68)</f>
        <v>2.534361342707192E-2</v>
      </c>
      <c r="AO37" s="170">
        <f>AN37*(1-'Table de mortalité F'!$AC68)</f>
        <v>2.5090177292801202E-2</v>
      </c>
      <c r="AP37" s="170">
        <f>AO37*(1-'Table de mortalité F'!$AC68)</f>
        <v>2.4839275519873191E-2</v>
      </c>
      <c r="AQ37" s="170">
        <f>AP37*(1-'Table de mortalité F'!$AC68)</f>
        <v>2.4590882764674457E-2</v>
      </c>
      <c r="AR37" s="170">
        <f>AQ37*(1-'Table de mortalité F'!$AC68)</f>
        <v>2.4344973937027711E-2</v>
      </c>
      <c r="AS37" s="170">
        <f>AR37*(1-'Table de mortalité F'!$AC68)</f>
        <v>2.4101524197657435E-2</v>
      </c>
      <c r="AT37" s="170">
        <f>AS37*(1-'Table de mortalité F'!$AC68)</f>
        <v>2.386050895568086E-2</v>
      </c>
      <c r="AU37" s="170">
        <f>AT37*(1-'Table de mortalité F'!$AC68)</f>
        <v>2.3621903866124051E-2</v>
      </c>
      <c r="AV37" s="170">
        <f>AU37*(1-'Table de mortalité F'!$AC68)</f>
        <v>2.338568482746281E-2</v>
      </c>
      <c r="AW37" s="170">
        <f>AV37*(1-'Table de mortalité F'!$AC68)</f>
        <v>2.3151827979188182E-2</v>
      </c>
      <c r="AX37" s="170">
        <f>AW37*(1-'Table de mortalité F'!$AC68)</f>
        <v>2.2920309699396301E-2</v>
      </c>
      <c r="AY37" s="170">
        <f>AX37*(1-'Table de mortalité F'!$AC68)</f>
        <v>2.2691106602402339E-2</v>
      </c>
      <c r="AZ37" s="170">
        <f>AY37*(1-'Table de mortalité F'!$AC68)</f>
        <v>2.2464195536378316E-2</v>
      </c>
      <c r="BA37" s="170">
        <f>AZ37*(1-'Table de mortalité F'!$AC68)</f>
        <v>2.2239553581014534E-2</v>
      </c>
      <c r="BB37" s="170">
        <f>BA37*(1-'Table de mortalité F'!$AC68)</f>
        <v>2.2017158045204387E-2</v>
      </c>
      <c r="BC37" s="170">
        <f>BB37*(1-'Table de mortalité F'!$AC68)</f>
        <v>2.1796986464752342E-2</v>
      </c>
      <c r="BD37" s="170">
        <f>BC37*(1-'Table de mortalité F'!$AC68)</f>
        <v>2.1579016600104819E-2</v>
      </c>
      <c r="BE37" s="170">
        <f>BD37*(1-'Table de mortalité F'!$AC68)</f>
        <v>2.1363226434103773E-2</v>
      </c>
      <c r="BF37" s="170">
        <f>BE37*(1-'Table de mortalité F'!$AC68)</f>
        <v>2.1149594169762736E-2</v>
      </c>
      <c r="BG37" s="170">
        <f>BF37*(1-'Table de mortalité F'!$AC68)</f>
        <v>2.0938098228065107E-2</v>
      </c>
      <c r="BH37" s="170">
        <f>BG37*(1-'Table de mortalité F'!$AC68)</f>
        <v>2.0728717245784456E-2</v>
      </c>
      <c r="BI37" s="170">
        <f>BH37*(1-'Table de mortalité F'!$AC68)</f>
        <v>2.0521430073326612E-2</v>
      </c>
      <c r="BJ37" s="170">
        <f>BI37*(1-'Table de mortalité F'!$AC68)</f>
        <v>2.0316215772593346E-2</v>
      </c>
      <c r="BK37" s="170">
        <f>BJ37*(1-'Table de mortalité F'!$AC68)</f>
        <v>2.0113053614867413E-2</v>
      </c>
      <c r="BL37" s="170">
        <f>BK37*(1-'Table de mortalité F'!$AC68)</f>
        <v>1.9911923078718738E-2</v>
      </c>
      <c r="BM37" s="170">
        <f>BL37*(1-'Table de mortalité F'!$AC68)</f>
        <v>1.9712803847931549E-2</v>
      </c>
      <c r="BN37" s="170">
        <f>BM37*(1-'Table de mortalité F'!$AC68)</f>
        <v>1.9515675809452234E-2</v>
      </c>
      <c r="BO37" s="170">
        <f>BN37*(1-'Table de mortalité F'!$AC68)</f>
        <v>1.9320519051357711E-2</v>
      </c>
      <c r="BP37" s="170">
        <f>BO37*(1-'Table de mortalité F'!$AC68)</f>
        <v>1.9127313860844132E-2</v>
      </c>
      <c r="BQ37" s="170">
        <f>BP37*(1-'Table de mortalité F'!$AC68)</f>
        <v>1.8936040722235689E-2</v>
      </c>
      <c r="BR37" s="170">
        <f>BQ37*(1-'Table de mortalité F'!$AC68)</f>
        <v>1.8746680315013333E-2</v>
      </c>
      <c r="BS37" s="170">
        <f>BR37*(1-'Table de mortalité F'!$AC68)</f>
        <v>1.8559213511863199E-2</v>
      </c>
      <c r="BT37" s="170">
        <f>BS37*(1-'Table de mortalité F'!$AC68)</f>
        <v>1.8373621376744566E-2</v>
      </c>
      <c r="BU37" s="170">
        <f>BT37*(1-'Table de mortalité F'!$AC68)</f>
        <v>1.8189885162977121E-2</v>
      </c>
      <c r="BV37" s="170">
        <f>BU37*(1-'Table de mortalité F'!$AC68)</f>
        <v>1.8007986311347351E-2</v>
      </c>
      <c r="BW37" s="170">
        <f>BV37*(1-'Table de mortalité F'!$AC68)</f>
        <v>1.7827906448233878E-2</v>
      </c>
      <c r="BX37" s="170">
        <f>BW37*(1-'Table de mortalité F'!$AC68)</f>
        <v>1.7649627383751539E-2</v>
      </c>
      <c r="BY37" s="170">
        <f>BX37*(1-'Table de mortalité F'!$AC68)</f>
        <v>1.7473131109914022E-2</v>
      </c>
      <c r="BZ37" s="170">
        <f>BY37*(1-'Table de mortalité F'!$AC68)</f>
        <v>1.7298399798814881E-2</v>
      </c>
      <c r="CA37" s="170">
        <f>BZ37*(1-'Table de mortalité F'!$AC68)</f>
        <v>1.7125415800826733E-2</v>
      </c>
      <c r="CB37" s="170">
        <f>CA37*(1-'Table de mortalité F'!$AC68)</f>
        <v>1.6954161642818464E-2</v>
      </c>
      <c r="CC37" s="170">
        <f>CB37*(1-'Table de mortalité F'!$AC68)</f>
        <v>1.6784620026390279E-2</v>
      </c>
      <c r="CD37" s="170">
        <f>CC37*(1-'Table de mortalité F'!$AC68)</f>
        <v>1.6616773826126377E-2</v>
      </c>
      <c r="CE37" s="170">
        <f>CD37*(1-'Table de mortalité F'!$AC68)</f>
        <v>1.6450606087865114E-2</v>
      </c>
      <c r="CF37" s="170">
        <f>CE37*(1-'Table de mortalité F'!$AC68)</f>
        <v>1.6286100026986463E-2</v>
      </c>
      <c r="CG37" s="170">
        <f>CF37*(1-'Table de mortalité F'!$AC68)</f>
        <v>1.6123239026716599E-2</v>
      </c>
      <c r="CH37" s="170">
        <f>CG37*(1-'Table de mortalité F'!$AC68)</f>
        <v>1.5962006636449432E-2</v>
      </c>
      <c r="CI37" s="170">
        <f>CH37*(1-'Table de mortalité F'!$AC68)</f>
        <v>1.5802386570084939E-2</v>
      </c>
      <c r="CJ37" s="170">
        <f>CI37*(1-'Table de mortalité F'!$AC68)</f>
        <v>1.5644362704384091E-2</v>
      </c>
      <c r="CK37" s="170">
        <f>CJ37*(1-'Table de mortalité F'!$AC68)</f>
        <v>1.548791907734025E-2</v>
      </c>
      <c r="CL37" s="170">
        <f>CK37*(1-'Table de mortalité F'!$AC68)</f>
        <v>1.5333039886566847E-2</v>
      </c>
      <c r="CM37" s="170">
        <f>CL37*(1-'Table de mortalité F'!$AC68)</f>
        <v>1.5179709487701179E-2</v>
      </c>
      <c r="CN37" s="170">
        <f>CM37*(1-'Table de mortalité F'!$AC68)</f>
        <v>1.5027912392824168E-2</v>
      </c>
      <c r="CO37" s="170">
        <f>CN37*(1-'Table de mortalité F'!$AC68)</f>
        <v>1.4877633268895926E-2</v>
      </c>
      <c r="CP37" s="170">
        <f>CO37*(1-'Table de mortalité F'!$AC68)</f>
        <v>1.4728856936206966E-2</v>
      </c>
      <c r="CQ37" s="170">
        <f>CP37*(1-'Table de mortalité F'!$AC68)</f>
        <v>1.4581568366844896E-2</v>
      </c>
      <c r="CR37" s="170">
        <f>CQ37*(1-'Table de mortalité F'!$AC68)</f>
        <v>1.4435752683176447E-2</v>
      </c>
      <c r="CS37" s="170">
        <f>CR37*(1-'Table de mortalité F'!$AC68)</f>
        <v>1.4291395156344682E-2</v>
      </c>
      <c r="CT37" s="170">
        <f>CS37*(1-'Table de mortalité F'!$AC68)</f>
        <v>1.4148481204781235E-2</v>
      </c>
      <c r="CU37" s="170">
        <f>CT37*(1-'Table de mortalité F'!$AC68)</f>
        <v>1.4006996392733423E-2</v>
      </c>
      <c r="CV37" s="170">
        <f>CU37*(1-'Table de mortalité F'!$AC68)</f>
        <v>1.3866926428806088E-2</v>
      </c>
      <c r="CW37" s="170">
        <f>CV37*(1-'Table de mortalité F'!$AC68)</f>
        <v>1.3728257164518027E-2</v>
      </c>
      <c r="CX37" s="170">
        <f>CW37*(1-'Table de mortalité F'!$AC68)</f>
        <v>1.3590974592872847E-2</v>
      </c>
      <c r="CY37" s="170">
        <f>CX37*(1-'Table de mortalité F'!$AC68)</f>
        <v>1.3455064846944118E-2</v>
      </c>
      <c r="CZ37" s="170">
        <f>CY37*(1-'Table de mortalité F'!$AC68)</f>
        <v>1.3320514198474676E-2</v>
      </c>
      <c r="DA37" s="170">
        <f>CZ37*(1-'Table de mortalité F'!$AC68)</f>
        <v>1.3187309056489929E-2</v>
      </c>
      <c r="DB37" s="170">
        <f>DA37*(1-'Table de mortalité F'!$AC68)</f>
        <v>1.305543596592503E-2</v>
      </c>
      <c r="DC37" s="170">
        <f>DB37*(1-'Table de mortalité F'!$AC68)</f>
        <v>1.292488160626578E-2</v>
      </c>
      <c r="DD37" s="170">
        <f>DC37*(1-'Table de mortalité F'!$AC68)</f>
        <v>1.2795632790203121E-2</v>
      </c>
      <c r="DE37" s="170">
        <f>DD37*(1-'Table de mortalité F'!$AC68)</f>
        <v>1.2667676462301089E-2</v>
      </c>
      <c r="DF37" s="170">
        <f>DE37*(1-'Table de mortalité F'!$AC68)</f>
        <v>1.2540999697678077E-2</v>
      </c>
      <c r="DG37" s="170">
        <f>DF37*(1-'Table de mortalité F'!$AC68)</f>
        <v>1.2415589700701297E-2</v>
      </c>
      <c r="DH37" s="170">
        <f>DG37*(1-'Table de mortalité F'!$AC68)</f>
        <v>1.2291433803694284E-2</v>
      </c>
      <c r="DI37" s="170">
        <f>DH37*(1-'Table de mortalité F'!$AC68)</f>
        <v>1.2168519465657342E-2</v>
      </c>
      <c r="DJ37" s="170">
        <f>DI37*(1-'Table de mortalité F'!$AC68)</f>
        <v>1.2046834271000768E-2</v>
      </c>
      <c r="DK37" s="170">
        <f>DJ37*(1-'Table de mortalité F'!$AC68)</f>
        <v>1.192636592829076E-2</v>
      </c>
    </row>
    <row r="38" spans="1:115" x14ac:dyDescent="0.25">
      <c r="A38" s="16"/>
      <c r="B38" s="16">
        <v>82</v>
      </c>
      <c r="C38" s="16"/>
      <c r="D38" s="170">
        <f>'Table de mortalité F'!AG69</f>
        <v>4.2357600000000002E-2</v>
      </c>
      <c r="E38" s="170">
        <f>'Table de mortalité F'!AH69</f>
        <v>4.1773065120000001E-2</v>
      </c>
      <c r="F38" s="170">
        <f>'Table de mortalité F'!AI69</f>
        <v>4.1221660660416E-2</v>
      </c>
      <c r="G38" s="170">
        <f>'Table de mortalité F'!AJ69</f>
        <v>4.0702267736094762E-2</v>
      </c>
      <c r="H38" s="170">
        <f>'Table de mortalité F'!AK69</f>
        <v>4.0205700069714405E-2</v>
      </c>
      <c r="I38" s="170">
        <f>'Table de mortalité F'!AL69</f>
        <v>3.9735293378898744E-2</v>
      </c>
      <c r="J38" s="170">
        <f>'Table de mortalité F'!AM69</f>
        <v>3.9282311034379298E-2</v>
      </c>
      <c r="K38" s="170">
        <f>'Table de mortalité F'!AN69</f>
        <v>3.8846277381897686E-2</v>
      </c>
      <c r="L38" s="170">
        <f>'Table de mortalité F'!AO69</f>
        <v>3.8426737586173189E-2</v>
      </c>
      <c r="M38" s="170">
        <f>'Table de mortalité F'!AP69</f>
        <v>3.8019414167759752E-2</v>
      </c>
      <c r="N38" s="170">
        <f>'Table de mortalité F'!AQ69</f>
        <v>3.7624012260415049E-2</v>
      </c>
      <c r="O38" s="170">
        <f>'Table de mortalité F'!AR69</f>
        <v>3.7236484934132778E-2</v>
      </c>
      <c r="P38" s="170">
        <f>'Table de mortalité F'!AS69</f>
        <v>3.6856672787804627E-2</v>
      </c>
      <c r="Q38" s="170">
        <f>'Table de mortalité F'!AT69</f>
        <v>3.64844203926478E-2</v>
      </c>
      <c r="R38" s="170">
        <f>'Table de mortalité F'!AU69</f>
        <v>3.6115927746682056E-2</v>
      </c>
      <c r="S38" s="170">
        <f>'Table de mortalité F'!AV69</f>
        <v>3.5754768469215235E-2</v>
      </c>
      <c r="T38" s="170">
        <f>'Table de mortalité F'!AW69</f>
        <v>3.5397220784523085E-2</v>
      </c>
      <c r="U38" s="170">
        <f>'Table de mortalité F'!AX69</f>
        <v>3.5043248576677857E-2</v>
      </c>
      <c r="V38" s="170">
        <f>'Table de mortalité F'!AY69</f>
        <v>3.4692816090911079E-2</v>
      </c>
      <c r="W38" s="170">
        <f>'Table de mortalité F'!AZ69</f>
        <v>3.434588793000197E-2</v>
      </c>
      <c r="X38" s="170">
        <f>'Table de mortalité F'!BA69</f>
        <v>3.400242905070195E-2</v>
      </c>
      <c r="Y38" s="170">
        <f>'Table de mortalité F'!BB69</f>
        <v>3.3662404760194928E-2</v>
      </c>
      <c r="Z38" s="170">
        <f>'Table de mortalité F'!BC69</f>
        <v>3.3325780712592977E-2</v>
      </c>
      <c r="AA38" s="170">
        <f>'Table de mortalité F'!BD69</f>
        <v>3.2992522905467045E-2</v>
      </c>
      <c r="AB38" s="170">
        <f>'Table de mortalité F'!BE69</f>
        <v>3.2662597676412372E-2</v>
      </c>
      <c r="AC38" s="170">
        <f>'Table de mortalité F'!BF69</f>
        <v>3.2335971699648247E-2</v>
      </c>
      <c r="AD38" s="170">
        <f>'Table de mortalité F'!BG69</f>
        <v>3.2012611982651762E-2</v>
      </c>
      <c r="AE38" s="170">
        <f>'Table de mortalité F'!BH69</f>
        <v>3.1692485862825241E-2</v>
      </c>
      <c r="AF38" s="170">
        <f>'Table de mortalité F'!BI69</f>
        <v>3.1375561004196986E-2</v>
      </c>
      <c r="AG38" s="170">
        <f>AF38*(1-'Table de mortalité F'!$AC69)</f>
        <v>3.1061805394155016E-2</v>
      </c>
      <c r="AH38" s="170">
        <f>AG38*(1-'Table de mortalité F'!$AC69)</f>
        <v>3.0751187340213464E-2</v>
      </c>
      <c r="AI38" s="170">
        <f>AH38*(1-'Table de mortalité F'!$AC69)</f>
        <v>3.0443675466811329E-2</v>
      </c>
      <c r="AJ38" s="170">
        <f>AI38*(1-'Table de mortalité F'!$AC69)</f>
        <v>3.0139238712143215E-2</v>
      </c>
      <c r="AK38" s="170">
        <f>AJ38*(1-'Table de mortalité F'!$AC69)</f>
        <v>2.9837846325021782E-2</v>
      </c>
      <c r="AL38" s="170">
        <f>AK38*(1-'Table de mortalité F'!$AC69)</f>
        <v>2.9539467861771564E-2</v>
      </c>
      <c r="AM38" s="170">
        <f>AL38*(1-'Table de mortalité F'!$AC69)</f>
        <v>2.9244073183153849E-2</v>
      </c>
      <c r="AN38" s="170">
        <f>AM38*(1-'Table de mortalité F'!$AC69)</f>
        <v>2.8951632451322311E-2</v>
      </c>
      <c r="AO38" s="170">
        <f>AN38*(1-'Table de mortalité F'!$AC69)</f>
        <v>2.8662116126809089E-2</v>
      </c>
      <c r="AP38" s="170">
        <f>AO38*(1-'Table de mortalité F'!$AC69)</f>
        <v>2.8375494965540999E-2</v>
      </c>
      <c r="AQ38" s="170">
        <f>AP38*(1-'Table de mortalité F'!$AC69)</f>
        <v>2.8091740015885588E-2</v>
      </c>
      <c r="AR38" s="170">
        <f>AQ38*(1-'Table de mortalité F'!$AC69)</f>
        <v>2.7810822615726732E-2</v>
      </c>
      <c r="AS38" s="170">
        <f>AR38*(1-'Table de mortalité F'!$AC69)</f>
        <v>2.7532714389569463E-2</v>
      </c>
      <c r="AT38" s="170">
        <f>AS38*(1-'Table de mortalité F'!$AC69)</f>
        <v>2.7257387245673767E-2</v>
      </c>
      <c r="AU38" s="170">
        <f>AT38*(1-'Table de mortalité F'!$AC69)</f>
        <v>2.698481337321703E-2</v>
      </c>
      <c r="AV38" s="170">
        <f>AU38*(1-'Table de mortalité F'!$AC69)</f>
        <v>2.6714965239484859E-2</v>
      </c>
      <c r="AW38" s="170">
        <f>AV38*(1-'Table de mortalité F'!$AC69)</f>
        <v>2.6447815587090012E-2</v>
      </c>
      <c r="AX38" s="170">
        <f>AW38*(1-'Table de mortalité F'!$AC69)</f>
        <v>2.618333743121911E-2</v>
      </c>
      <c r="AY38" s="170">
        <f>AX38*(1-'Table de mortalité F'!$AC69)</f>
        <v>2.5921504056906918E-2</v>
      </c>
      <c r="AZ38" s="170">
        <f>AY38*(1-'Table de mortalité F'!$AC69)</f>
        <v>2.5662289016337849E-2</v>
      </c>
      <c r="BA38" s="170">
        <f>AZ38*(1-'Table de mortalité F'!$AC69)</f>
        <v>2.5405666126174471E-2</v>
      </c>
      <c r="BB38" s="170">
        <f>BA38*(1-'Table de mortalité F'!$AC69)</f>
        <v>2.5151609464912725E-2</v>
      </c>
      <c r="BC38" s="170">
        <f>BB38*(1-'Table de mortalité F'!$AC69)</f>
        <v>2.4900093370263596E-2</v>
      </c>
      <c r="BD38" s="170">
        <f>BC38*(1-'Table de mortalité F'!$AC69)</f>
        <v>2.465109243656096E-2</v>
      </c>
      <c r="BE38" s="170">
        <f>BD38*(1-'Table de mortalité F'!$AC69)</f>
        <v>2.440458151219535E-2</v>
      </c>
      <c r="BF38" s="170">
        <f>BE38*(1-'Table de mortalité F'!$AC69)</f>
        <v>2.4160535697073396E-2</v>
      </c>
      <c r="BG38" s="170">
        <f>BF38*(1-'Table de mortalité F'!$AC69)</f>
        <v>2.3918930340102663E-2</v>
      </c>
      <c r="BH38" s="170">
        <f>BG38*(1-'Table de mortalité F'!$AC69)</f>
        <v>2.3679741036701635E-2</v>
      </c>
      <c r="BI38" s="170">
        <f>BH38*(1-'Table de mortalité F'!$AC69)</f>
        <v>2.344294362633462E-2</v>
      </c>
      <c r="BJ38" s="170">
        <f>BI38*(1-'Table de mortalité F'!$AC69)</f>
        <v>2.3208514190071274E-2</v>
      </c>
      <c r="BK38" s="170">
        <f>BJ38*(1-'Table de mortalité F'!$AC69)</f>
        <v>2.2976429048170561E-2</v>
      </c>
      <c r="BL38" s="170">
        <f>BK38*(1-'Table de mortalité F'!$AC69)</f>
        <v>2.2746664757688856E-2</v>
      </c>
      <c r="BM38" s="170">
        <f>BL38*(1-'Table de mortalité F'!$AC69)</f>
        <v>2.2519198110111969E-2</v>
      </c>
      <c r="BN38" s="170">
        <f>BM38*(1-'Table de mortalité F'!$AC69)</f>
        <v>2.2294006129010849E-2</v>
      </c>
      <c r="BO38" s="170">
        <f>BN38*(1-'Table de mortalité F'!$AC69)</f>
        <v>2.2071066067720739E-2</v>
      </c>
      <c r="BP38" s="170">
        <f>BO38*(1-'Table de mortalité F'!$AC69)</f>
        <v>2.1850355407043533E-2</v>
      </c>
      <c r="BQ38" s="170">
        <f>BP38*(1-'Table de mortalité F'!$AC69)</f>
        <v>2.1631851852973095E-2</v>
      </c>
      <c r="BR38" s="170">
        <f>BQ38*(1-'Table de mortalité F'!$AC69)</f>
        <v>2.1415533334443366E-2</v>
      </c>
      <c r="BS38" s="170">
        <f>BR38*(1-'Table de mortalité F'!$AC69)</f>
        <v>2.1201378001098933E-2</v>
      </c>
      <c r="BT38" s="170">
        <f>BS38*(1-'Table de mortalité F'!$AC69)</f>
        <v>2.0989364221087943E-2</v>
      </c>
      <c r="BU38" s="170">
        <f>BT38*(1-'Table de mortalité F'!$AC69)</f>
        <v>2.0779470578877062E-2</v>
      </c>
      <c r="BV38" s="170">
        <f>BU38*(1-'Table de mortalité F'!$AC69)</f>
        <v>2.057167587308829E-2</v>
      </c>
      <c r="BW38" s="170">
        <f>BV38*(1-'Table de mortalité F'!$AC69)</f>
        <v>2.0365959114357408E-2</v>
      </c>
      <c r="BX38" s="170">
        <f>BW38*(1-'Table de mortalité F'!$AC69)</f>
        <v>2.0162299523213835E-2</v>
      </c>
      <c r="BY38" s="170">
        <f>BX38*(1-'Table de mortalité F'!$AC69)</f>
        <v>1.9960676527981697E-2</v>
      </c>
      <c r="BZ38" s="170">
        <f>BY38*(1-'Table de mortalité F'!$AC69)</f>
        <v>1.976106976270188E-2</v>
      </c>
      <c r="CA38" s="170">
        <f>BZ38*(1-'Table de mortalité F'!$AC69)</f>
        <v>1.956345906507486E-2</v>
      </c>
      <c r="CB38" s="170">
        <f>CA38*(1-'Table de mortalité F'!$AC69)</f>
        <v>1.9367824474424113E-2</v>
      </c>
      <c r="CC38" s="170">
        <f>CB38*(1-'Table de mortalité F'!$AC69)</f>
        <v>1.9174146229679872E-2</v>
      </c>
      <c r="CD38" s="170">
        <f>CC38*(1-'Table de mortalité F'!$AC69)</f>
        <v>1.8982404767383072E-2</v>
      </c>
      <c r="CE38" s="170">
        <f>CD38*(1-'Table de mortalité F'!$AC69)</f>
        <v>1.879258071970924E-2</v>
      </c>
      <c r="CF38" s="170">
        <f>CE38*(1-'Table de mortalité F'!$AC69)</f>
        <v>1.8604654912512147E-2</v>
      </c>
      <c r="CG38" s="170">
        <f>CF38*(1-'Table de mortalité F'!$AC69)</f>
        <v>1.8418608363387025E-2</v>
      </c>
      <c r="CH38" s="170">
        <f>CG38*(1-'Table de mortalité F'!$AC69)</f>
        <v>1.8234422279753155E-2</v>
      </c>
      <c r="CI38" s="170">
        <f>CH38*(1-'Table de mortalité F'!$AC69)</f>
        <v>1.8052078056955623E-2</v>
      </c>
      <c r="CJ38" s="170">
        <f>CI38*(1-'Table de mortalité F'!$AC69)</f>
        <v>1.7871557276386067E-2</v>
      </c>
      <c r="CK38" s="170">
        <f>CJ38*(1-'Table de mortalité F'!$AC69)</f>
        <v>1.7692841703622206E-2</v>
      </c>
      <c r="CL38" s="170">
        <f>CK38*(1-'Table de mortalité F'!$AC69)</f>
        <v>1.7515913286585985E-2</v>
      </c>
      <c r="CM38" s="170">
        <f>CL38*(1-'Table de mortalité F'!$AC69)</f>
        <v>1.7340754153720127E-2</v>
      </c>
      <c r="CN38" s="170">
        <f>CM38*(1-'Table de mortalité F'!$AC69)</f>
        <v>1.7167346612182926E-2</v>
      </c>
      <c r="CO38" s="170">
        <f>CN38*(1-'Table de mortalité F'!$AC69)</f>
        <v>1.6995673146061097E-2</v>
      </c>
      <c r="CP38" s="170">
        <f>CO38*(1-'Table de mortalité F'!$AC69)</f>
        <v>1.6825716414600487E-2</v>
      </c>
      <c r="CQ38" s="170">
        <f>CP38*(1-'Table de mortalité F'!$AC69)</f>
        <v>1.6657459250454483E-2</v>
      </c>
      <c r="CR38" s="170">
        <f>CQ38*(1-'Table de mortalité F'!$AC69)</f>
        <v>1.6490884657949938E-2</v>
      </c>
      <c r="CS38" s="170">
        <f>CR38*(1-'Table de mortalité F'!$AC69)</f>
        <v>1.6325975811370439E-2</v>
      </c>
      <c r="CT38" s="170">
        <f>CS38*(1-'Table de mortalité F'!$AC69)</f>
        <v>1.6162716053256733E-2</v>
      </c>
      <c r="CU38" s="170">
        <f>CT38*(1-'Table de mortalité F'!$AC69)</f>
        <v>1.6001088892724166E-2</v>
      </c>
      <c r="CV38" s="170">
        <f>CU38*(1-'Table de mortalité F'!$AC69)</f>
        <v>1.5841078003796923E-2</v>
      </c>
      <c r="CW38" s="170">
        <f>CV38*(1-'Table de mortalité F'!$AC69)</f>
        <v>1.5682667223758953E-2</v>
      </c>
      <c r="CX38" s="170">
        <f>CW38*(1-'Table de mortalité F'!$AC69)</f>
        <v>1.5525840551521364E-2</v>
      </c>
      <c r="CY38" s="170">
        <f>CX38*(1-'Table de mortalité F'!$AC69)</f>
        <v>1.5370582146006151E-2</v>
      </c>
      <c r="CZ38" s="170">
        <f>CY38*(1-'Table de mortalité F'!$AC69)</f>
        <v>1.5216876324546089E-2</v>
      </c>
      <c r="DA38" s="170">
        <f>CZ38*(1-'Table de mortalité F'!$AC69)</f>
        <v>1.5064707561300628E-2</v>
      </c>
      <c r="DB38" s="170">
        <f>DA38*(1-'Table de mortalité F'!$AC69)</f>
        <v>1.4914060485687622E-2</v>
      </c>
      <c r="DC38" s="170">
        <f>DB38*(1-'Table de mortalité F'!$AC69)</f>
        <v>1.4764919880830745E-2</v>
      </c>
      <c r="DD38" s="170">
        <f>DC38*(1-'Table de mortalité F'!$AC69)</f>
        <v>1.4617270682022437E-2</v>
      </c>
      <c r="DE38" s="170">
        <f>DD38*(1-'Table de mortalité F'!$AC69)</f>
        <v>1.4471097975202213E-2</v>
      </c>
      <c r="DF38" s="170">
        <f>DE38*(1-'Table de mortalité F'!$AC69)</f>
        <v>1.4326386995450191E-2</v>
      </c>
      <c r="DG38" s="170">
        <f>DF38*(1-'Table de mortalité F'!$AC69)</f>
        <v>1.4183123125495689E-2</v>
      </c>
      <c r="DH38" s="170">
        <f>DG38*(1-'Table de mortalité F'!$AC69)</f>
        <v>1.4041291894240733E-2</v>
      </c>
      <c r="DI38" s="170">
        <f>DH38*(1-'Table de mortalité F'!$AC69)</f>
        <v>1.3900878975298325E-2</v>
      </c>
      <c r="DJ38" s="170">
        <f>DI38*(1-'Table de mortalité F'!$AC69)</f>
        <v>1.3761870185545342E-2</v>
      </c>
      <c r="DK38" s="170">
        <f>DJ38*(1-'Table de mortalité F'!$AC69)</f>
        <v>1.3624251483689889E-2</v>
      </c>
    </row>
    <row r="39" spans="1:115" x14ac:dyDescent="0.25">
      <c r="A39" s="16"/>
      <c r="B39" s="16">
        <v>83</v>
      </c>
      <c r="C39" s="16"/>
      <c r="D39" s="170">
        <f>'Table de mortalité F'!AG70</f>
        <v>4.8043000000000002E-2</v>
      </c>
      <c r="E39" s="170">
        <f>'Table de mortalité F'!AH70</f>
        <v>4.7413636700000004E-2</v>
      </c>
      <c r="F39" s="170">
        <f>'Table de mortalité F'!AI70</f>
        <v>4.6820966241250005E-2</v>
      </c>
      <c r="G39" s="170">
        <f>'Table de mortalité F'!AJ70</f>
        <v>4.6263796742979126E-2</v>
      </c>
      <c r="H39" s="170">
        <f>'Table de mortalité F'!AK70</f>
        <v>4.5731763080434869E-2</v>
      </c>
      <c r="I39" s="170">
        <f>'Table de mortalité F'!AL70</f>
        <v>4.5224140510242039E-2</v>
      </c>
      <c r="J39" s="170">
        <f>'Table de mortalité F'!AM70</f>
        <v>4.4740242206782445E-2</v>
      </c>
      <c r="K39" s="170">
        <f>'Table de mortalité F'!AN70</f>
        <v>4.4270469663611228E-2</v>
      </c>
      <c r="L39" s="170">
        <f>'Table de mortalité F'!AO70</f>
        <v>4.3814483826076035E-2</v>
      </c>
      <c r="M39" s="170">
        <f>'Table de mortalité F'!AP70</f>
        <v>4.3371957539432668E-2</v>
      </c>
      <c r="N39" s="170">
        <f>'Table de mortalité F'!AQ70</f>
        <v>4.2938237964038339E-2</v>
      </c>
      <c r="O39" s="170">
        <f>'Table de mortalité F'!AR70</f>
        <v>4.251314940819436E-2</v>
      </c>
      <c r="P39" s="170">
        <f>'Table de mortalité F'!AS70</f>
        <v>4.2092269229053236E-2</v>
      </c>
      <c r="Q39" s="170">
        <f>'Table de mortalité F'!AT70</f>
        <v>4.1675555763685611E-2</v>
      </c>
      <c r="R39" s="170">
        <f>'Table de mortalité F'!AU70</f>
        <v>4.1262967761625122E-2</v>
      </c>
      <c r="S39" s="170">
        <f>'Table de mortalité F'!AV70</f>
        <v>4.0854464380785036E-2</v>
      </c>
      <c r="T39" s="170">
        <f>'Table de mortalité F'!AW70</f>
        <v>4.0450005183415266E-2</v>
      </c>
      <c r="U39" s="170">
        <f>'Table de mortalité F'!AX70</f>
        <v>4.0045505131581116E-2</v>
      </c>
      <c r="V39" s="170">
        <f>'Table de mortalité F'!AY70</f>
        <v>3.9645050080265302E-2</v>
      </c>
      <c r="W39" s="170">
        <f>'Table de mortalité F'!AZ70</f>
        <v>3.9248599579462647E-2</v>
      </c>
      <c r="X39" s="170">
        <f>'Table de mortalité F'!BA70</f>
        <v>3.8856113583668021E-2</v>
      </c>
      <c r="Y39" s="170">
        <f>'Table de mortalité F'!BB70</f>
        <v>3.8467552447831344E-2</v>
      </c>
      <c r="Z39" s="170">
        <f>'Table de mortalité F'!BC70</f>
        <v>3.8082876923353028E-2</v>
      </c>
      <c r="AA39" s="170">
        <f>'Table de mortalité F'!BD70</f>
        <v>3.7702048154119497E-2</v>
      </c>
      <c r="AB39" s="170">
        <f>'Table de mortalité F'!BE70</f>
        <v>3.7325027672578302E-2</v>
      </c>
      <c r="AC39" s="170">
        <f>'Table de mortalité F'!BF70</f>
        <v>3.6951777395852516E-2</v>
      </c>
      <c r="AD39" s="170">
        <f>'Table de mortalité F'!BG70</f>
        <v>3.6582259621893994E-2</v>
      </c>
      <c r="AE39" s="170">
        <f>'Table de mortalité F'!BH70</f>
        <v>3.6216437025675056E-2</v>
      </c>
      <c r="AF39" s="170">
        <f>'Table de mortalité F'!BI70</f>
        <v>3.5854272655418302E-2</v>
      </c>
      <c r="AG39" s="170">
        <f>AF39*(1-'Table de mortalité F'!$AC70)</f>
        <v>3.5495729928864121E-2</v>
      </c>
      <c r="AH39" s="170">
        <f>AG39*(1-'Table de mortalité F'!$AC70)</f>
        <v>3.5140772629575483E-2</v>
      </c>
      <c r="AI39" s="170">
        <f>AH39*(1-'Table de mortalité F'!$AC70)</f>
        <v>3.4789364903279725E-2</v>
      </c>
      <c r="AJ39" s="170">
        <f>AI39*(1-'Table de mortalité F'!$AC70)</f>
        <v>3.444147125424693E-2</v>
      </c>
      <c r="AK39" s="170">
        <f>AJ39*(1-'Table de mortalité F'!$AC70)</f>
        <v>3.409705654170446E-2</v>
      </c>
      <c r="AL39" s="170">
        <f>AK39*(1-'Table de mortalité F'!$AC70)</f>
        <v>3.3756085976287417E-2</v>
      </c>
      <c r="AM39" s="170">
        <f>AL39*(1-'Table de mortalité F'!$AC70)</f>
        <v>3.3418525116524544E-2</v>
      </c>
      <c r="AN39" s="170">
        <f>AM39*(1-'Table de mortalité F'!$AC70)</f>
        <v>3.3084339865359295E-2</v>
      </c>
      <c r="AO39" s="170">
        <f>AN39*(1-'Table de mortalité F'!$AC70)</f>
        <v>3.2753496466705702E-2</v>
      </c>
      <c r="AP39" s="170">
        <f>AO39*(1-'Table de mortalité F'!$AC70)</f>
        <v>3.2425961502038643E-2</v>
      </c>
      <c r="AQ39" s="170">
        <f>AP39*(1-'Table de mortalité F'!$AC70)</f>
        <v>3.2101701887018254E-2</v>
      </c>
      <c r="AR39" s="170">
        <f>AQ39*(1-'Table de mortalité F'!$AC70)</f>
        <v>3.1780684868148071E-2</v>
      </c>
      <c r="AS39" s="170">
        <f>AR39*(1-'Table de mortalité F'!$AC70)</f>
        <v>3.1462878019466588E-2</v>
      </c>
      <c r="AT39" s="170">
        <f>AS39*(1-'Table de mortalité F'!$AC70)</f>
        <v>3.1148249239271921E-2</v>
      </c>
      <c r="AU39" s="170">
        <f>AT39*(1-'Table de mortalité F'!$AC70)</f>
        <v>3.0836766746879202E-2</v>
      </c>
      <c r="AV39" s="170">
        <f>AU39*(1-'Table de mortalité F'!$AC70)</f>
        <v>3.052839907941041E-2</v>
      </c>
      <c r="AW39" s="170">
        <f>AV39*(1-'Table de mortalité F'!$AC70)</f>
        <v>3.0223115088616307E-2</v>
      </c>
      <c r="AX39" s="170">
        <f>AW39*(1-'Table de mortalité F'!$AC70)</f>
        <v>2.9920883937730142E-2</v>
      </c>
      <c r="AY39" s="170">
        <f>AX39*(1-'Table de mortalité F'!$AC70)</f>
        <v>2.962167509835284E-2</v>
      </c>
      <c r="AZ39" s="170">
        <f>AY39*(1-'Table de mortalité F'!$AC70)</f>
        <v>2.9325458347369313E-2</v>
      </c>
      <c r="BA39" s="170">
        <f>AZ39*(1-'Table de mortalité F'!$AC70)</f>
        <v>2.903220376389562E-2</v>
      </c>
      <c r="BB39" s="170">
        <f>BA39*(1-'Table de mortalité F'!$AC70)</f>
        <v>2.8741881726256663E-2</v>
      </c>
      <c r="BC39" s="170">
        <f>BB39*(1-'Table de mortalité F'!$AC70)</f>
        <v>2.8454462908994095E-2</v>
      </c>
      <c r="BD39" s="170">
        <f>BC39*(1-'Table de mortalité F'!$AC70)</f>
        <v>2.8169918279904154E-2</v>
      </c>
      <c r="BE39" s="170">
        <f>BD39*(1-'Table de mortalité F'!$AC70)</f>
        <v>2.7888219097105111E-2</v>
      </c>
      <c r="BF39" s="170">
        <f>BE39*(1-'Table de mortalité F'!$AC70)</f>
        <v>2.7609336906134058E-2</v>
      </c>
      <c r="BG39" s="170">
        <f>BF39*(1-'Table de mortalité F'!$AC70)</f>
        <v>2.7333243537072716E-2</v>
      </c>
      <c r="BH39" s="170">
        <f>BG39*(1-'Table de mortalité F'!$AC70)</f>
        <v>2.705991110170199E-2</v>
      </c>
      <c r="BI39" s="170">
        <f>BH39*(1-'Table de mortalité F'!$AC70)</f>
        <v>2.6789311990684968E-2</v>
      </c>
      <c r="BJ39" s="170">
        <f>BI39*(1-'Table de mortalité F'!$AC70)</f>
        <v>2.6521418870778118E-2</v>
      </c>
      <c r="BK39" s="170">
        <f>BJ39*(1-'Table de mortalité F'!$AC70)</f>
        <v>2.6256204682070336E-2</v>
      </c>
      <c r="BL39" s="170">
        <f>BK39*(1-'Table de mortalité F'!$AC70)</f>
        <v>2.5993642635249632E-2</v>
      </c>
      <c r="BM39" s="170">
        <f>BL39*(1-'Table de mortalité F'!$AC70)</f>
        <v>2.5733706208897134E-2</v>
      </c>
      <c r="BN39" s="170">
        <f>BM39*(1-'Table de mortalité F'!$AC70)</f>
        <v>2.5476369146808162E-2</v>
      </c>
      <c r="BO39" s="170">
        <f>BN39*(1-'Table de mortalité F'!$AC70)</f>
        <v>2.5221605455340079E-2</v>
      </c>
      <c r="BP39" s="170">
        <f>BO39*(1-'Table de mortalité F'!$AC70)</f>
        <v>2.496938940078668E-2</v>
      </c>
      <c r="BQ39" s="170">
        <f>BP39*(1-'Table de mortalité F'!$AC70)</f>
        <v>2.4719695506778813E-2</v>
      </c>
      <c r="BR39" s="170">
        <f>BQ39*(1-'Table de mortalité F'!$AC70)</f>
        <v>2.4472498551711026E-2</v>
      </c>
      <c r="BS39" s="170">
        <f>BR39*(1-'Table de mortalité F'!$AC70)</f>
        <v>2.4227773566193916E-2</v>
      </c>
      <c r="BT39" s="170">
        <f>BS39*(1-'Table de mortalité F'!$AC70)</f>
        <v>2.3985495830531976E-2</v>
      </c>
      <c r="BU39" s="170">
        <f>BT39*(1-'Table de mortalité F'!$AC70)</f>
        <v>2.3745640872226654E-2</v>
      </c>
      <c r="BV39" s="170">
        <f>BU39*(1-'Table de mortalité F'!$AC70)</f>
        <v>2.3508184463504386E-2</v>
      </c>
      <c r="BW39" s="170">
        <f>BV39*(1-'Table de mortalité F'!$AC70)</f>
        <v>2.3273102618869342E-2</v>
      </c>
      <c r="BX39" s="170">
        <f>BW39*(1-'Table de mortalité F'!$AC70)</f>
        <v>2.3040371592680648E-2</v>
      </c>
      <c r="BY39" s="170">
        <f>BX39*(1-'Table de mortalité F'!$AC70)</f>
        <v>2.280996787675384E-2</v>
      </c>
      <c r="BZ39" s="170">
        <f>BY39*(1-'Table de mortalité F'!$AC70)</f>
        <v>2.2581868197986302E-2</v>
      </c>
      <c r="CA39" s="170">
        <f>BZ39*(1-'Table de mortalité F'!$AC70)</f>
        <v>2.2356049516006438E-2</v>
      </c>
      <c r="CB39" s="170">
        <f>CA39*(1-'Table de mortalité F'!$AC70)</f>
        <v>2.2132489020846375E-2</v>
      </c>
      <c r="CC39" s="170">
        <f>CB39*(1-'Table de mortalité F'!$AC70)</f>
        <v>2.1911164130637911E-2</v>
      </c>
      <c r="CD39" s="170">
        <f>CC39*(1-'Table de mortalité F'!$AC70)</f>
        <v>2.169205248933153E-2</v>
      </c>
      <c r="CE39" s="170">
        <f>CD39*(1-'Table de mortalité F'!$AC70)</f>
        <v>2.1475131964438215E-2</v>
      </c>
      <c r="CF39" s="170">
        <f>CE39*(1-'Table de mortalité F'!$AC70)</f>
        <v>2.1260380644793832E-2</v>
      </c>
      <c r="CG39" s="170">
        <f>CF39*(1-'Table de mortalité F'!$AC70)</f>
        <v>2.1047776838345893E-2</v>
      </c>
      <c r="CH39" s="170">
        <f>CG39*(1-'Table de mortalité F'!$AC70)</f>
        <v>2.0837299069962435E-2</v>
      </c>
      <c r="CI39" s="170">
        <f>CH39*(1-'Table de mortalité F'!$AC70)</f>
        <v>2.062892607926281E-2</v>
      </c>
      <c r="CJ39" s="170">
        <f>CI39*(1-'Table de mortalité F'!$AC70)</f>
        <v>2.0422636818470181E-2</v>
      </c>
      <c r="CK39" s="170">
        <f>CJ39*(1-'Table de mortalité F'!$AC70)</f>
        <v>2.0218410450285478E-2</v>
      </c>
      <c r="CL39" s="170">
        <f>CK39*(1-'Table de mortalité F'!$AC70)</f>
        <v>2.0016226345782623E-2</v>
      </c>
      <c r="CM39" s="170">
        <f>CL39*(1-'Table de mortalité F'!$AC70)</f>
        <v>1.9816064082324798E-2</v>
      </c>
      <c r="CN39" s="170">
        <f>CM39*(1-'Table de mortalité F'!$AC70)</f>
        <v>1.961790344150155E-2</v>
      </c>
      <c r="CO39" s="170">
        <f>CN39*(1-'Table de mortalité F'!$AC70)</f>
        <v>1.9421724407086532E-2</v>
      </c>
      <c r="CP39" s="170">
        <f>CO39*(1-'Table de mortalité F'!$AC70)</f>
        <v>1.9227507163015668E-2</v>
      </c>
      <c r="CQ39" s="170">
        <f>CP39*(1-'Table de mortalité F'!$AC70)</f>
        <v>1.9035232091385513E-2</v>
      </c>
      <c r="CR39" s="170">
        <f>CQ39*(1-'Table de mortalité F'!$AC70)</f>
        <v>1.8844879770471657E-2</v>
      </c>
      <c r="CS39" s="170">
        <f>CR39*(1-'Table de mortalité F'!$AC70)</f>
        <v>1.8656430972766942E-2</v>
      </c>
      <c r="CT39" s="170">
        <f>CS39*(1-'Table de mortalité F'!$AC70)</f>
        <v>1.8469866663039271E-2</v>
      </c>
      <c r="CU39" s="170">
        <f>CT39*(1-'Table de mortalité F'!$AC70)</f>
        <v>1.8285167996408877E-2</v>
      </c>
      <c r="CV39" s="170">
        <f>CU39*(1-'Table de mortalité F'!$AC70)</f>
        <v>1.8102316316444787E-2</v>
      </c>
      <c r="CW39" s="170">
        <f>CV39*(1-'Table de mortalité F'!$AC70)</f>
        <v>1.7921293153280338E-2</v>
      </c>
      <c r="CX39" s="170">
        <f>CW39*(1-'Table de mortalité F'!$AC70)</f>
        <v>1.7742080221747534E-2</v>
      </c>
      <c r="CY39" s="170">
        <f>CX39*(1-'Table de mortalité F'!$AC70)</f>
        <v>1.756465941953006E-2</v>
      </c>
      <c r="CZ39" s="170">
        <f>CY39*(1-'Table de mortalité F'!$AC70)</f>
        <v>1.7389012825334758E-2</v>
      </c>
      <c r="DA39" s="170">
        <f>CZ39*(1-'Table de mortalité F'!$AC70)</f>
        <v>1.7215122697081409E-2</v>
      </c>
      <c r="DB39" s="170">
        <f>DA39*(1-'Table de mortalité F'!$AC70)</f>
        <v>1.7042971470110597E-2</v>
      </c>
      <c r="DC39" s="170">
        <f>DB39*(1-'Table de mortalité F'!$AC70)</f>
        <v>1.687254175540949E-2</v>
      </c>
      <c r="DD39" s="170">
        <f>DC39*(1-'Table de mortalité F'!$AC70)</f>
        <v>1.6703816337855396E-2</v>
      </c>
      <c r="DE39" s="170">
        <f>DD39*(1-'Table de mortalité F'!$AC70)</f>
        <v>1.6536778174476841E-2</v>
      </c>
      <c r="DF39" s="170">
        <f>DE39*(1-'Table de mortalité F'!$AC70)</f>
        <v>1.6371410392732072E-2</v>
      </c>
      <c r="DG39" s="170">
        <f>DF39*(1-'Table de mortalité F'!$AC70)</f>
        <v>1.6207696288804752E-2</v>
      </c>
      <c r="DH39" s="170">
        <f>DG39*(1-'Table de mortalité F'!$AC70)</f>
        <v>1.6045619325916704E-2</v>
      </c>
      <c r="DI39" s="170">
        <f>DH39*(1-'Table de mortalité F'!$AC70)</f>
        <v>1.5885163132657535E-2</v>
      </c>
      <c r="DJ39" s="170">
        <f>DI39*(1-'Table de mortalité F'!$AC70)</f>
        <v>1.5726311501330959E-2</v>
      </c>
      <c r="DK39" s="170">
        <f>DJ39*(1-'Table de mortalité F'!$AC70)</f>
        <v>1.556904838631765E-2</v>
      </c>
    </row>
    <row r="40" spans="1:115" x14ac:dyDescent="0.25">
      <c r="A40" s="16"/>
      <c r="B40" s="16">
        <v>84</v>
      </c>
      <c r="C40" s="16"/>
      <c r="D40" s="170">
        <f>'Table de mortalité F'!AG71</f>
        <v>5.4494599999999997E-2</v>
      </c>
      <c r="E40" s="170">
        <f>'Table de mortalité F'!AH71</f>
        <v>5.3813417500000002E-2</v>
      </c>
      <c r="F40" s="170">
        <f>'Table de mortalité F'!AI71</f>
        <v>5.3178419173500004E-2</v>
      </c>
      <c r="G40" s="170">
        <f>'Table de mortalité F'!AJ71</f>
        <v>5.2582820878756806E-2</v>
      </c>
      <c r="H40" s="170">
        <f>'Table de mortalité F'!AK71</f>
        <v>5.2020184695354105E-2</v>
      </c>
      <c r="I40" s="170">
        <f>'Table de mortalité F'!AL71</f>
        <v>5.1479174774522421E-2</v>
      </c>
      <c r="J40" s="170">
        <f>'Table de mortalité F'!AM71</f>
        <v>5.0959235109299741E-2</v>
      </c>
      <c r="K40" s="170">
        <f>'Table de mortalité F'!AN71</f>
        <v>5.0454738681717674E-2</v>
      </c>
      <c r="L40" s="170">
        <f>'Table de mortalité F'!AO71</f>
        <v>4.9965327716505012E-2</v>
      </c>
      <c r="M40" s="170">
        <f>'Table de mortalité F'!AP71</f>
        <v>4.9485660570426561E-2</v>
      </c>
      <c r="N40" s="170">
        <f>'Table de mortalité F'!AQ71</f>
        <v>4.9010598228950465E-2</v>
      </c>
      <c r="O40" s="170">
        <f>'Table de mortalité F'!AR71</f>
        <v>4.854009648595254E-2</v>
      </c>
      <c r="P40" s="170">
        <f>'Table de mortalité F'!AS71</f>
        <v>4.8074111559687396E-2</v>
      </c>
      <c r="Q40" s="170">
        <f>'Table de mortalité F'!AT71</f>
        <v>4.7612600088714395E-2</v>
      </c>
      <c r="R40" s="170">
        <f>'Table de mortalité F'!AU71</f>
        <v>4.7150757867853867E-2</v>
      </c>
      <c r="S40" s="170">
        <f>'Table de mortalité F'!AV71</f>
        <v>4.6688680440748899E-2</v>
      </c>
      <c r="T40" s="170">
        <f>'Table de mortalité F'!AW71</f>
        <v>4.6226462504385481E-2</v>
      </c>
      <c r="U40" s="170">
        <f>'Table de mortalité F'!AX71</f>
        <v>4.5768820525592065E-2</v>
      </c>
      <c r="V40" s="170">
        <f>'Table de mortalité F'!AY71</f>
        <v>4.5311132320336144E-2</v>
      </c>
      <c r="W40" s="170">
        <f>'Table de mortalité F'!AZ71</f>
        <v>4.4858020997132785E-2</v>
      </c>
      <c r="X40" s="170">
        <f>'Table de mortalité F'!BA71</f>
        <v>4.4409440787161455E-2</v>
      </c>
      <c r="Y40" s="170">
        <f>'Table de mortalité F'!BB71</f>
        <v>4.3965346379289838E-2</v>
      </c>
      <c r="Z40" s="170">
        <f>'Table de mortalité F'!BC71</f>
        <v>4.352569291549694E-2</v>
      </c>
      <c r="AA40" s="170">
        <f>'Table de mortalité F'!BD71</f>
        <v>4.309043598634197E-2</v>
      </c>
      <c r="AB40" s="170">
        <f>'Table de mortalité F'!BE71</f>
        <v>4.265953162647855E-2</v>
      </c>
      <c r="AC40" s="170">
        <f>'Table de mortalité F'!BF71</f>
        <v>4.2232936310213763E-2</v>
      </c>
      <c r="AD40" s="170">
        <f>'Table de mortalité F'!BG71</f>
        <v>4.1810606947111625E-2</v>
      </c>
      <c r="AE40" s="170">
        <f>'Table de mortalité F'!BH71</f>
        <v>4.1392500877640508E-2</v>
      </c>
      <c r="AF40" s="170">
        <f>'Table de mortalité F'!BI71</f>
        <v>4.0978575868864102E-2</v>
      </c>
      <c r="AG40" s="170">
        <f>AF40*(1-'Table de mortalité F'!$AC71)</f>
        <v>4.0568790110175459E-2</v>
      </c>
      <c r="AH40" s="170">
        <f>AG40*(1-'Table de mortalité F'!$AC71)</f>
        <v>4.0163102209073702E-2</v>
      </c>
      <c r="AI40" s="170">
        <f>AH40*(1-'Table de mortalité F'!$AC71)</f>
        <v>3.9761471186982963E-2</v>
      </c>
      <c r="AJ40" s="170">
        <f>AI40*(1-'Table de mortalité F'!$AC71)</f>
        <v>3.9363856475113132E-2</v>
      </c>
      <c r="AK40" s="170">
        <f>AJ40*(1-'Table de mortalité F'!$AC71)</f>
        <v>3.8970217910362003E-2</v>
      </c>
      <c r="AL40" s="170">
        <f>AK40*(1-'Table de mortalité F'!$AC71)</f>
        <v>3.8580515731258383E-2</v>
      </c>
      <c r="AM40" s="170">
        <f>AL40*(1-'Table de mortalité F'!$AC71)</f>
        <v>3.81947105739458E-2</v>
      </c>
      <c r="AN40" s="170">
        <f>AM40*(1-'Table de mortalité F'!$AC71)</f>
        <v>3.7812763468206341E-2</v>
      </c>
      <c r="AO40" s="170">
        <f>AN40*(1-'Table de mortalité F'!$AC71)</f>
        <v>3.7434635833524278E-2</v>
      </c>
      <c r="AP40" s="170">
        <f>AO40*(1-'Table de mortalité F'!$AC71)</f>
        <v>3.7060289475189037E-2</v>
      </c>
      <c r="AQ40" s="170">
        <f>AP40*(1-'Table de mortalité F'!$AC71)</f>
        <v>3.6689686580437149E-2</v>
      </c>
      <c r="AR40" s="170">
        <f>AQ40*(1-'Table de mortalité F'!$AC71)</f>
        <v>3.6322789714632778E-2</v>
      </c>
      <c r="AS40" s="170">
        <f>AR40*(1-'Table de mortalité F'!$AC71)</f>
        <v>3.5959561817486448E-2</v>
      </c>
      <c r="AT40" s="170">
        <f>AS40*(1-'Table de mortalité F'!$AC71)</f>
        <v>3.5599966199311585E-2</v>
      </c>
      <c r="AU40" s="170">
        <f>AT40*(1-'Table de mortalité F'!$AC71)</f>
        <v>3.5243966537318469E-2</v>
      </c>
      <c r="AV40" s="170">
        <f>AU40*(1-'Table de mortalité F'!$AC71)</f>
        <v>3.4891526871945286E-2</v>
      </c>
      <c r="AW40" s="170">
        <f>AV40*(1-'Table de mortalité F'!$AC71)</f>
        <v>3.4542611603225831E-2</v>
      </c>
      <c r="AX40" s="170">
        <f>AW40*(1-'Table de mortalité F'!$AC71)</f>
        <v>3.4197185487193575E-2</v>
      </c>
      <c r="AY40" s="170">
        <f>AX40*(1-'Table de mortalité F'!$AC71)</f>
        <v>3.3855213632321642E-2</v>
      </c>
      <c r="AZ40" s="170">
        <f>AY40*(1-'Table de mortalité F'!$AC71)</f>
        <v>3.3516661495998426E-2</v>
      </c>
      <c r="BA40" s="170">
        <f>AZ40*(1-'Table de mortalité F'!$AC71)</f>
        <v>3.3181494881038442E-2</v>
      </c>
      <c r="BB40" s="170">
        <f>BA40*(1-'Table de mortalité F'!$AC71)</f>
        <v>3.2849679932228058E-2</v>
      </c>
      <c r="BC40" s="170">
        <f>BB40*(1-'Table de mortalité F'!$AC71)</f>
        <v>3.2521183132905779E-2</v>
      </c>
      <c r="BD40" s="170">
        <f>BC40*(1-'Table de mortalité F'!$AC71)</f>
        <v>3.2195971301576719E-2</v>
      </c>
      <c r="BE40" s="170">
        <f>BD40*(1-'Table de mortalité F'!$AC71)</f>
        <v>3.1874011588560951E-2</v>
      </c>
      <c r="BF40" s="170">
        <f>BE40*(1-'Table de mortalité F'!$AC71)</f>
        <v>3.1555271472675339E-2</v>
      </c>
      <c r="BG40" s="170">
        <f>BF40*(1-'Table de mortalité F'!$AC71)</f>
        <v>3.1239718757948585E-2</v>
      </c>
      <c r="BH40" s="170">
        <f>BG40*(1-'Table de mortalité F'!$AC71)</f>
        <v>3.09273215703691E-2</v>
      </c>
      <c r="BI40" s="170">
        <f>BH40*(1-'Table de mortalité F'!$AC71)</f>
        <v>3.061804835466541E-2</v>
      </c>
      <c r="BJ40" s="170">
        <f>BI40*(1-'Table de mortalité F'!$AC71)</f>
        <v>3.0311867871118756E-2</v>
      </c>
      <c r="BK40" s="170">
        <f>BJ40*(1-'Table de mortalité F'!$AC71)</f>
        <v>3.0008749192407567E-2</v>
      </c>
      <c r="BL40" s="170">
        <f>BK40*(1-'Table de mortalité F'!$AC71)</f>
        <v>2.9708661700483491E-2</v>
      </c>
      <c r="BM40" s="170">
        <f>BL40*(1-'Table de mortalité F'!$AC71)</f>
        <v>2.9411575083478657E-2</v>
      </c>
      <c r="BN40" s="170">
        <f>BM40*(1-'Table de mortalité F'!$AC71)</f>
        <v>2.9117459332643869E-2</v>
      </c>
      <c r="BO40" s="170">
        <f>BN40*(1-'Table de mortalité F'!$AC71)</f>
        <v>2.8826284739317431E-2</v>
      </c>
      <c r="BP40" s="170">
        <f>BO40*(1-'Table de mortalité F'!$AC71)</f>
        <v>2.8538021891924257E-2</v>
      </c>
      <c r="BQ40" s="170">
        <f>BP40*(1-'Table de mortalité F'!$AC71)</f>
        <v>2.8252641673005015E-2</v>
      </c>
      <c r="BR40" s="170">
        <f>BQ40*(1-'Table de mortalité F'!$AC71)</f>
        <v>2.7970115256274963E-2</v>
      </c>
      <c r="BS40" s="170">
        <f>BR40*(1-'Table de mortalité F'!$AC71)</f>
        <v>2.7690414103712212E-2</v>
      </c>
      <c r="BT40" s="170">
        <f>BS40*(1-'Table de mortalité F'!$AC71)</f>
        <v>2.7413509962675092E-2</v>
      </c>
      <c r="BU40" s="170">
        <f>BT40*(1-'Table de mortalité F'!$AC71)</f>
        <v>2.7139374863048342E-2</v>
      </c>
      <c r="BV40" s="170">
        <f>BU40*(1-'Table de mortalité F'!$AC71)</f>
        <v>2.686798111441786E-2</v>
      </c>
      <c r="BW40" s="170">
        <f>BV40*(1-'Table de mortalité F'!$AC71)</f>
        <v>2.6599301303273679E-2</v>
      </c>
      <c r="BX40" s="170">
        <f>BW40*(1-'Table de mortalité F'!$AC71)</f>
        <v>2.6333308290240942E-2</v>
      </c>
      <c r="BY40" s="170">
        <f>BX40*(1-'Table de mortalité F'!$AC71)</f>
        <v>2.6069975207338534E-2</v>
      </c>
      <c r="BZ40" s="170">
        <f>BY40*(1-'Table de mortalité F'!$AC71)</f>
        <v>2.5809275455265148E-2</v>
      </c>
      <c r="CA40" s="170">
        <f>BZ40*(1-'Table de mortalité F'!$AC71)</f>
        <v>2.5551182700712497E-2</v>
      </c>
      <c r="CB40" s="170">
        <f>CA40*(1-'Table de mortalité F'!$AC71)</f>
        <v>2.5295670873705371E-2</v>
      </c>
      <c r="CC40" s="170">
        <f>CB40*(1-'Table de mortalité F'!$AC71)</f>
        <v>2.5042714164968317E-2</v>
      </c>
      <c r="CD40" s="170">
        <f>CC40*(1-'Table de mortalité F'!$AC71)</f>
        <v>2.4792287023318635E-2</v>
      </c>
      <c r="CE40" s="170">
        <f>CD40*(1-'Table de mortalité F'!$AC71)</f>
        <v>2.454436415308545E-2</v>
      </c>
      <c r="CF40" s="170">
        <f>CE40*(1-'Table de mortalité F'!$AC71)</f>
        <v>2.4298920511554595E-2</v>
      </c>
      <c r="CG40" s="170">
        <f>CF40*(1-'Table de mortalité F'!$AC71)</f>
        <v>2.405593130643905E-2</v>
      </c>
      <c r="CH40" s="170">
        <f>CG40*(1-'Table de mortalité F'!$AC71)</f>
        <v>2.3815371993374659E-2</v>
      </c>
      <c r="CI40" s="170">
        <f>CH40*(1-'Table de mortalité F'!$AC71)</f>
        <v>2.3577218273440913E-2</v>
      </c>
      <c r="CJ40" s="170">
        <f>CI40*(1-'Table de mortalité F'!$AC71)</f>
        <v>2.3341446090706503E-2</v>
      </c>
      <c r="CK40" s="170">
        <f>CJ40*(1-'Table de mortalité F'!$AC71)</f>
        <v>2.3108031629799439E-2</v>
      </c>
      <c r="CL40" s="170">
        <f>CK40*(1-'Table de mortalité F'!$AC71)</f>
        <v>2.2876951313501443E-2</v>
      </c>
      <c r="CM40" s="170">
        <f>CL40*(1-'Table de mortalité F'!$AC71)</f>
        <v>2.2648181800366429E-2</v>
      </c>
      <c r="CN40" s="170">
        <f>CM40*(1-'Table de mortalité F'!$AC71)</f>
        <v>2.2421699982362764E-2</v>
      </c>
      <c r="CO40" s="170">
        <f>CN40*(1-'Table de mortalité F'!$AC71)</f>
        <v>2.2197482982539134E-2</v>
      </c>
      <c r="CP40" s="170">
        <f>CO40*(1-'Table de mortalité F'!$AC71)</f>
        <v>2.1975508152713742E-2</v>
      </c>
      <c r="CQ40" s="170">
        <f>CP40*(1-'Table de mortalité F'!$AC71)</f>
        <v>2.1755753071186604E-2</v>
      </c>
      <c r="CR40" s="170">
        <f>CQ40*(1-'Table de mortalité F'!$AC71)</f>
        <v>2.1538195540474737E-2</v>
      </c>
      <c r="CS40" s="170">
        <f>CR40*(1-'Table de mortalité F'!$AC71)</f>
        <v>2.1322813585069988E-2</v>
      </c>
      <c r="CT40" s="170">
        <f>CS40*(1-'Table de mortalité F'!$AC71)</f>
        <v>2.1109585449219287E-2</v>
      </c>
      <c r="CU40" s="170">
        <f>CT40*(1-'Table de mortalité F'!$AC71)</f>
        <v>2.0898489594727093E-2</v>
      </c>
      <c r="CV40" s="170">
        <f>CU40*(1-'Table de mortalité F'!$AC71)</f>
        <v>2.0689504698779823E-2</v>
      </c>
      <c r="CW40" s="170">
        <f>CV40*(1-'Table de mortalité F'!$AC71)</f>
        <v>2.0482609651792025E-2</v>
      </c>
      <c r="CX40" s="170">
        <f>CW40*(1-'Table de mortalité F'!$AC71)</f>
        <v>2.0277783555274105E-2</v>
      </c>
      <c r="CY40" s="170">
        <f>CX40*(1-'Table de mortalité F'!$AC71)</f>
        <v>2.0075005719721362E-2</v>
      </c>
      <c r="CZ40" s="170">
        <f>CY40*(1-'Table de mortalité F'!$AC71)</f>
        <v>1.9874255662524147E-2</v>
      </c>
      <c r="DA40" s="170">
        <f>CZ40*(1-'Table de mortalité F'!$AC71)</f>
        <v>1.9675513105898906E-2</v>
      </c>
      <c r="DB40" s="170">
        <f>DA40*(1-'Table de mortalité F'!$AC71)</f>
        <v>1.9478757974839916E-2</v>
      </c>
      <c r="DC40" s="170">
        <f>DB40*(1-'Table de mortalité F'!$AC71)</f>
        <v>1.9283970395091516E-2</v>
      </c>
      <c r="DD40" s="170">
        <f>DC40*(1-'Table de mortalité F'!$AC71)</f>
        <v>1.9091130691140601E-2</v>
      </c>
      <c r="DE40" s="170">
        <f>DD40*(1-'Table de mortalité F'!$AC71)</f>
        <v>1.8900219384229196E-2</v>
      </c>
      <c r="DF40" s="170">
        <f>DE40*(1-'Table de mortalité F'!$AC71)</f>
        <v>1.8711217190386903E-2</v>
      </c>
      <c r="DG40" s="170">
        <f>DF40*(1-'Table de mortalité F'!$AC71)</f>
        <v>1.8524105018483034E-2</v>
      </c>
      <c r="DH40" s="170">
        <f>DG40*(1-'Table de mortalité F'!$AC71)</f>
        <v>1.8338863968298202E-2</v>
      </c>
      <c r="DI40" s="170">
        <f>DH40*(1-'Table de mortalité F'!$AC71)</f>
        <v>1.8155475328615219E-2</v>
      </c>
      <c r="DJ40" s="170">
        <f>DI40*(1-'Table de mortalité F'!$AC71)</f>
        <v>1.7973920575329067E-2</v>
      </c>
      <c r="DK40" s="170">
        <f>DJ40*(1-'Table de mortalité F'!$AC71)</f>
        <v>1.7794181369575775E-2</v>
      </c>
    </row>
    <row r="41" spans="1:115" x14ac:dyDescent="0.25">
      <c r="A41" s="16"/>
      <c r="B41" s="16">
        <v>85</v>
      </c>
      <c r="C41" s="16"/>
      <c r="D41" s="170">
        <f>'Table de mortalité F'!AG72</f>
        <v>6.17715E-2</v>
      </c>
      <c r="E41" s="170">
        <f>'Table de mortalité F'!AH72</f>
        <v>6.1024064849999997E-2</v>
      </c>
      <c r="F41" s="170">
        <f>'Table de mortalité F'!AI72</f>
        <v>6.0328390510709998E-2</v>
      </c>
      <c r="G41" s="170">
        <f>'Table de mortalité F'!AJ72</f>
        <v>5.9670811054143257E-2</v>
      </c>
      <c r="H41" s="170">
        <f>'Table de mortalité F'!AK72</f>
        <v>5.9050234619180166E-2</v>
      </c>
      <c r="I41" s="170">
        <f>'Table de mortalité F'!AL72</f>
        <v>5.8459732272988361E-2</v>
      </c>
      <c r="J41" s="170">
        <f>'Table de mortalité F'!AM72</f>
        <v>5.7886826896713074E-2</v>
      </c>
      <c r="K41" s="170">
        <f>'Table de mortalité F'!AN72</f>
        <v>5.7331113358504625E-2</v>
      </c>
      <c r="L41" s="170">
        <f>'Table de mortalité F'!AO72</f>
        <v>5.6792200892934686E-2</v>
      </c>
      <c r="M41" s="170">
        <f>'Table de mortalité F'!AP72</f>
        <v>5.6258354204541103E-2</v>
      </c>
      <c r="N41" s="170">
        <f>'Table de mortalité F'!AQ72</f>
        <v>5.5729525675018418E-2</v>
      </c>
      <c r="O41" s="170">
        <f>'Table de mortalité F'!AR72</f>
        <v>5.5205668133673245E-2</v>
      </c>
      <c r="P41" s="170">
        <f>'Table de mortalité F'!AS72</f>
        <v>5.4681214286403351E-2</v>
      </c>
      <c r="Q41" s="170">
        <f>'Table de mortalité F'!AT72</f>
        <v>5.4161742750682522E-2</v>
      </c>
      <c r="R41" s="170">
        <f>'Table de mortalité F'!AU72</f>
        <v>5.364179002027597E-2</v>
      </c>
      <c r="S41" s="170">
        <f>'Table de mortalité F'!AV72</f>
        <v>5.3121464657079294E-2</v>
      </c>
      <c r="T41" s="170">
        <f>'Table de mortalité F'!AW72</f>
        <v>5.2600874303439918E-2</v>
      </c>
      <c r="U41" s="170">
        <f>'Table de mortalité F'!AX72</f>
        <v>5.2080125647835859E-2</v>
      </c>
      <c r="V41" s="170">
        <f>'Table de mortalité F'!AY72</f>
        <v>5.1559324391357499E-2</v>
      </c>
      <c r="W41" s="170">
        <f>'Table de mortalité F'!AZ72</f>
        <v>5.104373114744392E-2</v>
      </c>
      <c r="X41" s="170">
        <f>'Table de mortalité F'!BA72</f>
        <v>5.0533293835969481E-2</v>
      </c>
      <c r="Y41" s="170">
        <f>'Table de mortalité F'!BB72</f>
        <v>5.0027960897609788E-2</v>
      </c>
      <c r="Z41" s="170">
        <f>'Table de mortalité F'!BC72</f>
        <v>4.952768128863369E-2</v>
      </c>
      <c r="AA41" s="170">
        <f>'Table de mortalité F'!BD72</f>
        <v>4.9032404475747353E-2</v>
      </c>
      <c r="AB41" s="170">
        <f>'Table de mortalité F'!BE72</f>
        <v>4.8542080430989877E-2</v>
      </c>
      <c r="AC41" s="170">
        <f>'Table de mortalité F'!BF72</f>
        <v>4.805665962667998E-2</v>
      </c>
      <c r="AD41" s="170">
        <f>'Table de mortalité F'!BG72</f>
        <v>4.7576093030413179E-2</v>
      </c>
      <c r="AE41" s="170">
        <f>'Table de mortalité F'!BH72</f>
        <v>4.7100332100109048E-2</v>
      </c>
      <c r="AF41" s="170">
        <f>'Table de mortalité F'!BI72</f>
        <v>4.6629328779107956E-2</v>
      </c>
      <c r="AG41" s="170">
        <f>AF41*(1-'Table de mortalité F'!$AC72)</f>
        <v>4.6163035491316874E-2</v>
      </c>
      <c r="AH41" s="170">
        <f>AG41*(1-'Table de mortalité F'!$AC72)</f>
        <v>4.5701405136403708E-2</v>
      </c>
      <c r="AI41" s="170">
        <f>AH41*(1-'Table de mortalité F'!$AC72)</f>
        <v>4.5244391085039672E-2</v>
      </c>
      <c r="AJ41" s="170">
        <f>AI41*(1-'Table de mortalité F'!$AC72)</f>
        <v>4.4791947174189273E-2</v>
      </c>
      <c r="AK41" s="170">
        <f>AJ41*(1-'Table de mortalité F'!$AC72)</f>
        <v>4.4344027702447379E-2</v>
      </c>
      <c r="AL41" s="170">
        <f>AK41*(1-'Table de mortalité F'!$AC72)</f>
        <v>4.3900587425422903E-2</v>
      </c>
      <c r="AM41" s="170">
        <f>AL41*(1-'Table de mortalité F'!$AC72)</f>
        <v>4.3461581551168672E-2</v>
      </c>
      <c r="AN41" s="170">
        <f>AM41*(1-'Table de mortalité F'!$AC72)</f>
        <v>4.3026965735656987E-2</v>
      </c>
      <c r="AO41" s="170">
        <f>AN41*(1-'Table de mortalité F'!$AC72)</f>
        <v>4.2596696078300418E-2</v>
      </c>
      <c r="AP41" s="170">
        <f>AO41*(1-'Table de mortalité F'!$AC72)</f>
        <v>4.2170729117517416E-2</v>
      </c>
      <c r="AQ41" s="170">
        <f>AP41*(1-'Table de mortalité F'!$AC72)</f>
        <v>4.1749021826342242E-2</v>
      </c>
      <c r="AR41" s="170">
        <f>AQ41*(1-'Table de mortalité F'!$AC72)</f>
        <v>4.1331531608078821E-2</v>
      </c>
      <c r="AS41" s="170">
        <f>AR41*(1-'Table de mortalité F'!$AC72)</f>
        <v>4.091821629199803E-2</v>
      </c>
      <c r="AT41" s="170">
        <f>AS41*(1-'Table de mortalité F'!$AC72)</f>
        <v>4.0509034129078046E-2</v>
      </c>
      <c r="AU41" s="170">
        <f>AT41*(1-'Table de mortalité F'!$AC72)</f>
        <v>4.0103943787787262E-2</v>
      </c>
      <c r="AV41" s="170">
        <f>AU41*(1-'Table de mortalité F'!$AC72)</f>
        <v>3.970290434990939E-2</v>
      </c>
      <c r="AW41" s="170">
        <f>AV41*(1-'Table de mortalité F'!$AC72)</f>
        <v>3.9305875306410297E-2</v>
      </c>
      <c r="AX41" s="170">
        <f>AW41*(1-'Table de mortalité F'!$AC72)</f>
        <v>3.8912816553346191E-2</v>
      </c>
      <c r="AY41" s="170">
        <f>AX41*(1-'Table de mortalité F'!$AC72)</f>
        <v>3.8523688387812727E-2</v>
      </c>
      <c r="AZ41" s="170">
        <f>AY41*(1-'Table de mortalité F'!$AC72)</f>
        <v>3.8138451503934599E-2</v>
      </c>
      <c r="BA41" s="170">
        <f>AZ41*(1-'Table de mortalité F'!$AC72)</f>
        <v>3.7757066988895256E-2</v>
      </c>
      <c r="BB41" s="170">
        <f>BA41*(1-'Table de mortalité F'!$AC72)</f>
        <v>3.7379496319006306E-2</v>
      </c>
      <c r="BC41" s="170">
        <f>BB41*(1-'Table de mortalité F'!$AC72)</f>
        <v>3.700570135581624E-2</v>
      </c>
      <c r="BD41" s="170">
        <f>BC41*(1-'Table de mortalité F'!$AC72)</f>
        <v>3.6635644342258078E-2</v>
      </c>
      <c r="BE41" s="170">
        <f>BD41*(1-'Table de mortalité F'!$AC72)</f>
        <v>3.6269287898835496E-2</v>
      </c>
      <c r="BF41" s="170">
        <f>BE41*(1-'Table de mortalité F'!$AC72)</f>
        <v>3.5906595019847144E-2</v>
      </c>
      <c r="BG41" s="170">
        <f>BF41*(1-'Table de mortalité F'!$AC72)</f>
        <v>3.554752906964867E-2</v>
      </c>
      <c r="BH41" s="170">
        <f>BG41*(1-'Table de mortalité F'!$AC72)</f>
        <v>3.5192053778952181E-2</v>
      </c>
      <c r="BI41" s="170">
        <f>BH41*(1-'Table de mortalité F'!$AC72)</f>
        <v>3.4840133241162662E-2</v>
      </c>
      <c r="BJ41" s="170">
        <f>BI41*(1-'Table de mortalité F'!$AC72)</f>
        <v>3.4491731908751037E-2</v>
      </c>
      <c r="BK41" s="170">
        <f>BJ41*(1-'Table de mortalité F'!$AC72)</f>
        <v>3.4146814589663524E-2</v>
      </c>
      <c r="BL41" s="170">
        <f>BK41*(1-'Table de mortalité F'!$AC72)</f>
        <v>3.3805346443766891E-2</v>
      </c>
      <c r="BM41" s="170">
        <f>BL41*(1-'Table de mortalité F'!$AC72)</f>
        <v>3.3467292979329225E-2</v>
      </c>
      <c r="BN41" s="170">
        <f>BM41*(1-'Table de mortalité F'!$AC72)</f>
        <v>3.3132620049535932E-2</v>
      </c>
      <c r="BO41" s="170">
        <f>BN41*(1-'Table de mortalité F'!$AC72)</f>
        <v>3.2801293849040576E-2</v>
      </c>
      <c r="BP41" s="170">
        <f>BO41*(1-'Table de mortalité F'!$AC72)</f>
        <v>3.247328091055017E-2</v>
      </c>
      <c r="BQ41" s="170">
        <f>BP41*(1-'Table de mortalité F'!$AC72)</f>
        <v>3.2148548101444671E-2</v>
      </c>
      <c r="BR41" s="170">
        <f>BQ41*(1-'Table de mortalité F'!$AC72)</f>
        <v>3.1827062620430224E-2</v>
      </c>
      <c r="BS41" s="170">
        <f>BR41*(1-'Table de mortalité F'!$AC72)</f>
        <v>3.1508791994225925E-2</v>
      </c>
      <c r="BT41" s="170">
        <f>BS41*(1-'Table de mortalité F'!$AC72)</f>
        <v>3.1193704074283665E-2</v>
      </c>
      <c r="BU41" s="170">
        <f>BT41*(1-'Table de mortalité F'!$AC72)</f>
        <v>3.0881767033540827E-2</v>
      </c>
      <c r="BV41" s="170">
        <f>BU41*(1-'Table de mortalité F'!$AC72)</f>
        <v>3.0572949363205419E-2</v>
      </c>
      <c r="BW41" s="170">
        <f>BV41*(1-'Table de mortalité F'!$AC72)</f>
        <v>3.0267219869573366E-2</v>
      </c>
      <c r="BX41" s="170">
        <f>BW41*(1-'Table de mortalité F'!$AC72)</f>
        <v>2.9964547670877632E-2</v>
      </c>
      <c r="BY41" s="170">
        <f>BX41*(1-'Table de mortalité F'!$AC72)</f>
        <v>2.9664902194168855E-2</v>
      </c>
      <c r="BZ41" s="170">
        <f>BY41*(1-'Table de mortalité F'!$AC72)</f>
        <v>2.9368253172227167E-2</v>
      </c>
      <c r="CA41" s="170">
        <f>BZ41*(1-'Table de mortalité F'!$AC72)</f>
        <v>2.9074570640504897E-2</v>
      </c>
      <c r="CB41" s="170">
        <f>CA41*(1-'Table de mortalité F'!$AC72)</f>
        <v>2.8783824934099849E-2</v>
      </c>
      <c r="CC41" s="170">
        <f>CB41*(1-'Table de mortalité F'!$AC72)</f>
        <v>2.8495986684758851E-2</v>
      </c>
      <c r="CD41" s="170">
        <f>CC41*(1-'Table de mortalité F'!$AC72)</f>
        <v>2.8211026817911263E-2</v>
      </c>
      <c r="CE41" s="170">
        <f>CD41*(1-'Table de mortalité F'!$AC72)</f>
        <v>2.792891654973215E-2</v>
      </c>
      <c r="CF41" s="170">
        <f>CE41*(1-'Table de mortalité F'!$AC72)</f>
        <v>2.7649627384234828E-2</v>
      </c>
      <c r="CG41" s="170">
        <f>CF41*(1-'Table de mortalité F'!$AC72)</f>
        <v>2.7373131110392478E-2</v>
      </c>
      <c r="CH41" s="170">
        <f>CG41*(1-'Table de mortalité F'!$AC72)</f>
        <v>2.7099399799288552E-2</v>
      </c>
      <c r="CI41" s="170">
        <f>CH41*(1-'Table de mortalité F'!$AC72)</f>
        <v>2.6828405801295665E-2</v>
      </c>
      <c r="CJ41" s="170">
        <f>CI41*(1-'Table de mortalité F'!$AC72)</f>
        <v>2.6560121743282709E-2</v>
      </c>
      <c r="CK41" s="170">
        <f>CJ41*(1-'Table de mortalité F'!$AC72)</f>
        <v>2.6294520525849883E-2</v>
      </c>
      <c r="CL41" s="170">
        <f>CK41*(1-'Table de mortalité F'!$AC72)</f>
        <v>2.6031575320591385E-2</v>
      </c>
      <c r="CM41" s="170">
        <f>CL41*(1-'Table de mortalité F'!$AC72)</f>
        <v>2.577125956738547E-2</v>
      </c>
      <c r="CN41" s="170">
        <f>CM41*(1-'Table de mortalité F'!$AC72)</f>
        <v>2.5513546971711615E-2</v>
      </c>
      <c r="CO41" s="170">
        <f>CN41*(1-'Table de mortalité F'!$AC72)</f>
        <v>2.5258411501994499E-2</v>
      </c>
      <c r="CP41" s="170">
        <f>CO41*(1-'Table de mortalité F'!$AC72)</f>
        <v>2.5005827386974554E-2</v>
      </c>
      <c r="CQ41" s="170">
        <f>CP41*(1-'Table de mortalité F'!$AC72)</f>
        <v>2.4755769113104807E-2</v>
      </c>
      <c r="CR41" s="170">
        <f>CQ41*(1-'Table de mortalité F'!$AC72)</f>
        <v>2.450821142197376E-2</v>
      </c>
      <c r="CS41" s="170">
        <f>CR41*(1-'Table de mortalité F'!$AC72)</f>
        <v>2.4263129307754022E-2</v>
      </c>
      <c r="CT41" s="170">
        <f>CS41*(1-'Table de mortalité F'!$AC72)</f>
        <v>2.402049801467648E-2</v>
      </c>
      <c r="CU41" s="170">
        <f>CT41*(1-'Table de mortalité F'!$AC72)</f>
        <v>2.3780293034529713E-2</v>
      </c>
      <c r="CV41" s="170">
        <f>CU41*(1-'Table de mortalité F'!$AC72)</f>
        <v>2.3542490104184417E-2</v>
      </c>
      <c r="CW41" s="170">
        <f>CV41*(1-'Table de mortalité F'!$AC72)</f>
        <v>2.3307065203142574E-2</v>
      </c>
      <c r="CX41" s="170">
        <f>CW41*(1-'Table de mortalité F'!$AC72)</f>
        <v>2.3073994551111147E-2</v>
      </c>
      <c r="CY41" s="170">
        <f>CX41*(1-'Table de mortalité F'!$AC72)</f>
        <v>2.2843254605600036E-2</v>
      </c>
      <c r="CZ41" s="170">
        <f>CY41*(1-'Table de mortalité F'!$AC72)</f>
        <v>2.2614822059544036E-2</v>
      </c>
      <c r="DA41" s="170">
        <f>CZ41*(1-'Table de mortalité F'!$AC72)</f>
        <v>2.2388673838948596E-2</v>
      </c>
      <c r="DB41" s="170">
        <f>DA41*(1-'Table de mortalité F'!$AC72)</f>
        <v>2.2164787100559111E-2</v>
      </c>
      <c r="DC41" s="170">
        <f>DB41*(1-'Table de mortalité F'!$AC72)</f>
        <v>2.1943139229553519E-2</v>
      </c>
      <c r="DD41" s="170">
        <f>DC41*(1-'Table de mortalité F'!$AC72)</f>
        <v>2.1723707837257984E-2</v>
      </c>
      <c r="DE41" s="170">
        <f>DD41*(1-'Table de mortalité F'!$AC72)</f>
        <v>2.1506470758885402E-2</v>
      </c>
      <c r="DF41" s="170">
        <f>DE41*(1-'Table de mortalité F'!$AC72)</f>
        <v>2.1291406051296549E-2</v>
      </c>
      <c r="DG41" s="170">
        <f>DF41*(1-'Table de mortalité F'!$AC72)</f>
        <v>2.1078491990783585E-2</v>
      </c>
      <c r="DH41" s="170">
        <f>DG41*(1-'Table de mortalité F'!$AC72)</f>
        <v>2.0867707070875749E-2</v>
      </c>
      <c r="DI41" s="170">
        <f>DH41*(1-'Table de mortalité F'!$AC72)</f>
        <v>2.065903000016699E-2</v>
      </c>
      <c r="DJ41" s="170">
        <f>DI41*(1-'Table de mortalité F'!$AC72)</f>
        <v>2.0452439700165321E-2</v>
      </c>
      <c r="DK41" s="170">
        <f>DJ41*(1-'Table de mortalité F'!$AC72)</f>
        <v>2.0247915303163666E-2</v>
      </c>
    </row>
    <row r="42" spans="1:115" x14ac:dyDescent="0.25">
      <c r="A42" s="16"/>
      <c r="B42" s="16">
        <v>86</v>
      </c>
      <c r="C42" s="16"/>
      <c r="D42" s="170">
        <f>'Table de mortalité F'!AG73</f>
        <v>6.9524000000000002E-2</v>
      </c>
      <c r="E42" s="170">
        <f>'Table de mortalité F'!AH73</f>
        <v>6.8668854799999998E-2</v>
      </c>
      <c r="F42" s="170">
        <f>'Table de mortalité F'!AI73</f>
        <v>6.7858562313360002E-2</v>
      </c>
      <c r="G42" s="170">
        <f>'Table de mortalité F'!AJ73</f>
        <v>6.7091760559219032E-2</v>
      </c>
      <c r="H42" s="170">
        <f>'Table de mortalité F'!AK73</f>
        <v>6.6360460369123547E-2</v>
      </c>
      <c r="I42" s="170">
        <f>'Table de mortalité F'!AL73</f>
        <v>6.5657039489210839E-2</v>
      </c>
      <c r="J42" s="170">
        <f>'Table de mortalité F'!AM73</f>
        <v>6.4974206278523045E-2</v>
      </c>
      <c r="K42" s="170">
        <f>'Table de mortalité F'!AN73</f>
        <v>6.4311469374482108E-2</v>
      </c>
      <c r="L42" s="170">
        <f>'Table de mortalité F'!AO73</f>
        <v>6.3668354680737282E-2</v>
      </c>
      <c r="M42" s="170">
        <f>'Table de mortalité F'!AP73</f>
        <v>6.3038037969397984E-2</v>
      </c>
      <c r="N42" s="170">
        <f>'Table de mortalité F'!AQ73</f>
        <v>6.2413961393500944E-2</v>
      </c>
      <c r="O42" s="170">
        <f>'Table de mortalité F'!AR73</f>
        <v>6.180230457184463E-2</v>
      </c>
      <c r="P42" s="170">
        <f>'Table de mortalité F'!AS73</f>
        <v>6.119664198704055E-2</v>
      </c>
      <c r="Q42" s="170">
        <f>'Table de mortalité F'!AT73</f>
        <v>6.0596914895567552E-2</v>
      </c>
      <c r="R42" s="170">
        <f>'Table de mortalité F'!AU73</f>
        <v>5.9997005438101429E-2</v>
      </c>
      <c r="S42" s="170">
        <f>'Table de mortalité F'!AV73</f>
        <v>5.940303508426422E-2</v>
      </c>
      <c r="T42" s="170">
        <f>'Table de mortalité F'!AW73</f>
        <v>5.8814945036930001E-2</v>
      </c>
      <c r="U42" s="170">
        <f>'Table de mortalité F'!AX73</f>
        <v>5.8226795586560701E-2</v>
      </c>
      <c r="V42" s="170">
        <f>'Table de mortalité F'!AY73</f>
        <v>5.7644527630695094E-2</v>
      </c>
      <c r="W42" s="170">
        <f>'Table de mortalité F'!AZ73</f>
        <v>5.7068082354388143E-2</v>
      </c>
      <c r="X42" s="170">
        <f>'Table de mortalité F'!BA73</f>
        <v>5.649740153084426E-2</v>
      </c>
      <c r="Y42" s="170">
        <f>'Table de mortalité F'!BB73</f>
        <v>5.5932427515535815E-2</v>
      </c>
      <c r="Z42" s="170">
        <f>'Table de mortalité F'!BC73</f>
        <v>5.5373103240380459E-2</v>
      </c>
      <c r="AA42" s="170">
        <f>'Table de mortalité F'!BD73</f>
        <v>5.4819372207976655E-2</v>
      </c>
      <c r="AB42" s="170">
        <f>'Table de mortalité F'!BE73</f>
        <v>5.4271178485896888E-2</v>
      </c>
      <c r="AC42" s="170">
        <f>'Table de mortalité F'!BF73</f>
        <v>5.3728466701037918E-2</v>
      </c>
      <c r="AD42" s="170">
        <f>'Table de mortalité F'!BG73</f>
        <v>5.3191182034027541E-2</v>
      </c>
      <c r="AE42" s="170">
        <f>'Table de mortalité F'!BH73</f>
        <v>5.2659270213687263E-2</v>
      </c>
      <c r="AF42" s="170">
        <f>'Table de mortalité F'!BI73</f>
        <v>5.2132677511550388E-2</v>
      </c>
      <c r="AG42" s="170">
        <f>AF42*(1-'Table de mortalité F'!$AC73)</f>
        <v>5.1611350736434886E-2</v>
      </c>
      <c r="AH42" s="170">
        <f>AG42*(1-'Table de mortalité F'!$AC73)</f>
        <v>5.1095237229070535E-2</v>
      </c>
      <c r="AI42" s="170">
        <f>AH42*(1-'Table de mortalité F'!$AC73)</f>
        <v>5.0584284856779828E-2</v>
      </c>
      <c r="AJ42" s="170">
        <f>AI42*(1-'Table de mortalité F'!$AC73)</f>
        <v>5.0078442008212029E-2</v>
      </c>
      <c r="AK42" s="170">
        <f>AJ42*(1-'Table de mortalité F'!$AC73)</f>
        <v>4.957765758812991E-2</v>
      </c>
      <c r="AL42" s="170">
        <f>AK42*(1-'Table de mortalité F'!$AC73)</f>
        <v>4.9081881012248613E-2</v>
      </c>
      <c r="AM42" s="170">
        <f>AL42*(1-'Table de mortalité F'!$AC73)</f>
        <v>4.8591062202126126E-2</v>
      </c>
      <c r="AN42" s="170">
        <f>AM42*(1-'Table de mortalité F'!$AC73)</f>
        <v>4.8105151580104866E-2</v>
      </c>
      <c r="AO42" s="170">
        <f>AN42*(1-'Table de mortalité F'!$AC73)</f>
        <v>4.7624100064303815E-2</v>
      </c>
      <c r="AP42" s="170">
        <f>AO42*(1-'Table de mortalité F'!$AC73)</f>
        <v>4.7147859063660778E-2</v>
      </c>
      <c r="AQ42" s="170">
        <f>AP42*(1-'Table de mortalité F'!$AC73)</f>
        <v>4.6676380473024172E-2</v>
      </c>
      <c r="AR42" s="170">
        <f>AQ42*(1-'Table de mortalité F'!$AC73)</f>
        <v>4.6209616668293929E-2</v>
      </c>
      <c r="AS42" s="170">
        <f>AR42*(1-'Table de mortalité F'!$AC73)</f>
        <v>4.5747520501610989E-2</v>
      </c>
      <c r="AT42" s="170">
        <f>AS42*(1-'Table de mortalité F'!$AC73)</f>
        <v>4.5290045296594882E-2</v>
      </c>
      <c r="AU42" s="170">
        <f>AT42*(1-'Table de mortalité F'!$AC73)</f>
        <v>4.4837144843628933E-2</v>
      </c>
      <c r="AV42" s="170">
        <f>AU42*(1-'Table de mortalité F'!$AC73)</f>
        <v>4.4388773395192642E-2</v>
      </c>
      <c r="AW42" s="170">
        <f>AV42*(1-'Table de mortalité F'!$AC73)</f>
        <v>4.3944885661240718E-2</v>
      </c>
      <c r="AX42" s="170">
        <f>AW42*(1-'Table de mortalité F'!$AC73)</f>
        <v>4.350543680462831E-2</v>
      </c>
      <c r="AY42" s="170">
        <f>AX42*(1-'Table de mortalité F'!$AC73)</f>
        <v>4.3070382436582025E-2</v>
      </c>
      <c r="AZ42" s="170">
        <f>AY42*(1-'Table de mortalité F'!$AC73)</f>
        <v>4.2639678612216202E-2</v>
      </c>
      <c r="BA42" s="170">
        <f>AZ42*(1-'Table de mortalité F'!$AC73)</f>
        <v>4.2213281826094039E-2</v>
      </c>
      <c r="BB42" s="170">
        <f>BA42*(1-'Table de mortalité F'!$AC73)</f>
        <v>4.1791149007833095E-2</v>
      </c>
      <c r="BC42" s="170">
        <f>BB42*(1-'Table de mortalité F'!$AC73)</f>
        <v>4.1373237517754763E-2</v>
      </c>
      <c r="BD42" s="170">
        <f>BC42*(1-'Table de mortalité F'!$AC73)</f>
        <v>4.0959505142577214E-2</v>
      </c>
      <c r="BE42" s="170">
        <f>BD42*(1-'Table de mortalité F'!$AC73)</f>
        <v>4.0549910091151442E-2</v>
      </c>
      <c r="BF42" s="170">
        <f>BE42*(1-'Table de mortalité F'!$AC73)</f>
        <v>4.014441099023993E-2</v>
      </c>
      <c r="BG42" s="170">
        <f>BF42*(1-'Table de mortalité F'!$AC73)</f>
        <v>3.974296688033753E-2</v>
      </c>
      <c r="BH42" s="170">
        <f>BG42*(1-'Table de mortalité F'!$AC73)</f>
        <v>3.9345537211534151E-2</v>
      </c>
      <c r="BI42" s="170">
        <f>BH42*(1-'Table de mortalité F'!$AC73)</f>
        <v>3.8952081839418812E-2</v>
      </c>
      <c r="BJ42" s="170">
        <f>BI42*(1-'Table de mortalité F'!$AC73)</f>
        <v>3.8562561021024622E-2</v>
      </c>
      <c r="BK42" s="170">
        <f>BJ42*(1-'Table de mortalité F'!$AC73)</f>
        <v>3.8176935410814378E-2</v>
      </c>
      <c r="BL42" s="170">
        <f>BK42*(1-'Table de mortalité F'!$AC73)</f>
        <v>3.7795166056706235E-2</v>
      </c>
      <c r="BM42" s="170">
        <f>BL42*(1-'Table de mortalité F'!$AC73)</f>
        <v>3.7417214396139174E-2</v>
      </c>
      <c r="BN42" s="170">
        <f>BM42*(1-'Table de mortalité F'!$AC73)</f>
        <v>3.7043042252177784E-2</v>
      </c>
      <c r="BO42" s="170">
        <f>BN42*(1-'Table de mortalité F'!$AC73)</f>
        <v>3.6672611829656004E-2</v>
      </c>
      <c r="BP42" s="170">
        <f>BO42*(1-'Table de mortalité F'!$AC73)</f>
        <v>3.6305885711359447E-2</v>
      </c>
      <c r="BQ42" s="170">
        <f>BP42*(1-'Table de mortalité F'!$AC73)</f>
        <v>3.5942826854245852E-2</v>
      </c>
      <c r="BR42" s="170">
        <f>BQ42*(1-'Table de mortalité F'!$AC73)</f>
        <v>3.5583398585703391E-2</v>
      </c>
      <c r="BS42" s="170">
        <f>BR42*(1-'Table de mortalité F'!$AC73)</f>
        <v>3.5227564599846356E-2</v>
      </c>
      <c r="BT42" s="170">
        <f>BS42*(1-'Table de mortalité F'!$AC73)</f>
        <v>3.4875288953847894E-2</v>
      </c>
      <c r="BU42" s="170">
        <f>BT42*(1-'Table de mortalité F'!$AC73)</f>
        <v>3.4526536064309415E-2</v>
      </c>
      <c r="BV42" s="170">
        <f>BU42*(1-'Table de mortalité F'!$AC73)</f>
        <v>3.4181270703666319E-2</v>
      </c>
      <c r="BW42" s="170">
        <f>BV42*(1-'Table de mortalité F'!$AC73)</f>
        <v>3.3839457996629657E-2</v>
      </c>
      <c r="BX42" s="170">
        <f>BW42*(1-'Table de mortalité F'!$AC73)</f>
        <v>3.3501063416663361E-2</v>
      </c>
      <c r="BY42" s="170">
        <f>BX42*(1-'Table de mortalité F'!$AC73)</f>
        <v>3.3166052782496729E-2</v>
      </c>
      <c r="BZ42" s="170">
        <f>BY42*(1-'Table de mortalité F'!$AC73)</f>
        <v>3.283439225467176E-2</v>
      </c>
      <c r="CA42" s="170">
        <f>BZ42*(1-'Table de mortalité F'!$AC73)</f>
        <v>3.2506048332125038E-2</v>
      </c>
      <c r="CB42" s="170">
        <f>CA42*(1-'Table de mortalité F'!$AC73)</f>
        <v>3.2180987848803785E-2</v>
      </c>
      <c r="CC42" s="170">
        <f>CB42*(1-'Table de mortalité F'!$AC73)</f>
        <v>3.1859177970315747E-2</v>
      </c>
      <c r="CD42" s="170">
        <f>CC42*(1-'Table de mortalité F'!$AC73)</f>
        <v>3.1540586190612591E-2</v>
      </c>
      <c r="CE42" s="170">
        <f>CD42*(1-'Table de mortalité F'!$AC73)</f>
        <v>3.1225180328706463E-2</v>
      </c>
      <c r="CF42" s="170">
        <f>CE42*(1-'Table de mortalité F'!$AC73)</f>
        <v>3.0912928525419398E-2</v>
      </c>
      <c r="CG42" s="170">
        <f>CF42*(1-'Table de mortalité F'!$AC73)</f>
        <v>3.0603799240165205E-2</v>
      </c>
      <c r="CH42" s="170">
        <f>CG42*(1-'Table de mortalité F'!$AC73)</f>
        <v>3.0297761247763552E-2</v>
      </c>
      <c r="CI42" s="170">
        <f>CH42*(1-'Table de mortalité F'!$AC73)</f>
        <v>2.9994783635285915E-2</v>
      </c>
      <c r="CJ42" s="170">
        <f>CI42*(1-'Table de mortalité F'!$AC73)</f>
        <v>2.9694835798933054E-2</v>
      </c>
      <c r="CK42" s="170">
        <f>CJ42*(1-'Table de mortalité F'!$AC73)</f>
        <v>2.9397887440943724E-2</v>
      </c>
      <c r="CL42" s="170">
        <f>CK42*(1-'Table de mortalité F'!$AC73)</f>
        <v>2.9103908566534286E-2</v>
      </c>
      <c r="CM42" s="170">
        <f>CL42*(1-'Table de mortalité F'!$AC73)</f>
        <v>2.8812869480868943E-2</v>
      </c>
      <c r="CN42" s="170">
        <f>CM42*(1-'Table de mortalité F'!$AC73)</f>
        <v>2.8524740786060255E-2</v>
      </c>
      <c r="CO42" s="170">
        <f>CN42*(1-'Table de mortalité F'!$AC73)</f>
        <v>2.8239493378199653E-2</v>
      </c>
      <c r="CP42" s="170">
        <f>CO42*(1-'Table de mortalité F'!$AC73)</f>
        <v>2.7957098444417655E-2</v>
      </c>
      <c r="CQ42" s="170">
        <f>CP42*(1-'Table de mortalité F'!$AC73)</f>
        <v>2.767752745997348E-2</v>
      </c>
      <c r="CR42" s="170">
        <f>CQ42*(1-'Table de mortalité F'!$AC73)</f>
        <v>2.7400752185373745E-2</v>
      </c>
      <c r="CS42" s="170">
        <f>CR42*(1-'Table de mortalité F'!$AC73)</f>
        <v>2.7126744663520008E-2</v>
      </c>
      <c r="CT42" s="170">
        <f>CS42*(1-'Table de mortalité F'!$AC73)</f>
        <v>2.6855477216884808E-2</v>
      </c>
      <c r="CU42" s="170">
        <f>CT42*(1-'Table de mortalité F'!$AC73)</f>
        <v>2.6586922444715961E-2</v>
      </c>
      <c r="CV42" s="170">
        <f>CU42*(1-'Table de mortalité F'!$AC73)</f>
        <v>2.63210532202688E-2</v>
      </c>
      <c r="CW42" s="170">
        <f>CV42*(1-'Table de mortalité F'!$AC73)</f>
        <v>2.6057842688066112E-2</v>
      </c>
      <c r="CX42" s="170">
        <f>CW42*(1-'Table de mortalité F'!$AC73)</f>
        <v>2.5797264261185452E-2</v>
      </c>
      <c r="CY42" s="170">
        <f>CX42*(1-'Table de mortalité F'!$AC73)</f>
        <v>2.5539291618573597E-2</v>
      </c>
      <c r="CZ42" s="170">
        <f>CY42*(1-'Table de mortalité F'!$AC73)</f>
        <v>2.5283898702387862E-2</v>
      </c>
      <c r="DA42" s="170">
        <f>CZ42*(1-'Table de mortalité F'!$AC73)</f>
        <v>2.5031059715363985E-2</v>
      </c>
      <c r="DB42" s="170">
        <f>DA42*(1-'Table de mortalité F'!$AC73)</f>
        <v>2.4780749118210346E-2</v>
      </c>
      <c r="DC42" s="170">
        <f>DB42*(1-'Table de mortalité F'!$AC73)</f>
        <v>2.4532941627028241E-2</v>
      </c>
      <c r="DD42" s="170">
        <f>DC42*(1-'Table de mortalité F'!$AC73)</f>
        <v>2.428761221075796E-2</v>
      </c>
      <c r="DE42" s="170">
        <f>DD42*(1-'Table de mortalité F'!$AC73)</f>
        <v>2.4044736088650379E-2</v>
      </c>
      <c r="DF42" s="170">
        <f>DE42*(1-'Table de mortalité F'!$AC73)</f>
        <v>2.3804288727763877E-2</v>
      </c>
      <c r="DG42" s="170">
        <f>DF42*(1-'Table de mortalité F'!$AC73)</f>
        <v>2.3566245840486239E-2</v>
      </c>
      <c r="DH42" s="170">
        <f>DG42*(1-'Table de mortalité F'!$AC73)</f>
        <v>2.3330583382081375E-2</v>
      </c>
      <c r="DI42" s="170">
        <f>DH42*(1-'Table de mortalité F'!$AC73)</f>
        <v>2.3097277548260561E-2</v>
      </c>
      <c r="DJ42" s="170">
        <f>DI42*(1-'Table de mortalité F'!$AC73)</f>
        <v>2.2866304772777957E-2</v>
      </c>
      <c r="DK42" s="170">
        <f>DJ42*(1-'Table de mortalité F'!$AC73)</f>
        <v>2.2637641725050176E-2</v>
      </c>
    </row>
    <row r="43" spans="1:115" x14ac:dyDescent="0.25">
      <c r="A43" s="16"/>
      <c r="B43" s="16">
        <v>87</v>
      </c>
      <c r="C43" s="16"/>
      <c r="D43" s="170">
        <f>'Table de mortalité F'!AG74</f>
        <v>7.8125500000000001E-2</v>
      </c>
      <c r="E43" s="170">
        <f>'Table de mortalité F'!AH74</f>
        <v>7.7180181449999996E-2</v>
      </c>
      <c r="F43" s="170">
        <f>'Table de mortalité F'!AI74</f>
        <v>7.6284891345179989E-2</v>
      </c>
      <c r="G43" s="170">
        <f>'Table de mortalité F'!AJ74</f>
        <v>7.5430500562113978E-2</v>
      </c>
      <c r="H43" s="170">
        <f>'Table de mortalité F'!AK74</f>
        <v>7.4615851156043148E-2</v>
      </c>
      <c r="I43" s="170">
        <f>'Table de mortalité F'!AL74</f>
        <v>7.3832384718904701E-2</v>
      </c>
      <c r="J43" s="170">
        <f>'Table de mortalité F'!AM74</f>
        <v>7.307191115629999E-2</v>
      </c>
      <c r="K43" s="170">
        <f>'Table de mortalité F'!AN74</f>
        <v>7.2333884853621355E-2</v>
      </c>
      <c r="L43" s="170">
        <f>'Table de mortalité F'!AO74</f>
        <v>7.1610546005085138E-2</v>
      </c>
      <c r="M43" s="170">
        <f>'Table de mortalité F'!AP74</f>
        <v>7.0901601599634795E-2</v>
      </c>
      <c r="N43" s="170">
        <f>'Table de mortalité F'!AQ74</f>
        <v>7.0199675743798415E-2</v>
      </c>
      <c r="O43" s="170">
        <f>'Table de mortalité F'!AR74</f>
        <v>6.9511718921509189E-2</v>
      </c>
      <c r="P43" s="170">
        <f>'Table de mortalité F'!AS74</f>
        <v>6.8830504076078394E-2</v>
      </c>
      <c r="Q43" s="170">
        <f>'Table de mortalité F'!AT74</f>
        <v>6.8155965136132826E-2</v>
      </c>
      <c r="R43" s="170">
        <f>'Table de mortalité F'!AU74</f>
        <v>6.7481221081285112E-2</v>
      </c>
      <c r="S43" s="170">
        <f>'Table de mortalité F'!AV74</f>
        <v>6.6813156992580391E-2</v>
      </c>
      <c r="T43" s="170">
        <f>'Table de mortalité F'!AW74</f>
        <v>6.6151706738353841E-2</v>
      </c>
      <c r="U43" s="170">
        <f>'Table de mortalité F'!AX74</f>
        <v>6.5490189670970297E-2</v>
      </c>
      <c r="V43" s="170">
        <f>'Table de mortalité F'!AY74</f>
        <v>6.4835287774260592E-2</v>
      </c>
      <c r="W43" s="170">
        <f>'Table de mortalité F'!AZ74</f>
        <v>6.4186934896517986E-2</v>
      </c>
      <c r="X43" s="170">
        <f>'Table de mortalité F'!BA74</f>
        <v>6.3545065547552806E-2</v>
      </c>
      <c r="Y43" s="170">
        <f>'Table de mortalité F'!BB74</f>
        <v>6.2909614892077276E-2</v>
      </c>
      <c r="Z43" s="170">
        <f>'Table de mortalité F'!BC74</f>
        <v>6.2280518743156502E-2</v>
      </c>
      <c r="AA43" s="170">
        <f>'Table de mortalité F'!BD74</f>
        <v>6.1657713555724934E-2</v>
      </c>
      <c r="AB43" s="170">
        <f>'Table de mortalité F'!BE74</f>
        <v>6.1041136420167681E-2</v>
      </c>
      <c r="AC43" s="170">
        <f>'Table de mortalité F'!BF74</f>
        <v>6.0430725055966007E-2</v>
      </c>
      <c r="AD43" s="170">
        <f>'Table de mortalité F'!BG74</f>
        <v>5.9826417805406346E-2</v>
      </c>
      <c r="AE43" s="170">
        <f>'Table de mortalité F'!BH74</f>
        <v>5.922815362735228E-2</v>
      </c>
      <c r="AF43" s="170">
        <f>'Table de mortalité F'!BI74</f>
        <v>5.8635872091078754E-2</v>
      </c>
      <c r="AG43" s="170">
        <f>AF43*(1-'Table de mortalité F'!$AC74)</f>
        <v>5.8049513370167963E-2</v>
      </c>
      <c r="AH43" s="170">
        <f>AG43*(1-'Table de mortalité F'!$AC74)</f>
        <v>5.7469018236466281E-2</v>
      </c>
      <c r="AI43" s="170">
        <f>AH43*(1-'Table de mortalité F'!$AC74)</f>
        <v>5.689432805410162E-2</v>
      </c>
      <c r="AJ43" s="170">
        <f>AI43*(1-'Table de mortalité F'!$AC74)</f>
        <v>5.6325384773560604E-2</v>
      </c>
      <c r="AK43" s="170">
        <f>AJ43*(1-'Table de mortalité F'!$AC74)</f>
        <v>5.5762130925825E-2</v>
      </c>
      <c r="AL43" s="170">
        <f>AK43*(1-'Table de mortalité F'!$AC74)</f>
        <v>5.5204509616566748E-2</v>
      </c>
      <c r="AM43" s="170">
        <f>AL43*(1-'Table de mortalité F'!$AC74)</f>
        <v>5.4652464520401081E-2</v>
      </c>
      <c r="AN43" s="170">
        <f>AM43*(1-'Table de mortalité F'!$AC74)</f>
        <v>5.4105939875197073E-2</v>
      </c>
      <c r="AO43" s="170">
        <f>AN43*(1-'Table de mortalité F'!$AC74)</f>
        <v>5.3564880476445101E-2</v>
      </c>
      <c r="AP43" s="170">
        <f>AO43*(1-'Table de mortalité F'!$AC74)</f>
        <v>5.3029231671680652E-2</v>
      </c>
      <c r="AQ43" s="170">
        <f>AP43*(1-'Table de mortalité F'!$AC74)</f>
        <v>5.2498939354963844E-2</v>
      </c>
      <c r="AR43" s="170">
        <f>AQ43*(1-'Table de mortalité F'!$AC74)</f>
        <v>5.1973949961414204E-2</v>
      </c>
      <c r="AS43" s="170">
        <f>AR43*(1-'Table de mortalité F'!$AC74)</f>
        <v>5.1454210461800064E-2</v>
      </c>
      <c r="AT43" s="170">
        <f>AS43*(1-'Table de mortalité F'!$AC74)</f>
        <v>5.0939668357182062E-2</v>
      </c>
      <c r="AU43" s="170">
        <f>AT43*(1-'Table de mortalité F'!$AC74)</f>
        <v>5.0430271673610243E-2</v>
      </c>
      <c r="AV43" s="170">
        <f>AU43*(1-'Table de mortalité F'!$AC74)</f>
        <v>4.9925968956874137E-2</v>
      </c>
      <c r="AW43" s="170">
        <f>AV43*(1-'Table de mortalité F'!$AC74)</f>
        <v>4.9426709267305392E-2</v>
      </c>
      <c r="AX43" s="170">
        <f>AW43*(1-'Table de mortalité F'!$AC74)</f>
        <v>4.8932442174632336E-2</v>
      </c>
      <c r="AY43" s="170">
        <f>AX43*(1-'Table de mortalité F'!$AC74)</f>
        <v>4.8443117752886011E-2</v>
      </c>
      <c r="AZ43" s="170">
        <f>AY43*(1-'Table de mortalité F'!$AC74)</f>
        <v>4.7958686575357151E-2</v>
      </c>
      <c r="BA43" s="170">
        <f>AZ43*(1-'Table de mortalité F'!$AC74)</f>
        <v>4.7479099709603581E-2</v>
      </c>
      <c r="BB43" s="170">
        <f>BA43*(1-'Table de mortalité F'!$AC74)</f>
        <v>4.7004308712507548E-2</v>
      </c>
      <c r="BC43" s="170">
        <f>BB43*(1-'Table de mortalité F'!$AC74)</f>
        <v>4.6534265625382473E-2</v>
      </c>
      <c r="BD43" s="170">
        <f>BC43*(1-'Table de mortalité F'!$AC74)</f>
        <v>4.6068922969128651E-2</v>
      </c>
      <c r="BE43" s="170">
        <f>BD43*(1-'Table de mortalité F'!$AC74)</f>
        <v>4.5608233739437364E-2</v>
      </c>
      <c r="BF43" s="170">
        <f>BE43*(1-'Table de mortalité F'!$AC74)</f>
        <v>4.5152151402042991E-2</v>
      </c>
      <c r="BG43" s="170">
        <f>BF43*(1-'Table de mortalité F'!$AC74)</f>
        <v>4.4700629888022557E-2</v>
      </c>
      <c r="BH43" s="170">
        <f>BG43*(1-'Table de mortalité F'!$AC74)</f>
        <v>4.4253623589142331E-2</v>
      </c>
      <c r="BI43" s="170">
        <f>BH43*(1-'Table de mortalité F'!$AC74)</f>
        <v>4.3811087353250906E-2</v>
      </c>
      <c r="BJ43" s="170">
        <f>BI43*(1-'Table de mortalité F'!$AC74)</f>
        <v>4.3372976479718398E-2</v>
      </c>
      <c r="BK43" s="170">
        <f>BJ43*(1-'Table de mortalité F'!$AC74)</f>
        <v>4.2939246714921213E-2</v>
      </c>
      <c r="BL43" s="170">
        <f>BK43*(1-'Table de mortalité F'!$AC74)</f>
        <v>4.2509854247771997E-2</v>
      </c>
      <c r="BM43" s="170">
        <f>BL43*(1-'Table de mortalité F'!$AC74)</f>
        <v>4.2084755705294276E-2</v>
      </c>
      <c r="BN43" s="170">
        <f>BM43*(1-'Table de mortalité F'!$AC74)</f>
        <v>4.1663908148241335E-2</v>
      </c>
      <c r="BO43" s="170">
        <f>BN43*(1-'Table de mortalité F'!$AC74)</f>
        <v>4.1247269066758921E-2</v>
      </c>
      <c r="BP43" s="170">
        <f>BO43*(1-'Table de mortalité F'!$AC74)</f>
        <v>4.0834796376091331E-2</v>
      </c>
      <c r="BQ43" s="170">
        <f>BP43*(1-'Table de mortalité F'!$AC74)</f>
        <v>4.0426448412330417E-2</v>
      </c>
      <c r="BR43" s="170">
        <f>BQ43*(1-'Table de mortalité F'!$AC74)</f>
        <v>4.0022183928207111E-2</v>
      </c>
      <c r="BS43" s="170">
        <f>BR43*(1-'Table de mortalité F'!$AC74)</f>
        <v>3.9621962088925038E-2</v>
      </c>
      <c r="BT43" s="170">
        <f>BS43*(1-'Table de mortalité F'!$AC74)</f>
        <v>3.9225742468035785E-2</v>
      </c>
      <c r="BU43" s="170">
        <f>BT43*(1-'Table de mortalité F'!$AC74)</f>
        <v>3.8833485043355424E-2</v>
      </c>
      <c r="BV43" s="170">
        <f>BU43*(1-'Table de mortalité F'!$AC74)</f>
        <v>3.844515019292187E-2</v>
      </c>
      <c r="BW43" s="170">
        <f>BV43*(1-'Table de mortalité F'!$AC74)</f>
        <v>3.8060698690992649E-2</v>
      </c>
      <c r="BX43" s="170">
        <f>BW43*(1-'Table de mortalité F'!$AC74)</f>
        <v>3.7680091704082722E-2</v>
      </c>
      <c r="BY43" s="170">
        <f>BX43*(1-'Table de mortalité F'!$AC74)</f>
        <v>3.7303290787041893E-2</v>
      </c>
      <c r="BZ43" s="170">
        <f>BY43*(1-'Table de mortalité F'!$AC74)</f>
        <v>3.6930257879171473E-2</v>
      </c>
      <c r="CA43" s="170">
        <f>BZ43*(1-'Table de mortalité F'!$AC74)</f>
        <v>3.6560955300379755E-2</v>
      </c>
      <c r="CB43" s="170">
        <f>CA43*(1-'Table de mortalité F'!$AC74)</f>
        <v>3.6195345747375957E-2</v>
      </c>
      <c r="CC43" s="170">
        <f>CB43*(1-'Table de mortalité F'!$AC74)</f>
        <v>3.5833392289902198E-2</v>
      </c>
      <c r="CD43" s="170">
        <f>CC43*(1-'Table de mortalité F'!$AC74)</f>
        <v>3.5475058367003175E-2</v>
      </c>
      <c r="CE43" s="170">
        <f>CD43*(1-'Table de mortalité F'!$AC74)</f>
        <v>3.5120307783333145E-2</v>
      </c>
      <c r="CF43" s="170">
        <f>CE43*(1-'Table de mortalité F'!$AC74)</f>
        <v>3.4769104705499813E-2</v>
      </c>
      <c r="CG43" s="170">
        <f>CF43*(1-'Table de mortalité F'!$AC74)</f>
        <v>3.4421413658444817E-2</v>
      </c>
      <c r="CH43" s="170">
        <f>CG43*(1-'Table de mortalité F'!$AC74)</f>
        <v>3.407719952186037E-2</v>
      </c>
      <c r="CI43" s="170">
        <f>CH43*(1-'Table de mortalité F'!$AC74)</f>
        <v>3.3736427526641764E-2</v>
      </c>
      <c r="CJ43" s="170">
        <f>CI43*(1-'Table de mortalité F'!$AC74)</f>
        <v>3.3399063251375344E-2</v>
      </c>
      <c r="CK43" s="170">
        <f>CJ43*(1-'Table de mortalité F'!$AC74)</f>
        <v>3.3065072618861588E-2</v>
      </c>
      <c r="CL43" s="170">
        <f>CK43*(1-'Table de mortalité F'!$AC74)</f>
        <v>3.273442189267297E-2</v>
      </c>
      <c r="CM43" s="170">
        <f>CL43*(1-'Table de mortalité F'!$AC74)</f>
        <v>3.2407077673746239E-2</v>
      </c>
      <c r="CN43" s="170">
        <f>CM43*(1-'Table de mortalité F'!$AC74)</f>
        <v>3.2083006897008777E-2</v>
      </c>
      <c r="CO43" s="170">
        <f>CN43*(1-'Table de mortalité F'!$AC74)</f>
        <v>3.1762176828038689E-2</v>
      </c>
      <c r="CP43" s="170">
        <f>CO43*(1-'Table de mortalité F'!$AC74)</f>
        <v>3.1444555059758302E-2</v>
      </c>
      <c r="CQ43" s="170">
        <f>CP43*(1-'Table de mortalité F'!$AC74)</f>
        <v>3.1130109509160717E-2</v>
      </c>
      <c r="CR43" s="170">
        <f>CQ43*(1-'Table de mortalité F'!$AC74)</f>
        <v>3.0818808414069108E-2</v>
      </c>
      <c r="CS43" s="170">
        <f>CR43*(1-'Table de mortalité F'!$AC74)</f>
        <v>3.0510620329928417E-2</v>
      </c>
      <c r="CT43" s="170">
        <f>CS43*(1-'Table de mortalité F'!$AC74)</f>
        <v>3.0205514126629134E-2</v>
      </c>
      <c r="CU43" s="170">
        <f>CT43*(1-'Table de mortalité F'!$AC74)</f>
        <v>2.9903458985362841E-2</v>
      </c>
      <c r="CV43" s="170">
        <f>CU43*(1-'Table de mortalité F'!$AC74)</f>
        <v>2.9604424395509213E-2</v>
      </c>
      <c r="CW43" s="170">
        <f>CV43*(1-'Table de mortalité F'!$AC74)</f>
        <v>2.9308380151554122E-2</v>
      </c>
      <c r="CX43" s="170">
        <f>CW43*(1-'Table de mortalité F'!$AC74)</f>
        <v>2.9015296350038581E-2</v>
      </c>
      <c r="CY43" s="170">
        <f>CX43*(1-'Table de mortalité F'!$AC74)</f>
        <v>2.8725143386538195E-2</v>
      </c>
      <c r="CZ43" s="170">
        <f>CY43*(1-'Table de mortalité F'!$AC74)</f>
        <v>2.8437891952672812E-2</v>
      </c>
      <c r="DA43" s="170">
        <f>CZ43*(1-'Table de mortalité F'!$AC74)</f>
        <v>2.8153513033146085E-2</v>
      </c>
      <c r="DB43" s="170">
        <f>DA43*(1-'Table de mortalité F'!$AC74)</f>
        <v>2.7871977902814624E-2</v>
      </c>
      <c r="DC43" s="170">
        <f>DB43*(1-'Table de mortalité F'!$AC74)</f>
        <v>2.7593258123786477E-2</v>
      </c>
      <c r="DD43" s="170">
        <f>DC43*(1-'Table de mortalité F'!$AC74)</f>
        <v>2.731732554254861E-2</v>
      </c>
      <c r="DE43" s="170">
        <f>DD43*(1-'Table de mortalité F'!$AC74)</f>
        <v>2.7044152287123122E-2</v>
      </c>
      <c r="DF43" s="170">
        <f>DE43*(1-'Table de mortalité F'!$AC74)</f>
        <v>2.677371076425189E-2</v>
      </c>
      <c r="DG43" s="170">
        <f>DF43*(1-'Table de mortalité F'!$AC74)</f>
        <v>2.650597365660937E-2</v>
      </c>
      <c r="DH43" s="170">
        <f>DG43*(1-'Table de mortalité F'!$AC74)</f>
        <v>2.6240913920043275E-2</v>
      </c>
      <c r="DI43" s="170">
        <f>DH43*(1-'Table de mortalité F'!$AC74)</f>
        <v>2.5978504780842841E-2</v>
      </c>
      <c r="DJ43" s="170">
        <f>DI43*(1-'Table de mortalité F'!$AC74)</f>
        <v>2.5718719733034412E-2</v>
      </c>
      <c r="DK43" s="170">
        <f>DJ43*(1-'Table de mortalité F'!$AC74)</f>
        <v>2.5461532535704066E-2</v>
      </c>
    </row>
    <row r="44" spans="1:115" x14ac:dyDescent="0.25">
      <c r="A44" s="16"/>
      <c r="B44" s="16">
        <v>88</v>
      </c>
      <c r="C44" s="16"/>
      <c r="D44" s="170">
        <f>'Table de mortalité F'!AG75</f>
        <v>8.7628200000000003E-2</v>
      </c>
      <c r="E44" s="170">
        <f>'Table de mortalité F'!AH75</f>
        <v>8.6602950060000003E-2</v>
      </c>
      <c r="F44" s="170">
        <f>'Table de mortalité F'!AI75</f>
        <v>8.5624336724322E-2</v>
      </c>
      <c r="G44" s="170">
        <f>'Table de mortalité F'!AJ75</f>
        <v>8.4691031454026885E-2</v>
      </c>
      <c r="H44" s="170">
        <f>'Table de mortalité F'!AK75</f>
        <v>8.3801775623759608E-2</v>
      </c>
      <c r="I44" s="170">
        <f>'Table de mortalité F'!AL75</f>
        <v>8.2938617334834888E-2</v>
      </c>
      <c r="J44" s="170">
        <f>'Table de mortalité F'!AM75</f>
        <v>8.2100937299753055E-2</v>
      </c>
      <c r="K44" s="170">
        <f>'Table de mortalité F'!AN75</f>
        <v>8.1288138020485498E-2</v>
      </c>
      <c r="L44" s="170">
        <f>'Table de mortalité F'!AO75</f>
        <v>8.0491514267884742E-2</v>
      </c>
      <c r="M44" s="170">
        <f>'Table de mortalité F'!AP75</f>
        <v>7.9702697428059466E-2</v>
      </c>
      <c r="N44" s="170">
        <f>'Table de mortalité F'!AQ75</f>
        <v>7.8929581263007281E-2</v>
      </c>
      <c r="O44" s="170">
        <f>'Table de mortalité F'!AR75</f>
        <v>7.8163964324756113E-2</v>
      </c>
      <c r="P44" s="170">
        <f>'Table de mortalité F'!AS75</f>
        <v>7.740577387080598E-2</v>
      </c>
      <c r="Q44" s="170">
        <f>'Table de mortalité F'!AT75</f>
        <v>7.6647197286872082E-2</v>
      </c>
      <c r="R44" s="170">
        <f>'Table de mortalité F'!AU75</f>
        <v>7.5896054753460729E-2</v>
      </c>
      <c r="S44" s="170">
        <f>'Table de mortalité F'!AV75</f>
        <v>7.5144683811401464E-2</v>
      </c>
      <c r="T44" s="170">
        <f>'Table de mortalité F'!AW75</f>
        <v>7.4400751441668592E-2</v>
      </c>
      <c r="U44" s="170">
        <f>'Table de mortalité F'!AX75</f>
        <v>7.3656743927251911E-2</v>
      </c>
      <c r="V44" s="170">
        <f>'Table de mortalité F'!AY75</f>
        <v>7.2920176487979396E-2</v>
      </c>
      <c r="W44" s="170">
        <f>'Table de mortalité F'!AZ75</f>
        <v>7.2190974723099599E-2</v>
      </c>
      <c r="X44" s="170">
        <f>'Table de mortalité F'!BA75</f>
        <v>7.1469064975868607E-2</v>
      </c>
      <c r="Y44" s="170">
        <f>'Table de mortalité F'!BB75</f>
        <v>7.0754374326109926E-2</v>
      </c>
      <c r="Z44" s="170">
        <f>'Table de mortalité F'!BC75</f>
        <v>7.0046830582848829E-2</v>
      </c>
      <c r="AA44" s="170">
        <f>'Table de mortalité F'!BD75</f>
        <v>6.9346362277020346E-2</v>
      </c>
      <c r="AB44" s="170">
        <f>'Table de mortalité F'!BE75</f>
        <v>6.8652898654250144E-2</v>
      </c>
      <c r="AC44" s="170">
        <f>'Table de mortalité F'!BF75</f>
        <v>6.7966369667707638E-2</v>
      </c>
      <c r="AD44" s="170">
        <f>'Table de mortalité F'!BG75</f>
        <v>6.7286705971030564E-2</v>
      </c>
      <c r="AE44" s="170">
        <f>'Table de mortalité F'!BH75</f>
        <v>6.6613838911320264E-2</v>
      </c>
      <c r="AF44" s="170">
        <f>'Table de mortalité F'!BI75</f>
        <v>6.5947700522207067E-2</v>
      </c>
      <c r="AG44" s="170">
        <f>AF44*(1-'Table de mortalité F'!$AC75)</f>
        <v>6.5288223516985003E-2</v>
      </c>
      <c r="AH44" s="170">
        <f>AG44*(1-'Table de mortalité F'!$AC75)</f>
        <v>6.4635341281815153E-2</v>
      </c>
      <c r="AI44" s="170">
        <f>AH44*(1-'Table de mortalité F'!$AC75)</f>
        <v>6.3988987868996997E-2</v>
      </c>
      <c r="AJ44" s="170">
        <f>AI44*(1-'Table de mortalité F'!$AC75)</f>
        <v>6.3349097990307024E-2</v>
      </c>
      <c r="AK44" s="170">
        <f>AJ44*(1-'Table de mortalité F'!$AC75)</f>
        <v>6.2715607010403948E-2</v>
      </c>
      <c r="AL44" s="170">
        <f>AK44*(1-'Table de mortalité F'!$AC75)</f>
        <v>6.2088450940299911E-2</v>
      </c>
      <c r="AM44" s="170">
        <f>AL44*(1-'Table de mortalité F'!$AC75)</f>
        <v>6.146756643089691E-2</v>
      </c>
      <c r="AN44" s="170">
        <f>AM44*(1-'Table de mortalité F'!$AC75)</f>
        <v>6.0852890766587939E-2</v>
      </c>
      <c r="AO44" s="170">
        <f>AN44*(1-'Table de mortalité F'!$AC75)</f>
        <v>6.0244361858922062E-2</v>
      </c>
      <c r="AP44" s="170">
        <f>AO44*(1-'Table de mortalité F'!$AC75)</f>
        <v>5.9641918240332839E-2</v>
      </c>
      <c r="AQ44" s="170">
        <f>AP44*(1-'Table de mortalité F'!$AC75)</f>
        <v>5.904549905792951E-2</v>
      </c>
      <c r="AR44" s="170">
        <f>AQ44*(1-'Table de mortalité F'!$AC75)</f>
        <v>5.8455044067350213E-2</v>
      </c>
      <c r="AS44" s="170">
        <f>AR44*(1-'Table de mortalité F'!$AC75)</f>
        <v>5.7870493626676713E-2</v>
      </c>
      <c r="AT44" s="170">
        <f>AS44*(1-'Table de mortalité F'!$AC75)</f>
        <v>5.7291788690409948E-2</v>
      </c>
      <c r="AU44" s="170">
        <f>AT44*(1-'Table de mortalité F'!$AC75)</f>
        <v>5.671887080350585E-2</v>
      </c>
      <c r="AV44" s="170">
        <f>AU44*(1-'Table de mortalité F'!$AC75)</f>
        <v>5.6151682095470792E-2</v>
      </c>
      <c r="AW44" s="170">
        <f>AV44*(1-'Table de mortalité F'!$AC75)</f>
        <v>5.5590165274516087E-2</v>
      </c>
      <c r="AX44" s="170">
        <f>AW44*(1-'Table de mortalité F'!$AC75)</f>
        <v>5.5034263621770926E-2</v>
      </c>
      <c r="AY44" s="170">
        <f>AX44*(1-'Table de mortalité F'!$AC75)</f>
        <v>5.4483920985553214E-2</v>
      </c>
      <c r="AZ44" s="170">
        <f>AY44*(1-'Table de mortalité F'!$AC75)</f>
        <v>5.393908177569768E-2</v>
      </c>
      <c r="BA44" s="170">
        <f>AZ44*(1-'Table de mortalité F'!$AC75)</f>
        <v>5.3399690957940706E-2</v>
      </c>
      <c r="BB44" s="170">
        <f>BA44*(1-'Table de mortalité F'!$AC75)</f>
        <v>5.2865694048361299E-2</v>
      </c>
      <c r="BC44" s="170">
        <f>BB44*(1-'Table de mortalité F'!$AC75)</f>
        <v>5.2337037107877689E-2</v>
      </c>
      <c r="BD44" s="170">
        <f>BC44*(1-'Table de mortalité F'!$AC75)</f>
        <v>5.1813666736798915E-2</v>
      </c>
      <c r="BE44" s="170">
        <f>BD44*(1-'Table de mortalité F'!$AC75)</f>
        <v>5.1295530069430925E-2</v>
      </c>
      <c r="BF44" s="170">
        <f>BE44*(1-'Table de mortalité F'!$AC75)</f>
        <v>5.0782574768736613E-2</v>
      </c>
      <c r="BG44" s="170">
        <f>BF44*(1-'Table de mortalité F'!$AC75)</f>
        <v>5.0274749021049246E-2</v>
      </c>
      <c r="BH44" s="170">
        <f>BG44*(1-'Table de mortalité F'!$AC75)</f>
        <v>4.9772001530838751E-2</v>
      </c>
      <c r="BI44" s="170">
        <f>BH44*(1-'Table de mortalité F'!$AC75)</f>
        <v>4.9274281515530365E-2</v>
      </c>
      <c r="BJ44" s="170">
        <f>BI44*(1-'Table de mortalité F'!$AC75)</f>
        <v>4.8781538700375063E-2</v>
      </c>
      <c r="BK44" s="170">
        <f>BJ44*(1-'Table de mortalité F'!$AC75)</f>
        <v>4.8293723313371312E-2</v>
      </c>
      <c r="BL44" s="170">
        <f>BK44*(1-'Table de mortalité F'!$AC75)</f>
        <v>4.7810786080237595E-2</v>
      </c>
      <c r="BM44" s="170">
        <f>BL44*(1-'Table de mortalité F'!$AC75)</f>
        <v>4.7332678219435216E-2</v>
      </c>
      <c r="BN44" s="170">
        <f>BM44*(1-'Table de mortalité F'!$AC75)</f>
        <v>4.6859351437240862E-2</v>
      </c>
      <c r="BO44" s="170">
        <f>BN44*(1-'Table de mortalité F'!$AC75)</f>
        <v>4.6390757922868453E-2</v>
      </c>
      <c r="BP44" s="170">
        <f>BO44*(1-'Table de mortalité F'!$AC75)</f>
        <v>4.5926850343639768E-2</v>
      </c>
      <c r="BQ44" s="170">
        <f>BP44*(1-'Table de mortalité F'!$AC75)</f>
        <v>4.5467581840203372E-2</v>
      </c>
      <c r="BR44" s="170">
        <f>BQ44*(1-'Table de mortalité F'!$AC75)</f>
        <v>4.5012906021801337E-2</v>
      </c>
      <c r="BS44" s="170">
        <f>BR44*(1-'Table de mortalité F'!$AC75)</f>
        <v>4.4562776961583325E-2</v>
      </c>
      <c r="BT44" s="170">
        <f>BS44*(1-'Table de mortalité F'!$AC75)</f>
        <v>4.4117149191967492E-2</v>
      </c>
      <c r="BU44" s="170">
        <f>BT44*(1-'Table de mortalité F'!$AC75)</f>
        <v>4.3675977700047816E-2</v>
      </c>
      <c r="BV44" s="170">
        <f>BU44*(1-'Table de mortalité F'!$AC75)</f>
        <v>4.3239217923047336E-2</v>
      </c>
      <c r="BW44" s="170">
        <f>BV44*(1-'Table de mortalité F'!$AC75)</f>
        <v>4.2806825743816862E-2</v>
      </c>
      <c r="BX44" s="170">
        <f>BW44*(1-'Table de mortalité F'!$AC75)</f>
        <v>4.237875748637869E-2</v>
      </c>
      <c r="BY44" s="170">
        <f>BX44*(1-'Table de mortalité F'!$AC75)</f>
        <v>4.19549699115149E-2</v>
      </c>
      <c r="BZ44" s="170">
        <f>BY44*(1-'Table de mortalité F'!$AC75)</f>
        <v>4.1535420212399754E-2</v>
      </c>
      <c r="CA44" s="170">
        <f>BZ44*(1-'Table de mortalité F'!$AC75)</f>
        <v>4.1120066010275756E-2</v>
      </c>
      <c r="CB44" s="170">
        <f>CA44*(1-'Table de mortalité F'!$AC75)</f>
        <v>4.0708865350172999E-2</v>
      </c>
      <c r="CC44" s="170">
        <f>CB44*(1-'Table de mortalité F'!$AC75)</f>
        <v>4.0301776696671267E-2</v>
      </c>
      <c r="CD44" s="170">
        <f>CC44*(1-'Table de mortalité F'!$AC75)</f>
        <v>3.9898758929704556E-2</v>
      </c>
      <c r="CE44" s="170">
        <f>CD44*(1-'Table de mortalité F'!$AC75)</f>
        <v>3.9499771340407511E-2</v>
      </c>
      <c r="CF44" s="170">
        <f>CE44*(1-'Table de mortalité F'!$AC75)</f>
        <v>3.9104773627003438E-2</v>
      </c>
      <c r="CG44" s="170">
        <f>CF44*(1-'Table de mortalité F'!$AC75)</f>
        <v>3.8713725890733401E-2</v>
      </c>
      <c r="CH44" s="170">
        <f>CG44*(1-'Table de mortalité F'!$AC75)</f>
        <v>3.8326588631826065E-2</v>
      </c>
      <c r="CI44" s="170">
        <f>CH44*(1-'Table de mortalité F'!$AC75)</f>
        <v>3.7943322745507803E-2</v>
      </c>
      <c r="CJ44" s="170">
        <f>CI44*(1-'Table de mortalité F'!$AC75)</f>
        <v>3.7563889518052722E-2</v>
      </c>
      <c r="CK44" s="170">
        <f>CJ44*(1-'Table de mortalité F'!$AC75)</f>
        <v>3.7188250622872197E-2</v>
      </c>
      <c r="CL44" s="170">
        <f>CK44*(1-'Table de mortalité F'!$AC75)</f>
        <v>3.6816368116643475E-2</v>
      </c>
      <c r="CM44" s="170">
        <f>CL44*(1-'Table de mortalité F'!$AC75)</f>
        <v>3.6448204435477041E-2</v>
      </c>
      <c r="CN44" s="170">
        <f>CM44*(1-'Table de mortalité F'!$AC75)</f>
        <v>3.6083722391122272E-2</v>
      </c>
      <c r="CO44" s="170">
        <f>CN44*(1-'Table de mortalité F'!$AC75)</f>
        <v>3.5722885167211046E-2</v>
      </c>
      <c r="CP44" s="170">
        <f>CO44*(1-'Table de mortalité F'!$AC75)</f>
        <v>3.5365656315538938E-2</v>
      </c>
      <c r="CQ44" s="170">
        <f>CP44*(1-'Table de mortalité F'!$AC75)</f>
        <v>3.5011999752383546E-2</v>
      </c>
      <c r="CR44" s="170">
        <f>CQ44*(1-'Table de mortalité F'!$AC75)</f>
        <v>3.4661879754859709E-2</v>
      </c>
      <c r="CS44" s="170">
        <f>CR44*(1-'Table de mortalité F'!$AC75)</f>
        <v>3.4315260957311113E-2</v>
      </c>
      <c r="CT44" s="170">
        <f>CS44*(1-'Table de mortalité F'!$AC75)</f>
        <v>3.3972108347737999E-2</v>
      </c>
      <c r="CU44" s="170">
        <f>CT44*(1-'Table de mortalité F'!$AC75)</f>
        <v>3.363238726426062E-2</v>
      </c>
      <c r="CV44" s="170">
        <f>CU44*(1-'Table de mortalité F'!$AC75)</f>
        <v>3.3296063391618017E-2</v>
      </c>
      <c r="CW44" s="170">
        <f>CV44*(1-'Table de mortalité F'!$AC75)</f>
        <v>3.2963102757701833E-2</v>
      </c>
      <c r="CX44" s="170">
        <f>CW44*(1-'Table de mortalité F'!$AC75)</f>
        <v>3.2633471730124812E-2</v>
      </c>
      <c r="CY44" s="170">
        <f>CX44*(1-'Table de mortalité F'!$AC75)</f>
        <v>3.2307137012823561E-2</v>
      </c>
      <c r="CZ44" s="170">
        <f>CY44*(1-'Table de mortalité F'!$AC75)</f>
        <v>3.1984065642695327E-2</v>
      </c>
      <c r="DA44" s="170">
        <f>CZ44*(1-'Table de mortalité F'!$AC75)</f>
        <v>3.166422498626837E-2</v>
      </c>
      <c r="DB44" s="170">
        <f>DA44*(1-'Table de mortalité F'!$AC75)</f>
        <v>3.1347582736405685E-2</v>
      </c>
      <c r="DC44" s="170">
        <f>DB44*(1-'Table de mortalité F'!$AC75)</f>
        <v>3.1034106909041629E-2</v>
      </c>
      <c r="DD44" s="170">
        <f>DC44*(1-'Table de mortalité F'!$AC75)</f>
        <v>3.0723765839951213E-2</v>
      </c>
      <c r="DE44" s="170">
        <f>DD44*(1-'Table de mortalité F'!$AC75)</f>
        <v>3.0416528181551699E-2</v>
      </c>
      <c r="DF44" s="170">
        <f>DE44*(1-'Table de mortalité F'!$AC75)</f>
        <v>3.0112362899736182E-2</v>
      </c>
      <c r="DG44" s="170">
        <f>DF44*(1-'Table de mortalité F'!$AC75)</f>
        <v>2.981123927073882E-2</v>
      </c>
      <c r="DH44" s="170">
        <f>DG44*(1-'Table de mortalité F'!$AC75)</f>
        <v>2.9513126878031433E-2</v>
      </c>
      <c r="DI44" s="170">
        <f>DH44*(1-'Table de mortalité F'!$AC75)</f>
        <v>2.9217995609251118E-2</v>
      </c>
      <c r="DJ44" s="170">
        <f>DI44*(1-'Table de mortalité F'!$AC75)</f>
        <v>2.8925815653158608E-2</v>
      </c>
      <c r="DK44" s="170">
        <f>DJ44*(1-'Table de mortalité F'!$AC75)</f>
        <v>2.8636557496627021E-2</v>
      </c>
    </row>
    <row r="45" spans="1:115" x14ac:dyDescent="0.25">
      <c r="A45" s="16"/>
      <c r="B45" s="16">
        <v>89</v>
      </c>
      <c r="C45" s="16"/>
      <c r="D45" s="170">
        <f>'Table de mortalité F'!AG76</f>
        <v>9.8101299999999989E-2</v>
      </c>
      <c r="E45" s="170">
        <f>'Table de mortalité F'!AH76</f>
        <v>9.6992755309999998E-2</v>
      </c>
      <c r="F45" s="170">
        <f>'Table de mortalité F'!AI76</f>
        <v>9.5945233552651998E-2</v>
      </c>
      <c r="G45" s="170">
        <f>'Table de mortalité F'!AJ76</f>
        <v>9.4937808600349158E-2</v>
      </c>
      <c r="H45" s="170">
        <f>'Table de mortalité F'!AK76</f>
        <v>9.3969442952625604E-2</v>
      </c>
      <c r="I45" s="170">
        <f>'Table de mortalité F'!AL76</f>
        <v>9.3029748523099351E-2</v>
      </c>
      <c r="J45" s="170">
        <f>'Table de mortalité F'!AM76</f>
        <v>9.2118056987572972E-2</v>
      </c>
      <c r="K45" s="170">
        <f>'Table de mortalité F'!AN76</f>
        <v>9.1224511834793506E-2</v>
      </c>
      <c r="L45" s="170">
        <f>'Table de mortalité F'!AO76</f>
        <v>9.0348756521179491E-2</v>
      </c>
      <c r="M45" s="170">
        <f>'Table de mortalité F'!AP76</f>
        <v>8.9481408458576162E-2</v>
      </c>
      <c r="N45" s="170">
        <f>'Table de mortalité F'!AQ76</f>
        <v>8.8622386937373829E-2</v>
      </c>
      <c r="O45" s="170">
        <f>'Table de mortalité F'!AR76</f>
        <v>8.7771612022775031E-2</v>
      </c>
      <c r="P45" s="170">
        <f>'Table de mortalité F'!AS76</f>
        <v>8.6929004547356387E-2</v>
      </c>
      <c r="Q45" s="170">
        <f>'Table de mortalité F'!AT76</f>
        <v>8.6085793203247024E-2</v>
      </c>
      <c r="R45" s="170">
        <f>'Table de mortalité F'!AU76</f>
        <v>8.5242152429855195E-2</v>
      </c>
      <c r="S45" s="170">
        <f>'Table de mortalité F'!AV76</f>
        <v>8.4406779336042612E-2</v>
      </c>
      <c r="T45" s="170">
        <f>'Table de mortalité F'!AW76</f>
        <v>8.3571152220615785E-2</v>
      </c>
      <c r="U45" s="170">
        <f>'Table de mortalité F'!AX76</f>
        <v>8.2735440698409629E-2</v>
      </c>
      <c r="V45" s="170">
        <f>'Table de mortalité F'!AY76</f>
        <v>8.1908086291425528E-2</v>
      </c>
      <c r="W45" s="170">
        <f>'Table de mortalité F'!AZ76</f>
        <v>8.1089005428511274E-2</v>
      </c>
      <c r="X45" s="170">
        <f>'Table de mortalité F'!BA76</f>
        <v>8.0278115374226161E-2</v>
      </c>
      <c r="Y45" s="170">
        <f>'Table de mortalité F'!BB76</f>
        <v>7.9475334220483904E-2</v>
      </c>
      <c r="Z45" s="170">
        <f>'Table de mortalité F'!BC76</f>
        <v>7.8680580878279061E-2</v>
      </c>
      <c r="AA45" s="170">
        <f>'Table de mortalité F'!BD76</f>
        <v>7.7893775069496268E-2</v>
      </c>
      <c r="AB45" s="170">
        <f>'Table de mortalité F'!BE76</f>
        <v>7.711483731880131E-2</v>
      </c>
      <c r="AC45" s="170">
        <f>'Table de mortalité F'!BF76</f>
        <v>7.6343688945613303E-2</v>
      </c>
      <c r="AD45" s="170">
        <f>'Table de mortalité F'!BG76</f>
        <v>7.5580252056157163E-2</v>
      </c>
      <c r="AE45" s="170">
        <f>'Table de mortalité F'!BH76</f>
        <v>7.4824449535595597E-2</v>
      </c>
      <c r="AF45" s="170">
        <f>'Table de mortalité F'!BI76</f>
        <v>7.4076205040239637E-2</v>
      </c>
      <c r="AG45" s="170">
        <f>AF45*(1-'Table de mortalité F'!$AC76)</f>
        <v>7.3335442989837241E-2</v>
      </c>
      <c r="AH45" s="170">
        <f>AG45*(1-'Table de mortalité F'!$AC76)</f>
        <v>7.2602088559938868E-2</v>
      </c>
      <c r="AI45" s="170">
        <f>AH45*(1-'Table de mortalité F'!$AC76)</f>
        <v>7.1876067674339475E-2</v>
      </c>
      <c r="AJ45" s="170">
        <f>AI45*(1-'Table de mortalité F'!$AC76)</f>
        <v>7.1157306997596079E-2</v>
      </c>
      <c r="AK45" s="170">
        <f>AJ45*(1-'Table de mortalité F'!$AC76)</f>
        <v>7.0445733927620116E-2</v>
      </c>
      <c r="AL45" s="170">
        <f>AK45*(1-'Table de mortalité F'!$AC76)</f>
        <v>6.974127658834392E-2</v>
      </c>
      <c r="AM45" s="170">
        <f>AL45*(1-'Table de mortalité F'!$AC76)</f>
        <v>6.9043863822460486E-2</v>
      </c>
      <c r="AN45" s="170">
        <f>AM45*(1-'Table de mortalité F'!$AC76)</f>
        <v>6.8353425184235886E-2</v>
      </c>
      <c r="AO45" s="170">
        <f>AN45*(1-'Table de mortalité F'!$AC76)</f>
        <v>6.766989093239352E-2</v>
      </c>
      <c r="AP45" s="170">
        <f>AO45*(1-'Table de mortalité F'!$AC76)</f>
        <v>6.6993192023069581E-2</v>
      </c>
      <c r="AQ45" s="170">
        <f>AP45*(1-'Table de mortalité F'!$AC76)</f>
        <v>6.6323260102838885E-2</v>
      </c>
      <c r="AR45" s="170">
        <f>AQ45*(1-'Table de mortalité F'!$AC76)</f>
        <v>6.5660027501810492E-2</v>
      </c>
      <c r="AS45" s="170">
        <f>AR45*(1-'Table de mortalité F'!$AC76)</f>
        <v>6.5003427226792393E-2</v>
      </c>
      <c r="AT45" s="170">
        <f>AS45*(1-'Table de mortalité F'!$AC76)</f>
        <v>6.4353392954524469E-2</v>
      </c>
      <c r="AU45" s="170">
        <f>AT45*(1-'Table de mortalité F'!$AC76)</f>
        <v>6.3709859024979221E-2</v>
      </c>
      <c r="AV45" s="170">
        <f>AU45*(1-'Table de mortalité F'!$AC76)</f>
        <v>6.3072760434729425E-2</v>
      </c>
      <c r="AW45" s="170">
        <f>AV45*(1-'Table de mortalité F'!$AC76)</f>
        <v>6.2442032830382133E-2</v>
      </c>
      <c r="AX45" s="170">
        <f>AW45*(1-'Table de mortalité F'!$AC76)</f>
        <v>6.181761250207831E-2</v>
      </c>
      <c r="AY45" s="170">
        <f>AX45*(1-'Table de mortalité F'!$AC76)</f>
        <v>6.1199436377057527E-2</v>
      </c>
      <c r="AZ45" s="170">
        <f>AY45*(1-'Table de mortalité F'!$AC76)</f>
        <v>6.0587442013286953E-2</v>
      </c>
      <c r="BA45" s="170">
        <f>AZ45*(1-'Table de mortalité F'!$AC76)</f>
        <v>5.9981567593154081E-2</v>
      </c>
      <c r="BB45" s="170">
        <f>BA45*(1-'Table de mortalité F'!$AC76)</f>
        <v>5.9381751917222537E-2</v>
      </c>
      <c r="BC45" s="170">
        <f>BB45*(1-'Table de mortalité F'!$AC76)</f>
        <v>5.8787934398050315E-2</v>
      </c>
      <c r="BD45" s="170">
        <f>BC45*(1-'Table de mortalité F'!$AC76)</f>
        <v>5.8200055054069812E-2</v>
      </c>
      <c r="BE45" s="170">
        <f>BD45*(1-'Table de mortalité F'!$AC76)</f>
        <v>5.7618054503529116E-2</v>
      </c>
      <c r="BF45" s="170">
        <f>BE45*(1-'Table de mortalité F'!$AC76)</f>
        <v>5.7041873958493826E-2</v>
      </c>
      <c r="BG45" s="170">
        <f>BF45*(1-'Table de mortalité F'!$AC76)</f>
        <v>5.6471455218908888E-2</v>
      </c>
      <c r="BH45" s="170">
        <f>BG45*(1-'Table de mortalité F'!$AC76)</f>
        <v>5.5906740666719801E-2</v>
      </c>
      <c r="BI45" s="170">
        <f>BH45*(1-'Table de mortalité F'!$AC76)</f>
        <v>5.5347673260052604E-2</v>
      </c>
      <c r="BJ45" s="170">
        <f>BI45*(1-'Table de mortalité F'!$AC76)</f>
        <v>5.4794196527452078E-2</v>
      </c>
      <c r="BK45" s="170">
        <f>BJ45*(1-'Table de mortalité F'!$AC76)</f>
        <v>5.4246254562177555E-2</v>
      </c>
      <c r="BL45" s="170">
        <f>BK45*(1-'Table de mortalité F'!$AC76)</f>
        <v>5.3703792016555778E-2</v>
      </c>
      <c r="BM45" s="170">
        <f>BL45*(1-'Table de mortalité F'!$AC76)</f>
        <v>5.3166754096390219E-2</v>
      </c>
      <c r="BN45" s="170">
        <f>BM45*(1-'Table de mortalité F'!$AC76)</f>
        <v>5.2635086555426314E-2</v>
      </c>
      <c r="BO45" s="170">
        <f>BN45*(1-'Table de mortalité F'!$AC76)</f>
        <v>5.2108735689872052E-2</v>
      </c>
      <c r="BP45" s="170">
        <f>BO45*(1-'Table de mortalité F'!$AC76)</f>
        <v>5.1587648332973329E-2</v>
      </c>
      <c r="BQ45" s="170">
        <f>BP45*(1-'Table de mortalité F'!$AC76)</f>
        <v>5.1071771849643594E-2</v>
      </c>
      <c r="BR45" s="170">
        <f>BQ45*(1-'Table de mortalité F'!$AC76)</f>
        <v>5.0561054131147157E-2</v>
      </c>
      <c r="BS45" s="170">
        <f>BR45*(1-'Table de mortalité F'!$AC76)</f>
        <v>5.0055443589835685E-2</v>
      </c>
      <c r="BT45" s="170">
        <f>BS45*(1-'Table de mortalité F'!$AC76)</f>
        <v>4.9554889153937326E-2</v>
      </c>
      <c r="BU45" s="170">
        <f>BT45*(1-'Table de mortalité F'!$AC76)</f>
        <v>4.905934026239795E-2</v>
      </c>
      <c r="BV45" s="170">
        <f>BU45*(1-'Table de mortalité F'!$AC76)</f>
        <v>4.856874685977397E-2</v>
      </c>
      <c r="BW45" s="170">
        <f>BV45*(1-'Table de mortalité F'!$AC76)</f>
        <v>4.8083059391176228E-2</v>
      </c>
      <c r="BX45" s="170">
        <f>BW45*(1-'Table de mortalité F'!$AC76)</f>
        <v>4.7602228797264466E-2</v>
      </c>
      <c r="BY45" s="170">
        <f>BX45*(1-'Table de mortalité F'!$AC76)</f>
        <v>4.7126206509291821E-2</v>
      </c>
      <c r="BZ45" s="170">
        <f>BY45*(1-'Table de mortalité F'!$AC76)</f>
        <v>4.6654944444198904E-2</v>
      </c>
      <c r="CA45" s="170">
        <f>BZ45*(1-'Table de mortalité F'!$AC76)</f>
        <v>4.6188394999756917E-2</v>
      </c>
      <c r="CB45" s="170">
        <f>CA45*(1-'Table de mortalité F'!$AC76)</f>
        <v>4.5726511049759347E-2</v>
      </c>
      <c r="CC45" s="170">
        <f>CB45*(1-'Table de mortalité F'!$AC76)</f>
        <v>4.5269245939261751E-2</v>
      </c>
      <c r="CD45" s="170">
        <f>CC45*(1-'Table de mortalité F'!$AC76)</f>
        <v>4.4816553479869133E-2</v>
      </c>
      <c r="CE45" s="170">
        <f>CD45*(1-'Table de mortalité F'!$AC76)</f>
        <v>4.4368387945070441E-2</v>
      </c>
      <c r="CF45" s="170">
        <f>CE45*(1-'Table de mortalité F'!$AC76)</f>
        <v>4.3924704065619734E-2</v>
      </c>
      <c r="CG45" s="170">
        <f>CF45*(1-'Table de mortalité F'!$AC76)</f>
        <v>4.3485457024963536E-2</v>
      </c>
      <c r="CH45" s="170">
        <f>CG45*(1-'Table de mortalité F'!$AC76)</f>
        <v>4.3050602454713899E-2</v>
      </c>
      <c r="CI45" s="170">
        <f>CH45*(1-'Table de mortalité F'!$AC76)</f>
        <v>4.262009643016676E-2</v>
      </c>
      <c r="CJ45" s="170">
        <f>CI45*(1-'Table de mortalité F'!$AC76)</f>
        <v>4.2193895465865092E-2</v>
      </c>
      <c r="CK45" s="170">
        <f>CJ45*(1-'Table de mortalité F'!$AC76)</f>
        <v>4.1771956511206437E-2</v>
      </c>
      <c r="CL45" s="170">
        <f>CK45*(1-'Table de mortalité F'!$AC76)</f>
        <v>4.1354236946094372E-2</v>
      </c>
      <c r="CM45" s="170">
        <f>CL45*(1-'Table de mortalité F'!$AC76)</f>
        <v>4.0940694576633428E-2</v>
      </c>
      <c r="CN45" s="170">
        <f>CM45*(1-'Table de mortalité F'!$AC76)</f>
        <v>4.0531287630867094E-2</v>
      </c>
      <c r="CO45" s="170">
        <f>CN45*(1-'Table de mortalité F'!$AC76)</f>
        <v>4.0125974754558424E-2</v>
      </c>
      <c r="CP45" s="170">
        <f>CO45*(1-'Table de mortalité F'!$AC76)</f>
        <v>3.9724715007012842E-2</v>
      </c>
      <c r="CQ45" s="170">
        <f>CP45*(1-'Table de mortalité F'!$AC76)</f>
        <v>3.9327467856942716E-2</v>
      </c>
      <c r="CR45" s="170">
        <f>CQ45*(1-'Table de mortalité F'!$AC76)</f>
        <v>3.8934193178373287E-2</v>
      </c>
      <c r="CS45" s="170">
        <f>CR45*(1-'Table de mortalité F'!$AC76)</f>
        <v>3.8544851246589552E-2</v>
      </c>
      <c r="CT45" s="170">
        <f>CS45*(1-'Table de mortalité F'!$AC76)</f>
        <v>3.815940273412366E-2</v>
      </c>
      <c r="CU45" s="170">
        <f>CT45*(1-'Table de mortalité F'!$AC76)</f>
        <v>3.777780870678242E-2</v>
      </c>
      <c r="CV45" s="170">
        <f>CU45*(1-'Table de mortalité F'!$AC76)</f>
        <v>3.7400030619714593E-2</v>
      </c>
      <c r="CW45" s="170">
        <f>CV45*(1-'Table de mortalité F'!$AC76)</f>
        <v>3.702603031351745E-2</v>
      </c>
      <c r="CX45" s="170">
        <f>CW45*(1-'Table de mortalité F'!$AC76)</f>
        <v>3.6655770010382276E-2</v>
      </c>
      <c r="CY45" s="170">
        <f>CX45*(1-'Table de mortalité F'!$AC76)</f>
        <v>3.628921231027845E-2</v>
      </c>
      <c r="CZ45" s="170">
        <f>CY45*(1-'Table de mortalité F'!$AC76)</f>
        <v>3.5926320187175668E-2</v>
      </c>
      <c r="DA45" s="170">
        <f>CZ45*(1-'Table de mortalité F'!$AC76)</f>
        <v>3.5567056985303915E-2</v>
      </c>
      <c r="DB45" s="170">
        <f>DA45*(1-'Table de mortalité F'!$AC76)</f>
        <v>3.5211386415450872E-2</v>
      </c>
      <c r="DC45" s="170">
        <f>DB45*(1-'Table de mortalité F'!$AC76)</f>
        <v>3.4859272551296366E-2</v>
      </c>
      <c r="DD45" s="170">
        <f>DC45*(1-'Table de mortalité F'!$AC76)</f>
        <v>3.4510679825783402E-2</v>
      </c>
      <c r="DE45" s="170">
        <f>DD45*(1-'Table de mortalité F'!$AC76)</f>
        <v>3.416557302752557E-2</v>
      </c>
      <c r="DF45" s="170">
        <f>DE45*(1-'Table de mortalité F'!$AC76)</f>
        <v>3.3823917297250317E-2</v>
      </c>
      <c r="DG45" s="170">
        <f>DF45*(1-'Table de mortalité F'!$AC76)</f>
        <v>3.3485678124277815E-2</v>
      </c>
      <c r="DH45" s="170">
        <f>DG45*(1-'Table de mortalité F'!$AC76)</f>
        <v>3.3150821343035035E-2</v>
      </c>
      <c r="DI45" s="170">
        <f>DH45*(1-'Table de mortalité F'!$AC76)</f>
        <v>3.2819313129604684E-2</v>
      </c>
      <c r="DJ45" s="170">
        <f>DI45*(1-'Table de mortalité F'!$AC76)</f>
        <v>3.2491119998308636E-2</v>
      </c>
      <c r="DK45" s="170">
        <f>DJ45*(1-'Table de mortalité F'!$AC76)</f>
        <v>3.2166208798325546E-2</v>
      </c>
    </row>
    <row r="46" spans="1:115" x14ac:dyDescent="0.25">
      <c r="A46" s="16"/>
      <c r="B46" s="16">
        <v>90</v>
      </c>
      <c r="C46" s="16"/>
      <c r="D46" s="170">
        <f>'Table de mortalité F'!AG77</f>
        <v>0.1096</v>
      </c>
      <c r="E46" s="170">
        <f>'Table de mortalité F'!AH77</f>
        <v>0.10841632</v>
      </c>
      <c r="F46" s="170">
        <f>'Table de mortalité F'!AI77</f>
        <v>0.10727794864</v>
      </c>
      <c r="G46" s="170">
        <f>'Table de mortalité F'!AJ77</f>
        <v>0.106183713563872</v>
      </c>
      <c r="H46" s="170">
        <f>'Table de mortalité F'!AK77</f>
        <v>0.10513249479958967</v>
      </c>
      <c r="I46" s="170">
        <f>'Table de mortalité F'!AL77</f>
        <v>0.10411270960003365</v>
      </c>
      <c r="J46" s="170">
        <f>'Table de mortalité F'!AM77</f>
        <v>0.10311322758787332</v>
      </c>
      <c r="K46" s="170">
        <f>'Table de mortalité F'!AN77</f>
        <v>0.10213365192578854</v>
      </c>
      <c r="L46" s="170">
        <f>'Table de mortalité F'!AO77</f>
        <v>0.10116338223249355</v>
      </c>
      <c r="M46" s="170">
        <f>'Table de mortalité F'!AP77</f>
        <v>0.10020233010128486</v>
      </c>
      <c r="N46" s="170">
        <f>'Table de mortalité F'!AQ77</f>
        <v>9.9250407965322654E-2</v>
      </c>
      <c r="O46" s="170">
        <f>'Table de mortalité F'!AR77</f>
        <v>9.8307529089652096E-2</v>
      </c>
      <c r="P46" s="170">
        <f>'Table de mortalité F'!AS77</f>
        <v>9.7363776810391434E-2</v>
      </c>
      <c r="Q46" s="170">
        <f>'Table de mortalité F'!AT77</f>
        <v>9.6419348175330627E-2</v>
      </c>
      <c r="R46" s="170">
        <f>'Table de mortalité F'!AU77</f>
        <v>9.5484080498029922E-2</v>
      </c>
      <c r="S46" s="170">
        <f>'Table de mortalité F'!AV77</f>
        <v>9.4548336509149219E-2</v>
      </c>
      <c r="T46" s="170">
        <f>'Table de mortalité F'!AW77</f>
        <v>9.3612307977708642E-2</v>
      </c>
      <c r="U46" s="170">
        <f>'Table de mortalité F'!AX77</f>
        <v>9.2685546128729326E-2</v>
      </c>
      <c r="V46" s="170">
        <f>'Table de mortalité F'!AY77</f>
        <v>9.1758690667442036E-2</v>
      </c>
      <c r="W46" s="170">
        <f>'Table de mortalité F'!AZ77</f>
        <v>9.0841103760767608E-2</v>
      </c>
      <c r="X46" s="170">
        <f>'Table de mortalité F'!BA77</f>
        <v>8.9932692723159929E-2</v>
      </c>
      <c r="Y46" s="170">
        <f>'Table de mortalité F'!BB77</f>
        <v>8.9033365795928326E-2</v>
      </c>
      <c r="Z46" s="170">
        <f>'Table de mortalité F'!BC77</f>
        <v>8.8143032137969049E-2</v>
      </c>
      <c r="AA46" s="170">
        <f>'Table de mortalité F'!BD77</f>
        <v>8.726160181658936E-2</v>
      </c>
      <c r="AB46" s="170">
        <f>'Table de mortalité F'!BE77</f>
        <v>8.6388985798423468E-2</v>
      </c>
      <c r="AC46" s="170">
        <f>'Table de mortalité F'!BF77</f>
        <v>8.5525095940439236E-2</v>
      </c>
      <c r="AD46" s="170">
        <f>'Table de mortalité F'!BG77</f>
        <v>8.4669844981034845E-2</v>
      </c>
      <c r="AE46" s="170">
        <f>'Table de mortalité F'!BH77</f>
        <v>8.3823146531224496E-2</v>
      </c>
      <c r="AF46" s="170">
        <f>'Table de mortalité F'!BI77</f>
        <v>8.2984915065912254E-2</v>
      </c>
      <c r="AG46" s="170">
        <f>AF46*(1-'Table de mortalité F'!$AC77)</f>
        <v>8.2155065915253137E-2</v>
      </c>
      <c r="AH46" s="170">
        <f>AG46*(1-'Table de mortalité F'!$AC77)</f>
        <v>8.1333515256100608E-2</v>
      </c>
      <c r="AI46" s="170">
        <f>AH46*(1-'Table de mortalité F'!$AC77)</f>
        <v>8.0520180103539604E-2</v>
      </c>
      <c r="AJ46" s="170">
        <f>AI46*(1-'Table de mortalité F'!$AC77)</f>
        <v>7.9714978302504208E-2</v>
      </c>
      <c r="AK46" s="170">
        <f>AJ46*(1-'Table de mortalité F'!$AC77)</f>
        <v>7.8917828519479163E-2</v>
      </c>
      <c r="AL46" s="170">
        <f>AK46*(1-'Table de mortalité F'!$AC77)</f>
        <v>7.8128650234284377E-2</v>
      </c>
      <c r="AM46" s="170">
        <f>AL46*(1-'Table de mortalité F'!$AC77)</f>
        <v>7.7347363731941537E-2</v>
      </c>
      <c r="AN46" s="170">
        <f>AM46*(1-'Table de mortalité F'!$AC77)</f>
        <v>7.6573890094622121E-2</v>
      </c>
      <c r="AO46" s="170">
        <f>AN46*(1-'Table de mortalité F'!$AC77)</f>
        <v>7.5808151193675899E-2</v>
      </c>
      <c r="AP46" s="170">
        <f>AO46*(1-'Table de mortalité F'!$AC77)</f>
        <v>7.5050069681739134E-2</v>
      </c>
      <c r="AQ46" s="170">
        <f>AP46*(1-'Table de mortalité F'!$AC77)</f>
        <v>7.4299568984921738E-2</v>
      </c>
      <c r="AR46" s="170">
        <f>AQ46*(1-'Table de mortalité F'!$AC77)</f>
        <v>7.3556573295072522E-2</v>
      </c>
      <c r="AS46" s="170">
        <f>AR46*(1-'Table de mortalité F'!$AC77)</f>
        <v>7.2821007562121801E-2</v>
      </c>
      <c r="AT46" s="170">
        <f>AS46*(1-'Table de mortalité F'!$AC77)</f>
        <v>7.2092797486500576E-2</v>
      </c>
      <c r="AU46" s="170">
        <f>AT46*(1-'Table de mortalité F'!$AC77)</f>
        <v>7.1371869511635572E-2</v>
      </c>
      <c r="AV46" s="170">
        <f>AU46*(1-'Table de mortalité F'!$AC77)</f>
        <v>7.0658150816519216E-2</v>
      </c>
      <c r="AW46" s="170">
        <f>AV46*(1-'Table de mortalité F'!$AC77)</f>
        <v>6.9951569308354028E-2</v>
      </c>
      <c r="AX46" s="170">
        <f>AW46*(1-'Table de mortalité F'!$AC77)</f>
        <v>6.9252053615270481E-2</v>
      </c>
      <c r="AY46" s="170">
        <f>AX46*(1-'Table de mortalité F'!$AC77)</f>
        <v>6.8559533079117774E-2</v>
      </c>
      <c r="AZ46" s="170">
        <f>AY46*(1-'Table de mortalité F'!$AC77)</f>
        <v>6.787393774832659E-2</v>
      </c>
      <c r="BA46" s="170">
        <f>AZ46*(1-'Table de mortalité F'!$AC77)</f>
        <v>6.7195198370843326E-2</v>
      </c>
      <c r="BB46" s="170">
        <f>BA46*(1-'Table de mortalité F'!$AC77)</f>
        <v>6.6523246387134888E-2</v>
      </c>
      <c r="BC46" s="170">
        <f>BB46*(1-'Table de mortalité F'!$AC77)</f>
        <v>6.5858013923263542E-2</v>
      </c>
      <c r="BD46" s="170">
        <f>BC46*(1-'Table de mortalité F'!$AC77)</f>
        <v>6.5199433784030911E-2</v>
      </c>
      <c r="BE46" s="170">
        <f>BD46*(1-'Table de mortalité F'!$AC77)</f>
        <v>6.4547439446190596E-2</v>
      </c>
      <c r="BF46" s="170">
        <f>BE46*(1-'Table de mortalité F'!$AC77)</f>
        <v>6.3901965051728696E-2</v>
      </c>
      <c r="BG46" s="170">
        <f>BF46*(1-'Table de mortalité F'!$AC77)</f>
        <v>6.3262945401211412E-2</v>
      </c>
      <c r="BH46" s="170">
        <f>BG46*(1-'Table de mortalité F'!$AC77)</f>
        <v>6.2630315947199297E-2</v>
      </c>
      <c r="BI46" s="170">
        <f>BH46*(1-'Table de mortalité F'!$AC77)</f>
        <v>6.2004012787727304E-2</v>
      </c>
      <c r="BJ46" s="170">
        <f>BI46*(1-'Table de mortalité F'!$AC77)</f>
        <v>6.1383972659850031E-2</v>
      </c>
      <c r="BK46" s="170">
        <f>BJ46*(1-'Table de mortalité F'!$AC77)</f>
        <v>6.0770132933251529E-2</v>
      </c>
      <c r="BL46" s="170">
        <f>BK46*(1-'Table de mortalité F'!$AC77)</f>
        <v>6.0162431603919014E-2</v>
      </c>
      <c r="BM46" s="170">
        <f>BL46*(1-'Table de mortalité F'!$AC77)</f>
        <v>5.9560807287879824E-2</v>
      </c>
      <c r="BN46" s="170">
        <f>BM46*(1-'Table de mortalité F'!$AC77)</f>
        <v>5.8965199215001027E-2</v>
      </c>
      <c r="BO46" s="170">
        <f>BN46*(1-'Table de mortalité F'!$AC77)</f>
        <v>5.8375547222851015E-2</v>
      </c>
      <c r="BP46" s="170">
        <f>BO46*(1-'Table de mortalité F'!$AC77)</f>
        <v>5.7791791750622504E-2</v>
      </c>
      <c r="BQ46" s="170">
        <f>BP46*(1-'Table de mortalité F'!$AC77)</f>
        <v>5.7213873833116276E-2</v>
      </c>
      <c r="BR46" s="170">
        <f>BQ46*(1-'Table de mortalité F'!$AC77)</f>
        <v>5.6641735094785116E-2</v>
      </c>
      <c r="BS46" s="170">
        <f>BR46*(1-'Table de mortalité F'!$AC77)</f>
        <v>5.6075317743837262E-2</v>
      </c>
      <c r="BT46" s="170">
        <f>BS46*(1-'Table de mortalité F'!$AC77)</f>
        <v>5.5514564566398888E-2</v>
      </c>
      <c r="BU46" s="170">
        <f>BT46*(1-'Table de mortalité F'!$AC77)</f>
        <v>5.4959418920734901E-2</v>
      </c>
      <c r="BV46" s="170">
        <f>BU46*(1-'Table de mortalité F'!$AC77)</f>
        <v>5.4409824731527549E-2</v>
      </c>
      <c r="BW46" s="170">
        <f>BV46*(1-'Table de mortalité F'!$AC77)</f>
        <v>5.386572648421227E-2</v>
      </c>
      <c r="BX46" s="170">
        <f>BW46*(1-'Table de mortalité F'!$AC77)</f>
        <v>5.3327069219370145E-2</v>
      </c>
      <c r="BY46" s="170">
        <f>BX46*(1-'Table de mortalité F'!$AC77)</f>
        <v>5.2793798527176444E-2</v>
      </c>
      <c r="BZ46" s="170">
        <f>BY46*(1-'Table de mortalité F'!$AC77)</f>
        <v>5.2265860541904678E-2</v>
      </c>
      <c r="CA46" s="170">
        <f>BZ46*(1-'Table de mortalité F'!$AC77)</f>
        <v>5.1743201936485628E-2</v>
      </c>
      <c r="CB46" s="170">
        <f>CA46*(1-'Table de mortalité F'!$AC77)</f>
        <v>5.1225769917120773E-2</v>
      </c>
      <c r="CC46" s="170">
        <f>CB46*(1-'Table de mortalité F'!$AC77)</f>
        <v>5.0713512217949563E-2</v>
      </c>
      <c r="CD46" s="170">
        <f>CC46*(1-'Table de mortalité F'!$AC77)</f>
        <v>5.0206377095770069E-2</v>
      </c>
      <c r="CE46" s="170">
        <f>CD46*(1-'Table de mortalité F'!$AC77)</f>
        <v>4.9704313324812364E-2</v>
      </c>
      <c r="CF46" s="170">
        <f>CE46*(1-'Table de mortalité F'!$AC77)</f>
        <v>4.9207270191564241E-2</v>
      </c>
      <c r="CG46" s="170">
        <f>CF46*(1-'Table de mortalité F'!$AC77)</f>
        <v>4.8715197489648601E-2</v>
      </c>
      <c r="CH46" s="170">
        <f>CG46*(1-'Table de mortalité F'!$AC77)</f>
        <v>4.8228045514752113E-2</v>
      </c>
      <c r="CI46" s="170">
        <f>CH46*(1-'Table de mortalité F'!$AC77)</f>
        <v>4.7745765059604595E-2</v>
      </c>
      <c r="CJ46" s="170">
        <f>CI46*(1-'Table de mortalité F'!$AC77)</f>
        <v>4.7268307409008545E-2</v>
      </c>
      <c r="CK46" s="170">
        <f>CJ46*(1-'Table de mortalité F'!$AC77)</f>
        <v>4.6795624334918462E-2</v>
      </c>
      <c r="CL46" s="170">
        <f>CK46*(1-'Table de mortalité F'!$AC77)</f>
        <v>4.6327668091569275E-2</v>
      </c>
      <c r="CM46" s="170">
        <f>CL46*(1-'Table de mortalité F'!$AC77)</f>
        <v>4.5864391410653585E-2</v>
      </c>
      <c r="CN46" s="170">
        <f>CM46*(1-'Table de mortalité F'!$AC77)</f>
        <v>4.540574749654705E-2</v>
      </c>
      <c r="CO46" s="170">
        <f>CN46*(1-'Table de mortalité F'!$AC77)</f>
        <v>4.4951690021581579E-2</v>
      </c>
      <c r="CP46" s="170">
        <f>CO46*(1-'Table de mortalité F'!$AC77)</f>
        <v>4.4502173121365764E-2</v>
      </c>
      <c r="CQ46" s="170">
        <f>CP46*(1-'Table de mortalité F'!$AC77)</f>
        <v>4.4057151390152108E-2</v>
      </c>
      <c r="CR46" s="170">
        <f>CQ46*(1-'Table de mortalité F'!$AC77)</f>
        <v>4.3616579876250589E-2</v>
      </c>
      <c r="CS46" s="170">
        <f>CR46*(1-'Table de mortalité F'!$AC77)</f>
        <v>4.3180414077488086E-2</v>
      </c>
      <c r="CT46" s="170">
        <f>CS46*(1-'Table de mortalité F'!$AC77)</f>
        <v>4.2748609936713207E-2</v>
      </c>
      <c r="CU46" s="170">
        <f>CT46*(1-'Table de mortalité F'!$AC77)</f>
        <v>4.2321123837346077E-2</v>
      </c>
      <c r="CV46" s="170">
        <f>CU46*(1-'Table de mortalité F'!$AC77)</f>
        <v>4.1897912598972617E-2</v>
      </c>
      <c r="CW46" s="170">
        <f>CV46*(1-'Table de mortalité F'!$AC77)</f>
        <v>4.1478933472982892E-2</v>
      </c>
      <c r="CX46" s="170">
        <f>CW46*(1-'Table de mortalité F'!$AC77)</f>
        <v>4.1064144138253066E-2</v>
      </c>
      <c r="CY46" s="170">
        <f>CX46*(1-'Table de mortalité F'!$AC77)</f>
        <v>4.0653502696870535E-2</v>
      </c>
      <c r="CZ46" s="170">
        <f>CY46*(1-'Table de mortalité F'!$AC77)</f>
        <v>4.024696766990183E-2</v>
      </c>
      <c r="DA46" s="170">
        <f>CZ46*(1-'Table de mortalité F'!$AC77)</f>
        <v>3.9844497993202811E-2</v>
      </c>
      <c r="DB46" s="170">
        <f>DA46*(1-'Table de mortalité F'!$AC77)</f>
        <v>3.9446053013270782E-2</v>
      </c>
      <c r="DC46" s="170">
        <f>DB46*(1-'Table de mortalité F'!$AC77)</f>
        <v>3.9051592483138074E-2</v>
      </c>
      <c r="DD46" s="170">
        <f>DC46*(1-'Table de mortalité F'!$AC77)</f>
        <v>3.8661076558306695E-2</v>
      </c>
      <c r="DE46" s="170">
        <f>DD46*(1-'Table de mortalité F'!$AC77)</f>
        <v>3.827446579272363E-2</v>
      </c>
      <c r="DF46" s="170">
        <f>DE46*(1-'Table de mortalité F'!$AC77)</f>
        <v>3.7891721134796393E-2</v>
      </c>
      <c r="DG46" s="170">
        <f>DF46*(1-'Table de mortalité F'!$AC77)</f>
        <v>3.7512803923448426E-2</v>
      </c>
      <c r="DH46" s="170">
        <f>DG46*(1-'Table de mortalité F'!$AC77)</f>
        <v>3.713767588421394E-2</v>
      </c>
      <c r="DI46" s="170">
        <f>DH46*(1-'Table de mortalité F'!$AC77)</f>
        <v>3.6766299125371799E-2</v>
      </c>
      <c r="DJ46" s="170">
        <f>DI46*(1-'Table de mortalité F'!$AC77)</f>
        <v>3.6398636134118083E-2</v>
      </c>
      <c r="DK46" s="170">
        <f>DJ46*(1-'Table de mortalité F'!$AC77)</f>
        <v>3.60346497727769E-2</v>
      </c>
    </row>
    <row r="47" spans="1:115" x14ac:dyDescent="0.25">
      <c r="A47" s="16"/>
      <c r="B47" s="16">
        <v>91</v>
      </c>
      <c r="C47" s="16"/>
      <c r="D47" s="170">
        <f>'Table de mortalité F'!AG78</f>
        <v>0.12343</v>
      </c>
      <c r="E47" s="170">
        <f>'Table de mortalité F'!AH78</f>
        <v>0.12217101399999999</v>
      </c>
      <c r="F47" s="170">
        <f>'Table de mortalité F'!AI78</f>
        <v>0.12097373806279998</v>
      </c>
      <c r="G47" s="170">
        <f>'Table de mortalité F'!AJ78</f>
        <v>0.1198244875512034</v>
      </c>
      <c r="H47" s="170">
        <f>'Table de mortalité F'!AK78</f>
        <v>0.11871011981697721</v>
      </c>
      <c r="I47" s="170">
        <f>'Table de mortalité F'!AL78</f>
        <v>0.11762985772664272</v>
      </c>
      <c r="J47" s="170">
        <f>'Table de mortalité F'!AM78</f>
        <v>0.11657118900710293</v>
      </c>
      <c r="K47" s="170">
        <f>'Table de mortalité F'!AN78</f>
        <v>0.11553370542493972</v>
      </c>
      <c r="L47" s="170">
        <f>'Table de mortalité F'!AO78</f>
        <v>0.11451700881720026</v>
      </c>
      <c r="M47" s="170">
        <f>'Table de mortalité F'!AP78</f>
        <v>0.1135092591396089</v>
      </c>
      <c r="N47" s="170">
        <f>'Table de mortalité F'!AQ78</f>
        <v>0.11251037765918033</v>
      </c>
      <c r="O47" s="170">
        <f>'Table de mortalité F'!AR78</f>
        <v>0.11152028633577954</v>
      </c>
      <c r="P47" s="170">
        <f>'Table de mortalité F'!AS78</f>
        <v>0.1105277557873911</v>
      </c>
      <c r="Q47" s="170">
        <f>'Table de mortalité F'!AT78</f>
        <v>0.10954405876088331</v>
      </c>
      <c r="R47" s="170">
        <f>'Table de mortalité F'!AU78</f>
        <v>0.10855816223203536</v>
      </c>
      <c r="S47" s="170">
        <f>'Table de mortalité F'!AV78</f>
        <v>0.10757028295572384</v>
      </c>
      <c r="T47" s="170">
        <f>'Table de mortalité F'!AW78</f>
        <v>0.10659139338082675</v>
      </c>
      <c r="U47" s="170">
        <f>'Table de mortalité F'!AX78</f>
        <v>0.10561075256172314</v>
      </c>
      <c r="V47" s="170">
        <f>'Table de mortalité F'!AY78</f>
        <v>0.10463913363815529</v>
      </c>
      <c r="W47" s="170">
        <f>'Table de mortalité F'!AZ78</f>
        <v>0.10367645360868426</v>
      </c>
      <c r="X47" s="170">
        <f>'Table de mortalité F'!BA78</f>
        <v>0.10272263023548436</v>
      </c>
      <c r="Y47" s="170">
        <f>'Table de mortalité F'!BB78</f>
        <v>0.1017775820373179</v>
      </c>
      <c r="Z47" s="170">
        <f>'Table de mortalité F'!BC78</f>
        <v>0.10084122828257458</v>
      </c>
      <c r="AA47" s="170">
        <f>'Table de mortalité F'!BD78</f>
        <v>9.9913488982374898E-2</v>
      </c>
      <c r="AB47" s="170">
        <f>'Table de mortalité F'!BE78</f>
        <v>9.8994284883737058E-2</v>
      </c>
      <c r="AC47" s="170">
        <f>'Table de mortalité F'!BF78</f>
        <v>9.808353746280668E-2</v>
      </c>
      <c r="AD47" s="170">
        <f>'Table de mortalité F'!BG78</f>
        <v>9.7181168918148861E-2</v>
      </c>
      <c r="AE47" s="170">
        <f>'Table de mortalité F'!BH78</f>
        <v>9.6287102164101898E-2</v>
      </c>
      <c r="AF47" s="170">
        <f>'Table de mortalité F'!BI78</f>
        <v>9.5401260824192161E-2</v>
      </c>
      <c r="AG47" s="170">
        <f>AF47*(1-'Table de mortalité F'!$AC78)</f>
        <v>9.4523569224609597E-2</v>
      </c>
      <c r="AH47" s="170">
        <f>AG47*(1-'Table de mortalité F'!$AC78)</f>
        <v>9.3653952387743183E-2</v>
      </c>
      <c r="AI47" s="170">
        <f>AH47*(1-'Table de mortalité F'!$AC78)</f>
        <v>9.2792336025775954E-2</v>
      </c>
      <c r="AJ47" s="170">
        <f>AI47*(1-'Table de mortalité F'!$AC78)</f>
        <v>9.1938646534338822E-2</v>
      </c>
      <c r="AK47" s="170">
        <f>AJ47*(1-'Table de mortalité F'!$AC78)</f>
        <v>9.1092810986222905E-2</v>
      </c>
      <c r="AL47" s="170">
        <f>AK47*(1-'Table de mortalité F'!$AC78)</f>
        <v>9.0254757125149659E-2</v>
      </c>
      <c r="AM47" s="170">
        <f>AL47*(1-'Table de mortalité F'!$AC78)</f>
        <v>8.942441335959829E-2</v>
      </c>
      <c r="AN47" s="170">
        <f>AM47*(1-'Table de mortalité F'!$AC78)</f>
        <v>8.860170875668999E-2</v>
      </c>
      <c r="AO47" s="170">
        <f>AN47*(1-'Table de mortalité F'!$AC78)</f>
        <v>8.778657303612844E-2</v>
      </c>
      <c r="AP47" s="170">
        <f>AO47*(1-'Table de mortalité F'!$AC78)</f>
        <v>8.6978936564196058E-2</v>
      </c>
      <c r="AQ47" s="170">
        <f>AP47*(1-'Table de mortalité F'!$AC78)</f>
        <v>8.617873034780546E-2</v>
      </c>
      <c r="AR47" s="170">
        <f>AQ47*(1-'Table de mortalité F'!$AC78)</f>
        <v>8.5385886028605654E-2</v>
      </c>
      <c r="AS47" s="170">
        <f>AR47*(1-'Table de mortalité F'!$AC78)</f>
        <v>8.4600335877142482E-2</v>
      </c>
      <c r="AT47" s="170">
        <f>AS47*(1-'Table de mortalité F'!$AC78)</f>
        <v>8.3822012787072769E-2</v>
      </c>
      <c r="AU47" s="170">
        <f>AT47*(1-'Table de mortalité F'!$AC78)</f>
        <v>8.3050850269431695E-2</v>
      </c>
      <c r="AV47" s="170">
        <f>AU47*(1-'Table de mortalité F'!$AC78)</f>
        <v>8.2286782446952922E-2</v>
      </c>
      <c r="AW47" s="170">
        <f>AV47*(1-'Table de mortalité F'!$AC78)</f>
        <v>8.1529744048440961E-2</v>
      </c>
      <c r="AX47" s="170">
        <f>AW47*(1-'Table de mortalité F'!$AC78)</f>
        <v>8.0779670403195308E-2</v>
      </c>
      <c r="AY47" s="170">
        <f>AX47*(1-'Table de mortalité F'!$AC78)</f>
        <v>8.0036497435485909E-2</v>
      </c>
      <c r="AZ47" s="170">
        <f>AY47*(1-'Table de mortalité F'!$AC78)</f>
        <v>7.9300161659079438E-2</v>
      </c>
      <c r="BA47" s="170">
        <f>AZ47*(1-'Table de mortalité F'!$AC78)</f>
        <v>7.8570600171815913E-2</v>
      </c>
      <c r="BB47" s="170">
        <f>BA47*(1-'Table de mortalité F'!$AC78)</f>
        <v>7.7847750650235206E-2</v>
      </c>
      <c r="BC47" s="170">
        <f>BB47*(1-'Table de mortalité F'!$AC78)</f>
        <v>7.7131551344253049E-2</v>
      </c>
      <c r="BD47" s="170">
        <f>BC47*(1-'Table de mortalité F'!$AC78)</f>
        <v>7.6421941071885921E-2</v>
      </c>
      <c r="BE47" s="170">
        <f>BD47*(1-'Table de mortalité F'!$AC78)</f>
        <v>7.5718859214024575E-2</v>
      </c>
      <c r="BF47" s="170">
        <f>BE47*(1-'Table de mortalité F'!$AC78)</f>
        <v>7.5022245709255544E-2</v>
      </c>
      <c r="BG47" s="170">
        <f>BF47*(1-'Table de mortalité F'!$AC78)</f>
        <v>7.4332041048730396E-2</v>
      </c>
      <c r="BH47" s="170">
        <f>BG47*(1-'Table de mortalité F'!$AC78)</f>
        <v>7.3648186271082078E-2</v>
      </c>
      <c r="BI47" s="170">
        <f>BH47*(1-'Table de mortalité F'!$AC78)</f>
        <v>7.2970622957388126E-2</v>
      </c>
      <c r="BJ47" s="170">
        <f>BI47*(1-'Table de mortalité F'!$AC78)</f>
        <v>7.2299293226180159E-2</v>
      </c>
      <c r="BK47" s="170">
        <f>BJ47*(1-'Table de mortalité F'!$AC78)</f>
        <v>7.1634139728499302E-2</v>
      </c>
      <c r="BL47" s="170">
        <f>BK47*(1-'Table de mortalité F'!$AC78)</f>
        <v>7.0975105642997111E-2</v>
      </c>
      <c r="BM47" s="170">
        <f>BL47*(1-'Table de mortalité F'!$AC78)</f>
        <v>7.0322134671081532E-2</v>
      </c>
      <c r="BN47" s="170">
        <f>BM47*(1-'Table de mortalité F'!$AC78)</f>
        <v>6.9675171032107588E-2</v>
      </c>
      <c r="BO47" s="170">
        <f>BN47*(1-'Table de mortalité F'!$AC78)</f>
        <v>6.9034159458612201E-2</v>
      </c>
      <c r="BP47" s="170">
        <f>BO47*(1-'Table de mortalité F'!$AC78)</f>
        <v>6.8399045191592969E-2</v>
      </c>
      <c r="BQ47" s="170">
        <f>BP47*(1-'Table de mortalité F'!$AC78)</f>
        <v>6.7769773975830311E-2</v>
      </c>
      <c r="BR47" s="170">
        <f>BQ47*(1-'Table de mortalité F'!$AC78)</f>
        <v>6.7146292055252674E-2</v>
      </c>
      <c r="BS47" s="170">
        <f>BR47*(1-'Table de mortalité F'!$AC78)</f>
        <v>6.6528546168344346E-2</v>
      </c>
      <c r="BT47" s="170">
        <f>BS47*(1-'Table de mortalité F'!$AC78)</f>
        <v>6.5916483543595583E-2</v>
      </c>
      <c r="BU47" s="170">
        <f>BT47*(1-'Table de mortalité F'!$AC78)</f>
        <v>6.5310051894994503E-2</v>
      </c>
      <c r="BV47" s="170">
        <f>BU47*(1-'Table de mortalité F'!$AC78)</f>
        <v>6.4709199417560551E-2</v>
      </c>
      <c r="BW47" s="170">
        <f>BV47*(1-'Table de mortalité F'!$AC78)</f>
        <v>6.4113874782918995E-2</v>
      </c>
      <c r="BX47" s="170">
        <f>BW47*(1-'Table de mortalité F'!$AC78)</f>
        <v>6.3524027134916144E-2</v>
      </c>
      <c r="BY47" s="170">
        <f>BX47*(1-'Table de mortalité F'!$AC78)</f>
        <v>6.2939606085274921E-2</v>
      </c>
      <c r="BZ47" s="170">
        <f>BY47*(1-'Table de mortalité F'!$AC78)</f>
        <v>6.2360561709290392E-2</v>
      </c>
      <c r="CA47" s="170">
        <f>BZ47*(1-'Table de mortalité F'!$AC78)</f>
        <v>6.1786844541564918E-2</v>
      </c>
      <c r="CB47" s="170">
        <f>CA47*(1-'Table de mortalité F'!$AC78)</f>
        <v>6.1218405571782521E-2</v>
      </c>
      <c r="CC47" s="170">
        <f>CB47*(1-'Table de mortalité F'!$AC78)</f>
        <v>6.0655196240522125E-2</v>
      </c>
      <c r="CD47" s="170">
        <f>CC47*(1-'Table de mortalité F'!$AC78)</f>
        <v>6.0097168435109323E-2</v>
      </c>
      <c r="CE47" s="170">
        <f>CD47*(1-'Table de mortalité F'!$AC78)</f>
        <v>5.9544274485506317E-2</v>
      </c>
      <c r="CF47" s="170">
        <f>CE47*(1-'Table de mortalité F'!$AC78)</f>
        <v>5.8996467160239659E-2</v>
      </c>
      <c r="CG47" s="170">
        <f>CF47*(1-'Table de mortalité F'!$AC78)</f>
        <v>5.8453699662365452E-2</v>
      </c>
      <c r="CH47" s="170">
        <f>CG47*(1-'Table de mortalité F'!$AC78)</f>
        <v>5.7915925625471688E-2</v>
      </c>
      <c r="CI47" s="170">
        <f>CH47*(1-'Table de mortalité F'!$AC78)</f>
        <v>5.7383099109717346E-2</v>
      </c>
      <c r="CJ47" s="170">
        <f>CI47*(1-'Table de mortalité F'!$AC78)</f>
        <v>5.6855174597907947E-2</v>
      </c>
      <c r="CK47" s="170">
        <f>CJ47*(1-'Table de mortalité F'!$AC78)</f>
        <v>5.6332106991607192E-2</v>
      </c>
      <c r="CL47" s="170">
        <f>CK47*(1-'Table de mortalité F'!$AC78)</f>
        <v>5.5813851607284408E-2</v>
      </c>
      <c r="CM47" s="170">
        <f>CL47*(1-'Table de mortalité F'!$AC78)</f>
        <v>5.5300364172497389E-2</v>
      </c>
      <c r="CN47" s="170">
        <f>CM47*(1-'Table de mortalité F'!$AC78)</f>
        <v>5.4791600822110417E-2</v>
      </c>
      <c r="CO47" s="170">
        <f>CN47*(1-'Table de mortalité F'!$AC78)</f>
        <v>5.4287518094547002E-2</v>
      </c>
      <c r="CP47" s="170">
        <f>CO47*(1-'Table de mortalité F'!$AC78)</f>
        <v>5.378807292807717E-2</v>
      </c>
      <c r="CQ47" s="170">
        <f>CP47*(1-'Table de mortalité F'!$AC78)</f>
        <v>5.3293222657138858E-2</v>
      </c>
      <c r="CR47" s="170">
        <f>CQ47*(1-'Table de mortalité F'!$AC78)</f>
        <v>5.2802925008693179E-2</v>
      </c>
      <c r="CS47" s="170">
        <f>CR47*(1-'Table de mortalité F'!$AC78)</f>
        <v>5.23171380986132E-2</v>
      </c>
      <c r="CT47" s="170">
        <f>CS47*(1-'Table de mortalité F'!$AC78)</f>
        <v>5.1835820428105958E-2</v>
      </c>
      <c r="CU47" s="170">
        <f>CT47*(1-'Table de mortalité F'!$AC78)</f>
        <v>5.1358930880167387E-2</v>
      </c>
      <c r="CV47" s="170">
        <f>CU47*(1-'Table de mortalité F'!$AC78)</f>
        <v>5.0886428716069847E-2</v>
      </c>
      <c r="CW47" s="170">
        <f>CV47*(1-'Table de mortalité F'!$AC78)</f>
        <v>5.0418273571882007E-2</v>
      </c>
      <c r="CX47" s="170">
        <f>CW47*(1-'Table de mortalité F'!$AC78)</f>
        <v>4.9954425455020691E-2</v>
      </c>
      <c r="CY47" s="170">
        <f>CX47*(1-'Table de mortalité F'!$AC78)</f>
        <v>4.9494844740834501E-2</v>
      </c>
      <c r="CZ47" s="170">
        <f>CY47*(1-'Table de mortalité F'!$AC78)</f>
        <v>4.9039492169218823E-2</v>
      </c>
      <c r="DA47" s="170">
        <f>CZ47*(1-'Table de mortalité F'!$AC78)</f>
        <v>4.8588328841262012E-2</v>
      </c>
      <c r="DB47" s="170">
        <f>DA47*(1-'Table de mortalité F'!$AC78)</f>
        <v>4.8141316215922401E-2</v>
      </c>
      <c r="DC47" s="170">
        <f>DB47*(1-'Table de mortalité F'!$AC78)</f>
        <v>4.7698416106735919E-2</v>
      </c>
      <c r="DD47" s="170">
        <f>DC47*(1-'Table de mortalité F'!$AC78)</f>
        <v>4.7259590678553946E-2</v>
      </c>
      <c r="DE47" s="170">
        <f>DD47*(1-'Table de mortalité F'!$AC78)</f>
        <v>4.6824802444311253E-2</v>
      </c>
      <c r="DF47" s="170">
        <f>DE47*(1-'Table de mortalité F'!$AC78)</f>
        <v>4.6394014261823588E-2</v>
      </c>
      <c r="DG47" s="170">
        <f>DF47*(1-'Table de mortalité F'!$AC78)</f>
        <v>4.5967189330614812E-2</v>
      </c>
      <c r="DH47" s="170">
        <f>DG47*(1-'Table de mortalité F'!$AC78)</f>
        <v>4.5544291188773157E-2</v>
      </c>
      <c r="DI47" s="170">
        <f>DH47*(1-'Table de mortalité F'!$AC78)</f>
        <v>4.5125283709836442E-2</v>
      </c>
      <c r="DJ47" s="170">
        <f>DI47*(1-'Table de mortalité F'!$AC78)</f>
        <v>4.4710131099705945E-2</v>
      </c>
      <c r="DK47" s="170">
        <f>DJ47*(1-'Table de mortalité F'!$AC78)</f>
        <v>4.4298797893588648E-2</v>
      </c>
    </row>
    <row r="48" spans="1:115" x14ac:dyDescent="0.25">
      <c r="A48" s="16"/>
      <c r="B48" s="16">
        <v>92</v>
      </c>
      <c r="C48" s="16"/>
      <c r="D48" s="170">
        <f>'Table de mortalité F'!AG79</f>
        <v>0.13875999999999999</v>
      </c>
      <c r="E48" s="170">
        <f>'Table de mortalité F'!AH79</f>
        <v>0.137400152</v>
      </c>
      <c r="F48" s="170">
        <f>'Table de mortalité F'!AI79</f>
        <v>0.13609485055600001</v>
      </c>
      <c r="G48" s="170">
        <f>'Table de mortalité F'!AJ79</f>
        <v>0.13482916844582921</v>
      </c>
      <c r="H48" s="170">
        <f>'Table de mortalité F'!AK79</f>
        <v>0.13360222301297217</v>
      </c>
      <c r="I48" s="170">
        <f>'Table de mortalité F'!AL79</f>
        <v>0.13241316322815672</v>
      </c>
      <c r="J48" s="170">
        <f>'Table de mortalité F'!AM79</f>
        <v>0.13124792739174893</v>
      </c>
      <c r="K48" s="170">
        <f>'Table de mortalité F'!AN79</f>
        <v>0.13010607042344072</v>
      </c>
      <c r="L48" s="170">
        <f>'Table de mortalité F'!AO79</f>
        <v>0.12898715821779913</v>
      </c>
      <c r="M48" s="170">
        <f>'Table de mortalité F'!AP79</f>
        <v>0.12789076737294786</v>
      </c>
      <c r="N48" s="170">
        <f>'Table de mortalité F'!AQ79</f>
        <v>0.12680369585027781</v>
      </c>
      <c r="O48" s="170">
        <f>'Table de mortalité F'!AR79</f>
        <v>0.12573854480513549</v>
      </c>
      <c r="P48" s="170">
        <f>'Table de mortalité F'!AS79</f>
        <v>0.12468234102877236</v>
      </c>
      <c r="Q48" s="170">
        <f>'Table de mortalité F'!AT79</f>
        <v>0.12363500936413067</v>
      </c>
      <c r="R48" s="170">
        <f>'Table de mortalité F'!AU79</f>
        <v>0.12259647528547198</v>
      </c>
      <c r="S48" s="170">
        <f>'Table de mortalité F'!AV79</f>
        <v>0.12156666489307402</v>
      </c>
      <c r="T48" s="170">
        <f>'Table de mortalité F'!AW79</f>
        <v>0.12054550490797221</v>
      </c>
      <c r="U48" s="170">
        <f>'Table de mortalité F'!AX79</f>
        <v>0.11953292266674524</v>
      </c>
      <c r="V48" s="170">
        <f>'Table de mortalité F'!AY79</f>
        <v>0.11852884611634458</v>
      </c>
      <c r="W48" s="170">
        <f>'Table de mortalité F'!AZ79</f>
        <v>0.11753320380896728</v>
      </c>
      <c r="X48" s="170">
        <f>'Table de mortalité F'!BA79</f>
        <v>0.11654592489697196</v>
      </c>
      <c r="Y48" s="170">
        <f>'Table de mortalité F'!BB79</f>
        <v>0.1155669391278374</v>
      </c>
      <c r="Z48" s="170">
        <f>'Table de mortalité F'!BC79</f>
        <v>0.11459617683916357</v>
      </c>
      <c r="AA48" s="170">
        <f>'Table de mortalité F'!BD79</f>
        <v>0.1136335689537146</v>
      </c>
      <c r="AB48" s="170">
        <f>'Table de mortalité F'!BE79</f>
        <v>0.1126790469745034</v>
      </c>
      <c r="AC48" s="170">
        <f>'Table de mortalité F'!BF79</f>
        <v>0.11173254297991758</v>
      </c>
      <c r="AD48" s="170">
        <f>'Table de mortalité F'!BG79</f>
        <v>0.11079398961888628</v>
      </c>
      <c r="AE48" s="170">
        <f>'Table de mortalité F'!BH79</f>
        <v>0.10986332010608764</v>
      </c>
      <c r="AF48" s="170">
        <f>'Table de mortalité F'!BI79</f>
        <v>0.10894046821719651</v>
      </c>
      <c r="AG48" s="170">
        <f>AF48*(1-'Table de mortalité F'!$AC79)</f>
        <v>0.10802536828417206</v>
      </c>
      <c r="AH48" s="170">
        <f>AG48*(1-'Table de mortalité F'!$AC79)</f>
        <v>0.10711795519058502</v>
      </c>
      <c r="AI48" s="170">
        <f>AH48*(1-'Table de mortalité F'!$AC79)</f>
        <v>0.10621816436698411</v>
      </c>
      <c r="AJ48" s="170">
        <f>AI48*(1-'Table de mortalité F'!$AC79)</f>
        <v>0.10532593178630145</v>
      </c>
      <c r="AK48" s="170">
        <f>AJ48*(1-'Table de mortalité F'!$AC79)</f>
        <v>0.10444119395929652</v>
      </c>
      <c r="AL48" s="170">
        <f>AK48*(1-'Table de mortalité F'!$AC79)</f>
        <v>0.10356388793003843</v>
      </c>
      <c r="AM48" s="170">
        <f>AL48*(1-'Table de mortalité F'!$AC79)</f>
        <v>0.10269395127142611</v>
      </c>
      <c r="AN48" s="170">
        <f>AM48*(1-'Table de mortalité F'!$AC79)</f>
        <v>0.10183132208074613</v>
      </c>
      <c r="AO48" s="170">
        <f>AN48*(1-'Table de mortalité F'!$AC79)</f>
        <v>0.10097593897526787</v>
      </c>
      <c r="AP48" s="170">
        <f>AO48*(1-'Table de mortalité F'!$AC79)</f>
        <v>0.10012774108787562</v>
      </c>
      <c r="AQ48" s="170">
        <f>AP48*(1-'Table de mortalité F'!$AC79)</f>
        <v>9.9286668062737463E-2</v>
      </c>
      <c r="AR48" s="170">
        <f>AQ48*(1-'Table de mortalité F'!$AC79)</f>
        <v>9.8452660051010471E-2</v>
      </c>
      <c r="AS48" s="170">
        <f>AR48*(1-'Table de mortalité F'!$AC79)</f>
        <v>9.7625657706581992E-2</v>
      </c>
      <c r="AT48" s="170">
        <f>AS48*(1-'Table de mortalité F'!$AC79)</f>
        <v>9.6805602181846709E-2</v>
      </c>
      <c r="AU48" s="170">
        <f>AT48*(1-'Table de mortalité F'!$AC79)</f>
        <v>9.5992435123519196E-2</v>
      </c>
      <c r="AV48" s="170">
        <f>AU48*(1-'Table de mortalité F'!$AC79)</f>
        <v>9.5186098668481642E-2</v>
      </c>
      <c r="AW48" s="170">
        <f>AV48*(1-'Table de mortalité F'!$AC79)</f>
        <v>9.4386535439666394E-2</v>
      </c>
      <c r="AX48" s="170">
        <f>AW48*(1-'Table de mortalité F'!$AC79)</f>
        <v>9.3593688541973197E-2</v>
      </c>
      <c r="AY48" s="170">
        <f>AX48*(1-'Table de mortalité F'!$AC79)</f>
        <v>9.2807501558220623E-2</v>
      </c>
      <c r="AZ48" s="170">
        <f>AY48*(1-'Table de mortalité F'!$AC79)</f>
        <v>9.2027918545131579E-2</v>
      </c>
      <c r="BA48" s="170">
        <f>AZ48*(1-'Table de mortalité F'!$AC79)</f>
        <v>9.1254884029352473E-2</v>
      </c>
      <c r="BB48" s="170">
        <f>BA48*(1-'Table de mortalité F'!$AC79)</f>
        <v>9.0488343003505917E-2</v>
      </c>
      <c r="BC48" s="170">
        <f>BB48*(1-'Table de mortalité F'!$AC79)</f>
        <v>8.9728240922276464E-2</v>
      </c>
      <c r="BD48" s="170">
        <f>BC48*(1-'Table de mortalité F'!$AC79)</f>
        <v>8.8974523698529345E-2</v>
      </c>
      <c r="BE48" s="170">
        <f>BD48*(1-'Table de mortalité F'!$AC79)</f>
        <v>8.8227137699461708E-2</v>
      </c>
      <c r="BF48" s="170">
        <f>BE48*(1-'Table de mortalité F'!$AC79)</f>
        <v>8.7486029742786228E-2</v>
      </c>
      <c r="BG48" s="170">
        <f>BF48*(1-'Table de mortalité F'!$AC79)</f>
        <v>8.6751147092946831E-2</v>
      </c>
      <c r="BH48" s="170">
        <f>BG48*(1-'Table de mortalité F'!$AC79)</f>
        <v>8.6022437457366083E-2</v>
      </c>
      <c r="BI48" s="170">
        <f>BH48*(1-'Table de mortalité F'!$AC79)</f>
        <v>8.5299848982724205E-2</v>
      </c>
      <c r="BJ48" s="170">
        <f>BI48*(1-'Table de mortalité F'!$AC79)</f>
        <v>8.4583330251269323E-2</v>
      </c>
      <c r="BK48" s="170">
        <f>BJ48*(1-'Table de mortalité F'!$AC79)</f>
        <v>8.3872830277158666E-2</v>
      </c>
      <c r="BL48" s="170">
        <f>BK48*(1-'Table de mortalité F'!$AC79)</f>
        <v>8.3168298502830543E-2</v>
      </c>
      <c r="BM48" s="170">
        <f>BL48*(1-'Table de mortalité F'!$AC79)</f>
        <v>8.246968479540677E-2</v>
      </c>
      <c r="BN48" s="170">
        <f>BM48*(1-'Table de mortalité F'!$AC79)</f>
        <v>8.1776939443125363E-2</v>
      </c>
      <c r="BO48" s="170">
        <f>BN48*(1-'Table de mortalité F'!$AC79)</f>
        <v>8.1090013151803114E-2</v>
      </c>
      <c r="BP48" s="170">
        <f>BO48*(1-'Table de mortalité F'!$AC79)</f>
        <v>8.0408857041327969E-2</v>
      </c>
      <c r="BQ48" s="170">
        <f>BP48*(1-'Table de mortalité F'!$AC79)</f>
        <v>7.9733422642180821E-2</v>
      </c>
      <c r="BR48" s="170">
        <f>BQ48*(1-'Table de mortalité F'!$AC79)</f>
        <v>7.9063661891986506E-2</v>
      </c>
      <c r="BS48" s="170">
        <f>BR48*(1-'Table de mortalité F'!$AC79)</f>
        <v>7.8399527132093819E-2</v>
      </c>
      <c r="BT48" s="170">
        <f>BS48*(1-'Table de mortalité F'!$AC79)</f>
        <v>7.7740971104184237E-2</v>
      </c>
      <c r="BU48" s="170">
        <f>BT48*(1-'Table de mortalité F'!$AC79)</f>
        <v>7.7087946946909097E-2</v>
      </c>
      <c r="BV48" s="170">
        <f>BU48*(1-'Table de mortalité F'!$AC79)</f>
        <v>7.644040819255507E-2</v>
      </c>
      <c r="BW48" s="170">
        <f>BV48*(1-'Table de mortalité F'!$AC79)</f>
        <v>7.579830876373761E-2</v>
      </c>
      <c r="BX48" s="170">
        <f>BW48*(1-'Table de mortalité F'!$AC79)</f>
        <v>7.5161602970122213E-2</v>
      </c>
      <c r="BY48" s="170">
        <f>BX48*(1-'Table de mortalité F'!$AC79)</f>
        <v>7.453024550517319E-2</v>
      </c>
      <c r="BZ48" s="170">
        <f>BY48*(1-'Table de mortalité F'!$AC79)</f>
        <v>7.3904191442929743E-2</v>
      </c>
      <c r="CA48" s="170">
        <f>BZ48*(1-'Table de mortalité F'!$AC79)</f>
        <v>7.3283396234809131E-2</v>
      </c>
      <c r="CB48" s="170">
        <f>CA48*(1-'Table de mortalité F'!$AC79)</f>
        <v>7.2667815706436739E-2</v>
      </c>
      <c r="CC48" s="170">
        <f>CB48*(1-'Table de mortalité F'!$AC79)</f>
        <v>7.2057406054502671E-2</v>
      </c>
      <c r="CD48" s="170">
        <f>CC48*(1-'Table de mortalité F'!$AC79)</f>
        <v>7.1452123843644855E-2</v>
      </c>
      <c r="CE48" s="170">
        <f>CD48*(1-'Table de mortalité F'!$AC79)</f>
        <v>7.085192600335824E-2</v>
      </c>
      <c r="CF48" s="170">
        <f>CE48*(1-'Table de mortalité F'!$AC79)</f>
        <v>7.0256769824930038E-2</v>
      </c>
      <c r="CG48" s="170">
        <f>CF48*(1-'Table de mortalité F'!$AC79)</f>
        <v>6.9666612958400626E-2</v>
      </c>
      <c r="CH48" s="170">
        <f>CG48*(1-'Table de mortalité F'!$AC79)</f>
        <v>6.9081413409550069E-2</v>
      </c>
      <c r="CI48" s="170">
        <f>CH48*(1-'Table de mortalité F'!$AC79)</f>
        <v>6.8501129536909844E-2</v>
      </c>
      <c r="CJ48" s="170">
        <f>CI48*(1-'Table de mortalité F'!$AC79)</f>
        <v>6.7925720048799806E-2</v>
      </c>
      <c r="CK48" s="170">
        <f>CJ48*(1-'Table de mortalité F'!$AC79)</f>
        <v>6.7355144000389888E-2</v>
      </c>
      <c r="CL48" s="170">
        <f>CK48*(1-'Table de mortalité F'!$AC79)</f>
        <v>6.6789360790786609E-2</v>
      </c>
      <c r="CM48" s="170">
        <f>CL48*(1-'Table de mortalité F'!$AC79)</f>
        <v>6.6228330160143997E-2</v>
      </c>
      <c r="CN48" s="170">
        <f>CM48*(1-'Table de mortalité F'!$AC79)</f>
        <v>6.5672012186798787E-2</v>
      </c>
      <c r="CO48" s="170">
        <f>CN48*(1-'Table de mortalité F'!$AC79)</f>
        <v>6.5120367284429673E-2</v>
      </c>
      <c r="CP48" s="170">
        <f>CO48*(1-'Table de mortalité F'!$AC79)</f>
        <v>6.457335619924047E-2</v>
      </c>
      <c r="CQ48" s="170">
        <f>CP48*(1-'Table de mortalité F'!$AC79)</f>
        <v>6.4030940007166859E-2</v>
      </c>
      <c r="CR48" s="170">
        <f>CQ48*(1-'Table de mortalité F'!$AC79)</f>
        <v>6.3493080111106659E-2</v>
      </c>
      <c r="CS48" s="170">
        <f>CR48*(1-'Table de mortalité F'!$AC79)</f>
        <v>6.2959738238173371E-2</v>
      </c>
      <c r="CT48" s="170">
        <f>CS48*(1-'Table de mortalité F'!$AC79)</f>
        <v>6.2430876436972718E-2</v>
      </c>
      <c r="CU48" s="170">
        <f>CT48*(1-'Table de mortalité F'!$AC79)</f>
        <v>6.1906457074902152E-2</v>
      </c>
      <c r="CV48" s="170">
        <f>CU48*(1-'Table de mortalité F'!$AC79)</f>
        <v>6.1386442835472975E-2</v>
      </c>
      <c r="CW48" s="170">
        <f>CV48*(1-'Table de mortalité F'!$AC79)</f>
        <v>6.0870796715655005E-2</v>
      </c>
      <c r="CX48" s="170">
        <f>CW48*(1-'Table de mortalité F'!$AC79)</f>
        <v>6.0359482023243503E-2</v>
      </c>
      <c r="CY48" s="170">
        <f>CX48*(1-'Table de mortalité F'!$AC79)</f>
        <v>5.9852462374248259E-2</v>
      </c>
      <c r="CZ48" s="170">
        <f>CY48*(1-'Table de mortalité F'!$AC79)</f>
        <v>5.9349701690304575E-2</v>
      </c>
      <c r="DA48" s="170">
        <f>CZ48*(1-'Table de mortalité F'!$AC79)</f>
        <v>5.8851164196106018E-2</v>
      </c>
      <c r="DB48" s="170">
        <f>DA48*(1-'Table de mortalité F'!$AC79)</f>
        <v>5.8356814416858728E-2</v>
      </c>
      <c r="DC48" s="170">
        <f>DB48*(1-'Table de mortalité F'!$AC79)</f>
        <v>5.7866617175757119E-2</v>
      </c>
      <c r="DD48" s="170">
        <f>DC48*(1-'Table de mortalité F'!$AC79)</f>
        <v>5.7380537591480762E-2</v>
      </c>
      <c r="DE48" s="170">
        <f>DD48*(1-'Table de mortalité F'!$AC79)</f>
        <v>5.6898541075712329E-2</v>
      </c>
      <c r="DF48" s="170">
        <f>DE48*(1-'Table de mortalité F'!$AC79)</f>
        <v>5.6420593330676345E-2</v>
      </c>
      <c r="DG48" s="170">
        <f>DF48*(1-'Table de mortalité F'!$AC79)</f>
        <v>5.5946660346698665E-2</v>
      </c>
      <c r="DH48" s="170">
        <f>DG48*(1-'Table de mortalité F'!$AC79)</f>
        <v>5.5476708399786398E-2</v>
      </c>
      <c r="DI48" s="170">
        <f>DH48*(1-'Table de mortalité F'!$AC79)</f>
        <v>5.5010704049228192E-2</v>
      </c>
      <c r="DJ48" s="170">
        <f>DI48*(1-'Table de mortalité F'!$AC79)</f>
        <v>5.4548614135214675E-2</v>
      </c>
      <c r="DK48" s="170">
        <f>DJ48*(1-'Table de mortalité F'!$AC79)</f>
        <v>5.4090405776478875E-2</v>
      </c>
    </row>
    <row r="49" spans="1:115" x14ac:dyDescent="0.25">
      <c r="A49" s="16"/>
      <c r="B49" s="16">
        <v>93</v>
      </c>
      <c r="C49" s="16"/>
      <c r="D49" s="170">
        <f>'Table de mortalité F'!AG80</f>
        <v>0.15572</v>
      </c>
      <c r="E49" s="170">
        <f>'Table de mortalité F'!AH80</f>
        <v>0.15438080799999998</v>
      </c>
      <c r="F49" s="170">
        <f>'Table de mortalité F'!AI80</f>
        <v>0.15311488537439999</v>
      </c>
      <c r="G49" s="170">
        <f>'Table de mortalité F'!AJ80</f>
        <v>0.15190527777994223</v>
      </c>
      <c r="H49" s="170">
        <f>'Table de mortalité F'!AK80</f>
        <v>0.15073560714103668</v>
      </c>
      <c r="I49" s="170">
        <f>'Table de mortalité F'!AL80</f>
        <v>0.14960509008747891</v>
      </c>
      <c r="J49" s="170">
        <f>'Table de mortalité F'!AM80</f>
        <v>0.14849801242083158</v>
      </c>
      <c r="K49" s="170">
        <f>'Table de mortalité F'!AN80</f>
        <v>0.14741397693015951</v>
      </c>
      <c r="L49" s="170">
        <f>'Table de mortalité F'!AO80</f>
        <v>0.14633785489856935</v>
      </c>
      <c r="M49" s="170">
        <f>'Table de mortalité F'!AP80</f>
        <v>0.14528422234329966</v>
      </c>
      <c r="N49" s="170">
        <f>'Table de mortalité F'!AQ80</f>
        <v>0.14423817594242791</v>
      </c>
      <c r="O49" s="170">
        <f>'Table de mortalité F'!AR80</f>
        <v>0.14318523725804819</v>
      </c>
      <c r="P49" s="170">
        <f>'Table de mortalité F'!AS80</f>
        <v>0.14213998502606445</v>
      </c>
      <c r="Q49" s="170">
        <f>'Table de mortalité F'!AT80</f>
        <v>0.14108814913687159</v>
      </c>
      <c r="R49" s="170">
        <f>'Table de mortalité F'!AU80</f>
        <v>0.14004409683325875</v>
      </c>
      <c r="S49" s="170">
        <f>'Table de mortalité F'!AV80</f>
        <v>0.13899376610700931</v>
      </c>
      <c r="T49" s="170">
        <f>'Table de mortalité F'!AW80</f>
        <v>0.13795131286120674</v>
      </c>
      <c r="U49" s="170">
        <f>'Table de mortalité F'!AX80</f>
        <v>0.13690288288346156</v>
      </c>
      <c r="V49" s="170">
        <f>'Table de mortalité F'!AY80</f>
        <v>0.13586242097354725</v>
      </c>
      <c r="W49" s="170">
        <f>'Table de mortalité F'!AZ80</f>
        <v>0.13482986657414828</v>
      </c>
      <c r="X49" s="170">
        <f>'Table de mortalité F'!BA80</f>
        <v>0.13380515958818473</v>
      </c>
      <c r="Y49" s="170">
        <f>'Table de mortalité F'!BB80</f>
        <v>0.13278824037531453</v>
      </c>
      <c r="Z49" s="170">
        <f>'Table de mortalité F'!BC80</f>
        <v>0.13177904974846213</v>
      </c>
      <c r="AA49" s="170">
        <f>'Table de mortalité F'!BD80</f>
        <v>0.13077752897037381</v>
      </c>
      <c r="AB49" s="170">
        <f>'Table de mortalité F'!BE80</f>
        <v>0.12978361975019898</v>
      </c>
      <c r="AC49" s="170">
        <f>'Table de mortalité F'!BF80</f>
        <v>0.12879726424009746</v>
      </c>
      <c r="AD49" s="170">
        <f>'Table de mortalité F'!BG80</f>
        <v>0.12781840503187272</v>
      </c>
      <c r="AE49" s="170">
        <f>'Table de mortalité F'!BH80</f>
        <v>0.12684698515363049</v>
      </c>
      <c r="AF49" s="170">
        <f>'Table de mortalité F'!BI80</f>
        <v>0.12588294806646289</v>
      </c>
      <c r="AG49" s="170">
        <f>AF49*(1-'Table de mortalité F'!$AC80)</f>
        <v>0.12492623766115776</v>
      </c>
      <c r="AH49" s="170">
        <f>AG49*(1-'Table de mortalité F'!$AC80)</f>
        <v>0.12397679825493296</v>
      </c>
      <c r="AI49" s="170">
        <f>AH49*(1-'Table de mortalité F'!$AC80)</f>
        <v>0.12303457458819547</v>
      </c>
      <c r="AJ49" s="170">
        <f>AI49*(1-'Table de mortalité F'!$AC80)</f>
        <v>0.12209951182132518</v>
      </c>
      <c r="AK49" s="170">
        <f>AJ49*(1-'Table de mortalité F'!$AC80)</f>
        <v>0.12117155553148311</v>
      </c>
      <c r="AL49" s="170">
        <f>AK49*(1-'Table de mortalité F'!$AC80)</f>
        <v>0.12025065170944382</v>
      </c>
      <c r="AM49" s="170">
        <f>AL49*(1-'Table de mortalité F'!$AC80)</f>
        <v>0.11933674675645205</v>
      </c>
      <c r="AN49" s="170">
        <f>AM49*(1-'Table de mortalité F'!$AC80)</f>
        <v>0.118429787481103</v>
      </c>
      <c r="AO49" s="170">
        <f>AN49*(1-'Table de mortalité F'!$AC80)</f>
        <v>0.11752972109624661</v>
      </c>
      <c r="AP49" s="170">
        <f>AO49*(1-'Table de mortalité F'!$AC80)</f>
        <v>0.11663649521591513</v>
      </c>
      <c r="AQ49" s="170">
        <f>AP49*(1-'Table de mortalité F'!$AC80)</f>
        <v>0.11575005785227417</v>
      </c>
      <c r="AR49" s="170">
        <f>AQ49*(1-'Table de mortalité F'!$AC80)</f>
        <v>0.11487035741259688</v>
      </c>
      <c r="AS49" s="170">
        <f>AR49*(1-'Table de mortalité F'!$AC80)</f>
        <v>0.11399734269626113</v>
      </c>
      <c r="AT49" s="170">
        <f>AS49*(1-'Table de mortalité F'!$AC80)</f>
        <v>0.11313096289176955</v>
      </c>
      <c r="AU49" s="170">
        <f>AT49*(1-'Table de mortalité F'!$AC80)</f>
        <v>0.11227116757379209</v>
      </c>
      <c r="AV49" s="170">
        <f>AU49*(1-'Table de mortalité F'!$AC80)</f>
        <v>0.11141790670023126</v>
      </c>
      <c r="AW49" s="170">
        <f>AV49*(1-'Table de mortalité F'!$AC80)</f>
        <v>0.1105711306093095</v>
      </c>
      <c r="AX49" s="170">
        <f>AW49*(1-'Table de mortalité F'!$AC80)</f>
        <v>0.10973079001667874</v>
      </c>
      <c r="AY49" s="170">
        <f>AX49*(1-'Table de mortalité F'!$AC80)</f>
        <v>0.10889683601255197</v>
      </c>
      <c r="AZ49" s="170">
        <f>AY49*(1-'Table de mortalité F'!$AC80)</f>
        <v>0.10806922005885657</v>
      </c>
      <c r="BA49" s="170">
        <f>AZ49*(1-'Table de mortalité F'!$AC80)</f>
        <v>0.10724789398640926</v>
      </c>
      <c r="BB49" s="170">
        <f>BA49*(1-'Table de mortalité F'!$AC80)</f>
        <v>0.10643280999211253</v>
      </c>
      <c r="BC49" s="170">
        <f>BB49*(1-'Table de mortalité F'!$AC80)</f>
        <v>0.10562392063617247</v>
      </c>
      <c r="BD49" s="170">
        <f>BC49*(1-'Table de mortalité F'!$AC80)</f>
        <v>0.10482117883933756</v>
      </c>
      <c r="BE49" s="170">
        <f>BD49*(1-'Table de mortalité F'!$AC80)</f>
        <v>0.10402453788015859</v>
      </c>
      <c r="BF49" s="170">
        <f>BE49*(1-'Table de mortalité F'!$AC80)</f>
        <v>0.10323395139226937</v>
      </c>
      <c r="BG49" s="170">
        <f>BF49*(1-'Table de mortalité F'!$AC80)</f>
        <v>0.10244937336168812</v>
      </c>
      <c r="BH49" s="170">
        <f>BG49*(1-'Table de mortalité F'!$AC80)</f>
        <v>0.10167075812413928</v>
      </c>
      <c r="BI49" s="170">
        <f>BH49*(1-'Table de mortalité F'!$AC80)</f>
        <v>0.10089806036239582</v>
      </c>
      <c r="BJ49" s="170">
        <f>BI49*(1-'Table de mortalité F'!$AC80)</f>
        <v>0.10013123510364161</v>
      </c>
      <c r="BK49" s="170">
        <f>BJ49*(1-'Table de mortalité F'!$AC80)</f>
        <v>9.9370237716853924E-2</v>
      </c>
      <c r="BL49" s="170">
        <f>BK49*(1-'Table de mortalité F'!$AC80)</f>
        <v>9.8615023910205823E-2</v>
      </c>
      <c r="BM49" s="170">
        <f>BL49*(1-'Table de mortalité F'!$AC80)</f>
        <v>9.7865549728488252E-2</v>
      </c>
      <c r="BN49" s="170">
        <f>BM49*(1-'Table de mortalité F'!$AC80)</f>
        <v>9.7121771550551739E-2</v>
      </c>
      <c r="BO49" s="170">
        <f>BN49*(1-'Table de mortalité F'!$AC80)</f>
        <v>9.6383646086767541E-2</v>
      </c>
      <c r="BP49" s="170">
        <f>BO49*(1-'Table de mortalité F'!$AC80)</f>
        <v>9.5651130376508103E-2</v>
      </c>
      <c r="BQ49" s="170">
        <f>BP49*(1-'Table de mortalité F'!$AC80)</f>
        <v>9.4924181785646641E-2</v>
      </c>
      <c r="BR49" s="170">
        <f>BQ49*(1-'Table de mortalité F'!$AC80)</f>
        <v>9.4202758004075723E-2</v>
      </c>
      <c r="BS49" s="170">
        <f>BR49*(1-'Table de mortalité F'!$AC80)</f>
        <v>9.3486817043244741E-2</v>
      </c>
      <c r="BT49" s="170">
        <f>BS49*(1-'Table de mortalité F'!$AC80)</f>
        <v>9.2776317233716071E-2</v>
      </c>
      <c r="BU49" s="170">
        <f>BT49*(1-'Table de mortalité F'!$AC80)</f>
        <v>9.2071217222739823E-2</v>
      </c>
      <c r="BV49" s="170">
        <f>BU49*(1-'Table de mortalité F'!$AC80)</f>
        <v>9.1371475971846999E-2</v>
      </c>
      <c r="BW49" s="170">
        <f>BV49*(1-'Table de mortalité F'!$AC80)</f>
        <v>9.067705275446096E-2</v>
      </c>
      <c r="BX49" s="170">
        <f>BW49*(1-'Table de mortalité F'!$AC80)</f>
        <v>8.9987907153527058E-2</v>
      </c>
      <c r="BY49" s="170">
        <f>BX49*(1-'Table de mortalité F'!$AC80)</f>
        <v>8.9303999059160241E-2</v>
      </c>
      <c r="BZ49" s="170">
        <f>BY49*(1-'Table de mortalité F'!$AC80)</f>
        <v>8.8625288666310614E-2</v>
      </c>
      <c r="CA49" s="170">
        <f>BZ49*(1-'Table de mortalité F'!$AC80)</f>
        <v>8.7951736472446654E-2</v>
      </c>
      <c r="CB49" s="170">
        <f>CA49*(1-'Table de mortalité F'!$AC80)</f>
        <v>8.7283303275256061E-2</v>
      </c>
      <c r="CC49" s="170">
        <f>CB49*(1-'Table de mortalité F'!$AC80)</f>
        <v>8.6619950170364113E-2</v>
      </c>
      <c r="CD49" s="170">
        <f>CC49*(1-'Table de mortalité F'!$AC80)</f>
        <v>8.5961638549069339E-2</v>
      </c>
      <c r="CE49" s="170">
        <f>CD49*(1-'Table de mortalité F'!$AC80)</f>
        <v>8.530833009609641E-2</v>
      </c>
      <c r="CF49" s="170">
        <f>CE49*(1-'Table de mortalité F'!$AC80)</f>
        <v>8.4659986787366068E-2</v>
      </c>
      <c r="CG49" s="170">
        <f>CF49*(1-'Table de mortalité F'!$AC80)</f>
        <v>8.4016570887782083E-2</v>
      </c>
      <c r="CH49" s="170">
        <f>CG49*(1-'Table de mortalité F'!$AC80)</f>
        <v>8.3378044949034932E-2</v>
      </c>
      <c r="CI49" s="170">
        <f>CH49*(1-'Table de mortalité F'!$AC80)</f>
        <v>8.2744371807422265E-2</v>
      </c>
      <c r="CJ49" s="170">
        <f>CI49*(1-'Table de mortalité F'!$AC80)</f>
        <v>8.2115514581685853E-2</v>
      </c>
      <c r="CK49" s="170">
        <f>CJ49*(1-'Table de mortalité F'!$AC80)</f>
        <v>8.1491436670865031E-2</v>
      </c>
      <c r="CL49" s="170">
        <f>CK49*(1-'Table de mortalité F'!$AC80)</f>
        <v>8.0872101752166456E-2</v>
      </c>
      <c r="CM49" s="170">
        <f>CL49*(1-'Table de mortalité F'!$AC80)</f>
        <v>8.025747377884998E-2</v>
      </c>
      <c r="CN49" s="170">
        <f>CM49*(1-'Table de mortalité F'!$AC80)</f>
        <v>7.9647516978130717E-2</v>
      </c>
      <c r="CO49" s="170">
        <f>CN49*(1-'Table de mortalité F'!$AC80)</f>
        <v>7.9042195849096913E-2</v>
      </c>
      <c r="CP49" s="170">
        <f>CO49*(1-'Table de mortalité F'!$AC80)</f>
        <v>7.8441475160643773E-2</v>
      </c>
      <c r="CQ49" s="170">
        <f>CP49*(1-'Table de mortalité F'!$AC80)</f>
        <v>7.784531994942287E-2</v>
      </c>
      <c r="CR49" s="170">
        <f>CQ49*(1-'Table de mortalité F'!$AC80)</f>
        <v>7.7253695517807253E-2</v>
      </c>
      <c r="CS49" s="170">
        <f>CR49*(1-'Table de mortalité F'!$AC80)</f>
        <v>7.6666567431871918E-2</v>
      </c>
      <c r="CT49" s="170">
        <f>CS49*(1-'Table de mortalité F'!$AC80)</f>
        <v>7.6083901519389693E-2</v>
      </c>
      <c r="CU49" s="170">
        <f>CT49*(1-'Table de mortalité F'!$AC80)</f>
        <v>7.5505663867842326E-2</v>
      </c>
      <c r="CV49" s="170">
        <f>CU49*(1-'Table de mortalité F'!$AC80)</f>
        <v>7.4931820822446718E-2</v>
      </c>
      <c r="CW49" s="170">
        <f>CV49*(1-'Table de mortalité F'!$AC80)</f>
        <v>7.4362338984196114E-2</v>
      </c>
      <c r="CX49" s="170">
        <f>CW49*(1-'Table de mortalité F'!$AC80)</f>
        <v>7.3797185207916213E-2</v>
      </c>
      <c r="CY49" s="170">
        <f>CX49*(1-'Table de mortalité F'!$AC80)</f>
        <v>7.3236326600336049E-2</v>
      </c>
      <c r="CZ49" s="170">
        <f>CY49*(1-'Table de mortalité F'!$AC80)</f>
        <v>7.2679730518173488E-2</v>
      </c>
      <c r="DA49" s="170">
        <f>CZ49*(1-'Table de mortalité F'!$AC80)</f>
        <v>7.2127364566235364E-2</v>
      </c>
      <c r="DB49" s="170">
        <f>DA49*(1-'Table de mortalité F'!$AC80)</f>
        <v>7.1579196595531969E-2</v>
      </c>
      <c r="DC49" s="170">
        <f>DB49*(1-'Table de mortalité F'!$AC80)</f>
        <v>7.1035194701405915E-2</v>
      </c>
      <c r="DD49" s="170">
        <f>DC49*(1-'Table de mortalité F'!$AC80)</f>
        <v>7.049532722167523E-2</v>
      </c>
      <c r="DE49" s="170">
        <f>DD49*(1-'Table de mortalité F'!$AC80)</f>
        <v>6.9959562734790495E-2</v>
      </c>
      <c r="DF49" s="170">
        <f>DE49*(1-'Table de mortalité F'!$AC80)</f>
        <v>6.9427870058006089E-2</v>
      </c>
      <c r="DG49" s="170">
        <f>DF49*(1-'Table de mortalité F'!$AC80)</f>
        <v>6.8900218245565234E-2</v>
      </c>
      <c r="DH49" s="170">
        <f>DG49*(1-'Table de mortalité F'!$AC80)</f>
        <v>6.8376576586898941E-2</v>
      </c>
      <c r="DI49" s="170">
        <f>DH49*(1-'Table de mortalité F'!$AC80)</f>
        <v>6.7856914604838503E-2</v>
      </c>
      <c r="DJ49" s="170">
        <f>DI49*(1-'Table de mortalité F'!$AC80)</f>
        <v>6.7341202053841726E-2</v>
      </c>
      <c r="DK49" s="170">
        <f>DJ49*(1-'Table de mortalité F'!$AC80)</f>
        <v>6.6829408918232525E-2</v>
      </c>
    </row>
    <row r="50" spans="1:115" x14ac:dyDescent="0.25">
      <c r="A50" s="16"/>
      <c r="B50" s="16">
        <v>94</v>
      </c>
      <c r="C50" s="16"/>
      <c r="D50" s="170">
        <f>'Table de mortalité F'!AG81</f>
        <v>0.17449999999999999</v>
      </c>
      <c r="E50" s="170">
        <f>'Table de mortalité F'!AH81</f>
        <v>0.17312144999999998</v>
      </c>
      <c r="F50" s="170">
        <f>'Table de mortalité F'!AI81</f>
        <v>0.17180572697999996</v>
      </c>
      <c r="G50" s="170">
        <f>'Table de mortalité F'!AJ81</f>
        <v>0.17055154517304597</v>
      </c>
      <c r="H50" s="170">
        <f>'Table de mortalité F'!AK81</f>
        <v>0.16934062920231735</v>
      </c>
      <c r="I50" s="170">
        <f>'Table de mortalité F'!AL81</f>
        <v>0.16817217886082136</v>
      </c>
      <c r="J50" s="170">
        <f>'Table de mortalité F'!AM81</f>
        <v>0.16702860804456776</v>
      </c>
      <c r="K50" s="170">
        <f>'Table de mortalité F'!AN81</f>
        <v>0.16590951637066914</v>
      </c>
      <c r="L50" s="170">
        <f>'Table de mortalité F'!AO81</f>
        <v>0.16481451356262272</v>
      </c>
      <c r="M50" s="170">
        <f>'Table de mortalité F'!AP81</f>
        <v>0.16372673777310939</v>
      </c>
      <c r="N50" s="170">
        <f>'Table de mortalité F'!AQ81</f>
        <v>0.16264614130380686</v>
      </c>
      <c r="O50" s="170">
        <f>'Table de mortalité F'!AR81</f>
        <v>0.16157267677120174</v>
      </c>
      <c r="P50" s="170">
        <f>'Table de mortalité F'!AS81</f>
        <v>0.16050629710451181</v>
      </c>
      <c r="Q50" s="170">
        <f>'Table de mortalité F'!AT81</f>
        <v>0.15944695554362201</v>
      </c>
      <c r="R50" s="170">
        <f>'Table de mortalité F'!AU81</f>
        <v>0.15837866094147973</v>
      </c>
      <c r="S50" s="170">
        <f>'Table de mortalité F'!AV81</f>
        <v>0.1573175239131718</v>
      </c>
      <c r="T50" s="170">
        <f>'Table de mortalité F'!AW81</f>
        <v>0.15626349650295354</v>
      </c>
      <c r="U50" s="170">
        <f>'Table de mortalité F'!AX81</f>
        <v>0.15520090472673345</v>
      </c>
      <c r="V50" s="170">
        <f>'Table de mortalité F'!AY81</f>
        <v>0.15414553857459165</v>
      </c>
      <c r="W50" s="170">
        <f>'Table de mortalité F'!AZ81</f>
        <v>0.15309734891228444</v>
      </c>
      <c r="X50" s="170">
        <f>'Table de mortalité F'!BA81</f>
        <v>0.1520562869396809</v>
      </c>
      <c r="Y50" s="170">
        <f>'Table de mortalité F'!BB81</f>
        <v>0.15102230418849108</v>
      </c>
      <c r="Z50" s="170">
        <f>'Table de mortalité F'!BC81</f>
        <v>0.14999535252000934</v>
      </c>
      <c r="AA50" s="170">
        <f>'Table de mortalité F'!BD81</f>
        <v>0.14897538412287328</v>
      </c>
      <c r="AB50" s="170">
        <f>'Table de mortalité F'!BE81</f>
        <v>0.14796235151083775</v>
      </c>
      <c r="AC50" s="170">
        <f>'Table de mortalité F'!BF81</f>
        <v>0.14695620752056404</v>
      </c>
      <c r="AD50" s="170">
        <f>'Table de mortalité F'!BG81</f>
        <v>0.14595690530942421</v>
      </c>
      <c r="AE50" s="170">
        <f>'Table de mortalité F'!BH81</f>
        <v>0.14496439835332012</v>
      </c>
      <c r="AF50" s="170">
        <f>'Table de mortalité F'!BI81</f>
        <v>0.14397864044451752</v>
      </c>
      <c r="AG50" s="170">
        <f>AF50*(1-'Table de mortalité F'!$AC81)</f>
        <v>0.14299958568949481</v>
      </c>
      <c r="AH50" s="170">
        <f>AG50*(1-'Table de mortalité F'!$AC81)</f>
        <v>0.14202718850680623</v>
      </c>
      <c r="AI50" s="170">
        <f>AH50*(1-'Table de mortalité F'!$AC81)</f>
        <v>0.14106140362495995</v>
      </c>
      <c r="AJ50" s="170">
        <f>AI50*(1-'Table de mortalité F'!$AC81)</f>
        <v>0.14010218608031022</v>
      </c>
      <c r="AK50" s="170">
        <f>AJ50*(1-'Table de mortalité F'!$AC81)</f>
        <v>0.13914949121496412</v>
      </c>
      <c r="AL50" s="170">
        <f>AK50*(1-'Table de mortalité F'!$AC81)</f>
        <v>0.13820327467470236</v>
      </c>
      <c r="AM50" s="170">
        <f>AL50*(1-'Table de mortalité F'!$AC81)</f>
        <v>0.13726349240691438</v>
      </c>
      <c r="AN50" s="170">
        <f>AM50*(1-'Table de mortalité F'!$AC81)</f>
        <v>0.13633010065854737</v>
      </c>
      <c r="AO50" s="170">
        <f>AN50*(1-'Table de mortalité F'!$AC81)</f>
        <v>0.13540305597406924</v>
      </c>
      <c r="AP50" s="170">
        <f>AO50*(1-'Table de mortalité F'!$AC81)</f>
        <v>0.13448231519344556</v>
      </c>
      <c r="AQ50" s="170">
        <f>AP50*(1-'Table de mortalité F'!$AC81)</f>
        <v>0.13356783545013012</v>
      </c>
      <c r="AR50" s="170">
        <f>AQ50*(1-'Table de mortalité F'!$AC81)</f>
        <v>0.13265957416906923</v>
      </c>
      <c r="AS50" s="170">
        <f>AR50*(1-'Table de mortalité F'!$AC81)</f>
        <v>0.13175748906471957</v>
      </c>
      <c r="AT50" s="170">
        <f>AS50*(1-'Table de mortalité F'!$AC81)</f>
        <v>0.13086153813907947</v>
      </c>
      <c r="AU50" s="170">
        <f>AT50*(1-'Table de mortalité F'!$AC81)</f>
        <v>0.12997167967973372</v>
      </c>
      <c r="AV50" s="170">
        <f>AU50*(1-'Table de mortalité F'!$AC81)</f>
        <v>0.12908787225791152</v>
      </c>
      <c r="AW50" s="170">
        <f>AV50*(1-'Table de mortalité F'!$AC81)</f>
        <v>0.12821007472655771</v>
      </c>
      <c r="AX50" s="170">
        <f>AW50*(1-'Table de mortalité F'!$AC81)</f>
        <v>0.12733824621841711</v>
      </c>
      <c r="AY50" s="170">
        <f>AX50*(1-'Table de mortalité F'!$AC81)</f>
        <v>0.12647234614413186</v>
      </c>
      <c r="AZ50" s="170">
        <f>AY50*(1-'Table de mortalité F'!$AC81)</f>
        <v>0.12561233419035175</v>
      </c>
      <c r="BA50" s="170">
        <f>AZ50*(1-'Table de mortalité F'!$AC81)</f>
        <v>0.12475817031785735</v>
      </c>
      <c r="BB50" s="170">
        <f>BA50*(1-'Table de mortalité F'!$AC81)</f>
        <v>0.12390981475969592</v>
      </c>
      <c r="BC50" s="170">
        <f>BB50*(1-'Table de mortalité F'!$AC81)</f>
        <v>0.12306722801932998</v>
      </c>
      <c r="BD50" s="170">
        <f>BC50*(1-'Table de mortalité F'!$AC81)</f>
        <v>0.12223037086879854</v>
      </c>
      <c r="BE50" s="170">
        <f>BD50*(1-'Table de mortalité F'!$AC81)</f>
        <v>0.12139920434689071</v>
      </c>
      <c r="BF50" s="170">
        <f>BE50*(1-'Table de mortalité F'!$AC81)</f>
        <v>0.12057368975733185</v>
      </c>
      <c r="BG50" s="170">
        <f>BF50*(1-'Table de mortalité F'!$AC81)</f>
        <v>0.11975378866698198</v>
      </c>
      <c r="BH50" s="170">
        <f>BG50*(1-'Table de mortalité F'!$AC81)</f>
        <v>0.1189394629040465</v>
      </c>
      <c r="BI50" s="170">
        <f>BH50*(1-'Table de mortalité F'!$AC81)</f>
        <v>0.11813067455629898</v>
      </c>
      <c r="BJ50" s="170">
        <f>BI50*(1-'Table de mortalité F'!$AC81)</f>
        <v>0.11732738596931615</v>
      </c>
      <c r="BK50" s="170">
        <f>BJ50*(1-'Table de mortalité F'!$AC81)</f>
        <v>0.1165295597447248</v>
      </c>
      <c r="BL50" s="170">
        <f>BK50*(1-'Table de mortalité F'!$AC81)</f>
        <v>0.11573715873846067</v>
      </c>
      <c r="BM50" s="170">
        <f>BL50*(1-'Table de mortalité F'!$AC81)</f>
        <v>0.11495014605903914</v>
      </c>
      <c r="BN50" s="170">
        <f>BM50*(1-'Table de mortalité F'!$AC81)</f>
        <v>0.11416848506583767</v>
      </c>
      <c r="BO50" s="170">
        <f>BN50*(1-'Table de mortalité F'!$AC81)</f>
        <v>0.11339213936738997</v>
      </c>
      <c r="BP50" s="170">
        <f>BO50*(1-'Table de mortalité F'!$AC81)</f>
        <v>0.11262107281969172</v>
      </c>
      <c r="BQ50" s="170">
        <f>BP50*(1-'Table de mortalité F'!$AC81)</f>
        <v>0.11185524952451781</v>
      </c>
      <c r="BR50" s="170">
        <f>BQ50*(1-'Table de mortalité F'!$AC81)</f>
        <v>0.11109463382775109</v>
      </c>
      <c r="BS50" s="170">
        <f>BR50*(1-'Table de mortalité F'!$AC81)</f>
        <v>0.11033919031772238</v>
      </c>
      <c r="BT50" s="170">
        <f>BS50*(1-'Table de mortalité F'!$AC81)</f>
        <v>0.10958888382356187</v>
      </c>
      <c r="BU50" s="170">
        <f>BT50*(1-'Table de mortalité F'!$AC81)</f>
        <v>0.10884367941356164</v>
      </c>
      <c r="BV50" s="170">
        <f>BU50*(1-'Table de mortalité F'!$AC81)</f>
        <v>0.10810354239354943</v>
      </c>
      <c r="BW50" s="170">
        <f>BV50*(1-'Table de mortalité F'!$AC81)</f>
        <v>0.10736843830527329</v>
      </c>
      <c r="BX50" s="170">
        <f>BW50*(1-'Table de mortalité F'!$AC81)</f>
        <v>0.10663833292479742</v>
      </c>
      <c r="BY50" s="170">
        <f>BX50*(1-'Table de mortalité F'!$AC81)</f>
        <v>0.1059131922609088</v>
      </c>
      <c r="BZ50" s="170">
        <f>BY50*(1-'Table de mortalité F'!$AC81)</f>
        <v>0.10519298255353461</v>
      </c>
      <c r="CA50" s="170">
        <f>BZ50*(1-'Table de mortalité F'!$AC81)</f>
        <v>0.10447767027217057</v>
      </c>
      <c r="CB50" s="170">
        <f>CA50*(1-'Table de mortalité F'!$AC81)</f>
        <v>0.10376722211431981</v>
      </c>
      <c r="CC50" s="170">
        <f>CB50*(1-'Table de mortalité F'!$AC81)</f>
        <v>0.10306160500394243</v>
      </c>
      <c r="CD50" s="170">
        <f>CC50*(1-'Table de mortalité F'!$AC81)</f>
        <v>0.10236078608991563</v>
      </c>
      <c r="CE50" s="170">
        <f>CD50*(1-'Table de mortalité F'!$AC81)</f>
        <v>0.1016647327445042</v>
      </c>
      <c r="CF50" s="170">
        <f>CE50*(1-'Table de mortalité F'!$AC81)</f>
        <v>0.10097341256184157</v>
      </c>
      <c r="CG50" s="170">
        <f>CF50*(1-'Table de mortalité F'!$AC81)</f>
        <v>0.10028679335642104</v>
      </c>
      <c r="CH50" s="170">
        <f>CG50*(1-'Table de mortalité F'!$AC81)</f>
        <v>9.9604843161597373E-2</v>
      </c>
      <c r="CI50" s="170">
        <f>CH50*(1-'Table de mortalité F'!$AC81)</f>
        <v>9.8927530228098512E-2</v>
      </c>
      <c r="CJ50" s="170">
        <f>CI50*(1-'Table de mortalité F'!$AC81)</f>
        <v>9.8254823022547441E-2</v>
      </c>
      <c r="CK50" s="170">
        <f>CJ50*(1-'Table de mortalité F'!$AC81)</f>
        <v>9.7586690225994116E-2</v>
      </c>
      <c r="CL50" s="170">
        <f>CK50*(1-'Table de mortalité F'!$AC81)</f>
        <v>9.6923100732457357E-2</v>
      </c>
      <c r="CM50" s="170">
        <f>CL50*(1-'Table de mortalité F'!$AC81)</f>
        <v>9.6264023647476646E-2</v>
      </c>
      <c r="CN50" s="170">
        <f>CM50*(1-'Table de mortalité F'!$AC81)</f>
        <v>9.5609428286673806E-2</v>
      </c>
      <c r="CO50" s="170">
        <f>CN50*(1-'Table de mortalité F'!$AC81)</f>
        <v>9.4959284174324421E-2</v>
      </c>
      <c r="CP50" s="170">
        <f>CO50*(1-'Table de mortalité F'!$AC81)</f>
        <v>9.4313561041939012E-2</v>
      </c>
      <c r="CQ50" s="170">
        <f>CP50*(1-'Table de mortalité F'!$AC81)</f>
        <v>9.3672228826853818E-2</v>
      </c>
      <c r="CR50" s="170">
        <f>CQ50*(1-'Table de mortalité F'!$AC81)</f>
        <v>9.3035257670831206E-2</v>
      </c>
      <c r="CS50" s="170">
        <f>CR50*(1-'Table de mortalité F'!$AC81)</f>
        <v>9.240261791866955E-2</v>
      </c>
      <c r="CT50" s="170">
        <f>CS50*(1-'Table de mortalité F'!$AC81)</f>
        <v>9.1774280116822593E-2</v>
      </c>
      <c r="CU50" s="170">
        <f>CT50*(1-'Table de mortalité F'!$AC81)</f>
        <v>9.1150215012028191E-2</v>
      </c>
      <c r="CV50" s="170">
        <f>CU50*(1-'Table de mortalité F'!$AC81)</f>
        <v>9.0530393549946395E-2</v>
      </c>
      <c r="CW50" s="170">
        <f>CV50*(1-'Table de mortalité F'!$AC81)</f>
        <v>8.991478687380676E-2</v>
      </c>
      <c r="CX50" s="170">
        <f>CW50*(1-'Table de mortalité F'!$AC81)</f>
        <v>8.9303366323064876E-2</v>
      </c>
      <c r="CY50" s="170">
        <f>CX50*(1-'Table de mortalité F'!$AC81)</f>
        <v>8.8696103432068032E-2</v>
      </c>
      <c r="CZ50" s="170">
        <f>CY50*(1-'Table de mortalité F'!$AC81)</f>
        <v>8.8092969928729961E-2</v>
      </c>
      <c r="DA50" s="170">
        <f>CZ50*(1-'Table de mortalité F'!$AC81)</f>
        <v>8.7493937733214594E-2</v>
      </c>
      <c r="DB50" s="170">
        <f>DA50*(1-'Table de mortalité F'!$AC81)</f>
        <v>8.6898978956628736E-2</v>
      </c>
      <c r="DC50" s="170">
        <f>DB50*(1-'Table de mortalité F'!$AC81)</f>
        <v>8.630806589972366E-2</v>
      </c>
      <c r="DD50" s="170">
        <f>DC50*(1-'Table de mortalité F'!$AC81)</f>
        <v>8.5721171051605538E-2</v>
      </c>
      <c r="DE50" s="170">
        <f>DD50*(1-'Table de mortalité F'!$AC81)</f>
        <v>8.5138267088454622E-2</v>
      </c>
      <c r="DF50" s="170">
        <f>DE50*(1-'Table de mortalité F'!$AC81)</f>
        <v>8.4559326872253135E-2</v>
      </c>
      <c r="DG50" s="170">
        <f>DF50*(1-'Table de mortalité F'!$AC81)</f>
        <v>8.3984323449521808E-2</v>
      </c>
      <c r="DH50" s="170">
        <f>DG50*(1-'Table de mortalité F'!$AC81)</f>
        <v>8.3413230050065054E-2</v>
      </c>
      <c r="DI50" s="170">
        <f>DH50*(1-'Table de mortalité F'!$AC81)</f>
        <v>8.2846020085724614E-2</v>
      </c>
      <c r="DJ50" s="170">
        <f>DI50*(1-'Table de mortalité F'!$AC81)</f>
        <v>8.2282667149141689E-2</v>
      </c>
      <c r="DK50" s="170">
        <f>DJ50*(1-'Table de mortalité F'!$AC81)</f>
        <v>8.1723145012527518E-2</v>
      </c>
    </row>
    <row r="51" spans="1:115" x14ac:dyDescent="0.25">
      <c r="A51" s="16"/>
      <c r="B51" s="16">
        <v>95</v>
      </c>
      <c r="C51" s="16"/>
      <c r="D51" s="170">
        <f>'Table de mortalité F'!AG82</f>
        <v>0.19527</v>
      </c>
      <c r="E51" s="170">
        <f>'Table de mortalité F'!AH82</f>
        <v>0.19384452900000002</v>
      </c>
      <c r="F51" s="170">
        <f>'Table de mortalité F'!AI82</f>
        <v>0.19246823284410003</v>
      </c>
      <c r="G51" s="170">
        <f>'Table de mortalité F'!AJ82</f>
        <v>0.19115944886076014</v>
      </c>
      <c r="H51" s="170">
        <f>'Table de mortalité F'!AK82</f>
        <v>0.18989779649827912</v>
      </c>
      <c r="I51" s="170">
        <f>'Table de mortalité F'!AL82</f>
        <v>0.18866346082104032</v>
      </c>
      <c r="J51" s="170">
        <f>'Table de mortalité F'!AM82</f>
        <v>0.18747488101786777</v>
      </c>
      <c r="K51" s="170">
        <f>'Table de mortalité F'!AN82</f>
        <v>0.18631253675555701</v>
      </c>
      <c r="L51" s="170">
        <f>'Table de mortalité F'!AO82</f>
        <v>0.1851760302813481</v>
      </c>
      <c r="M51" s="170">
        <f>'Table de mortalité F'!AP82</f>
        <v>0.18404645649663187</v>
      </c>
      <c r="N51" s="170">
        <f>'Table de mortalité F'!AQ82</f>
        <v>0.18294217775765209</v>
      </c>
      <c r="O51" s="170">
        <f>'Table de mortalité F'!AR82</f>
        <v>0.18184452469110618</v>
      </c>
      <c r="P51" s="170">
        <f>'Table de mortalité F'!AS82</f>
        <v>0.18075345754295954</v>
      </c>
      <c r="Q51" s="170">
        <f>'Table de mortalité F'!AT82</f>
        <v>0.17966893679770179</v>
      </c>
      <c r="R51" s="170">
        <f>'Table de mortalité F'!AU82</f>
        <v>0.17859092317691558</v>
      </c>
      <c r="S51" s="170">
        <f>'Table de mortalité F'!AV82</f>
        <v>0.17751937763785408</v>
      </c>
      <c r="T51" s="170">
        <f>'Table de mortalité F'!AW82</f>
        <v>0.17645426137202697</v>
      </c>
      <c r="U51" s="170">
        <f>'Table de mortalité F'!AX82</f>
        <v>0.1753955358037948</v>
      </c>
      <c r="V51" s="170">
        <f>'Table de mortalité F'!AY82</f>
        <v>0.17434316258897203</v>
      </c>
      <c r="W51" s="170">
        <f>'Table de mortalité F'!AZ82</f>
        <v>0.1732971036134382</v>
      </c>
      <c r="X51" s="170">
        <f>'Table de mortalité F'!BA82</f>
        <v>0.17225732099175756</v>
      </c>
      <c r="Y51" s="170">
        <f>'Table de mortalité F'!BB82</f>
        <v>0.17122377706580702</v>
      </c>
      <c r="Z51" s="170">
        <f>'Table de mortalité F'!BC82</f>
        <v>0.17019643440341217</v>
      </c>
      <c r="AA51" s="170">
        <f>'Table de mortalité F'!BD82</f>
        <v>0.16917525579699169</v>
      </c>
      <c r="AB51" s="170">
        <f>'Table de mortalité F'!BE82</f>
        <v>0.16816020426220973</v>
      </c>
      <c r="AC51" s="170">
        <f>'Table de mortalité F'!BF82</f>
        <v>0.16715124303663648</v>
      </c>
      <c r="AD51" s="170">
        <f>'Table de mortalité F'!BG82</f>
        <v>0.16614833557841666</v>
      </c>
      <c r="AE51" s="170">
        <f>'Table de mortalité F'!BH82</f>
        <v>0.16515144556494615</v>
      </c>
      <c r="AF51" s="170">
        <f>'Table de mortalité F'!BI82</f>
        <v>0.16416053689155646</v>
      </c>
      <c r="AG51" s="170">
        <f>AF51*(1-'Table de mortalité F'!$AC82)</f>
        <v>0.16317557367020713</v>
      </c>
      <c r="AH51" s="170">
        <f>AG51*(1-'Table de mortalité F'!$AC82)</f>
        <v>0.1621965202281859</v>
      </c>
      <c r="AI51" s="170">
        <f>AH51*(1-'Table de mortalité F'!$AC82)</f>
        <v>0.16122334110681677</v>
      </c>
      <c r="AJ51" s="170">
        <f>AI51*(1-'Table de mortalité F'!$AC82)</f>
        <v>0.16025600106017587</v>
      </c>
      <c r="AK51" s="170">
        <f>AJ51*(1-'Table de mortalité F'!$AC82)</f>
        <v>0.15929446505381481</v>
      </c>
      <c r="AL51" s="170">
        <f>AK51*(1-'Table de mortalité F'!$AC82)</f>
        <v>0.15833869826349192</v>
      </c>
      <c r="AM51" s="170">
        <f>AL51*(1-'Table de mortalité F'!$AC82)</f>
        <v>0.15738866607391097</v>
      </c>
      <c r="AN51" s="170">
        <f>AM51*(1-'Table de mortalité F'!$AC82)</f>
        <v>0.1564443340774675</v>
      </c>
      <c r="AO51" s="170">
        <f>AN51*(1-'Table de mortalité F'!$AC82)</f>
        <v>0.1555056680730027</v>
      </c>
      <c r="AP51" s="170">
        <f>AO51*(1-'Table de mortalité F'!$AC82)</f>
        <v>0.15457263406456467</v>
      </c>
      <c r="AQ51" s="170">
        <f>AP51*(1-'Table de mortalité F'!$AC82)</f>
        <v>0.15364519826017728</v>
      </c>
      <c r="AR51" s="170">
        <f>AQ51*(1-'Table de mortalité F'!$AC82)</f>
        <v>0.15272332707061623</v>
      </c>
      <c r="AS51" s="170">
        <f>AR51*(1-'Table de mortalité F'!$AC82)</f>
        <v>0.15180698710819254</v>
      </c>
      <c r="AT51" s="170">
        <f>AS51*(1-'Table de mortalité F'!$AC82)</f>
        <v>0.1508961451855434</v>
      </c>
      <c r="AU51" s="170">
        <f>AT51*(1-'Table de mortalité F'!$AC82)</f>
        <v>0.14999076831443015</v>
      </c>
      <c r="AV51" s="170">
        <f>AU51*(1-'Table de mortalité F'!$AC82)</f>
        <v>0.14909082370454357</v>
      </c>
      <c r="AW51" s="170">
        <f>AV51*(1-'Table de mortalité F'!$AC82)</f>
        <v>0.14819627876231631</v>
      </c>
      <c r="AX51" s="170">
        <f>AW51*(1-'Table de mortalité F'!$AC82)</f>
        <v>0.1473071010897424</v>
      </c>
      <c r="AY51" s="170">
        <f>AX51*(1-'Table de mortalité F'!$AC82)</f>
        <v>0.14642325848320395</v>
      </c>
      <c r="AZ51" s="170">
        <f>AY51*(1-'Table de mortalité F'!$AC82)</f>
        <v>0.14554471893230472</v>
      </c>
      <c r="BA51" s="170">
        <f>AZ51*(1-'Table de mortalité F'!$AC82)</f>
        <v>0.1446714506187109</v>
      </c>
      <c r="BB51" s="170">
        <f>BA51*(1-'Table de mortalité F'!$AC82)</f>
        <v>0.14380342191499862</v>
      </c>
      <c r="BC51" s="170">
        <f>BB51*(1-'Table de mortalité F'!$AC82)</f>
        <v>0.14294060138350861</v>
      </c>
      <c r="BD51" s="170">
        <f>BC51*(1-'Table de mortalité F'!$AC82)</f>
        <v>0.14208295777520757</v>
      </c>
      <c r="BE51" s="170">
        <f>BD51*(1-'Table de mortalité F'!$AC82)</f>
        <v>0.14123046002855633</v>
      </c>
      <c r="BF51" s="170">
        <f>BE51*(1-'Table de mortalité F'!$AC82)</f>
        <v>0.14038307726838498</v>
      </c>
      <c r="BG51" s="170">
        <f>BF51*(1-'Table de mortalité F'!$AC82)</f>
        <v>0.13954077880477467</v>
      </c>
      <c r="BH51" s="170">
        <f>BG51*(1-'Table de mortalité F'!$AC82)</f>
        <v>0.13870353413194603</v>
      </c>
      <c r="BI51" s="170">
        <f>BH51*(1-'Table de mortalité F'!$AC82)</f>
        <v>0.13787131292715435</v>
      </c>
      <c r="BJ51" s="170">
        <f>BI51*(1-'Table de mortalité F'!$AC82)</f>
        <v>0.13704408504959142</v>
      </c>
      <c r="BK51" s="170">
        <f>BJ51*(1-'Table de mortalité F'!$AC82)</f>
        <v>0.13622182053929388</v>
      </c>
      <c r="BL51" s="170">
        <f>BK51*(1-'Table de mortalité F'!$AC82)</f>
        <v>0.13540448961605811</v>
      </c>
      <c r="BM51" s="170">
        <f>BL51*(1-'Table de mortalité F'!$AC82)</f>
        <v>0.13459206267836177</v>
      </c>
      <c r="BN51" s="170">
        <f>BM51*(1-'Table de mortalité F'!$AC82)</f>
        <v>0.1337845103022916</v>
      </c>
      <c r="BO51" s="170">
        <f>BN51*(1-'Table de mortalité F'!$AC82)</f>
        <v>0.13298180324047784</v>
      </c>
      <c r="BP51" s="170">
        <f>BO51*(1-'Table de mortalité F'!$AC82)</f>
        <v>0.13218391242103497</v>
      </c>
      <c r="BQ51" s="170">
        <f>BP51*(1-'Table de mortalité F'!$AC82)</f>
        <v>0.13139080894650876</v>
      </c>
      <c r="BR51" s="170">
        <f>BQ51*(1-'Table de mortalité F'!$AC82)</f>
        <v>0.13060246409282972</v>
      </c>
      <c r="BS51" s="170">
        <f>BR51*(1-'Table de mortalité F'!$AC82)</f>
        <v>0.12981884930827273</v>
      </c>
      <c r="BT51" s="170">
        <f>BS51*(1-'Table de mortalité F'!$AC82)</f>
        <v>0.1290399362124231</v>
      </c>
      <c r="BU51" s="170">
        <f>BT51*(1-'Table de mortalité F'!$AC82)</f>
        <v>0.12826569659514855</v>
      </c>
      <c r="BV51" s="170">
        <f>BU51*(1-'Table de mortalité F'!$AC82)</f>
        <v>0.12749610241557766</v>
      </c>
      <c r="BW51" s="170">
        <f>BV51*(1-'Table de mortalité F'!$AC82)</f>
        <v>0.1267311258010842</v>
      </c>
      <c r="BX51" s="170">
        <f>BW51*(1-'Table de mortalité F'!$AC82)</f>
        <v>0.1259707390462777</v>
      </c>
      <c r="BY51" s="170">
        <f>BX51*(1-'Table de mortalité F'!$AC82)</f>
        <v>0.12521491461200004</v>
      </c>
      <c r="BZ51" s="170">
        <f>BY51*(1-'Table de mortalité F'!$AC82)</f>
        <v>0.12446362512432804</v>
      </c>
      <c r="CA51" s="170">
        <f>BZ51*(1-'Table de mortalité F'!$AC82)</f>
        <v>0.12371684337358207</v>
      </c>
      <c r="CB51" s="170">
        <f>CA51*(1-'Table de mortalité F'!$AC82)</f>
        <v>0.12297454231334058</v>
      </c>
      <c r="CC51" s="170">
        <f>CB51*(1-'Table de mortalité F'!$AC82)</f>
        <v>0.12223669505946054</v>
      </c>
      <c r="CD51" s="170">
        <f>CC51*(1-'Table de mortalité F'!$AC82)</f>
        <v>0.12150327488910377</v>
      </c>
      <c r="CE51" s="170">
        <f>CD51*(1-'Table de mortalité F'!$AC82)</f>
        <v>0.12077425523976915</v>
      </c>
      <c r="CF51" s="170">
        <f>CE51*(1-'Table de mortalité F'!$AC82)</f>
        <v>0.12004960970833053</v>
      </c>
      <c r="CG51" s="170">
        <f>CF51*(1-'Table de mortalité F'!$AC82)</f>
        <v>0.11932931205008056</v>
      </c>
      <c r="CH51" s="170">
        <f>CG51*(1-'Table de mortalité F'!$AC82)</f>
        <v>0.11861333617778007</v>
      </c>
      <c r="CI51" s="170">
        <f>CH51*(1-'Table de mortalité F'!$AC82)</f>
        <v>0.11790165616071338</v>
      </c>
      <c r="CJ51" s="170">
        <f>CI51*(1-'Table de mortalité F'!$AC82)</f>
        <v>0.1171942462237491</v>
      </c>
      <c r="CK51" s="170">
        <f>CJ51*(1-'Table de mortalité F'!$AC82)</f>
        <v>0.11649108074640661</v>
      </c>
      <c r="CL51" s="170">
        <f>CK51*(1-'Table de mortalité F'!$AC82)</f>
        <v>0.11579213426192818</v>
      </c>
      <c r="CM51" s="170">
        <f>CL51*(1-'Table de mortalité F'!$AC82)</f>
        <v>0.1150973814563566</v>
      </c>
      <c r="CN51" s="170">
        <f>CM51*(1-'Table de mortalité F'!$AC82)</f>
        <v>0.11440679716761847</v>
      </c>
      <c r="CO51" s="170">
        <f>CN51*(1-'Table de mortalité F'!$AC82)</f>
        <v>0.11372035638461275</v>
      </c>
      <c r="CP51" s="170">
        <f>CO51*(1-'Table de mortalité F'!$AC82)</f>
        <v>0.11303803424630507</v>
      </c>
      <c r="CQ51" s="170">
        <f>CP51*(1-'Table de mortalité F'!$AC82)</f>
        <v>0.11235980604082724</v>
      </c>
      <c r="CR51" s="170">
        <f>CQ51*(1-'Table de mortalité F'!$AC82)</f>
        <v>0.11168564720458227</v>
      </c>
      <c r="CS51" s="170">
        <f>CR51*(1-'Table de mortalité F'!$AC82)</f>
        <v>0.11101553332135478</v>
      </c>
      <c r="CT51" s="170">
        <f>CS51*(1-'Table de mortalité F'!$AC82)</f>
        <v>0.11034944012142664</v>
      </c>
      <c r="CU51" s="170">
        <f>CT51*(1-'Table de mortalité F'!$AC82)</f>
        <v>0.10968734348069809</v>
      </c>
      <c r="CV51" s="170">
        <f>CU51*(1-'Table de mortalité F'!$AC82)</f>
        <v>0.1090292194198139</v>
      </c>
      <c r="CW51" s="170">
        <f>CV51*(1-'Table de mortalité F'!$AC82)</f>
        <v>0.10837504410329502</v>
      </c>
      <c r="CX51" s="170">
        <f>CW51*(1-'Table de mortalité F'!$AC82)</f>
        <v>0.10772479383867524</v>
      </c>
      <c r="CY51" s="170">
        <f>CX51*(1-'Table de mortalité F'!$AC82)</f>
        <v>0.10707844507564319</v>
      </c>
      <c r="CZ51" s="170">
        <f>CY51*(1-'Table de mortalité F'!$AC82)</f>
        <v>0.10643597440518933</v>
      </c>
      <c r="DA51" s="170">
        <f>CZ51*(1-'Table de mortalité F'!$AC82)</f>
        <v>0.10579735855875819</v>
      </c>
      <c r="DB51" s="170">
        <f>DA51*(1-'Table de mortalité F'!$AC82)</f>
        <v>0.10516257440740563</v>
      </c>
      <c r="DC51" s="170">
        <f>DB51*(1-'Table de mortalité F'!$AC82)</f>
        <v>0.1045315989609612</v>
      </c>
      <c r="DD51" s="170">
        <f>DC51*(1-'Table de mortalité F'!$AC82)</f>
        <v>0.10390440936719543</v>
      </c>
      <c r="DE51" s="170">
        <f>DD51*(1-'Table de mortalité F'!$AC82)</f>
        <v>0.10328098291099226</v>
      </c>
      <c r="DF51" s="170">
        <f>DE51*(1-'Table de mortalité F'!$AC82)</f>
        <v>0.1026612970135263</v>
      </c>
      <c r="DG51" s="170">
        <f>DF51*(1-'Table de mortalité F'!$AC82)</f>
        <v>0.10204532923144514</v>
      </c>
      <c r="DH51" s="170">
        <f>DG51*(1-'Table de mortalité F'!$AC82)</f>
        <v>0.10143305725605647</v>
      </c>
      <c r="DI51" s="170">
        <f>DH51*(1-'Table de mortalité F'!$AC82)</f>
        <v>0.10082445891252013</v>
      </c>
      <c r="DJ51" s="170">
        <f>DI51*(1-'Table de mortalité F'!$AC82)</f>
        <v>0.10021951215904501</v>
      </c>
      <c r="DK51" s="170">
        <f>DJ51*(1-'Table de mortalité F'!$AC82)</f>
        <v>9.9618195086090738E-2</v>
      </c>
    </row>
    <row r="52" spans="1:115" x14ac:dyDescent="0.25">
      <c r="A52" s="16"/>
      <c r="B52" s="16">
        <v>96</v>
      </c>
      <c r="C52" s="16"/>
      <c r="D52" s="170">
        <f>'Table de mortalité F'!AG83</f>
        <v>0.21826000000000001</v>
      </c>
      <c r="E52" s="170">
        <f>'Table de mortalité F'!AH83</f>
        <v>0.21681948400000001</v>
      </c>
      <c r="F52" s="170">
        <f>'Table de mortalité F'!AI83</f>
        <v>0.21543183930240001</v>
      </c>
      <c r="G52" s="170">
        <f>'Table de mortalité F'!AJ83</f>
        <v>0.21411770508265537</v>
      </c>
      <c r="H52" s="170">
        <f>'Table de mortalité F'!AK83</f>
        <v>0.21285441062266772</v>
      </c>
      <c r="I52" s="170">
        <f>'Table de mortalité F'!AL83</f>
        <v>0.21161985504105624</v>
      </c>
      <c r="J52" s="170">
        <f>'Table de mortalité F'!AM83</f>
        <v>0.21043478385282632</v>
      </c>
      <c r="K52" s="170">
        <f>'Table de mortalité F'!AN83</f>
        <v>0.2092773925416358</v>
      </c>
      <c r="L52" s="170">
        <f>'Table de mortalité F'!AO83</f>
        <v>0.20814729462191098</v>
      </c>
      <c r="M52" s="170">
        <f>'Table de mortalité F'!AP83</f>
        <v>0.20702329923095267</v>
      </c>
      <c r="N52" s="170">
        <f>'Table de mortalité F'!AQ83</f>
        <v>0.20592607574502864</v>
      </c>
      <c r="O52" s="170">
        <f>'Table de mortalité F'!AR83</f>
        <v>0.20483466754357998</v>
      </c>
      <c r="P52" s="170">
        <f>'Table de mortalité F'!AS83</f>
        <v>0.20376952727235337</v>
      </c>
      <c r="Q52" s="170">
        <f>'Table de mortalité F'!AT83</f>
        <v>0.20270992573053714</v>
      </c>
      <c r="R52" s="170">
        <f>'Table de mortalité F'!AU83</f>
        <v>0.20165583411673835</v>
      </c>
      <c r="S52" s="170">
        <f>'Table de mortalité F'!AV83</f>
        <v>0.20060722377933132</v>
      </c>
      <c r="T52" s="170">
        <f>'Table de mortalité F'!AW83</f>
        <v>0.19956406621567879</v>
      </c>
      <c r="U52" s="170">
        <f>'Table de mortalité F'!AX83</f>
        <v>0.19852633307135725</v>
      </c>
      <c r="V52" s="170">
        <f>'Table de mortalité F'!AY83</f>
        <v>0.1974939961393862</v>
      </c>
      <c r="W52" s="170">
        <f>'Table de mortalité F'!AZ83</f>
        <v>0.19646702735946139</v>
      </c>
      <c r="X52" s="170">
        <f>'Table de mortalité F'!BA83</f>
        <v>0.1954453988171922</v>
      </c>
      <c r="Y52" s="170">
        <f>'Table de mortalité F'!BB83</f>
        <v>0.19442908274334281</v>
      </c>
      <c r="Z52" s="170">
        <f>'Table de mortalité F'!BC83</f>
        <v>0.19341805151307742</v>
      </c>
      <c r="AA52" s="170">
        <f>'Table de mortalité F'!BD83</f>
        <v>0.19241227764520943</v>
      </c>
      <c r="AB52" s="170">
        <f>'Table de mortalité F'!BE83</f>
        <v>0.19141173380145435</v>
      </c>
      <c r="AC52" s="170">
        <f>'Table de mortalité F'!BF83</f>
        <v>0.19041639278568678</v>
      </c>
      <c r="AD52" s="170">
        <f>'Table de mortalité F'!BG83</f>
        <v>0.18942622754320121</v>
      </c>
      <c r="AE52" s="170">
        <f>'Table de mortalité F'!BH83</f>
        <v>0.18844121115997656</v>
      </c>
      <c r="AF52" s="170">
        <f>'Table de mortalité F'!BI83</f>
        <v>0.18746131686194467</v>
      </c>
      <c r="AG52" s="170">
        <f>AF52*(1-'Table de mortalité F'!$AC83)</f>
        <v>0.18648651801426255</v>
      </c>
      <c r="AH52" s="170">
        <f>AG52*(1-'Table de mortalité F'!$AC83)</f>
        <v>0.18551678812058839</v>
      </c>
      <c r="AI52" s="170">
        <f>AH52*(1-'Table de mortalité F'!$AC83)</f>
        <v>0.18455210082236134</v>
      </c>
      <c r="AJ52" s="170">
        <f>AI52*(1-'Table de mortalité F'!$AC83)</f>
        <v>0.18359242989808508</v>
      </c>
      <c r="AK52" s="170">
        <f>AJ52*(1-'Table de mortalité F'!$AC83)</f>
        <v>0.18263774926261503</v>
      </c>
      <c r="AL52" s="170">
        <f>AK52*(1-'Table de mortalité F'!$AC83)</f>
        <v>0.18168803296644945</v>
      </c>
      <c r="AM52" s="170">
        <f>AL52*(1-'Table de mortalité F'!$AC83)</f>
        <v>0.18074325519502391</v>
      </c>
      <c r="AN52" s="170">
        <f>AM52*(1-'Table de mortalité F'!$AC83)</f>
        <v>0.17980339026800979</v>
      </c>
      <c r="AO52" s="170">
        <f>AN52*(1-'Table de mortalité F'!$AC83)</f>
        <v>0.17886841263861614</v>
      </c>
      <c r="AP52" s="170">
        <f>AO52*(1-'Table de mortalité F'!$AC83)</f>
        <v>0.17793829689289534</v>
      </c>
      <c r="AQ52" s="170">
        <f>AP52*(1-'Table de mortalité F'!$AC83)</f>
        <v>0.17701301774905229</v>
      </c>
      <c r="AR52" s="170">
        <f>AQ52*(1-'Table de mortalité F'!$AC83)</f>
        <v>0.17609255005675722</v>
      </c>
      <c r="AS52" s="170">
        <f>AR52*(1-'Table de mortalité F'!$AC83)</f>
        <v>0.17517686879646208</v>
      </c>
      <c r="AT52" s="170">
        <f>AS52*(1-'Table de mortalité F'!$AC83)</f>
        <v>0.17426594907872048</v>
      </c>
      <c r="AU52" s="170">
        <f>AT52*(1-'Table de mortalité F'!$AC83)</f>
        <v>0.17335976614351115</v>
      </c>
      <c r="AV52" s="170">
        <f>AU52*(1-'Table de mortalité F'!$AC83)</f>
        <v>0.17245829535956489</v>
      </c>
      <c r="AW52" s="170">
        <f>AV52*(1-'Table de mortalité F'!$AC83)</f>
        <v>0.17156151222369515</v>
      </c>
      <c r="AX52" s="170">
        <f>AW52*(1-'Table de mortalité F'!$AC83)</f>
        <v>0.17066939236013193</v>
      </c>
      <c r="AY52" s="170">
        <f>AX52*(1-'Table de mortalité F'!$AC83)</f>
        <v>0.16978191151985925</v>
      </c>
      <c r="AZ52" s="170">
        <f>AY52*(1-'Table de mortalité F'!$AC83)</f>
        <v>0.16889904557995597</v>
      </c>
      <c r="BA52" s="170">
        <f>AZ52*(1-'Table de mortalité F'!$AC83)</f>
        <v>0.16802077054294021</v>
      </c>
      <c r="BB52" s="170">
        <f>BA52*(1-'Table de mortalité F'!$AC83)</f>
        <v>0.16714706253611691</v>
      </c>
      <c r="BC52" s="170">
        <f>BB52*(1-'Table de mortalité F'!$AC83)</f>
        <v>0.16627789781092911</v>
      </c>
      <c r="BD52" s="170">
        <f>BC52*(1-'Table de mortalité F'!$AC83)</f>
        <v>0.16541325274231228</v>
      </c>
      <c r="BE52" s="170">
        <f>BD52*(1-'Table de mortalité F'!$AC83)</f>
        <v>0.16455310382805224</v>
      </c>
      <c r="BF52" s="170">
        <f>BE52*(1-'Table de mortalité F'!$AC83)</f>
        <v>0.16369742768814638</v>
      </c>
      <c r="BG52" s="170">
        <f>BF52*(1-'Table de mortalité F'!$AC83)</f>
        <v>0.16284620106416803</v>
      </c>
      <c r="BH52" s="170">
        <f>BG52*(1-'Table de mortalité F'!$AC83)</f>
        <v>0.16199940081863437</v>
      </c>
      <c r="BI52" s="170">
        <f>BH52*(1-'Table de mortalité F'!$AC83)</f>
        <v>0.16115700393437749</v>
      </c>
      <c r="BJ52" s="170">
        <f>BI52*(1-'Table de mortalité F'!$AC83)</f>
        <v>0.16031898751391874</v>
      </c>
      <c r="BK52" s="170">
        <f>BJ52*(1-'Table de mortalité F'!$AC83)</f>
        <v>0.15948532877884636</v>
      </c>
      <c r="BL52" s="170">
        <f>BK52*(1-'Table de mortalité F'!$AC83)</f>
        <v>0.15865600506919636</v>
      </c>
      <c r="BM52" s="170">
        <f>BL52*(1-'Table de mortalité F'!$AC83)</f>
        <v>0.15783099384283655</v>
      </c>
      <c r="BN52" s="170">
        <f>BM52*(1-'Table de mortalité F'!$AC83)</f>
        <v>0.15701027267485382</v>
      </c>
      <c r="BO52" s="170">
        <f>BN52*(1-'Table de mortalité F'!$AC83)</f>
        <v>0.15619381925694459</v>
      </c>
      <c r="BP52" s="170">
        <f>BO52*(1-'Table de mortalité F'!$AC83)</f>
        <v>0.15538161139680848</v>
      </c>
      <c r="BQ52" s="170">
        <f>BP52*(1-'Table de mortalité F'!$AC83)</f>
        <v>0.15457362701754507</v>
      </c>
      <c r="BR52" s="170">
        <f>BQ52*(1-'Table de mortalité F'!$AC83)</f>
        <v>0.15376984415705383</v>
      </c>
      <c r="BS52" s="170">
        <f>BR52*(1-'Table de mortalité F'!$AC83)</f>
        <v>0.15297024096743717</v>
      </c>
      <c r="BT52" s="170">
        <f>BS52*(1-'Table de mortalité F'!$AC83)</f>
        <v>0.15217479571440651</v>
      </c>
      <c r="BU52" s="170">
        <f>BT52*(1-'Table de mortalité F'!$AC83)</f>
        <v>0.15138348677669158</v>
      </c>
      <c r="BV52" s="170">
        <f>BU52*(1-'Table de mortalité F'!$AC83)</f>
        <v>0.1505962926454528</v>
      </c>
      <c r="BW52" s="170">
        <f>BV52*(1-'Table de mortalité F'!$AC83)</f>
        <v>0.14981319192369644</v>
      </c>
      <c r="BX52" s="170">
        <f>BW52*(1-'Table de mortalité F'!$AC83)</f>
        <v>0.14903416332569322</v>
      </c>
      <c r="BY52" s="170">
        <f>BX52*(1-'Table de mortalité F'!$AC83)</f>
        <v>0.14825918567639962</v>
      </c>
      <c r="BZ52" s="170">
        <f>BY52*(1-'Table de mortalité F'!$AC83)</f>
        <v>0.14748823791088234</v>
      </c>
      <c r="CA52" s="170">
        <f>BZ52*(1-'Table de mortalité F'!$AC83)</f>
        <v>0.14672129907374576</v>
      </c>
      <c r="CB52" s="170">
        <f>CA52*(1-'Table de mortalité F'!$AC83)</f>
        <v>0.14595834831856228</v>
      </c>
      <c r="CC52" s="170">
        <f>CB52*(1-'Table de mortalité F'!$AC83)</f>
        <v>0.14519936490730576</v>
      </c>
      <c r="CD52" s="170">
        <f>CC52*(1-'Table de mortalité F'!$AC83)</f>
        <v>0.14444432820978778</v>
      </c>
      <c r="CE52" s="170">
        <f>CD52*(1-'Table de mortalité F'!$AC83)</f>
        <v>0.1436932177030969</v>
      </c>
      <c r="CF52" s="170">
        <f>CE52*(1-'Table de mortalité F'!$AC83)</f>
        <v>0.14294601297104079</v>
      </c>
      <c r="CG52" s="170">
        <f>CF52*(1-'Table de mortalité F'!$AC83)</f>
        <v>0.14220269370359137</v>
      </c>
      <c r="CH52" s="170">
        <f>CG52*(1-'Table de mortalité F'!$AC83)</f>
        <v>0.1414632396963327</v>
      </c>
      <c r="CI52" s="170">
        <f>CH52*(1-'Table de mortalité F'!$AC83)</f>
        <v>0.14072763084991177</v>
      </c>
      <c r="CJ52" s="170">
        <f>CI52*(1-'Table de mortalité F'!$AC83)</f>
        <v>0.13999584716949223</v>
      </c>
      <c r="CK52" s="170">
        <f>CJ52*(1-'Table de mortalité F'!$AC83)</f>
        <v>0.13926786876421088</v>
      </c>
      <c r="CL52" s="170">
        <f>CK52*(1-'Table de mortalité F'!$AC83)</f>
        <v>0.13854367584663699</v>
      </c>
      <c r="CM52" s="170">
        <f>CL52*(1-'Table de mortalité F'!$AC83)</f>
        <v>0.13782324873223448</v>
      </c>
      <c r="CN52" s="170">
        <f>CM52*(1-'Table de mortalité F'!$AC83)</f>
        <v>0.13710656783882685</v>
      </c>
      <c r="CO52" s="170">
        <f>CN52*(1-'Table de mortalité F'!$AC83)</f>
        <v>0.13639361368606495</v>
      </c>
      <c r="CP52" s="170">
        <f>CO52*(1-'Table de mortalité F'!$AC83)</f>
        <v>0.13568436689489741</v>
      </c>
      <c r="CQ52" s="170">
        <f>CP52*(1-'Table de mortalité F'!$AC83)</f>
        <v>0.13497880818704394</v>
      </c>
      <c r="CR52" s="170">
        <f>CQ52*(1-'Table de mortalité F'!$AC83)</f>
        <v>0.13427691838447131</v>
      </c>
      <c r="CS52" s="170">
        <f>CR52*(1-'Table de mortalité F'!$AC83)</f>
        <v>0.13357867840887205</v>
      </c>
      <c r="CT52" s="170">
        <f>CS52*(1-'Table de mortalité F'!$AC83)</f>
        <v>0.13288406928114593</v>
      </c>
      <c r="CU52" s="170">
        <f>CT52*(1-'Table de mortalité F'!$AC83)</f>
        <v>0.13219307212088396</v>
      </c>
      <c r="CV52" s="170">
        <f>CU52*(1-'Table de mortalité F'!$AC83)</f>
        <v>0.13150566814585538</v>
      </c>
      <c r="CW52" s="170">
        <f>CV52*(1-'Table de mortalité F'!$AC83)</f>
        <v>0.13082183867149694</v>
      </c>
      <c r="CX52" s="170">
        <f>CW52*(1-'Table de mortalité F'!$AC83)</f>
        <v>0.13014156511040514</v>
      </c>
      <c r="CY52" s="170">
        <f>CX52*(1-'Table de mortalité F'!$AC83)</f>
        <v>0.12946482897183104</v>
      </c>
      <c r="CZ52" s="170">
        <f>CY52*(1-'Table de mortalité F'!$AC83)</f>
        <v>0.12879161186117752</v>
      </c>
      <c r="DA52" s="170">
        <f>CZ52*(1-'Table de mortalité F'!$AC83)</f>
        <v>0.1281218954794994</v>
      </c>
      <c r="DB52" s="170">
        <f>DA52*(1-'Table de mortalité F'!$AC83)</f>
        <v>0.12745566162300601</v>
      </c>
      <c r="DC52" s="170">
        <f>DB52*(1-'Table de mortalité F'!$AC83)</f>
        <v>0.12679289218256637</v>
      </c>
      <c r="DD52" s="170">
        <f>DC52*(1-'Table de mortalité F'!$AC83)</f>
        <v>0.12613356914321702</v>
      </c>
      <c r="DE52" s="170">
        <f>DD52*(1-'Table de mortalité F'!$AC83)</f>
        <v>0.12547767458367229</v>
      </c>
      <c r="DF52" s="170">
        <f>DE52*(1-'Table de mortalité F'!$AC83)</f>
        <v>0.12482519067583719</v>
      </c>
      <c r="DG52" s="170">
        <f>DF52*(1-'Table de mortalité F'!$AC83)</f>
        <v>0.12417609968432285</v>
      </c>
      <c r="DH52" s="170">
        <f>DG52*(1-'Table de mortalité F'!$AC83)</f>
        <v>0.12353038396596437</v>
      </c>
      <c r="DI52" s="170">
        <f>DH52*(1-'Table de mortalité F'!$AC83)</f>
        <v>0.12288802596934136</v>
      </c>
      <c r="DJ52" s="170">
        <f>DI52*(1-'Table de mortalité F'!$AC83)</f>
        <v>0.12224900823430078</v>
      </c>
      <c r="DK52" s="170">
        <f>DJ52*(1-'Table de mortalité F'!$AC83)</f>
        <v>0.12161331339148242</v>
      </c>
    </row>
    <row r="53" spans="1:115" x14ac:dyDescent="0.25">
      <c r="A53" s="16"/>
      <c r="B53" s="16">
        <v>97</v>
      </c>
      <c r="C53" s="16"/>
      <c r="D53" s="170">
        <f>'Table de mortalité F'!AG84</f>
        <v>0.24371000000000001</v>
      </c>
      <c r="E53" s="170">
        <f>'Table de mortalité F'!AH84</f>
        <v>0.24227211100000001</v>
      </c>
      <c r="F53" s="170">
        <f>'Table de mortalité F'!AI84</f>
        <v>0.2409153871784</v>
      </c>
      <c r="G53" s="170">
        <f>'Table de mortalité F'!AJ84</f>
        <v>0.23961444408763666</v>
      </c>
      <c r="H53" s="170">
        <f>'Table de mortalité F'!AK84</f>
        <v>0.23834448753397219</v>
      </c>
      <c r="I53" s="170">
        <f>'Table de mortalité F'!AL84</f>
        <v>0.23712893064754895</v>
      </c>
      <c r="J53" s="170">
        <f>'Table de mortalité F'!AM84</f>
        <v>0.23594328599431119</v>
      </c>
      <c r="K53" s="170">
        <f>'Table de mortalité F'!AN84</f>
        <v>0.23481075822153849</v>
      </c>
      <c r="L53" s="170">
        <f>'Table de mortalité F'!AO84</f>
        <v>0.23370714765789724</v>
      </c>
      <c r="M53" s="170">
        <f>'Table de mortalité F'!AP84</f>
        <v>0.23260872406390512</v>
      </c>
      <c r="N53" s="170">
        <f>'Table de mortalité F'!AQ84</f>
        <v>0.23153872393321115</v>
      </c>
      <c r="O53" s="170">
        <f>'Table de mortalité F'!AR84</f>
        <v>0.2304967996755117</v>
      </c>
      <c r="P53" s="170">
        <f>'Table de mortalité F'!AS84</f>
        <v>0.22945956407697191</v>
      </c>
      <c r="Q53" s="170">
        <f>'Table de mortalité F'!AT84</f>
        <v>0.22842699603862554</v>
      </c>
      <c r="R53" s="170">
        <f>'Table de mortalité F'!AU84</f>
        <v>0.22742191725605559</v>
      </c>
      <c r="S53" s="170">
        <f>'Table de mortalité F'!AV84</f>
        <v>0.22642126082012895</v>
      </c>
      <c r="T53" s="170">
        <f>'Table de mortalité F'!AW84</f>
        <v>0.22542500727252041</v>
      </c>
      <c r="U53" s="170">
        <f>'Table de mortalité F'!AX84</f>
        <v>0.22443313724052133</v>
      </c>
      <c r="V53" s="170">
        <f>'Table de mortalité F'!AY84</f>
        <v>0.22344563143666304</v>
      </c>
      <c r="W53" s="170">
        <f>'Table de mortalité F'!AZ84</f>
        <v>0.22246247065834174</v>
      </c>
      <c r="X53" s="170">
        <f>'Table de mortalité F'!BA84</f>
        <v>0.22148363578744504</v>
      </c>
      <c r="Y53" s="170">
        <f>'Table de mortalité F'!BB84</f>
        <v>0.22050910778998029</v>
      </c>
      <c r="Z53" s="170">
        <f>'Table de mortalité F'!BC84</f>
        <v>0.21953886771570438</v>
      </c>
      <c r="AA53" s="170">
        <f>'Table de mortalité F'!BD84</f>
        <v>0.21857289669775529</v>
      </c>
      <c r="AB53" s="170">
        <f>'Table de mortalité F'!BE84</f>
        <v>0.21761117595228519</v>
      </c>
      <c r="AC53" s="170">
        <f>'Table de mortalité F'!BF84</f>
        <v>0.21665368677809513</v>
      </c>
      <c r="AD53" s="170">
        <f>'Table de mortalité F'!BG84</f>
        <v>0.21570041055627151</v>
      </c>
      <c r="AE53" s="170">
        <f>'Table de mortalité F'!BH84</f>
        <v>0.21475132874982392</v>
      </c>
      <c r="AF53" s="170">
        <f>'Table de mortalité F'!BI84</f>
        <v>0.21380642290332469</v>
      </c>
      <c r="AG53" s="170">
        <f>AF53*(1-'Table de mortalité F'!$AC84)</f>
        <v>0.21286567464255007</v>
      </c>
      <c r="AH53" s="170">
        <f>AG53*(1-'Table de mortalité F'!$AC84)</f>
        <v>0.21192906567412287</v>
      </c>
      <c r="AI53" s="170">
        <f>AH53*(1-'Table de mortalité F'!$AC84)</f>
        <v>0.21099657778515674</v>
      </c>
      <c r="AJ53" s="170">
        <f>AI53*(1-'Table de mortalité F'!$AC84)</f>
        <v>0.21006819284290207</v>
      </c>
      <c r="AK53" s="170">
        <f>AJ53*(1-'Table de mortalité F'!$AC84)</f>
        <v>0.2091438927943933</v>
      </c>
      <c r="AL53" s="170">
        <f>AK53*(1-'Table de mortalité F'!$AC84)</f>
        <v>0.20822365966609799</v>
      </c>
      <c r="AM53" s="170">
        <f>AL53*(1-'Table de mortalité F'!$AC84)</f>
        <v>0.20730747556356716</v>
      </c>
      <c r="AN53" s="170">
        <f>AM53*(1-'Table de mortalité F'!$AC84)</f>
        <v>0.20639532267108746</v>
      </c>
      <c r="AO53" s="170">
        <f>AN53*(1-'Table de mortalité F'!$AC84)</f>
        <v>0.20548718325133469</v>
      </c>
      <c r="AP53" s="170">
        <f>AO53*(1-'Table de mortalité F'!$AC84)</f>
        <v>0.20458303964502883</v>
      </c>
      <c r="AQ53" s="170">
        <f>AP53*(1-'Table de mortalité F'!$AC84)</f>
        <v>0.2036828742705907</v>
      </c>
      <c r="AR53" s="170">
        <f>AQ53*(1-'Table de mortalité F'!$AC84)</f>
        <v>0.20278666962380013</v>
      </c>
      <c r="AS53" s="170">
        <f>AR53*(1-'Table de mortalité F'!$AC84)</f>
        <v>0.20189440827745542</v>
      </c>
      <c r="AT53" s="170">
        <f>AS53*(1-'Table de mortalité F'!$AC84)</f>
        <v>0.20100607288103461</v>
      </c>
      <c r="AU53" s="170">
        <f>AT53*(1-'Table de mortalité F'!$AC84)</f>
        <v>0.20012164616035807</v>
      </c>
      <c r="AV53" s="170">
        <f>AU53*(1-'Table de mortalité F'!$AC84)</f>
        <v>0.1992411109172525</v>
      </c>
      <c r="AW53" s="170">
        <f>AV53*(1-'Table de mortalité F'!$AC84)</f>
        <v>0.1983644500292166</v>
      </c>
      <c r="AX53" s="170">
        <f>AW53*(1-'Table de mortalité F'!$AC84)</f>
        <v>0.19749164644908807</v>
      </c>
      <c r="AY53" s="170">
        <f>AX53*(1-'Table de mortalité F'!$AC84)</f>
        <v>0.19662268320471207</v>
      </c>
      <c r="AZ53" s="170">
        <f>AY53*(1-'Table de mortalité F'!$AC84)</f>
        <v>0.19575754339861134</v>
      </c>
      <c r="BA53" s="170">
        <f>AZ53*(1-'Table de mortalité F'!$AC84)</f>
        <v>0.19489621020765746</v>
      </c>
      <c r="BB53" s="170">
        <f>BA53*(1-'Table de mortalité F'!$AC84)</f>
        <v>0.19403866688274377</v>
      </c>
      <c r="BC53" s="170">
        <f>BB53*(1-'Table de mortalité F'!$AC84)</f>
        <v>0.19318489674845971</v>
      </c>
      <c r="BD53" s="170">
        <f>BC53*(1-'Table de mortalité F'!$AC84)</f>
        <v>0.19233488320276648</v>
      </c>
      <c r="BE53" s="170">
        <f>BD53*(1-'Table de mortalité F'!$AC84)</f>
        <v>0.19148860971667431</v>
      </c>
      <c r="BF53" s="170">
        <f>BE53*(1-'Table de mortalité F'!$AC84)</f>
        <v>0.19064605983392094</v>
      </c>
      <c r="BG53" s="170">
        <f>BF53*(1-'Table de mortalité F'!$AC84)</f>
        <v>0.18980721717065169</v>
      </c>
      <c r="BH53" s="170">
        <f>BG53*(1-'Table de mortalité F'!$AC84)</f>
        <v>0.18897206541510084</v>
      </c>
      <c r="BI53" s="170">
        <f>BH53*(1-'Table de mortalité F'!$AC84)</f>
        <v>0.1881405883272744</v>
      </c>
      <c r="BJ53" s="170">
        <f>BI53*(1-'Table de mortalité F'!$AC84)</f>
        <v>0.18731276973863439</v>
      </c>
      <c r="BK53" s="170">
        <f>BJ53*(1-'Table de mortalité F'!$AC84)</f>
        <v>0.1864885935517844</v>
      </c>
      <c r="BL53" s="170">
        <f>BK53*(1-'Table de mortalité F'!$AC84)</f>
        <v>0.18566804374015655</v>
      </c>
      <c r="BM53" s="170">
        <f>BL53*(1-'Table de mortalité F'!$AC84)</f>
        <v>0.18485110434769986</v>
      </c>
      <c r="BN53" s="170">
        <f>BM53*(1-'Table de mortalité F'!$AC84)</f>
        <v>0.18403775948856999</v>
      </c>
      <c r="BO53" s="170">
        <f>BN53*(1-'Table de mortalité F'!$AC84)</f>
        <v>0.18322799334682027</v>
      </c>
      <c r="BP53" s="170">
        <f>BO53*(1-'Table de mortalité F'!$AC84)</f>
        <v>0.18242179017609428</v>
      </c>
      <c r="BQ53" s="170">
        <f>BP53*(1-'Table de mortalité F'!$AC84)</f>
        <v>0.18161913429931947</v>
      </c>
      <c r="BR53" s="170">
        <f>BQ53*(1-'Table de mortalité F'!$AC84)</f>
        <v>0.18082001010840248</v>
      </c>
      <c r="BS53" s="170">
        <f>BR53*(1-'Table de mortalité F'!$AC84)</f>
        <v>0.18002440206392553</v>
      </c>
      <c r="BT53" s="170">
        <f>BS53*(1-'Table de mortalité F'!$AC84)</f>
        <v>0.17923229469484428</v>
      </c>
      <c r="BU53" s="170">
        <f>BT53*(1-'Table de mortalité F'!$AC84)</f>
        <v>0.17844367259818697</v>
      </c>
      <c r="BV53" s="170">
        <f>BU53*(1-'Table de mortalité F'!$AC84)</f>
        <v>0.17765852043875496</v>
      </c>
      <c r="BW53" s="170">
        <f>BV53*(1-'Table de mortalité F'!$AC84)</f>
        <v>0.17687682294882445</v>
      </c>
      <c r="BX53" s="170">
        <f>BW53*(1-'Table de mortalité F'!$AC84)</f>
        <v>0.17609856492784964</v>
      </c>
      <c r="BY53" s="170">
        <f>BX53*(1-'Table de mortalité F'!$AC84)</f>
        <v>0.1753237312421671</v>
      </c>
      <c r="BZ53" s="170">
        <f>BY53*(1-'Table de mortalité F'!$AC84)</f>
        <v>0.17455230682470158</v>
      </c>
      <c r="CA53" s="170">
        <f>BZ53*(1-'Table de mortalité F'!$AC84)</f>
        <v>0.17378427667467289</v>
      </c>
      <c r="CB53" s="170">
        <f>CA53*(1-'Table de mortalité F'!$AC84)</f>
        <v>0.17301962585730432</v>
      </c>
      <c r="CC53" s="170">
        <f>CB53*(1-'Table de mortalité F'!$AC84)</f>
        <v>0.1722583395035322</v>
      </c>
      <c r="CD53" s="170">
        <f>CC53*(1-'Table de mortalité F'!$AC84)</f>
        <v>0.17150040280971665</v>
      </c>
      <c r="CE53" s="170">
        <f>CD53*(1-'Table de mortalité F'!$AC84)</f>
        <v>0.1707458010373539</v>
      </c>
      <c r="CF53" s="170">
        <f>CE53*(1-'Table de mortalité F'!$AC84)</f>
        <v>0.16999451951278954</v>
      </c>
      <c r="CG53" s="170">
        <f>CF53*(1-'Table de mortalité F'!$AC84)</f>
        <v>0.16924654362693328</v>
      </c>
      <c r="CH53" s="170">
        <f>CG53*(1-'Table de mortalité F'!$AC84)</f>
        <v>0.16850185883497479</v>
      </c>
      <c r="CI53" s="170">
        <f>CH53*(1-'Table de mortalité F'!$AC84)</f>
        <v>0.1677604506561009</v>
      </c>
      <c r="CJ53" s="170">
        <f>CI53*(1-'Table de mortalité F'!$AC84)</f>
        <v>0.16702230467321405</v>
      </c>
      <c r="CK53" s="170">
        <f>CJ53*(1-'Table de mortalité F'!$AC84)</f>
        <v>0.16628740653265192</v>
      </c>
      <c r="CL53" s="170">
        <f>CK53*(1-'Table de mortalité F'!$AC84)</f>
        <v>0.16555574194390826</v>
      </c>
      <c r="CM53" s="170">
        <f>CL53*(1-'Table de mortalité F'!$AC84)</f>
        <v>0.16482729667935508</v>
      </c>
      <c r="CN53" s="170">
        <f>CM53*(1-'Table de mortalité F'!$AC84)</f>
        <v>0.16410205657396593</v>
      </c>
      <c r="CO53" s="170">
        <f>CN53*(1-'Table de mortalité F'!$AC84)</f>
        <v>0.16338000752504048</v>
      </c>
      <c r="CP53" s="170">
        <f>CO53*(1-'Table de mortalité F'!$AC84)</f>
        <v>0.16266113549193031</v>
      </c>
      <c r="CQ53" s="170">
        <f>CP53*(1-'Table de mortalité F'!$AC84)</f>
        <v>0.16194542649576582</v>
      </c>
      <c r="CR53" s="170">
        <f>CQ53*(1-'Table de mortalité F'!$AC84)</f>
        <v>0.16123286661918446</v>
      </c>
      <c r="CS53" s="170">
        <f>CR53*(1-'Table de mortalité F'!$AC84)</f>
        <v>0.16052344200606006</v>
      </c>
      <c r="CT53" s="170">
        <f>CS53*(1-'Table de mortalité F'!$AC84)</f>
        <v>0.15981713886123339</v>
      </c>
      <c r="CU53" s="170">
        <f>CT53*(1-'Table de mortalité F'!$AC84)</f>
        <v>0.15911394345024396</v>
      </c>
      <c r="CV53" s="170">
        <f>CU53*(1-'Table de mortalité F'!$AC84)</f>
        <v>0.1584138420990629</v>
      </c>
      <c r="CW53" s="170">
        <f>CV53*(1-'Table de mortalité F'!$AC84)</f>
        <v>0.15771682119382702</v>
      </c>
      <c r="CX53" s="170">
        <f>CW53*(1-'Table de mortalité F'!$AC84)</f>
        <v>0.15702286718057418</v>
      </c>
      <c r="CY53" s="170">
        <f>CX53*(1-'Table de mortalité F'!$AC84)</f>
        <v>0.15633196656497966</v>
      </c>
      <c r="CZ53" s="170">
        <f>CY53*(1-'Table de mortalité F'!$AC84)</f>
        <v>0.15564410591209377</v>
      </c>
      <c r="DA53" s="170">
        <f>CZ53*(1-'Table de mortalité F'!$AC84)</f>
        <v>0.15495927184608055</v>
      </c>
      <c r="DB53" s="170">
        <f>DA53*(1-'Table de mortalité F'!$AC84)</f>
        <v>0.1542774510499578</v>
      </c>
      <c r="DC53" s="170">
        <f>DB53*(1-'Table de mortalité F'!$AC84)</f>
        <v>0.15359863026533799</v>
      </c>
      <c r="DD53" s="170">
        <f>DC53*(1-'Table de mortalité F'!$AC84)</f>
        <v>0.15292279629217051</v>
      </c>
      <c r="DE53" s="170">
        <f>DD53*(1-'Table de mortalité F'!$AC84)</f>
        <v>0.15224993598848496</v>
      </c>
      <c r="DF53" s="170">
        <f>DE53*(1-'Table de mortalité F'!$AC84)</f>
        <v>0.15158003627013564</v>
      </c>
      <c r="DG53" s="170">
        <f>DF53*(1-'Table de mortalité F'!$AC84)</f>
        <v>0.15091308411054705</v>
      </c>
      <c r="DH53" s="170">
        <f>DG53*(1-'Table de mortalité F'!$AC84)</f>
        <v>0.15024906654046064</v>
      </c>
      <c r="DI53" s="170">
        <f>DH53*(1-'Table de mortalité F'!$AC84)</f>
        <v>0.14958797064768262</v>
      </c>
      <c r="DJ53" s="170">
        <f>DI53*(1-'Table de mortalité F'!$AC84)</f>
        <v>0.14892978357683281</v>
      </c>
      <c r="DK53" s="170">
        <f>DJ53*(1-'Table de mortalité F'!$AC84)</f>
        <v>0.14827449252909475</v>
      </c>
    </row>
    <row r="54" spans="1:115" x14ac:dyDescent="0.25">
      <c r="A54" s="16"/>
      <c r="B54" s="16">
        <v>98</v>
      </c>
      <c r="C54" s="16"/>
      <c r="D54" s="170">
        <f>'Table de mortalité F'!AG85</f>
        <v>0.26967000000000002</v>
      </c>
      <c r="E54" s="170">
        <f>'Table de mortalité F'!AH85</f>
        <v>0.26829468300000003</v>
      </c>
      <c r="F54" s="170">
        <f>'Table de mortalité F'!AI85</f>
        <v>0.26698003905330003</v>
      </c>
      <c r="G54" s="170">
        <f>'Table de mortalité F'!AJ85</f>
        <v>0.26572523286974953</v>
      </c>
      <c r="H54" s="170">
        <f>'Table de mortalité F'!AK85</f>
        <v>0.26450289679854866</v>
      </c>
      <c r="I54" s="170">
        <f>'Table de mortalité F'!AL85</f>
        <v>0.26333908405263506</v>
      </c>
      <c r="J54" s="170">
        <f>'Table de mortalité F'!AM85</f>
        <v>0.26220672599120876</v>
      </c>
      <c r="K54" s="170">
        <f>'Table de mortalité F'!AN85</f>
        <v>0.2611316784146448</v>
      </c>
      <c r="L54" s="170">
        <f>'Table de mortalité F'!AO85</f>
        <v>0.26008715170098623</v>
      </c>
      <c r="M54" s="170">
        <f>'Table de mortalité F'!AP85</f>
        <v>0.25904680309418227</v>
      </c>
      <c r="N54" s="170">
        <f>'Table de mortalité F'!AQ85</f>
        <v>0.25803652056211496</v>
      </c>
      <c r="O54" s="170">
        <f>'Table de mortalité F'!AR85</f>
        <v>0.25705598178397893</v>
      </c>
      <c r="P54" s="170">
        <f>'Table de mortalité F'!AS85</f>
        <v>0.25607916905319977</v>
      </c>
      <c r="Q54" s="170">
        <f>'Table de mortalité F'!AT85</f>
        <v>0.25513167612770293</v>
      </c>
      <c r="R54" s="170">
        <f>'Table de mortalité F'!AU85</f>
        <v>0.25418768892603044</v>
      </c>
      <c r="S54" s="170">
        <f>'Table de mortalité F'!AV85</f>
        <v>0.25327261324589673</v>
      </c>
      <c r="T54" s="170">
        <f>'Table de mortalité F'!AW85</f>
        <v>0.25236083183821151</v>
      </c>
      <c r="U54" s="170">
        <f>'Table de mortalité F'!AX85</f>
        <v>0.25145233284359392</v>
      </c>
      <c r="V54" s="170">
        <f>'Table de mortalité F'!AY85</f>
        <v>0.25054710444535699</v>
      </c>
      <c r="W54" s="170">
        <f>'Table de mortalité F'!AZ85</f>
        <v>0.24964513486935369</v>
      </c>
      <c r="X54" s="170">
        <f>'Table de mortalité F'!BA85</f>
        <v>0.248746412383824</v>
      </c>
      <c r="Y54" s="170">
        <f>'Table de mortalité F'!BB85</f>
        <v>0.24785092529924221</v>
      </c>
      <c r="Z54" s="170">
        <f>'Table de mortalité F'!BC85</f>
        <v>0.24695866196816493</v>
      </c>
      <c r="AA54" s="170">
        <f>'Table de mortalité F'!BD85</f>
        <v>0.24606961078507952</v>
      </c>
      <c r="AB54" s="170">
        <f>'Table de mortalité F'!BE85</f>
        <v>0.24518376018625324</v>
      </c>
      <c r="AC54" s="170">
        <f>'Table de mortalité F'!BF85</f>
        <v>0.24430109864958272</v>
      </c>
      <c r="AD54" s="170">
        <f>'Table de mortalité F'!BG85</f>
        <v>0.2434216146944442</v>
      </c>
      <c r="AE54" s="170">
        <f>'Table de mortalité F'!BH85</f>
        <v>0.24254529688154419</v>
      </c>
      <c r="AF54" s="170">
        <f>'Table de mortalité F'!BI85</f>
        <v>0.24167213381277061</v>
      </c>
      <c r="AG54" s="170">
        <f>AF54*(1-'Table de mortalité F'!$AC85)</f>
        <v>0.24080211413104463</v>
      </c>
      <c r="AH54" s="170">
        <f>AG54*(1-'Table de mortalité F'!$AC85)</f>
        <v>0.23993522652017285</v>
      </c>
      <c r="AI54" s="170">
        <f>AH54*(1-'Table de mortalité F'!$AC85)</f>
        <v>0.23907145970470023</v>
      </c>
      <c r="AJ54" s="170">
        <f>AI54*(1-'Table de mortalité F'!$AC85)</f>
        <v>0.23821080244976331</v>
      </c>
      <c r="AK54" s="170">
        <f>AJ54*(1-'Table de mortalité F'!$AC85)</f>
        <v>0.23735324356094414</v>
      </c>
      <c r="AL54" s="170">
        <f>AK54*(1-'Table de mortalité F'!$AC85)</f>
        <v>0.23649877188412474</v>
      </c>
      <c r="AM54" s="170">
        <f>AL54*(1-'Table de mortalité F'!$AC85)</f>
        <v>0.23564737630534188</v>
      </c>
      <c r="AN54" s="170">
        <f>AM54*(1-'Table de mortalité F'!$AC85)</f>
        <v>0.23479904575064264</v>
      </c>
      <c r="AO54" s="170">
        <f>AN54*(1-'Table de mortalité F'!$AC85)</f>
        <v>0.23395376918594032</v>
      </c>
      <c r="AP54" s="170">
        <f>AO54*(1-'Table de mortalité F'!$AC85)</f>
        <v>0.23311153561687092</v>
      </c>
      <c r="AQ54" s="170">
        <f>AP54*(1-'Table de mortalité F'!$AC85)</f>
        <v>0.23227233408865017</v>
      </c>
      <c r="AR54" s="170">
        <f>AQ54*(1-'Table de mortalité F'!$AC85)</f>
        <v>0.23143615368593101</v>
      </c>
      <c r="AS54" s="170">
        <f>AR54*(1-'Table de mortalité F'!$AC85)</f>
        <v>0.23060298353266165</v>
      </c>
      <c r="AT54" s="170">
        <f>AS54*(1-'Table de mortalité F'!$AC85)</f>
        <v>0.22977281279194406</v>
      </c>
      <c r="AU54" s="170">
        <f>AT54*(1-'Table de mortalité F'!$AC85)</f>
        <v>0.22894563066589305</v>
      </c>
      <c r="AV54" s="170">
        <f>AU54*(1-'Table de mortalité F'!$AC85)</f>
        <v>0.22812142639549582</v>
      </c>
      <c r="AW54" s="170">
        <f>AV54*(1-'Table de mortalité F'!$AC85)</f>
        <v>0.22730018926047202</v>
      </c>
      <c r="AX54" s="170">
        <f>AW54*(1-'Table de mortalité F'!$AC85)</f>
        <v>0.22648190857913431</v>
      </c>
      <c r="AY54" s="170">
        <f>AX54*(1-'Table de mortalité F'!$AC85)</f>
        <v>0.22566657370824941</v>
      </c>
      <c r="AZ54" s="170">
        <f>AY54*(1-'Table de mortalité F'!$AC85)</f>
        <v>0.2248541740428997</v>
      </c>
      <c r="BA54" s="170">
        <f>AZ54*(1-'Table de mortalité F'!$AC85)</f>
        <v>0.22404469901634524</v>
      </c>
      <c r="BB54" s="170">
        <f>BA54*(1-'Table de mortalité F'!$AC85)</f>
        <v>0.22323813809988638</v>
      </c>
      <c r="BC54" s="170">
        <f>BB54*(1-'Table de mortalité F'!$AC85)</f>
        <v>0.22243448080272679</v>
      </c>
      <c r="BD54" s="170">
        <f>BC54*(1-'Table de mortalité F'!$AC85)</f>
        <v>0.22163371667183696</v>
      </c>
      <c r="BE54" s="170">
        <f>BD54*(1-'Table de mortalité F'!$AC85)</f>
        <v>0.22083583529181833</v>
      </c>
      <c r="BF54" s="170">
        <f>BE54*(1-'Table de mortalité F'!$AC85)</f>
        <v>0.22004082628476776</v>
      </c>
      <c r="BG54" s="170">
        <f>BF54*(1-'Table de mortalité F'!$AC85)</f>
        <v>0.21924867931014258</v>
      </c>
      <c r="BH54" s="170">
        <f>BG54*(1-'Table de mortalité F'!$AC85)</f>
        <v>0.21845938406462606</v>
      </c>
      <c r="BI54" s="170">
        <f>BH54*(1-'Table de mortalité F'!$AC85)</f>
        <v>0.21767293028199339</v>
      </c>
      <c r="BJ54" s="170">
        <f>BI54*(1-'Table de mortalité F'!$AC85)</f>
        <v>0.21688930773297821</v>
      </c>
      <c r="BK54" s="170">
        <f>BJ54*(1-'Table de mortalité F'!$AC85)</f>
        <v>0.21610850622513947</v>
      </c>
      <c r="BL54" s="170">
        <f>BK54*(1-'Table de mortalité F'!$AC85)</f>
        <v>0.21533051560272895</v>
      </c>
      <c r="BM54" s="170">
        <f>BL54*(1-'Table de mortalité F'!$AC85)</f>
        <v>0.21455532574655911</v>
      </c>
      <c r="BN54" s="170">
        <f>BM54*(1-'Table de mortalité F'!$AC85)</f>
        <v>0.21378292657387149</v>
      </c>
      <c r="BO54" s="170">
        <f>BN54*(1-'Table de mortalité F'!$AC85)</f>
        <v>0.21301330803820553</v>
      </c>
      <c r="BP54" s="170">
        <f>BO54*(1-'Table de mortalité F'!$AC85)</f>
        <v>0.21224646012926798</v>
      </c>
      <c r="BQ54" s="170">
        <f>BP54*(1-'Table de mortalité F'!$AC85)</f>
        <v>0.21148237287280261</v>
      </c>
      <c r="BR54" s="170">
        <f>BQ54*(1-'Table de mortalité F'!$AC85)</f>
        <v>0.21072103633046052</v>
      </c>
      <c r="BS54" s="170">
        <f>BR54*(1-'Table de mortalité F'!$AC85)</f>
        <v>0.20996244059967084</v>
      </c>
      <c r="BT54" s="170">
        <f>BS54*(1-'Table de mortalité F'!$AC85)</f>
        <v>0.20920657581351201</v>
      </c>
      <c r="BU54" s="170">
        <f>BT54*(1-'Table de mortalité F'!$AC85)</f>
        <v>0.20845343214058337</v>
      </c>
      <c r="BV54" s="170">
        <f>BU54*(1-'Table de mortalité F'!$AC85)</f>
        <v>0.20770299978487727</v>
      </c>
      <c r="BW54" s="170">
        <f>BV54*(1-'Table de mortalité F'!$AC85)</f>
        <v>0.2069552689856517</v>
      </c>
      <c r="BX54" s="170">
        <f>BW54*(1-'Table de mortalité F'!$AC85)</f>
        <v>0.20621023001730335</v>
      </c>
      <c r="BY54" s="170">
        <f>BX54*(1-'Table de mortalité F'!$AC85)</f>
        <v>0.20546787318924103</v>
      </c>
      <c r="BZ54" s="170">
        <f>BY54*(1-'Table de mortalité F'!$AC85)</f>
        <v>0.20472818884575975</v>
      </c>
      <c r="CA54" s="170">
        <f>BZ54*(1-'Table de mortalité F'!$AC85)</f>
        <v>0.20399116736591499</v>
      </c>
      <c r="CB54" s="170">
        <f>CA54*(1-'Table de mortalité F'!$AC85)</f>
        <v>0.2032567991633977</v>
      </c>
      <c r="CC54" s="170">
        <f>CB54*(1-'Table de mortalité F'!$AC85)</f>
        <v>0.20252507468640946</v>
      </c>
      <c r="CD54" s="170">
        <f>CC54*(1-'Table de mortalité F'!$AC85)</f>
        <v>0.20179598441753838</v>
      </c>
      <c r="CE54" s="170">
        <f>CD54*(1-'Table de mortalité F'!$AC85)</f>
        <v>0.20106951887363522</v>
      </c>
      <c r="CF54" s="170">
        <f>CE54*(1-'Table de mortalité F'!$AC85)</f>
        <v>0.20034566860569011</v>
      </c>
      <c r="CG54" s="170">
        <f>CF54*(1-'Table de mortalité F'!$AC85)</f>
        <v>0.19962442419870963</v>
      </c>
      <c r="CH54" s="170">
        <f>CG54*(1-'Table de mortalité F'!$AC85)</f>
        <v>0.19890577627159425</v>
      </c>
      <c r="CI54" s="170">
        <f>CH54*(1-'Table de mortalité F'!$AC85)</f>
        <v>0.1981897154770165</v>
      </c>
      <c r="CJ54" s="170">
        <f>CI54*(1-'Table de mortalité F'!$AC85)</f>
        <v>0.19747623250129923</v>
      </c>
      <c r="CK54" s="170">
        <f>CJ54*(1-'Table de mortalité F'!$AC85)</f>
        <v>0.19676531806429454</v>
      </c>
      <c r="CL54" s="170">
        <f>CK54*(1-'Table de mortalité F'!$AC85)</f>
        <v>0.19605696291926306</v>
      </c>
      <c r="CM54" s="170">
        <f>CL54*(1-'Table de mortalité F'!$AC85)</f>
        <v>0.1953511578527537</v>
      </c>
      <c r="CN54" s="170">
        <f>CM54*(1-'Table de mortalité F'!$AC85)</f>
        <v>0.19464789368448376</v>
      </c>
      <c r="CO54" s="170">
        <f>CN54*(1-'Table de mortalité F'!$AC85)</f>
        <v>0.19394716126721961</v>
      </c>
      <c r="CP54" s="170">
        <f>CO54*(1-'Table de mortalité F'!$AC85)</f>
        <v>0.19324895148665761</v>
      </c>
      <c r="CQ54" s="170">
        <f>CP54*(1-'Table de mortalité F'!$AC85)</f>
        <v>0.19255325526130562</v>
      </c>
      <c r="CR54" s="170">
        <f>CQ54*(1-'Table de mortalité F'!$AC85)</f>
        <v>0.1918600635423649</v>
      </c>
      <c r="CS54" s="170">
        <f>CR54*(1-'Table de mortalité F'!$AC85)</f>
        <v>0.19116936731361237</v>
      </c>
      <c r="CT54" s="170">
        <f>CS54*(1-'Table de mortalité F'!$AC85)</f>
        <v>0.19048115759128334</v>
      </c>
      <c r="CU54" s="170">
        <f>CT54*(1-'Table de mortalité F'!$AC85)</f>
        <v>0.18979542542395472</v>
      </c>
      <c r="CV54" s="170">
        <f>CU54*(1-'Table de mortalité F'!$AC85)</f>
        <v>0.18911216189242847</v>
      </c>
      <c r="CW54" s="170">
        <f>CV54*(1-'Table de mortalité F'!$AC85)</f>
        <v>0.18843135810961573</v>
      </c>
      <c r="CX54" s="170">
        <f>CW54*(1-'Table de mortalité F'!$AC85)</f>
        <v>0.1877530052204211</v>
      </c>
      <c r="CY54" s="170">
        <f>CX54*(1-'Table de mortalité F'!$AC85)</f>
        <v>0.18707709440162756</v>
      </c>
      <c r="CZ54" s="170">
        <f>CY54*(1-'Table de mortalité F'!$AC85)</f>
        <v>0.1864036168617817</v>
      </c>
      <c r="DA54" s="170">
        <f>CZ54*(1-'Table de mortalité F'!$AC85)</f>
        <v>0.18573256384107928</v>
      </c>
      <c r="DB54" s="170">
        <f>DA54*(1-'Table de mortalité F'!$AC85)</f>
        <v>0.18506392661125137</v>
      </c>
      <c r="DC54" s="170">
        <f>DB54*(1-'Table de mortalité F'!$AC85)</f>
        <v>0.18439769647545085</v>
      </c>
      <c r="DD54" s="170">
        <f>DC54*(1-'Table de mortalité F'!$AC85)</f>
        <v>0.18373386476813922</v>
      </c>
      <c r="DE54" s="170">
        <f>DD54*(1-'Table de mortalité F'!$AC85)</f>
        <v>0.18307242285497391</v>
      </c>
      <c r="DF54" s="170">
        <f>DE54*(1-'Table de mortalité F'!$AC85)</f>
        <v>0.18241336213269599</v>
      </c>
      <c r="DG54" s="170">
        <f>DF54*(1-'Table de mortalité F'!$AC85)</f>
        <v>0.18175667402901827</v>
      </c>
      <c r="DH54" s="170">
        <f>DG54*(1-'Table de mortalité F'!$AC85)</f>
        <v>0.18110235000251379</v>
      </c>
      <c r="DI54" s="170">
        <f>DH54*(1-'Table de mortalité F'!$AC85)</f>
        <v>0.18045038154250473</v>
      </c>
      <c r="DJ54" s="170">
        <f>DI54*(1-'Table de mortalité F'!$AC85)</f>
        <v>0.17980076016895169</v>
      </c>
      <c r="DK54" s="170">
        <f>DJ54*(1-'Table de mortalité F'!$AC85)</f>
        <v>0.17915347743234344</v>
      </c>
    </row>
    <row r="55" spans="1:115" x14ac:dyDescent="0.25">
      <c r="A55" s="16"/>
      <c r="B55" s="16">
        <v>99</v>
      </c>
      <c r="C55" s="16"/>
      <c r="D55" s="170">
        <f>'Table de mortalité F'!AG86</f>
        <v>0.29468</v>
      </c>
      <c r="E55" s="170">
        <f>'Table de mortalité F'!AH86</f>
        <v>0.29338340800000001</v>
      </c>
      <c r="F55" s="170">
        <f>'Table de mortalité F'!AI86</f>
        <v>0.29215119768640002</v>
      </c>
      <c r="G55" s="170">
        <f>'Table de mortalité F'!AJ86</f>
        <v>0.29098259289565442</v>
      </c>
      <c r="H55" s="170">
        <f>'Table de mortalité F'!AK86</f>
        <v>0.28984776078336139</v>
      </c>
      <c r="I55" s="170">
        <f>'Table de mortalité F'!AL86</f>
        <v>0.28877532406846296</v>
      </c>
      <c r="J55" s="170">
        <f>'Table de mortalité F'!AM86</f>
        <v>0.28773573290181648</v>
      </c>
      <c r="K55" s="170">
        <f>'Table de mortalité F'!AN86</f>
        <v>0.28672865783666013</v>
      </c>
      <c r="L55" s="170">
        <f>'Table de mortalité F'!AO86</f>
        <v>0.28578245326579915</v>
      </c>
      <c r="M55" s="170">
        <f>'Table de mortalité F'!AP86</f>
        <v>0.2848679494153486</v>
      </c>
      <c r="N55" s="170">
        <f>'Table de mortalité F'!AQ86</f>
        <v>0.28395637197721951</v>
      </c>
      <c r="O55" s="170">
        <f>'Table de mortalité F'!AR86</f>
        <v>0.28307610722409016</v>
      </c>
      <c r="P55" s="170">
        <f>'Table de mortalité F'!AS86</f>
        <v>0.28222687890241788</v>
      </c>
      <c r="Q55" s="170">
        <f>'Table de mortalité F'!AT86</f>
        <v>0.28138019826571065</v>
      </c>
      <c r="R55" s="170">
        <f>'Table de mortalité F'!AU86</f>
        <v>0.28056419569074009</v>
      </c>
      <c r="S55" s="170">
        <f>'Table de mortalité F'!AV86</f>
        <v>0.27975055952323696</v>
      </c>
      <c r="T55" s="170">
        <f>'Table de mortalité F'!AW86</f>
        <v>0.2789672579565719</v>
      </c>
      <c r="U55" s="170">
        <f>'Table de mortalité F'!AX86</f>
        <v>0.2781861496342935</v>
      </c>
      <c r="V55" s="170">
        <f>'Table de mortalité F'!AY86</f>
        <v>0.27740722841531745</v>
      </c>
      <c r="W55" s="170">
        <f>'Table de mortalité F'!AZ86</f>
        <v>0.27663048817575453</v>
      </c>
      <c r="X55" s="170">
        <f>'Table de mortalité F'!BA86</f>
        <v>0.2758559228088624</v>
      </c>
      <c r="Y55" s="170">
        <f>'Table de mortalité F'!BB86</f>
        <v>0.2750835262249976</v>
      </c>
      <c r="Z55" s="170">
        <f>'Table de mortalité F'!BC86</f>
        <v>0.27431329235156759</v>
      </c>
      <c r="AA55" s="170">
        <f>'Table de mortalité F'!BD86</f>
        <v>0.27354521513298319</v>
      </c>
      <c r="AB55" s="170">
        <f>'Table de mortalité F'!BE86</f>
        <v>0.27277928853061084</v>
      </c>
      <c r="AC55" s="170">
        <f>'Table de mortalité F'!BF86</f>
        <v>0.2720155065227251</v>
      </c>
      <c r="AD55" s="170">
        <f>'Table de mortalité F'!BG86</f>
        <v>0.27125386310446148</v>
      </c>
      <c r="AE55" s="170">
        <f>'Table de mortalité F'!BH86</f>
        <v>0.27049435228776897</v>
      </c>
      <c r="AF55" s="170">
        <f>'Table de mortalité F'!BI86</f>
        <v>0.26973696810136322</v>
      </c>
      <c r="AG55" s="170">
        <f>AF55*(1-'Table de mortalité F'!$AC86)</f>
        <v>0.26898170459067938</v>
      </c>
      <c r="AH55" s="170">
        <f>AG55*(1-'Table de mortalité F'!$AC86)</f>
        <v>0.26822855581782545</v>
      </c>
      <c r="AI55" s="170">
        <f>AH55*(1-'Table de mortalité F'!$AC86)</f>
        <v>0.26747751586153551</v>
      </c>
      <c r="AJ55" s="170">
        <f>AI55*(1-'Table de mortalité F'!$AC86)</f>
        <v>0.2667285788171232</v>
      </c>
      <c r="AK55" s="170">
        <f>AJ55*(1-'Table de mortalité F'!$AC86)</f>
        <v>0.26598173879643522</v>
      </c>
      <c r="AL55" s="170">
        <f>AK55*(1-'Table de mortalité F'!$AC86)</f>
        <v>0.2652369899278052</v>
      </c>
      <c r="AM55" s="170">
        <f>AL55*(1-'Table de mortalité F'!$AC86)</f>
        <v>0.26449432635600734</v>
      </c>
      <c r="AN55" s="170">
        <f>AM55*(1-'Table de mortalité F'!$AC86)</f>
        <v>0.26375374224221049</v>
      </c>
      <c r="AO55" s="170">
        <f>AN55*(1-'Table de mortalité F'!$AC86)</f>
        <v>0.26301523176393227</v>
      </c>
      <c r="AP55" s="170">
        <f>AO55*(1-'Table de mortalité F'!$AC86)</f>
        <v>0.26227878911499325</v>
      </c>
      <c r="AQ55" s="170">
        <f>AP55*(1-'Table de mortalité F'!$AC86)</f>
        <v>0.26154440850547128</v>
      </c>
      <c r="AR55" s="170">
        <f>AQ55*(1-'Table de mortalité F'!$AC86)</f>
        <v>0.26081208416165597</v>
      </c>
      <c r="AS55" s="170">
        <f>AR55*(1-'Table de mortalité F'!$AC86)</f>
        <v>0.2600818103260033</v>
      </c>
      <c r="AT55" s="170">
        <f>AS55*(1-'Table de mortalité F'!$AC86)</f>
        <v>0.25935358125709052</v>
      </c>
      <c r="AU55" s="170">
        <f>AT55*(1-'Table de mortalité F'!$AC86)</f>
        <v>0.25862739122957068</v>
      </c>
      <c r="AV55" s="170">
        <f>AU55*(1-'Table de mortalité F'!$AC86)</f>
        <v>0.25790323453412789</v>
      </c>
      <c r="AW55" s="170">
        <f>AV55*(1-'Table de mortalité F'!$AC86)</f>
        <v>0.25718110547743234</v>
      </c>
      <c r="AX55" s="170">
        <f>AW55*(1-'Table de mortalité F'!$AC86)</f>
        <v>0.25646099838209552</v>
      </c>
      <c r="AY55" s="170">
        <f>AX55*(1-'Table de mortalité F'!$AC86)</f>
        <v>0.25574290758662566</v>
      </c>
      <c r="AZ55" s="170">
        <f>AY55*(1-'Table de mortalité F'!$AC86)</f>
        <v>0.25502682744538308</v>
      </c>
      <c r="BA55" s="170">
        <f>AZ55*(1-'Table de mortalité F'!$AC86)</f>
        <v>0.25431275232853601</v>
      </c>
      <c r="BB55" s="170">
        <f>BA55*(1-'Table de mortalité F'!$AC86)</f>
        <v>0.25360067662201607</v>
      </c>
      <c r="BC55" s="170">
        <f>BB55*(1-'Table de mortalité F'!$AC86)</f>
        <v>0.25289059472747444</v>
      </c>
      <c r="BD55" s="170">
        <f>BC55*(1-'Table de mortalité F'!$AC86)</f>
        <v>0.2521825010622375</v>
      </c>
      <c r="BE55" s="170">
        <f>BD55*(1-'Table de mortalité F'!$AC86)</f>
        <v>0.2514763900592632</v>
      </c>
      <c r="BF55" s="170">
        <f>BE55*(1-'Table de mortalité F'!$AC86)</f>
        <v>0.25077225616709725</v>
      </c>
      <c r="BG55" s="170">
        <f>BF55*(1-'Table de mortalité F'!$AC86)</f>
        <v>0.25007009384982937</v>
      </c>
      <c r="BH55" s="170">
        <f>BG55*(1-'Table de mortalité F'!$AC86)</f>
        <v>0.24936989758704983</v>
      </c>
      <c r="BI55" s="170">
        <f>BH55*(1-'Table de mortalité F'!$AC86)</f>
        <v>0.2486716618738061</v>
      </c>
      <c r="BJ55" s="170">
        <f>BI55*(1-'Table de mortalité F'!$AC86)</f>
        <v>0.24797538122055943</v>
      </c>
      <c r="BK55" s="170">
        <f>BJ55*(1-'Table de mortalité F'!$AC86)</f>
        <v>0.24728105015314186</v>
      </c>
      <c r="BL55" s="170">
        <f>BK55*(1-'Table de mortalité F'!$AC86)</f>
        <v>0.24658866321271306</v>
      </c>
      <c r="BM55" s="170">
        <f>BL55*(1-'Table de mortalité F'!$AC86)</f>
        <v>0.24589821495571745</v>
      </c>
      <c r="BN55" s="170">
        <f>BM55*(1-'Table de mortalité F'!$AC86)</f>
        <v>0.24520969995384143</v>
      </c>
      <c r="BO55" s="170">
        <f>BN55*(1-'Table de mortalité F'!$AC86)</f>
        <v>0.24452311279397065</v>
      </c>
      <c r="BP55" s="170">
        <f>BO55*(1-'Table de mortalité F'!$AC86)</f>
        <v>0.24383844807814753</v>
      </c>
      <c r="BQ55" s="170">
        <f>BP55*(1-'Table de mortalité F'!$AC86)</f>
        <v>0.24315570042352871</v>
      </c>
      <c r="BR55" s="170">
        <f>BQ55*(1-'Table de mortalité F'!$AC86)</f>
        <v>0.24247486446234282</v>
      </c>
      <c r="BS55" s="170">
        <f>BR55*(1-'Table de mortalité F'!$AC86)</f>
        <v>0.24179593484184825</v>
      </c>
      <c r="BT55" s="170">
        <f>BS55*(1-'Table de mortalité F'!$AC86)</f>
        <v>0.24111890622429108</v>
      </c>
      <c r="BU55" s="170">
        <f>BT55*(1-'Table de mortalité F'!$AC86)</f>
        <v>0.24044377328686306</v>
      </c>
      <c r="BV55" s="170">
        <f>BU55*(1-'Table de mortalité F'!$AC86)</f>
        <v>0.23977053072165982</v>
      </c>
      <c r="BW55" s="170">
        <f>BV55*(1-'Table de mortalité F'!$AC86)</f>
        <v>0.23909917323563917</v>
      </c>
      <c r="BX55" s="170">
        <f>BW55*(1-'Table de mortalité F'!$AC86)</f>
        <v>0.23842969555057938</v>
      </c>
      <c r="BY55" s="170">
        <f>BX55*(1-'Table de mortalité F'!$AC86)</f>
        <v>0.23776209240303775</v>
      </c>
      <c r="BZ55" s="170">
        <f>BY55*(1-'Table de mortalité F'!$AC86)</f>
        <v>0.23709635854430924</v>
      </c>
      <c r="CA55" s="170">
        <f>BZ55*(1-'Table de mortalité F'!$AC86)</f>
        <v>0.23643248874038517</v>
      </c>
      <c r="CB55" s="170">
        <f>CA55*(1-'Table de mortalité F'!$AC86)</f>
        <v>0.23577047777191207</v>
      </c>
      <c r="CC55" s="170">
        <f>CB55*(1-'Table de mortalité F'!$AC86)</f>
        <v>0.2351103204341507</v>
      </c>
      <c r="CD55" s="170">
        <f>CC55*(1-'Table de mortalité F'!$AC86)</f>
        <v>0.23445201153693507</v>
      </c>
      <c r="CE55" s="170">
        <f>CD55*(1-'Table de mortalité F'!$AC86)</f>
        <v>0.23379554590463164</v>
      </c>
      <c r="CF55" s="170">
        <f>CE55*(1-'Table de mortalité F'!$AC86)</f>
        <v>0.23314091837609865</v>
      </c>
      <c r="CG55" s="170">
        <f>CF55*(1-'Table de mortalité F'!$AC86)</f>
        <v>0.23248812380464556</v>
      </c>
      <c r="CH55" s="170">
        <f>CG55*(1-'Table de mortalité F'!$AC86)</f>
        <v>0.23183715705799254</v>
      </c>
      <c r="CI55" s="170">
        <f>CH55*(1-'Table de mortalité F'!$AC86)</f>
        <v>0.23118801301823017</v>
      </c>
      <c r="CJ55" s="170">
        <f>CI55*(1-'Table de mortalité F'!$AC86)</f>
        <v>0.23054068658177912</v>
      </c>
      <c r="CK55" s="170">
        <f>CJ55*(1-'Table de mortalité F'!$AC86)</f>
        <v>0.22989517265935014</v>
      </c>
      <c r="CL55" s="170">
        <f>CK55*(1-'Table de mortalité F'!$AC86)</f>
        <v>0.22925146617590395</v>
      </c>
      <c r="CM55" s="170">
        <f>CL55*(1-'Table de mortalité F'!$AC86)</f>
        <v>0.22860956207061142</v>
      </c>
      <c r="CN55" s="170">
        <f>CM55*(1-'Table de mortalité F'!$AC86)</f>
        <v>0.2279694552968137</v>
      </c>
      <c r="CO55" s="170">
        <f>CN55*(1-'Table de mortalité F'!$AC86)</f>
        <v>0.22733114082198261</v>
      </c>
      <c r="CP55" s="170">
        <f>CO55*(1-'Table de mortalité F'!$AC86)</f>
        <v>0.22669461362768106</v>
      </c>
      <c r="CQ55" s="170">
        <f>CP55*(1-'Table de mortalité F'!$AC86)</f>
        <v>0.22605986870952355</v>
      </c>
      <c r="CR55" s="170">
        <f>CQ55*(1-'Table de mortalité F'!$AC86)</f>
        <v>0.22542690107713687</v>
      </c>
      <c r="CS55" s="170">
        <f>CR55*(1-'Table de mortalité F'!$AC86)</f>
        <v>0.22479570575412089</v>
      </c>
      <c r="CT55" s="170">
        <f>CS55*(1-'Table de mortalité F'!$AC86)</f>
        <v>0.22416627777800935</v>
      </c>
      <c r="CU55" s="170">
        <f>CT55*(1-'Table de mortalité F'!$AC86)</f>
        <v>0.22353861220023091</v>
      </c>
      <c r="CV55" s="170">
        <f>CU55*(1-'Table de mortalité F'!$AC86)</f>
        <v>0.22291270408607025</v>
      </c>
      <c r="CW55" s="170">
        <f>CV55*(1-'Table de mortalité F'!$AC86)</f>
        <v>0.22228854851462926</v>
      </c>
      <c r="CX55" s="170">
        <f>CW55*(1-'Table de mortalité F'!$AC86)</f>
        <v>0.22166614057878828</v>
      </c>
      <c r="CY55" s="170">
        <f>CX55*(1-'Table de mortalité F'!$AC86)</f>
        <v>0.22104547538516767</v>
      </c>
      <c r="CZ55" s="170">
        <f>CY55*(1-'Table de mortalité F'!$AC86)</f>
        <v>0.22042654805408921</v>
      </c>
      <c r="DA55" s="170">
        <f>CZ55*(1-'Table de mortalité F'!$AC86)</f>
        <v>0.21980935371953775</v>
      </c>
      <c r="DB55" s="170">
        <f>DA55*(1-'Table de mortalité F'!$AC86)</f>
        <v>0.21919388752912303</v>
      </c>
      <c r="DC55" s="170">
        <f>DB55*(1-'Table de mortalité F'!$AC86)</f>
        <v>0.21858014464404149</v>
      </c>
      <c r="DD55" s="170">
        <f>DC55*(1-'Table de mortalité F'!$AC86)</f>
        <v>0.21796812023903817</v>
      </c>
      <c r="DE55" s="170">
        <f>DD55*(1-'Table de mortalité F'!$AC86)</f>
        <v>0.21735780950236885</v>
      </c>
      <c r="DF55" s="170">
        <f>DE55*(1-'Table de mortalité F'!$AC86)</f>
        <v>0.21674920763576222</v>
      </c>
      <c r="DG55" s="170">
        <f>DF55*(1-'Table de mortalité F'!$AC86)</f>
        <v>0.21614230985438207</v>
      </c>
      <c r="DH55" s="170">
        <f>DG55*(1-'Table de mortalité F'!$AC86)</f>
        <v>0.2155371113867898</v>
      </c>
      <c r="DI55" s="170">
        <f>DH55*(1-'Table de mortalité F'!$AC86)</f>
        <v>0.21493360747490678</v>
      </c>
      <c r="DJ55" s="170">
        <f>DI55*(1-'Table de mortalité F'!$AC86)</f>
        <v>0.21433179337397704</v>
      </c>
      <c r="DK55" s="170">
        <f>DJ55*(1-'Table de mortalité F'!$AC86)</f>
        <v>0.21373166435252988</v>
      </c>
    </row>
    <row r="56" spans="1:115" x14ac:dyDescent="0.25">
      <c r="A56" s="16"/>
      <c r="B56" s="16">
        <v>100</v>
      </c>
      <c r="C56" s="16"/>
      <c r="D56" s="170">
        <f>'Table de mortalité F'!AG87</f>
        <v>0.31779000000000002</v>
      </c>
      <c r="E56" s="170">
        <f>'Table de mortalité F'!AH87</f>
        <v>0.31664595600000001</v>
      </c>
      <c r="F56" s="170">
        <f>'Table de mortalité F'!AI87</f>
        <v>0.31553769515400004</v>
      </c>
      <c r="G56" s="170">
        <f>'Table de mortalité F'!AJ87</f>
        <v>0.31449642075999185</v>
      </c>
      <c r="H56" s="170">
        <f>'Table de mortalité F'!AK87</f>
        <v>0.31349003221355987</v>
      </c>
      <c r="I56" s="170">
        <f>'Table de mortalité F'!AL87</f>
        <v>0.3125495621169192</v>
      </c>
      <c r="J56" s="170">
        <f>'Table de mortalité F'!AM87</f>
        <v>0.31164316838678013</v>
      </c>
      <c r="K56" s="170">
        <f>'Table de mortalité F'!AN87</f>
        <v>0.31077056751529714</v>
      </c>
      <c r="L56" s="170">
        <f>'Table de mortalité F'!AO87</f>
        <v>0.30996256403975736</v>
      </c>
      <c r="M56" s="170">
        <f>'Table de mortalité F'!AP87</f>
        <v>0.309187657629658</v>
      </c>
      <c r="N56" s="170">
        <f>'Table de mortalité F'!AQ87</f>
        <v>0.30844560725134684</v>
      </c>
      <c r="O56" s="170">
        <f>'Table de mortalité F'!AR87</f>
        <v>0.30773618235466876</v>
      </c>
      <c r="P56" s="170">
        <f>'Table de mortalité F'!AS87</f>
        <v>0.30702838913525304</v>
      </c>
      <c r="Q56" s="170">
        <f>'Table de mortalité F'!AT87</f>
        <v>0.30635292667915548</v>
      </c>
      <c r="R56" s="170">
        <f>'Table de mortalité F'!AU87</f>
        <v>0.30570958553312927</v>
      </c>
      <c r="S56" s="170">
        <f>'Table de mortalité F'!AV87</f>
        <v>0.30506759540350969</v>
      </c>
      <c r="T56" s="170">
        <f>'Table de mortalité F'!AW87</f>
        <v>0.30442695345316234</v>
      </c>
      <c r="U56" s="170">
        <f>'Table de mortalité F'!AX87</f>
        <v>0.30381809954625599</v>
      </c>
      <c r="V56" s="170">
        <f>'Table de mortalité F'!AY87</f>
        <v>0.30321046334716351</v>
      </c>
      <c r="W56" s="170">
        <f>'Table de mortalité F'!AZ87</f>
        <v>0.30260404242046918</v>
      </c>
      <c r="X56" s="170">
        <f>'Table de mortalité F'!BA87</f>
        <v>0.30199883433562824</v>
      </c>
      <c r="Y56" s="170">
        <f>'Table de mortalité F'!BB87</f>
        <v>0.30139483666695699</v>
      </c>
      <c r="Z56" s="170">
        <f>'Table de mortalité F'!BC87</f>
        <v>0.30079204699362305</v>
      </c>
      <c r="AA56" s="170">
        <f>'Table de mortalité F'!BD87</f>
        <v>0.3001904628996358</v>
      </c>
      <c r="AB56" s="170">
        <f>'Table de mortalité F'!BE87</f>
        <v>0.29959008197383652</v>
      </c>
      <c r="AC56" s="170">
        <f>'Table de mortalité F'!BF87</f>
        <v>0.29899090180988885</v>
      </c>
      <c r="AD56" s="170">
        <f>'Table de mortalité F'!BG87</f>
        <v>0.2983929200062691</v>
      </c>
      <c r="AE56" s="170">
        <f>'Table de mortalité F'!BH87</f>
        <v>0.29779613416625655</v>
      </c>
      <c r="AF56" s="170">
        <f>'Table de mortalité F'!BI87</f>
        <v>0.29720054189792405</v>
      </c>
      <c r="AG56" s="170">
        <f>AF56*(1-'Table de mortalité F'!$AC87)</f>
        <v>0.29660614081412823</v>
      </c>
      <c r="AH56" s="170">
        <f>AG56*(1-'Table de mortalité F'!$AC87)</f>
        <v>0.2960129285325</v>
      </c>
      <c r="AI56" s="170">
        <f>AH56*(1-'Table de mortalité F'!$AC87)</f>
        <v>0.29542090267543497</v>
      </c>
      <c r="AJ56" s="170">
        <f>AI56*(1-'Table de mortalité F'!$AC87)</f>
        <v>0.29483006087008412</v>
      </c>
      <c r="AK56" s="170">
        <f>AJ56*(1-'Table de mortalité F'!$AC87)</f>
        <v>0.29424040074834396</v>
      </c>
      <c r="AL56" s="170">
        <f>AK56*(1-'Table de mortalité F'!$AC87)</f>
        <v>0.29365191994684725</v>
      </c>
      <c r="AM56" s="170">
        <f>AL56*(1-'Table de mortalité F'!$AC87)</f>
        <v>0.29306461610695356</v>
      </c>
      <c r="AN56" s="170">
        <f>AM56*(1-'Table de mortalité F'!$AC87)</f>
        <v>0.29247848687473965</v>
      </c>
      <c r="AO56" s="170">
        <f>AN56*(1-'Table de mortalité F'!$AC87)</f>
        <v>0.29189352990099016</v>
      </c>
      <c r="AP56" s="170">
        <f>AO56*(1-'Table de mortalité F'!$AC87)</f>
        <v>0.29130974284118816</v>
      </c>
      <c r="AQ56" s="170">
        <f>AP56*(1-'Table de mortalité F'!$AC87)</f>
        <v>0.29072712335550577</v>
      </c>
      <c r="AR56" s="170">
        <f>AQ56*(1-'Table de mortalité F'!$AC87)</f>
        <v>0.29014566910879475</v>
      </c>
      <c r="AS56" s="170">
        <f>AR56*(1-'Table de mortalité F'!$AC87)</f>
        <v>0.28956537777057717</v>
      </c>
      <c r="AT56" s="170">
        <f>AS56*(1-'Table de mortalité F'!$AC87)</f>
        <v>0.288986247015036</v>
      </c>
      <c r="AU56" s="170">
        <f>AT56*(1-'Table de mortalité F'!$AC87)</f>
        <v>0.28840827452100593</v>
      </c>
      <c r="AV56" s="170">
        <f>AU56*(1-'Table de mortalité F'!$AC87)</f>
        <v>0.28783145797196391</v>
      </c>
      <c r="AW56" s="170">
        <f>AV56*(1-'Table de mortalité F'!$AC87)</f>
        <v>0.28725579505602</v>
      </c>
      <c r="AX56" s="170">
        <f>AW56*(1-'Table de mortalité F'!$AC87)</f>
        <v>0.28668128346590799</v>
      </c>
      <c r="AY56" s="170">
        <f>AX56*(1-'Table de mortalité F'!$AC87)</f>
        <v>0.28610792089897619</v>
      </c>
      <c r="AZ56" s="170">
        <f>AY56*(1-'Table de mortalité F'!$AC87)</f>
        <v>0.28553570505717824</v>
      </c>
      <c r="BA56" s="170">
        <f>AZ56*(1-'Table de mortalité F'!$AC87)</f>
        <v>0.28496463364706387</v>
      </c>
      <c r="BB56" s="170">
        <f>BA56*(1-'Table de mortalité F'!$AC87)</f>
        <v>0.28439470437976971</v>
      </c>
      <c r="BC56" s="170">
        <f>BB56*(1-'Table de mortalité F'!$AC87)</f>
        <v>0.28382591497101017</v>
      </c>
      <c r="BD56" s="170">
        <f>BC56*(1-'Table de mortalité F'!$AC87)</f>
        <v>0.28325826314106817</v>
      </c>
      <c r="BE56" s="170">
        <f>BD56*(1-'Table de mortalité F'!$AC87)</f>
        <v>0.28269174661478602</v>
      </c>
      <c r="BF56" s="170">
        <f>BE56*(1-'Table de mortalité F'!$AC87)</f>
        <v>0.28212636312155642</v>
      </c>
      <c r="BG56" s="170">
        <f>BF56*(1-'Table de mortalité F'!$AC87)</f>
        <v>0.28156211039531331</v>
      </c>
      <c r="BH56" s="170">
        <f>BG56*(1-'Table de mortalité F'!$AC87)</f>
        <v>0.28099898617452268</v>
      </c>
      <c r="BI56" s="170">
        <f>BH56*(1-'Table de mortalité F'!$AC87)</f>
        <v>0.28043698820217361</v>
      </c>
      <c r="BJ56" s="170">
        <f>BI56*(1-'Table de mortalité F'!$AC87)</f>
        <v>0.27987611422576925</v>
      </c>
      <c r="BK56" s="170">
        <f>BJ56*(1-'Table de mortalité F'!$AC87)</f>
        <v>0.27931636199731769</v>
      </c>
      <c r="BL56" s="170">
        <f>BK56*(1-'Table de mortalité F'!$AC87)</f>
        <v>0.27875772927332304</v>
      </c>
      <c r="BM56" s="170">
        <f>BL56*(1-'Table de mortalité F'!$AC87)</f>
        <v>0.27820021381477639</v>
      </c>
      <c r="BN56" s="170">
        <f>BM56*(1-'Table de mortalité F'!$AC87)</f>
        <v>0.27764381338714683</v>
      </c>
      <c r="BO56" s="170">
        <f>BN56*(1-'Table de mortalité F'!$AC87)</f>
        <v>0.27708852576037252</v>
      </c>
      <c r="BP56" s="170">
        <f>BO56*(1-'Table de mortalité F'!$AC87)</f>
        <v>0.2765343487088518</v>
      </c>
      <c r="BQ56" s="170">
        <f>BP56*(1-'Table de mortalité F'!$AC87)</f>
        <v>0.27598128001143407</v>
      </c>
      <c r="BR56" s="170">
        <f>BQ56*(1-'Table de mortalité F'!$AC87)</f>
        <v>0.27542931745141119</v>
      </c>
      <c r="BS56" s="170">
        <f>BR56*(1-'Table de mortalité F'!$AC87)</f>
        <v>0.27487845881650835</v>
      </c>
      <c r="BT56" s="170">
        <f>BS56*(1-'Table de mortalité F'!$AC87)</f>
        <v>0.27432870189887532</v>
      </c>
      <c r="BU56" s="170">
        <f>BT56*(1-'Table de mortalité F'!$AC87)</f>
        <v>0.27378004449507759</v>
      </c>
      <c r="BV56" s="170">
        <f>BU56*(1-'Table de mortalité F'!$AC87)</f>
        <v>0.27323248440608744</v>
      </c>
      <c r="BW56" s="170">
        <f>BV56*(1-'Table de mortalité F'!$AC87)</f>
        <v>0.27268601943727527</v>
      </c>
      <c r="BX56" s="170">
        <f>BW56*(1-'Table de mortalité F'!$AC87)</f>
        <v>0.27214064739840071</v>
      </c>
      <c r="BY56" s="170">
        <f>BX56*(1-'Table de mortalité F'!$AC87)</f>
        <v>0.27159636610360394</v>
      </c>
      <c r="BZ56" s="170">
        <f>BY56*(1-'Table de mortalité F'!$AC87)</f>
        <v>0.27105317337139673</v>
      </c>
      <c r="CA56" s="170">
        <f>BZ56*(1-'Table de mortalité F'!$AC87)</f>
        <v>0.27051106702465394</v>
      </c>
      <c r="CB56" s="170">
        <f>CA56*(1-'Table de mortalité F'!$AC87)</f>
        <v>0.26997004489060461</v>
      </c>
      <c r="CC56" s="170">
        <f>CB56*(1-'Table de mortalité F'!$AC87)</f>
        <v>0.26943010480082341</v>
      </c>
      <c r="CD56" s="170">
        <f>CC56*(1-'Table de mortalité F'!$AC87)</f>
        <v>0.26889124459122177</v>
      </c>
      <c r="CE56" s="170">
        <f>CD56*(1-'Table de mortalité F'!$AC87)</f>
        <v>0.26835346210203931</v>
      </c>
      <c r="CF56" s="170">
        <f>CE56*(1-'Table de mortalité F'!$AC87)</f>
        <v>0.26781675517783521</v>
      </c>
      <c r="CG56" s="170">
        <f>CF56*(1-'Table de mortalité F'!$AC87)</f>
        <v>0.26728112166747953</v>
      </c>
      <c r="CH56" s="170">
        <f>CG56*(1-'Table de mortalité F'!$AC87)</f>
        <v>0.26674655942414455</v>
      </c>
      <c r="CI56" s="170">
        <f>CH56*(1-'Table de mortalité F'!$AC87)</f>
        <v>0.26621306630529623</v>
      </c>
      <c r="CJ56" s="170">
        <f>CI56*(1-'Table de mortalité F'!$AC87)</f>
        <v>0.26568064017268561</v>
      </c>
      <c r="CK56" s="170">
        <f>CJ56*(1-'Table de mortalité F'!$AC87)</f>
        <v>0.26514927889234025</v>
      </c>
      <c r="CL56" s="170">
        <f>CK56*(1-'Table de mortalité F'!$AC87)</f>
        <v>0.26461898033455555</v>
      </c>
      <c r="CM56" s="170">
        <f>CL56*(1-'Table de mortalité F'!$AC87)</f>
        <v>0.26408974237388644</v>
      </c>
      <c r="CN56" s="170">
        <f>CM56*(1-'Table de mortalité F'!$AC87)</f>
        <v>0.26356156288913868</v>
      </c>
      <c r="CO56" s="170">
        <f>CN56*(1-'Table de mortalité F'!$AC87)</f>
        <v>0.26303443976336038</v>
      </c>
      <c r="CP56" s="170">
        <f>CO56*(1-'Table de mortalité F'!$AC87)</f>
        <v>0.26250837088383366</v>
      </c>
      <c r="CQ56" s="170">
        <f>CP56*(1-'Table de mortalité F'!$AC87)</f>
        <v>0.26198335414206597</v>
      </c>
      <c r="CR56" s="170">
        <f>CQ56*(1-'Table de mortalité F'!$AC87)</f>
        <v>0.26145938743378183</v>
      </c>
      <c r="CS56" s="170">
        <f>CR56*(1-'Table de mortalité F'!$AC87)</f>
        <v>0.26093646865891429</v>
      </c>
      <c r="CT56" s="170">
        <f>CS56*(1-'Table de mortalité F'!$AC87)</f>
        <v>0.26041459572159648</v>
      </c>
      <c r="CU56" s="170">
        <f>CT56*(1-'Table de mortalité F'!$AC87)</f>
        <v>0.25989376653015328</v>
      </c>
      <c r="CV56" s="170">
        <f>CU56*(1-'Table de mortalité F'!$AC87)</f>
        <v>0.25937397899709297</v>
      </c>
      <c r="CW56" s="170">
        <f>CV56*(1-'Table de mortalité F'!$AC87)</f>
        <v>0.2588552310390988</v>
      </c>
      <c r="CX56" s="170">
        <f>CW56*(1-'Table de mortalité F'!$AC87)</f>
        <v>0.25833752057702059</v>
      </c>
      <c r="CY56" s="170">
        <f>CX56*(1-'Table de mortalité F'!$AC87)</f>
        <v>0.25782084553586654</v>
      </c>
      <c r="CZ56" s="170">
        <f>CY56*(1-'Table de mortalité F'!$AC87)</f>
        <v>0.25730520384479483</v>
      </c>
      <c r="DA56" s="170">
        <f>CZ56*(1-'Table de mortalité F'!$AC87)</f>
        <v>0.25679059343710525</v>
      </c>
      <c r="DB56" s="170">
        <f>DA56*(1-'Table de mortalité F'!$AC87)</f>
        <v>0.25627701225023103</v>
      </c>
      <c r="DC56" s="170">
        <f>DB56*(1-'Table de mortalité F'!$AC87)</f>
        <v>0.25576445822573057</v>
      </c>
      <c r="DD56" s="170">
        <f>DC56*(1-'Table de mortalité F'!$AC87)</f>
        <v>0.25525292930927912</v>
      </c>
      <c r="DE56" s="170">
        <f>DD56*(1-'Table de mortalité F'!$AC87)</f>
        <v>0.25474242345066056</v>
      </c>
      <c r="DF56" s="170">
        <f>DE56*(1-'Table de mortalité F'!$AC87)</f>
        <v>0.25423293860375923</v>
      </c>
      <c r="DG56" s="170">
        <f>DF56*(1-'Table de mortalité F'!$AC87)</f>
        <v>0.25372447272655169</v>
      </c>
      <c r="DH56" s="170">
        <f>DG56*(1-'Table de mortalité F'!$AC87)</f>
        <v>0.25321702378109856</v>
      </c>
      <c r="DI56" s="170">
        <f>DH56*(1-'Table de mortalité F'!$AC87)</f>
        <v>0.25271058973353638</v>
      </c>
      <c r="DJ56" s="170">
        <f>DI56*(1-'Table de mortalité F'!$AC87)</f>
        <v>0.25220516855406933</v>
      </c>
      <c r="DK56" s="170">
        <f>DJ56*(1-'Table de mortalité F'!$AC87)</f>
        <v>0.2517007582169612</v>
      </c>
    </row>
    <row r="57" spans="1:115" x14ac:dyDescent="0.25">
      <c r="A57" s="16"/>
      <c r="B57" s="16">
        <v>101</v>
      </c>
      <c r="C57" s="16"/>
      <c r="D57" s="170">
        <f>'Table de mortalité F'!AG88</f>
        <v>0.34076000000000001</v>
      </c>
      <c r="E57" s="170">
        <f>'Table de mortalité F'!AH88</f>
        <v>0.33977179600000001</v>
      </c>
      <c r="F57" s="170">
        <f>'Table de mortalité F'!AI88</f>
        <v>0.33882043497120001</v>
      </c>
      <c r="G57" s="170">
        <f>'Table de mortalité F'!AJ88</f>
        <v>0.33790561979677775</v>
      </c>
      <c r="H57" s="170">
        <f>'Table de mortalité F'!AK88</f>
        <v>0.33706085574728584</v>
      </c>
      <c r="I57" s="170">
        <f>'Table de mortalité F'!AL88</f>
        <v>0.33625190969349239</v>
      </c>
      <c r="J57" s="170">
        <f>'Table de mortalité F'!AM88</f>
        <v>0.33547853030119734</v>
      </c>
      <c r="K57" s="170">
        <f>'Table de mortalité F'!AN88</f>
        <v>0.33474047753453473</v>
      </c>
      <c r="L57" s="170">
        <f>'Table de mortalité F'!AO88</f>
        <v>0.33403752253171221</v>
      </c>
      <c r="M57" s="170">
        <f>'Table de mortalité F'!AP88</f>
        <v>0.33336944748664876</v>
      </c>
      <c r="N57" s="170">
        <f>'Table de mortalité F'!AQ88</f>
        <v>0.33270270859167544</v>
      </c>
      <c r="O57" s="170">
        <f>'Table de mortalité F'!AR88</f>
        <v>0.33207057344535124</v>
      </c>
      <c r="P57" s="170">
        <f>'Table de mortalité F'!AS88</f>
        <v>0.33147284641314961</v>
      </c>
      <c r="Q57" s="170">
        <f>'Table de mortalité F'!AT88</f>
        <v>0.33087619528960593</v>
      </c>
      <c r="R57" s="170">
        <f>'Table de mortalité F'!AU88</f>
        <v>0.3303137057576136</v>
      </c>
      <c r="S57" s="170">
        <f>'Table de mortalité F'!AV88</f>
        <v>0.32975217245782562</v>
      </c>
      <c r="T57" s="170">
        <f>'Table de mortalité F'!AW88</f>
        <v>0.32922456898189306</v>
      </c>
      <c r="U57" s="170">
        <f>'Table de mortalité F'!AX88</f>
        <v>0.32869780967152201</v>
      </c>
      <c r="V57" s="170">
        <f>'Table de mortalité F'!AY88</f>
        <v>0.32817189317604756</v>
      </c>
      <c r="W57" s="170">
        <f>'Table de mortalité F'!AZ88</f>
        <v>0.32764681814696589</v>
      </c>
      <c r="X57" s="170">
        <f>'Table de mortalité F'!BA88</f>
        <v>0.32712258323793075</v>
      </c>
      <c r="Y57" s="170">
        <f>'Table de mortalité F'!BB88</f>
        <v>0.32659918710475005</v>
      </c>
      <c r="Z57" s="170">
        <f>'Table de mortalité F'!BC88</f>
        <v>0.32607662840538243</v>
      </c>
      <c r="AA57" s="170">
        <f>'Table de mortalité F'!BD88</f>
        <v>0.32555490579993379</v>
      </c>
      <c r="AB57" s="170">
        <f>'Table de mortalité F'!BE88</f>
        <v>0.3250340179506539</v>
      </c>
      <c r="AC57" s="170">
        <f>'Table de mortalité F'!BF88</f>
        <v>0.32451396352193285</v>
      </c>
      <c r="AD57" s="170">
        <f>'Table de mortalité F'!BG88</f>
        <v>0.32399474118029775</v>
      </c>
      <c r="AE57" s="170">
        <f>'Table de mortalité F'!BH88</f>
        <v>0.32347634959440924</v>
      </c>
      <c r="AF57" s="170">
        <f>'Table de mortalité F'!BI88</f>
        <v>0.32295878743505818</v>
      </c>
      <c r="AG57" s="170">
        <f>AF57*(1-'Table de mortalité F'!$AC88)</f>
        <v>0.32244205337516207</v>
      </c>
      <c r="AH57" s="170">
        <f>AG57*(1-'Table de mortalité F'!$AC88)</f>
        <v>0.32192614608976178</v>
      </c>
      <c r="AI57" s="170">
        <f>AH57*(1-'Table de mortalité F'!$AC88)</f>
        <v>0.32141106425601812</v>
      </c>
      <c r="AJ57" s="170">
        <f>AI57*(1-'Table de mortalité F'!$AC88)</f>
        <v>0.32089680655320846</v>
      </c>
      <c r="AK57" s="170">
        <f>AJ57*(1-'Table de mortalité F'!$AC88)</f>
        <v>0.32038337166272329</v>
      </c>
      <c r="AL57" s="170">
        <f>AK57*(1-'Table de mortalité F'!$AC88)</f>
        <v>0.31987075826806294</v>
      </c>
      <c r="AM57" s="170">
        <f>AL57*(1-'Table de mortalité F'!$AC88)</f>
        <v>0.31935896505483402</v>
      </c>
      <c r="AN57" s="170">
        <f>AM57*(1-'Table de mortalité F'!$AC88)</f>
        <v>0.31884799071074627</v>
      </c>
      <c r="AO57" s="170">
        <f>AN57*(1-'Table de mortalité F'!$AC88)</f>
        <v>0.31833783392560905</v>
      </c>
      <c r="AP57" s="170">
        <f>AO57*(1-'Table de mortalité F'!$AC88)</f>
        <v>0.31782849339132807</v>
      </c>
      <c r="AQ57" s="170">
        <f>AP57*(1-'Table de mortalité F'!$AC88)</f>
        <v>0.31731996780190191</v>
      </c>
      <c r="AR57" s="170">
        <f>AQ57*(1-'Table de mortalité F'!$AC88)</f>
        <v>0.31681225585341888</v>
      </c>
      <c r="AS57" s="170">
        <f>AR57*(1-'Table de mortalité F'!$AC88)</f>
        <v>0.31630535624405337</v>
      </c>
      <c r="AT57" s="170">
        <f>AS57*(1-'Table de mortalité F'!$AC88)</f>
        <v>0.31579926767406286</v>
      </c>
      <c r="AU57" s="170">
        <f>AT57*(1-'Table de mortalité F'!$AC88)</f>
        <v>0.31529398884578436</v>
      </c>
      <c r="AV57" s="170">
        <f>AU57*(1-'Table de mortalité F'!$AC88)</f>
        <v>0.31478951846363107</v>
      </c>
      <c r="AW57" s="170">
        <f>AV57*(1-'Table de mortalité F'!$AC88)</f>
        <v>0.31428585523408925</v>
      </c>
      <c r="AX57" s="170">
        <f>AW57*(1-'Table de mortalité F'!$AC88)</f>
        <v>0.31378299786571467</v>
      </c>
      <c r="AY57" s="170">
        <f>AX57*(1-'Table de mortalité F'!$AC88)</f>
        <v>0.31328094506912951</v>
      </c>
      <c r="AZ57" s="170">
        <f>AY57*(1-'Table de mortalité F'!$AC88)</f>
        <v>0.3127796955570189</v>
      </c>
      <c r="BA57" s="170">
        <f>AZ57*(1-'Table de mortalité F'!$AC88)</f>
        <v>0.31227924804412766</v>
      </c>
      <c r="BB57" s="170">
        <f>BA57*(1-'Table de mortalité F'!$AC88)</f>
        <v>0.31177960124725701</v>
      </c>
      <c r="BC57" s="170">
        <f>BB57*(1-'Table de mortalité F'!$AC88)</f>
        <v>0.31128075388526139</v>
      </c>
      <c r="BD57" s="170">
        <f>BC57*(1-'Table de mortalité F'!$AC88)</f>
        <v>0.31078270467904495</v>
      </c>
      <c r="BE57" s="170">
        <f>BD57*(1-'Table de mortalité F'!$AC88)</f>
        <v>0.31028545235155847</v>
      </c>
      <c r="BF57" s="170">
        <f>BE57*(1-'Table de mortalité F'!$AC88)</f>
        <v>0.30978899562779594</v>
      </c>
      <c r="BG57" s="170">
        <f>BF57*(1-'Table de mortalité F'!$AC88)</f>
        <v>0.30929333323479147</v>
      </c>
      <c r="BH57" s="170">
        <f>BG57*(1-'Table de mortalité F'!$AC88)</f>
        <v>0.30879846390161581</v>
      </c>
      <c r="BI57" s="170">
        <f>BH57*(1-'Table de mortalité F'!$AC88)</f>
        <v>0.30830438635937318</v>
      </c>
      <c r="BJ57" s="170">
        <f>BI57*(1-'Table de mortalité F'!$AC88)</f>
        <v>0.30781109934119816</v>
      </c>
      <c r="BK57" s="170">
        <f>BJ57*(1-'Table de mortalité F'!$AC88)</f>
        <v>0.30731860158225222</v>
      </c>
      <c r="BL57" s="170">
        <f>BK57*(1-'Table de mortalité F'!$AC88)</f>
        <v>0.30682689181972062</v>
      </c>
      <c r="BM57" s="170">
        <f>BL57*(1-'Table de mortalité F'!$AC88)</f>
        <v>0.30633596879280905</v>
      </c>
      <c r="BN57" s="170">
        <f>BM57*(1-'Table de mortalité F'!$AC88)</f>
        <v>0.30584583124274056</v>
      </c>
      <c r="BO57" s="170">
        <f>BN57*(1-'Table de mortalité F'!$AC88)</f>
        <v>0.30535647791275217</v>
      </c>
      <c r="BP57" s="170">
        <f>BO57*(1-'Table de mortalité F'!$AC88)</f>
        <v>0.30486790754809173</v>
      </c>
      <c r="BQ57" s="170">
        <f>BP57*(1-'Table de mortalité F'!$AC88)</f>
        <v>0.3043801188960148</v>
      </c>
      <c r="BR57" s="170">
        <f>BQ57*(1-'Table de mortalité F'!$AC88)</f>
        <v>0.30389311070578118</v>
      </c>
      <c r="BS57" s="170">
        <f>BR57*(1-'Table de mortalité F'!$AC88)</f>
        <v>0.30340688172865193</v>
      </c>
      <c r="BT57" s="170">
        <f>BS57*(1-'Table de mortalité F'!$AC88)</f>
        <v>0.30292143071788608</v>
      </c>
      <c r="BU57" s="170">
        <f>BT57*(1-'Table de mortalité F'!$AC88)</f>
        <v>0.30243675642873746</v>
      </c>
      <c r="BV57" s="170">
        <f>BU57*(1-'Table de mortalité F'!$AC88)</f>
        <v>0.30195285761845148</v>
      </c>
      <c r="BW57" s="170">
        <f>BV57*(1-'Table de mortalité F'!$AC88)</f>
        <v>0.30146973304626196</v>
      </c>
      <c r="BX57" s="170">
        <f>BW57*(1-'Table de mortalité F'!$AC88)</f>
        <v>0.30098738147338794</v>
      </c>
      <c r="BY57" s="170">
        <f>BX57*(1-'Table de mortalité F'!$AC88)</f>
        <v>0.30050580166303048</v>
      </c>
      <c r="BZ57" s="170">
        <f>BY57*(1-'Table de mortalité F'!$AC88)</f>
        <v>0.30002499238036962</v>
      </c>
      <c r="CA57" s="170">
        <f>BZ57*(1-'Table de mortalité F'!$AC88)</f>
        <v>0.29954495239256101</v>
      </c>
      <c r="CB57" s="170">
        <f>CA57*(1-'Table de mortalité F'!$AC88)</f>
        <v>0.29906568046873289</v>
      </c>
      <c r="CC57" s="170">
        <f>CB57*(1-'Table de mortalité F'!$AC88)</f>
        <v>0.29858717537998292</v>
      </c>
      <c r="CD57" s="170">
        <f>CC57*(1-'Table de mortalité F'!$AC88)</f>
        <v>0.29810943589937494</v>
      </c>
      <c r="CE57" s="170">
        <f>CD57*(1-'Table de mortalité F'!$AC88)</f>
        <v>0.29763246080193595</v>
      </c>
      <c r="CF57" s="170">
        <f>CE57*(1-'Table de mortalité F'!$AC88)</f>
        <v>0.29715624886465286</v>
      </c>
      <c r="CG57" s="170">
        <f>CF57*(1-'Table de mortalité F'!$AC88)</f>
        <v>0.29668079886646942</v>
      </c>
      <c r="CH57" s="170">
        <f>CG57*(1-'Table de mortalité F'!$AC88)</f>
        <v>0.29620610958828303</v>
      </c>
      <c r="CI57" s="170">
        <f>CH57*(1-'Table de mortalité F'!$AC88)</f>
        <v>0.29573217981294175</v>
      </c>
      <c r="CJ57" s="170">
        <f>CI57*(1-'Table de mortalité F'!$AC88)</f>
        <v>0.29525900832524105</v>
      </c>
      <c r="CK57" s="170">
        <f>CJ57*(1-'Table de mortalité F'!$AC88)</f>
        <v>0.29478659391192064</v>
      </c>
      <c r="CL57" s="170">
        <f>CK57*(1-'Table de mortalité F'!$AC88)</f>
        <v>0.29431493536166153</v>
      </c>
      <c r="CM57" s="170">
        <f>CL57*(1-'Table de mortalité F'!$AC88)</f>
        <v>0.29384403146508287</v>
      </c>
      <c r="CN57" s="170">
        <f>CM57*(1-'Table de mortalité F'!$AC88)</f>
        <v>0.29337388101473871</v>
      </c>
      <c r="CO57" s="170">
        <f>CN57*(1-'Table de mortalité F'!$AC88)</f>
        <v>0.29290448280511511</v>
      </c>
      <c r="CP57" s="170">
        <f>CO57*(1-'Table de mortalité F'!$AC88)</f>
        <v>0.29243583563262693</v>
      </c>
      <c r="CQ57" s="170">
        <f>CP57*(1-'Table de mortalité F'!$AC88)</f>
        <v>0.29196793829561474</v>
      </c>
      <c r="CR57" s="170">
        <f>CQ57*(1-'Table de mortalité F'!$AC88)</f>
        <v>0.29150078959434172</v>
      </c>
      <c r="CS57" s="170">
        <f>CR57*(1-'Table de mortalité F'!$AC88)</f>
        <v>0.29103438833099077</v>
      </c>
      <c r="CT57" s="170">
        <f>CS57*(1-'Table de mortalité F'!$AC88)</f>
        <v>0.29056873330966115</v>
      </c>
      <c r="CU57" s="170">
        <f>CT57*(1-'Table de mortalité F'!$AC88)</f>
        <v>0.2901038233363657</v>
      </c>
      <c r="CV57" s="170">
        <f>CU57*(1-'Table de mortalité F'!$AC88)</f>
        <v>0.28963965721902751</v>
      </c>
      <c r="CW57" s="170">
        <f>CV57*(1-'Table de mortalité F'!$AC88)</f>
        <v>0.28917623376747703</v>
      </c>
      <c r="CX57" s="170">
        <f>CW57*(1-'Table de mortalité F'!$AC88)</f>
        <v>0.28871355179344904</v>
      </c>
      <c r="CY57" s="170">
        <f>CX57*(1-'Table de mortalité F'!$AC88)</f>
        <v>0.28825161011057954</v>
      </c>
      <c r="CZ57" s="170">
        <f>CY57*(1-'Table de mortalité F'!$AC88)</f>
        <v>0.2877904075344026</v>
      </c>
      <c r="DA57" s="170">
        <f>CZ57*(1-'Table de mortalité F'!$AC88)</f>
        <v>0.28732994288234753</v>
      </c>
      <c r="DB57" s="170">
        <f>DA57*(1-'Table de mortalité F'!$AC88)</f>
        <v>0.28687021497373577</v>
      </c>
      <c r="DC57" s="170">
        <f>DB57*(1-'Table de mortalité F'!$AC88)</f>
        <v>0.28641122262977781</v>
      </c>
      <c r="DD57" s="170">
        <f>DC57*(1-'Table de mortalité F'!$AC88)</f>
        <v>0.28595296467357018</v>
      </c>
      <c r="DE57" s="170">
        <f>DD57*(1-'Table de mortalité F'!$AC88)</f>
        <v>0.28549543993009247</v>
      </c>
      <c r="DF57" s="170">
        <f>DE57*(1-'Table de mortalité F'!$AC88)</f>
        <v>0.28503864722620431</v>
      </c>
      <c r="DG57" s="170">
        <f>DF57*(1-'Table de mortalité F'!$AC88)</f>
        <v>0.28458258539064235</v>
      </c>
      <c r="DH57" s="170">
        <f>DG57*(1-'Table de mortalité F'!$AC88)</f>
        <v>0.28412725325401733</v>
      </c>
      <c r="DI57" s="170">
        <f>DH57*(1-'Table de mortalité F'!$AC88)</f>
        <v>0.28367264964881089</v>
      </c>
      <c r="DJ57" s="170">
        <f>DI57*(1-'Table de mortalité F'!$AC88)</f>
        <v>0.28321877340937279</v>
      </c>
      <c r="DK57" s="170">
        <f>DJ57*(1-'Table de mortalité F'!$AC88)</f>
        <v>0.2827656233719178</v>
      </c>
    </row>
    <row r="58" spans="1:115" x14ac:dyDescent="0.25">
      <c r="A58" s="16"/>
      <c r="B58" s="16">
        <v>102</v>
      </c>
      <c r="C58" s="16"/>
      <c r="D58" s="170">
        <f>'Table de mortalité F'!AG89</f>
        <v>0.36160999999999999</v>
      </c>
      <c r="E58" s="170">
        <f>'Table de mortalité F'!AH89</f>
        <v>0.360814458</v>
      </c>
      <c r="F58" s="170">
        <f>'Table de mortalité F'!AI89</f>
        <v>0.3600567476382</v>
      </c>
      <c r="G58" s="170">
        <f>'Table de mortalité F'!AJ89</f>
        <v>0.35933663414292361</v>
      </c>
      <c r="H58" s="170">
        <f>'Table de mortalité F'!AK89</f>
        <v>0.35865389453805202</v>
      </c>
      <c r="I58" s="170">
        <f>'Table de mortalité F'!AL89</f>
        <v>0.35800831752788354</v>
      </c>
      <c r="J58" s="170">
        <f>'Table de mortalité F'!AM89</f>
        <v>0.35739970338808613</v>
      </c>
      <c r="K58" s="170">
        <f>'Table de mortalité F'!AN89</f>
        <v>0.3567921238923264</v>
      </c>
      <c r="L58" s="170">
        <f>'Table de mortalité F'!AO89</f>
        <v>0.35622125649409864</v>
      </c>
      <c r="M58" s="170">
        <f>'Table de mortalité F'!AP89</f>
        <v>0.35568692460935752</v>
      </c>
      <c r="N58" s="170">
        <f>'Table de mortalité F'!AQ89</f>
        <v>0.35515339422244352</v>
      </c>
      <c r="O58" s="170">
        <f>'Table de mortalité F'!AR89</f>
        <v>0.35465617947053213</v>
      </c>
      <c r="P58" s="170">
        <f>'Table de mortalité F'!AS89</f>
        <v>0.35415966081927341</v>
      </c>
      <c r="Q58" s="170">
        <f>'Table de mortalité F'!AT89</f>
        <v>0.35369925326020835</v>
      </c>
      <c r="R58" s="170">
        <f>'Table de mortalité F'!AU89</f>
        <v>0.35323944423097009</v>
      </c>
      <c r="S58" s="170">
        <f>'Table de mortalité F'!AV89</f>
        <v>0.35278023295346983</v>
      </c>
      <c r="T58" s="170">
        <f>'Table de mortalité F'!AW89</f>
        <v>0.35235689667392567</v>
      </c>
      <c r="U58" s="170">
        <f>'Table de mortalité F'!AX89</f>
        <v>0.35193406839791697</v>
      </c>
      <c r="V58" s="170">
        <f>'Table de mortalité F'!AY89</f>
        <v>0.35151174751583947</v>
      </c>
      <c r="W58" s="170">
        <f>'Table de mortalité F'!AZ89</f>
        <v>0.35108993341882044</v>
      </c>
      <c r="X58" s="170">
        <f>'Table de mortalité F'!BA89</f>
        <v>0.35066862549871786</v>
      </c>
      <c r="Y58" s="170">
        <f>'Table de mortalité F'!BB89</f>
        <v>0.35024782314811942</v>
      </c>
      <c r="Z58" s="170">
        <f>'Table de mortalité F'!BC89</f>
        <v>0.34982752576034171</v>
      </c>
      <c r="AA58" s="170">
        <f>'Table de mortalité F'!BD89</f>
        <v>0.34940773272942932</v>
      </c>
      <c r="AB58" s="170">
        <f>'Table de mortalité F'!BE89</f>
        <v>0.34898844345015401</v>
      </c>
      <c r="AC58" s="170">
        <f>'Table de mortalité F'!BF89</f>
        <v>0.34856965731801381</v>
      </c>
      <c r="AD58" s="170">
        <f>'Table de mortalité F'!BG89</f>
        <v>0.34815137372923222</v>
      </c>
      <c r="AE58" s="170">
        <f>'Table de mortalité F'!BH89</f>
        <v>0.34773359208075716</v>
      </c>
      <c r="AF58" s="170">
        <f>'Table de mortalité F'!BI89</f>
        <v>0.34731631177026023</v>
      </c>
      <c r="AG58" s="170">
        <f>AF58*(1-'Table de mortalité F'!$AC89)</f>
        <v>0.34689953219613595</v>
      </c>
      <c r="AH58" s="170">
        <f>AG58*(1-'Table de mortalité F'!$AC89)</f>
        <v>0.34648325275750058</v>
      </c>
      <c r="AI58" s="170">
        <f>AH58*(1-'Table de mortalité F'!$AC89)</f>
        <v>0.34606747285419159</v>
      </c>
      <c r="AJ58" s="170">
        <f>AI58*(1-'Table de mortalité F'!$AC89)</f>
        <v>0.34565219188676655</v>
      </c>
      <c r="AK58" s="170">
        <f>AJ58*(1-'Table de mortalité F'!$AC89)</f>
        <v>0.34523740925650243</v>
      </c>
      <c r="AL58" s="170">
        <f>AK58*(1-'Table de mortalité F'!$AC89)</f>
        <v>0.34482312436539464</v>
      </c>
      <c r="AM58" s="170">
        <f>AL58*(1-'Table de mortalité F'!$AC89)</f>
        <v>0.34440933661615619</v>
      </c>
      <c r="AN58" s="170">
        <f>AM58*(1-'Table de mortalité F'!$AC89)</f>
        <v>0.34399604541221679</v>
      </c>
      <c r="AO58" s="170">
        <f>AN58*(1-'Table de mortalité F'!$AC89)</f>
        <v>0.34358325015772212</v>
      </c>
      <c r="AP58" s="170">
        <f>AO58*(1-'Table de mortalité F'!$AC89)</f>
        <v>0.34317095025753286</v>
      </c>
      <c r="AQ58" s="170">
        <f>AP58*(1-'Table de mortalité F'!$AC89)</f>
        <v>0.34275914511722383</v>
      </c>
      <c r="AR58" s="170">
        <f>AQ58*(1-'Table de mortalité F'!$AC89)</f>
        <v>0.34234783414308317</v>
      </c>
      <c r="AS58" s="170">
        <f>AR58*(1-'Table de mortalité F'!$AC89)</f>
        <v>0.34193701674211147</v>
      </c>
      <c r="AT58" s="170">
        <f>AS58*(1-'Table de mortalité F'!$AC89)</f>
        <v>0.34152669232202093</v>
      </c>
      <c r="AU58" s="170">
        <f>AT58*(1-'Table de mortalité F'!$AC89)</f>
        <v>0.3411168602912345</v>
      </c>
      <c r="AV58" s="170">
        <f>AU58*(1-'Table de mortalité F'!$AC89)</f>
        <v>0.34070752005888505</v>
      </c>
      <c r="AW58" s="170">
        <f>AV58*(1-'Table de mortalité F'!$AC89)</f>
        <v>0.34029867103481437</v>
      </c>
      <c r="AX58" s="170">
        <f>AW58*(1-'Table de mortalité F'!$AC89)</f>
        <v>0.33989031262957259</v>
      </c>
      <c r="AY58" s="170">
        <f>AX58*(1-'Table de mortalité F'!$AC89)</f>
        <v>0.33948244425441709</v>
      </c>
      <c r="AZ58" s="170">
        <f>AY58*(1-'Table de mortalité F'!$AC89)</f>
        <v>0.33907506532131182</v>
      </c>
      <c r="BA58" s="170">
        <f>AZ58*(1-'Table de mortalité F'!$AC89)</f>
        <v>0.33866817524292625</v>
      </c>
      <c r="BB58" s="170">
        <f>BA58*(1-'Table de mortalité F'!$AC89)</f>
        <v>0.33826177343263475</v>
      </c>
      <c r="BC58" s="170">
        <f>BB58*(1-'Table de mortalité F'!$AC89)</f>
        <v>0.33785585930451562</v>
      </c>
      <c r="BD58" s="170">
        <f>BC58*(1-'Table de mortalité F'!$AC89)</f>
        <v>0.3374504322733502</v>
      </c>
      <c r="BE58" s="170">
        <f>BD58*(1-'Table de mortalité F'!$AC89)</f>
        <v>0.33704549175462217</v>
      </c>
      <c r="BF58" s="170">
        <f>BE58*(1-'Table de mortalité F'!$AC89)</f>
        <v>0.33664103716451665</v>
      </c>
      <c r="BG58" s="170">
        <f>BF58*(1-'Table de mortalité F'!$AC89)</f>
        <v>0.33623706791991925</v>
      </c>
      <c r="BH58" s="170">
        <f>BG58*(1-'Table de mortalité F'!$AC89)</f>
        <v>0.33583358343841535</v>
      </c>
      <c r="BI58" s="170">
        <f>BH58*(1-'Table de mortalité F'!$AC89)</f>
        <v>0.33543058313828927</v>
      </c>
      <c r="BJ58" s="170">
        <f>BI58*(1-'Table de mortalité F'!$AC89)</f>
        <v>0.33502806643852334</v>
      </c>
      <c r="BK58" s="170">
        <f>BJ58*(1-'Table de mortalité F'!$AC89)</f>
        <v>0.3346260327587971</v>
      </c>
      <c r="BL58" s="170">
        <f>BK58*(1-'Table de mortalité F'!$AC89)</f>
        <v>0.33422448151948653</v>
      </c>
      <c r="BM58" s="170">
        <f>BL58*(1-'Table de mortalité F'!$AC89)</f>
        <v>0.33382341214166317</v>
      </c>
      <c r="BN58" s="170">
        <f>BM58*(1-'Table de mortalité F'!$AC89)</f>
        <v>0.33342282404709317</v>
      </c>
      <c r="BO58" s="170">
        <f>BN58*(1-'Table de mortalité F'!$AC89)</f>
        <v>0.33302271665823668</v>
      </c>
      <c r="BP58" s="170">
        <f>BO58*(1-'Table de mortalité F'!$AC89)</f>
        <v>0.33262308939824681</v>
      </c>
      <c r="BQ58" s="170">
        <f>BP58*(1-'Table de mortalité F'!$AC89)</f>
        <v>0.33222394169096892</v>
      </c>
      <c r="BR58" s="170">
        <f>BQ58*(1-'Table de mortalité F'!$AC89)</f>
        <v>0.33182527296093978</v>
      </c>
      <c r="BS58" s="170">
        <f>BR58*(1-'Table de mortalité F'!$AC89)</f>
        <v>0.33142708263338666</v>
      </c>
      <c r="BT58" s="170">
        <f>BS58*(1-'Table de mortalité F'!$AC89)</f>
        <v>0.33102937013422662</v>
      </c>
      <c r="BU58" s="170">
        <f>BT58*(1-'Table de mortalité F'!$AC89)</f>
        <v>0.33063213489006554</v>
      </c>
      <c r="BV58" s="170">
        <f>BU58*(1-'Table de mortalité F'!$AC89)</f>
        <v>0.33023537632819749</v>
      </c>
      <c r="BW58" s="170">
        <f>BV58*(1-'Table de mortalité F'!$AC89)</f>
        <v>0.32983909387660365</v>
      </c>
      <c r="BX58" s="170">
        <f>BW58*(1-'Table de mortalité F'!$AC89)</f>
        <v>0.32944328696395175</v>
      </c>
      <c r="BY58" s="170">
        <f>BX58*(1-'Table de mortalité F'!$AC89)</f>
        <v>0.329047955019595</v>
      </c>
      <c r="BZ58" s="170">
        <f>BY58*(1-'Table de mortalité F'!$AC89)</f>
        <v>0.32865309747357146</v>
      </c>
      <c r="CA58" s="170">
        <f>BZ58*(1-'Table de mortalité F'!$AC89)</f>
        <v>0.3282587137566032</v>
      </c>
      <c r="CB58" s="170">
        <f>CA58*(1-'Table de mortalité F'!$AC89)</f>
        <v>0.32786480330009526</v>
      </c>
      <c r="CC58" s="170">
        <f>CB58*(1-'Table de mortalité F'!$AC89)</f>
        <v>0.32747136553613515</v>
      </c>
      <c r="CD58" s="170">
        <f>CC58*(1-'Table de mortalité F'!$AC89)</f>
        <v>0.32707839989749182</v>
      </c>
      <c r="CE58" s="170">
        <f>CD58*(1-'Table de mortalité F'!$AC89)</f>
        <v>0.32668590581761486</v>
      </c>
      <c r="CF58" s="170">
        <f>CE58*(1-'Table de mortalité F'!$AC89)</f>
        <v>0.32629388273063376</v>
      </c>
      <c r="CG58" s="170">
        <f>CF58*(1-'Table de mortalité F'!$AC89)</f>
        <v>0.32590233007135699</v>
      </c>
      <c r="CH58" s="170">
        <f>CG58*(1-'Table de mortalité F'!$AC89)</f>
        <v>0.32551124727527136</v>
      </c>
      <c r="CI58" s="170">
        <f>CH58*(1-'Table de mortalité F'!$AC89)</f>
        <v>0.32512063377854106</v>
      </c>
      <c r="CJ58" s="170">
        <f>CI58*(1-'Table de mortalité F'!$AC89)</f>
        <v>0.32473048901800683</v>
      </c>
      <c r="CK58" s="170">
        <f>CJ58*(1-'Table de mortalité F'!$AC89)</f>
        <v>0.32434081243118523</v>
      </c>
      <c r="CL58" s="170">
        <f>CK58*(1-'Table de mortalité F'!$AC89)</f>
        <v>0.32395160345626783</v>
      </c>
      <c r="CM58" s="170">
        <f>CL58*(1-'Table de mortalité F'!$AC89)</f>
        <v>0.32356286153212033</v>
      </c>
      <c r="CN58" s="170">
        <f>CM58*(1-'Table de mortalité F'!$AC89)</f>
        <v>0.32317458609828181</v>
      </c>
      <c r="CO58" s="170">
        <f>CN58*(1-'Table de mortalité F'!$AC89)</f>
        <v>0.32278677659496391</v>
      </c>
      <c r="CP58" s="170">
        <f>CO58*(1-'Table de mortalité F'!$AC89)</f>
        <v>0.32239943246304997</v>
      </c>
      <c r="CQ58" s="170">
        <f>CP58*(1-'Table de mortalité F'!$AC89)</f>
        <v>0.32201255314409433</v>
      </c>
      <c r="CR58" s="170">
        <f>CQ58*(1-'Table de mortalité F'!$AC89)</f>
        <v>0.32162613808032142</v>
      </c>
      <c r="CS58" s="170">
        <f>CR58*(1-'Table de mortalité F'!$AC89)</f>
        <v>0.32124018671462506</v>
      </c>
      <c r="CT58" s="170">
        <f>CS58*(1-'Table de mortalité F'!$AC89)</f>
        <v>0.32085469849056752</v>
      </c>
      <c r="CU58" s="170">
        <f>CT58*(1-'Table de mortalité F'!$AC89)</f>
        <v>0.32046967285237887</v>
      </c>
      <c r="CV58" s="170">
        <f>CU58*(1-'Table de mortalité F'!$AC89)</f>
        <v>0.32008510924495603</v>
      </c>
      <c r="CW58" s="170">
        <f>CV58*(1-'Table de mortalité F'!$AC89)</f>
        <v>0.31970100711386207</v>
      </c>
      <c r="CX58" s="170">
        <f>CW58*(1-'Table de mortalité F'!$AC89)</f>
        <v>0.31931736590532545</v>
      </c>
      <c r="CY58" s="170">
        <f>CX58*(1-'Table de mortalité F'!$AC89)</f>
        <v>0.31893418506623905</v>
      </c>
      <c r="CZ58" s="170">
        <f>CY58*(1-'Table de mortalité F'!$AC89)</f>
        <v>0.31855146404415957</v>
      </c>
      <c r="DA58" s="170">
        <f>CZ58*(1-'Table de mortalité F'!$AC89)</f>
        <v>0.31816920228730661</v>
      </c>
      <c r="DB58" s="170">
        <f>DA58*(1-'Table de mortalité F'!$AC89)</f>
        <v>0.31778739924456184</v>
      </c>
      <c r="DC58" s="170">
        <f>DB58*(1-'Table de mortalité F'!$AC89)</f>
        <v>0.31740605436546837</v>
      </c>
      <c r="DD58" s="170">
        <f>DC58*(1-'Table de mortalité F'!$AC89)</f>
        <v>0.31702516710022982</v>
      </c>
      <c r="DE58" s="170">
        <f>DD58*(1-'Table de mortalité F'!$AC89)</f>
        <v>0.31664473689970957</v>
      </c>
      <c r="DF58" s="170">
        <f>DE58*(1-'Table de mortalité F'!$AC89)</f>
        <v>0.3162647632154299</v>
      </c>
      <c r="DG58" s="170">
        <f>DF58*(1-'Table de mortalité F'!$AC89)</f>
        <v>0.31588524549957137</v>
      </c>
      <c r="DH58" s="170">
        <f>DG58*(1-'Table de mortalité F'!$AC89)</f>
        <v>0.31550618320497187</v>
      </c>
      <c r="DI58" s="170">
        <f>DH58*(1-'Table de mortalité F'!$AC89)</f>
        <v>0.3151275757851259</v>
      </c>
      <c r="DJ58" s="170">
        <f>DI58*(1-'Table de mortalité F'!$AC89)</f>
        <v>0.31474942269418377</v>
      </c>
      <c r="DK58" s="170">
        <f>DJ58*(1-'Table de mortalité F'!$AC89)</f>
        <v>0.31437172338695074</v>
      </c>
    </row>
    <row r="59" spans="1:115" x14ac:dyDescent="0.25">
      <c r="A59" s="16"/>
      <c r="B59" s="16">
        <v>103</v>
      </c>
      <c r="C59" s="16"/>
      <c r="D59" s="170">
        <f>'Table de mortalité F'!AG90</f>
        <v>0.38072</v>
      </c>
      <c r="E59" s="170">
        <f>'Table de mortalité F'!AH90</f>
        <v>0.38014892</v>
      </c>
      <c r="F59" s="170">
        <f>'Table de mortalité F'!AI90</f>
        <v>0.37961671151199999</v>
      </c>
      <c r="G59" s="170">
        <f>'Table de mortalité F'!AJ90</f>
        <v>0.3791232097870344</v>
      </c>
      <c r="H59" s="170">
        <f>'Table de mortalité F'!AK90</f>
        <v>0.37863034961431125</v>
      </c>
      <c r="I59" s="170">
        <f>'Table de mortalité F'!AL90</f>
        <v>0.37817599319477407</v>
      </c>
      <c r="J59" s="170">
        <f>'Table de mortalité F'!AM90</f>
        <v>0.37772218200294033</v>
      </c>
      <c r="K59" s="170">
        <f>'Table de mortalité F'!AN90</f>
        <v>0.37730668760273711</v>
      </c>
      <c r="L59" s="170">
        <f>'Table de mortalité F'!AO90</f>
        <v>0.37689165024637411</v>
      </c>
      <c r="M59" s="170">
        <f>'Table de mortalité F'!AP90</f>
        <v>0.37651475859612776</v>
      </c>
      <c r="N59" s="170">
        <f>'Table de mortalité F'!AQ90</f>
        <v>0.37613824383753164</v>
      </c>
      <c r="O59" s="170">
        <f>'Table de mortalité F'!AR90</f>
        <v>0.37579971941807788</v>
      </c>
      <c r="P59" s="170">
        <f>'Table de mortalité F'!AS90</f>
        <v>0.37546149967060161</v>
      </c>
      <c r="Q59" s="170">
        <f>'Table de mortalité F'!AT90</f>
        <v>0.37512358432089804</v>
      </c>
      <c r="R59" s="170">
        <f>'Table de mortalité F'!AU90</f>
        <v>0.37478597309500922</v>
      </c>
      <c r="S59" s="170">
        <f>'Table de mortalité F'!AV90</f>
        <v>0.37448614431653321</v>
      </c>
      <c r="T59" s="170">
        <f>'Table de mortalité F'!AW90</f>
        <v>0.37418655540107998</v>
      </c>
      <c r="U59" s="170">
        <f>'Table de mortalité F'!AX90</f>
        <v>0.37388720615675913</v>
      </c>
      <c r="V59" s="170">
        <f>'Table de mortalité F'!AY90</f>
        <v>0.37358809639183371</v>
      </c>
      <c r="W59" s="170">
        <f>'Table de mortalité F'!AZ90</f>
        <v>0.37328922591472025</v>
      </c>
      <c r="X59" s="170">
        <f>'Table de mortalité F'!BA90</f>
        <v>0.37299059453398847</v>
      </c>
      <c r="Y59" s="170">
        <f>'Table de mortalité F'!BB90</f>
        <v>0.37269220205836129</v>
      </c>
      <c r="Z59" s="170">
        <f>'Table de mortalité F'!BC90</f>
        <v>0.37239404829671457</v>
      </c>
      <c r="AA59" s="170">
        <f>'Table de mortalité F'!BD90</f>
        <v>0.37209613305807721</v>
      </c>
      <c r="AB59" s="170">
        <f>'Table de mortalité F'!BE90</f>
        <v>0.37179845615163071</v>
      </c>
      <c r="AC59" s="170">
        <f>'Table de mortalité F'!BF90</f>
        <v>0.37150101738670938</v>
      </c>
      <c r="AD59" s="170">
        <f>'Table de mortalité F'!BG90</f>
        <v>0.37120381657279999</v>
      </c>
      <c r="AE59" s="170">
        <f>'Table de mortalité F'!BH90</f>
        <v>0.37090685351954172</v>
      </c>
      <c r="AF59" s="170">
        <f>'Table de mortalité F'!BI90</f>
        <v>0.37061012803672611</v>
      </c>
      <c r="AG59" s="170">
        <f>AF59*(1-'Table de mortalité F'!$AC90)</f>
        <v>0.37031363993429672</v>
      </c>
      <c r="AH59" s="170">
        <f>AG59*(1-'Table de mortalité F'!$AC90)</f>
        <v>0.37001738902234926</v>
      </c>
      <c r="AI59" s="170">
        <f>AH59*(1-'Table de mortalité F'!$AC90)</f>
        <v>0.3697213751111314</v>
      </c>
      <c r="AJ59" s="170">
        <f>AI59*(1-'Table de mortalité F'!$AC90)</f>
        <v>0.36942559801104247</v>
      </c>
      <c r="AK59" s="170">
        <f>AJ59*(1-'Table de mortalité F'!$AC90)</f>
        <v>0.36913005753263362</v>
      </c>
      <c r="AL59" s="170">
        <f>AK59*(1-'Table de mortalité F'!$AC90)</f>
        <v>0.36883475348660749</v>
      </c>
      <c r="AM59" s="170">
        <f>AL59*(1-'Table de mortalité F'!$AC90)</f>
        <v>0.36853968568381817</v>
      </c>
      <c r="AN59" s="170">
        <f>AM59*(1-'Table de mortalité F'!$AC90)</f>
        <v>0.36824485393527112</v>
      </c>
      <c r="AO59" s="170">
        <f>AN59*(1-'Table de mortalité F'!$AC90)</f>
        <v>0.36795025805212289</v>
      </c>
      <c r="AP59" s="170">
        <f>AO59*(1-'Table de mortalité F'!$AC90)</f>
        <v>0.3676558978456812</v>
      </c>
      <c r="AQ59" s="170">
        <f>AP59*(1-'Table de mortalité F'!$AC90)</f>
        <v>0.36736177312740464</v>
      </c>
      <c r="AR59" s="170">
        <f>AQ59*(1-'Table de mortalité F'!$AC90)</f>
        <v>0.3670678837089027</v>
      </c>
      <c r="AS59" s="170">
        <f>AR59*(1-'Table de mortalité F'!$AC90)</f>
        <v>0.36677422940193555</v>
      </c>
      <c r="AT59" s="170">
        <f>AS59*(1-'Table de mortalité F'!$AC90)</f>
        <v>0.36648081001841398</v>
      </c>
      <c r="AU59" s="170">
        <f>AT59*(1-'Table de mortalité F'!$AC90)</f>
        <v>0.36618762537039923</v>
      </c>
      <c r="AV59" s="170">
        <f>AU59*(1-'Table de mortalité F'!$AC90)</f>
        <v>0.36589467527010289</v>
      </c>
      <c r="AW59" s="170">
        <f>AV59*(1-'Table de mortalité F'!$AC90)</f>
        <v>0.36560195952988678</v>
      </c>
      <c r="AX59" s="170">
        <f>AW59*(1-'Table de mortalité F'!$AC90)</f>
        <v>0.36530947796226287</v>
      </c>
      <c r="AY59" s="170">
        <f>AX59*(1-'Table de mortalité F'!$AC90)</f>
        <v>0.36501723037989303</v>
      </c>
      <c r="AZ59" s="170">
        <f>AY59*(1-'Table de mortalité F'!$AC90)</f>
        <v>0.3647252165955891</v>
      </c>
      <c r="BA59" s="170">
        <f>AZ59*(1-'Table de mortalité F'!$AC90)</f>
        <v>0.36443343642231263</v>
      </c>
      <c r="BB59" s="170">
        <f>BA59*(1-'Table de mortalité F'!$AC90)</f>
        <v>0.36414188967317479</v>
      </c>
      <c r="BC59" s="170">
        <f>BB59*(1-'Table de mortalité F'!$AC90)</f>
        <v>0.36385057616143623</v>
      </c>
      <c r="BD59" s="170">
        <f>BC59*(1-'Table de mortalité F'!$AC90)</f>
        <v>0.36355949570050705</v>
      </c>
      <c r="BE59" s="170">
        <f>BD59*(1-'Table de mortalité F'!$AC90)</f>
        <v>0.36326864810394666</v>
      </c>
      <c r="BF59" s="170">
        <f>BE59*(1-'Table de mortalité F'!$AC90)</f>
        <v>0.36297803318546351</v>
      </c>
      <c r="BG59" s="170">
        <f>BF59*(1-'Table de mortalité F'!$AC90)</f>
        <v>0.36268765075891513</v>
      </c>
      <c r="BH59" s="170">
        <f>BG59*(1-'Table de mortalité F'!$AC90)</f>
        <v>0.362397500638308</v>
      </c>
      <c r="BI59" s="170">
        <f>BH59*(1-'Table de mortalité F'!$AC90)</f>
        <v>0.36210758263779735</v>
      </c>
      <c r="BJ59" s="170">
        <f>BI59*(1-'Table de mortalité F'!$AC90)</f>
        <v>0.36181789657168711</v>
      </c>
      <c r="BK59" s="170">
        <f>BJ59*(1-'Table de mortalité F'!$AC90)</f>
        <v>0.36152844225442976</v>
      </c>
      <c r="BL59" s="170">
        <f>BK59*(1-'Table de mortalité F'!$AC90)</f>
        <v>0.36123921950062621</v>
      </c>
      <c r="BM59" s="170">
        <f>BL59*(1-'Table de mortalité F'!$AC90)</f>
        <v>0.3609502281250257</v>
      </c>
      <c r="BN59" s="170">
        <f>BM59*(1-'Table de mortalité F'!$AC90)</f>
        <v>0.36066146794252568</v>
      </c>
      <c r="BO59" s="170">
        <f>BN59*(1-'Table de mortalité F'!$AC90)</f>
        <v>0.36037293876817167</v>
      </c>
      <c r="BP59" s="170">
        <f>BO59*(1-'Table de mortalité F'!$AC90)</f>
        <v>0.3600846404171571</v>
      </c>
      <c r="BQ59" s="170">
        <f>BP59*(1-'Table de mortalité F'!$AC90)</f>
        <v>0.35979657270482335</v>
      </c>
      <c r="BR59" s="170">
        <f>BQ59*(1-'Table de mortalité F'!$AC90)</f>
        <v>0.35950873544665946</v>
      </c>
      <c r="BS59" s="170">
        <f>BR59*(1-'Table de mortalité F'!$AC90)</f>
        <v>0.35922112845830212</v>
      </c>
      <c r="BT59" s="170">
        <f>BS59*(1-'Table de mortalité F'!$AC90)</f>
        <v>0.35893375155553547</v>
      </c>
      <c r="BU59" s="170">
        <f>BT59*(1-'Table de mortalité F'!$AC90)</f>
        <v>0.35864660455429104</v>
      </c>
      <c r="BV59" s="170">
        <f>BU59*(1-'Table de mortalité F'!$AC90)</f>
        <v>0.3583596872706476</v>
      </c>
      <c r="BW59" s="170">
        <f>BV59*(1-'Table de mortalité F'!$AC90)</f>
        <v>0.35807299952083105</v>
      </c>
      <c r="BX59" s="170">
        <f>BW59*(1-'Table de mortalité F'!$AC90)</f>
        <v>0.35778654112121439</v>
      </c>
      <c r="BY59" s="170">
        <f>BX59*(1-'Table de mortalité F'!$AC90)</f>
        <v>0.35750031188831738</v>
      </c>
      <c r="BZ59" s="170">
        <f>BY59*(1-'Table de mortalité F'!$AC90)</f>
        <v>0.35721431163880674</v>
      </c>
      <c r="CA59" s="170">
        <f>BZ59*(1-'Table de mortalité F'!$AC90)</f>
        <v>0.35692854018949566</v>
      </c>
      <c r="CB59" s="170">
        <f>CA59*(1-'Table de mortalité F'!$AC90)</f>
        <v>0.35664299735734406</v>
      </c>
      <c r="CC59" s="170">
        <f>CB59*(1-'Table de mortalité F'!$AC90)</f>
        <v>0.35635768295945819</v>
      </c>
      <c r="CD59" s="170">
        <f>CC59*(1-'Table de mortalité F'!$AC90)</f>
        <v>0.35607259681309061</v>
      </c>
      <c r="CE59" s="170">
        <f>CD59*(1-'Table de mortalité F'!$AC90)</f>
        <v>0.35578773873564012</v>
      </c>
      <c r="CF59" s="170">
        <f>CE59*(1-'Table de mortalité F'!$AC90)</f>
        <v>0.35550310854465161</v>
      </c>
      <c r="CG59" s="170">
        <f>CF59*(1-'Table de mortalité F'!$AC90)</f>
        <v>0.35521870605781586</v>
      </c>
      <c r="CH59" s="170">
        <f>CG59*(1-'Table de mortalité F'!$AC90)</f>
        <v>0.35493453109296957</v>
      </c>
      <c r="CI59" s="170">
        <f>CH59*(1-'Table de mortalité F'!$AC90)</f>
        <v>0.35465058346809519</v>
      </c>
      <c r="CJ59" s="170">
        <f>CI59*(1-'Table de mortalité F'!$AC90)</f>
        <v>0.3543668630013207</v>
      </c>
      <c r="CK59" s="170">
        <f>CJ59*(1-'Table de mortalité F'!$AC90)</f>
        <v>0.35408336951091962</v>
      </c>
      <c r="CL59" s="170">
        <f>CK59*(1-'Table de mortalité F'!$AC90)</f>
        <v>0.35380010281531088</v>
      </c>
      <c r="CM59" s="170">
        <f>CL59*(1-'Table de mortalité F'!$AC90)</f>
        <v>0.35351706273305861</v>
      </c>
      <c r="CN59" s="170">
        <f>CM59*(1-'Table de mortalité F'!$AC90)</f>
        <v>0.35323424908287215</v>
      </c>
      <c r="CO59" s="170">
        <f>CN59*(1-'Table de mortalité F'!$AC90)</f>
        <v>0.35295166168360587</v>
      </c>
      <c r="CP59" s="170">
        <f>CO59*(1-'Table de mortalité F'!$AC90)</f>
        <v>0.35266930035425897</v>
      </c>
      <c r="CQ59" s="170">
        <f>CP59*(1-'Table de mortalité F'!$AC90)</f>
        <v>0.35238716491397554</v>
      </c>
      <c r="CR59" s="170">
        <f>CQ59*(1-'Table de mortalité F'!$AC90)</f>
        <v>0.35210525518204433</v>
      </c>
      <c r="CS59" s="170">
        <f>CR59*(1-'Table de mortalité F'!$AC90)</f>
        <v>0.35182357097789868</v>
      </c>
      <c r="CT59" s="170">
        <f>CS59*(1-'Table de mortalité F'!$AC90)</f>
        <v>0.35154211212111636</v>
      </c>
      <c r="CU59" s="170">
        <f>CT59*(1-'Table de mortalité F'!$AC90)</f>
        <v>0.35126087843141945</v>
      </c>
      <c r="CV59" s="170">
        <f>CU59*(1-'Table de mortalité F'!$AC90)</f>
        <v>0.35097986972867429</v>
      </c>
      <c r="CW59" s="170">
        <f>CV59*(1-'Table de mortalité F'!$AC90)</f>
        <v>0.35069908583289133</v>
      </c>
      <c r="CX59" s="170">
        <f>CW59*(1-'Table de mortalité F'!$AC90)</f>
        <v>0.35041852656422501</v>
      </c>
      <c r="CY59" s="170">
        <f>CX59*(1-'Table de mortalité F'!$AC90)</f>
        <v>0.35013819174297361</v>
      </c>
      <c r="CZ59" s="170">
        <f>CY59*(1-'Table de mortalité F'!$AC90)</f>
        <v>0.34985808118957923</v>
      </c>
      <c r="DA59" s="170">
        <f>CZ59*(1-'Table de mortalité F'!$AC90)</f>
        <v>0.34957819472462753</v>
      </c>
      <c r="DB59" s="170">
        <f>DA59*(1-'Table de mortalité F'!$AC90)</f>
        <v>0.34929853216884782</v>
      </c>
      <c r="DC59" s="170">
        <f>DB59*(1-'Table de mortalité F'!$AC90)</f>
        <v>0.34901909334311271</v>
      </c>
      <c r="DD59" s="170">
        <f>DC59*(1-'Table de mortalité F'!$AC90)</f>
        <v>0.3487398780684382</v>
      </c>
      <c r="DE59" s="170">
        <f>DD59*(1-'Table de mortalité F'!$AC90)</f>
        <v>0.34846088616598342</v>
      </c>
      <c r="DF59" s="170">
        <f>DE59*(1-'Table de mortalité F'!$AC90)</f>
        <v>0.34818211745705063</v>
      </c>
      <c r="DG59" s="170">
        <f>DF59*(1-'Table de mortalité F'!$AC90)</f>
        <v>0.34790357176308501</v>
      </c>
      <c r="DH59" s="170">
        <f>DG59*(1-'Table de mortalité F'!$AC90)</f>
        <v>0.34762524890567453</v>
      </c>
      <c r="DI59" s="170">
        <f>DH59*(1-'Table de mortalité F'!$AC90)</f>
        <v>0.34734714870654998</v>
      </c>
      <c r="DJ59" s="170">
        <f>DI59*(1-'Table de mortalité F'!$AC90)</f>
        <v>0.34706927098758472</v>
      </c>
      <c r="DK59" s="170">
        <f>DJ59*(1-'Table de mortalité F'!$AC90)</f>
        <v>0.34679161557079463</v>
      </c>
    </row>
    <row r="60" spans="1:115" x14ac:dyDescent="0.25">
      <c r="A60" s="16"/>
      <c r="B60" s="16">
        <v>104</v>
      </c>
      <c r="C60" s="16"/>
      <c r="D60" s="170">
        <f>'Table de mortalité F'!AG91</f>
        <v>0.39894000000000002</v>
      </c>
      <c r="E60" s="170">
        <f>'Table de mortalité F'!AH91</f>
        <v>0.39866074200000001</v>
      </c>
      <c r="F60" s="170">
        <f>'Table de mortalité F'!AI91</f>
        <v>0.39838167948059999</v>
      </c>
      <c r="G60" s="170">
        <f>'Table de mortalité F'!AJ91</f>
        <v>0.39810281230496358</v>
      </c>
      <c r="H60" s="170">
        <f>'Table de mortalité F'!AK91</f>
        <v>0.39786395061758056</v>
      </c>
      <c r="I60" s="170">
        <f>'Table de mortalité F'!AL91</f>
        <v>0.39762523224721003</v>
      </c>
      <c r="J60" s="170">
        <f>'Table de mortalité F'!AM91</f>
        <v>0.3973866571078617</v>
      </c>
      <c r="K60" s="170">
        <f>'Table de mortalité F'!AN91</f>
        <v>0.39714822511359699</v>
      </c>
      <c r="L60" s="170">
        <f>'Table de mortalité F'!AO91</f>
        <v>0.39694965100104018</v>
      </c>
      <c r="M60" s="170">
        <f>'Table de mortalité F'!AP91</f>
        <v>0.39675117617553968</v>
      </c>
      <c r="N60" s="170">
        <f>'Table de mortalité F'!AQ91</f>
        <v>0.3965528005874519</v>
      </c>
      <c r="O60" s="170">
        <f>'Table de mortalité F'!AR91</f>
        <v>0.39635452418715822</v>
      </c>
      <c r="P60" s="170">
        <f>'Table de mortalité F'!AS91</f>
        <v>0.39615634692506468</v>
      </c>
      <c r="Q60" s="170">
        <f>'Table de mortalité F'!AT91</f>
        <v>0.39599788438629469</v>
      </c>
      <c r="R60" s="170">
        <f>'Table de mortalité F'!AU91</f>
        <v>0.3958394852325402</v>
      </c>
      <c r="S60" s="170">
        <f>'Table de mortalité F'!AV91</f>
        <v>0.39568114943844718</v>
      </c>
      <c r="T60" s="170">
        <f>'Table de mortalité F'!AW91</f>
        <v>0.39552287697867183</v>
      </c>
      <c r="U60" s="170">
        <f>'Table de mortalité F'!AX91</f>
        <v>0.39536466782788038</v>
      </c>
      <c r="V60" s="170">
        <f>'Table de mortalité F'!AY91</f>
        <v>0.39520652196074924</v>
      </c>
      <c r="W60" s="170">
        <f>'Table de mortalité F'!AZ91</f>
        <v>0.39504843935196493</v>
      </c>
      <c r="X60" s="170">
        <f>'Table de mortalité F'!BA91</f>
        <v>0.39489041997622415</v>
      </c>
      <c r="Y60" s="170">
        <f>'Table de mortalité F'!BB91</f>
        <v>0.39473246380823368</v>
      </c>
      <c r="Z60" s="170">
        <f>'Table de mortalité F'!BC91</f>
        <v>0.39457457082271041</v>
      </c>
      <c r="AA60" s="170">
        <f>'Table de mortalité F'!BD91</f>
        <v>0.39441674099438134</v>
      </c>
      <c r="AB60" s="170">
        <f>'Table de mortalité F'!BE91</f>
        <v>0.39425897429798362</v>
      </c>
      <c r="AC60" s="170">
        <f>'Table de mortalité F'!BF91</f>
        <v>0.39410127070826445</v>
      </c>
      <c r="AD60" s="170">
        <f>'Table de mortalité F'!BG91</f>
        <v>0.39394363019998119</v>
      </c>
      <c r="AE60" s="170">
        <f>'Table de mortalité F'!BH91</f>
        <v>0.39378605274790124</v>
      </c>
      <c r="AF60" s="170">
        <f>'Table de mortalité F'!BI91</f>
        <v>0.39362853832680211</v>
      </c>
      <c r="AG60" s="170">
        <f>AF60*(1-'Table de mortalité F'!$AC91)</f>
        <v>0.39347108691147142</v>
      </c>
      <c r="AH60" s="170">
        <f>AG60*(1-'Table de mortalité F'!$AC91)</f>
        <v>0.39331369847670683</v>
      </c>
      <c r="AI60" s="170">
        <f>AH60*(1-'Table de mortalité F'!$AC91)</f>
        <v>0.39315637299731615</v>
      </c>
      <c r="AJ60" s="170">
        <f>AI60*(1-'Table de mortalité F'!$AC91)</f>
        <v>0.39299911044811725</v>
      </c>
      <c r="AK60" s="170">
        <f>AJ60*(1-'Table de mortalité F'!$AC91)</f>
        <v>0.39284191080393804</v>
      </c>
      <c r="AL60" s="170">
        <f>AK60*(1-'Table de mortalité F'!$AC91)</f>
        <v>0.39268477403961649</v>
      </c>
      <c r="AM60" s="170">
        <f>AL60*(1-'Table de mortalité F'!$AC91)</f>
        <v>0.39252770013000066</v>
      </c>
      <c r="AN60" s="170">
        <f>AM60*(1-'Table de mortalité F'!$AC91)</f>
        <v>0.39237068904994865</v>
      </c>
      <c r="AO60" s="170">
        <f>AN60*(1-'Table de mortalité F'!$AC91)</f>
        <v>0.39221374077432869</v>
      </c>
      <c r="AP60" s="170">
        <f>AO60*(1-'Table de mortalité F'!$AC91)</f>
        <v>0.39205685527801898</v>
      </c>
      <c r="AQ60" s="170">
        <f>AP60*(1-'Table de mortalité F'!$AC91)</f>
        <v>0.39190003253590777</v>
      </c>
      <c r="AR60" s="170">
        <f>AQ60*(1-'Table de mortalité F'!$AC91)</f>
        <v>0.39174327252289343</v>
      </c>
      <c r="AS60" s="170">
        <f>AR60*(1-'Table de mortalité F'!$AC91)</f>
        <v>0.39158657521388429</v>
      </c>
      <c r="AT60" s="170">
        <f>AS60*(1-'Table de mortalité F'!$AC91)</f>
        <v>0.39142994058379876</v>
      </c>
      <c r="AU60" s="170">
        <f>AT60*(1-'Table de mortalité F'!$AC91)</f>
        <v>0.39127336860756529</v>
      </c>
      <c r="AV60" s="170">
        <f>AU60*(1-'Table de mortalité F'!$AC91)</f>
        <v>0.3911168592601223</v>
      </c>
      <c r="AW60" s="170">
        <f>AV60*(1-'Table de mortalité F'!$AC91)</f>
        <v>0.39096041251641828</v>
      </c>
      <c r="AX60" s="170">
        <f>AW60*(1-'Table de mortalité F'!$AC91)</f>
        <v>0.3908040283514117</v>
      </c>
      <c r="AY60" s="170">
        <f>AX60*(1-'Table de mortalité F'!$AC91)</f>
        <v>0.39064770674007115</v>
      </c>
      <c r="AZ60" s="170">
        <f>AY60*(1-'Table de mortalité F'!$AC91)</f>
        <v>0.39049144765737515</v>
      </c>
      <c r="BA60" s="170">
        <f>AZ60*(1-'Table de mortalité F'!$AC91)</f>
        <v>0.39033525107831224</v>
      </c>
      <c r="BB60" s="170">
        <f>BA60*(1-'Table de mortalité F'!$AC91)</f>
        <v>0.39017911697788094</v>
      </c>
      <c r="BC60" s="170">
        <f>BB60*(1-'Table de mortalité F'!$AC91)</f>
        <v>0.39002304533108978</v>
      </c>
      <c r="BD60" s="170">
        <f>BC60*(1-'Table de mortalité F'!$AC91)</f>
        <v>0.38986703611295737</v>
      </c>
      <c r="BE60" s="170">
        <f>BD60*(1-'Table de mortalité F'!$AC91)</f>
        <v>0.38971108929851223</v>
      </c>
      <c r="BF60" s="170">
        <f>BE60*(1-'Table de mortalité F'!$AC91)</f>
        <v>0.38955520486279283</v>
      </c>
      <c r="BG60" s="170">
        <f>BF60*(1-'Table de mortalité F'!$AC91)</f>
        <v>0.38939938278084774</v>
      </c>
      <c r="BH60" s="170">
        <f>BG60*(1-'Table de mortalité F'!$AC91)</f>
        <v>0.38924362302773541</v>
      </c>
      <c r="BI60" s="170">
        <f>BH60*(1-'Table de mortalité F'!$AC91)</f>
        <v>0.38908792557852434</v>
      </c>
      <c r="BJ60" s="170">
        <f>BI60*(1-'Table de mortalité F'!$AC91)</f>
        <v>0.38893229040829297</v>
      </c>
      <c r="BK60" s="170">
        <f>BJ60*(1-'Table de mortalité F'!$AC91)</f>
        <v>0.38877671749212966</v>
      </c>
      <c r="BL60" s="170">
        <f>BK60*(1-'Table de mortalité F'!$AC91)</f>
        <v>0.38862120680513285</v>
      </c>
      <c r="BM60" s="170">
        <f>BL60*(1-'Table de mortalité F'!$AC91)</f>
        <v>0.38846575832241081</v>
      </c>
      <c r="BN60" s="170">
        <f>BM60*(1-'Table de mortalité F'!$AC91)</f>
        <v>0.38831037201908186</v>
      </c>
      <c r="BO60" s="170">
        <f>BN60*(1-'Table de mortalité F'!$AC91)</f>
        <v>0.38815504787027427</v>
      </c>
      <c r="BP60" s="170">
        <f>BO60*(1-'Table de mortalité F'!$AC91)</f>
        <v>0.38799978585112616</v>
      </c>
      <c r="BQ60" s="170">
        <f>BP60*(1-'Table de mortalité F'!$AC91)</f>
        <v>0.38784458593678572</v>
      </c>
      <c r="BR60" s="170">
        <f>BQ60*(1-'Table de mortalité F'!$AC91)</f>
        <v>0.38768944810241102</v>
      </c>
      <c r="BS60" s="170">
        <f>BR60*(1-'Table de mortalité F'!$AC91)</f>
        <v>0.38753437232317006</v>
      </c>
      <c r="BT60" s="170">
        <f>BS60*(1-'Table de mortalité F'!$AC91)</f>
        <v>0.38737935857424083</v>
      </c>
      <c r="BU60" s="170">
        <f>BT60*(1-'Table de mortalité F'!$AC91)</f>
        <v>0.38722440683081116</v>
      </c>
      <c r="BV60" s="170">
        <f>BU60*(1-'Table de mortalité F'!$AC91)</f>
        <v>0.38706951706807885</v>
      </c>
      <c r="BW60" s="170">
        <f>BV60*(1-'Table de mortalité F'!$AC91)</f>
        <v>0.38691468926125161</v>
      </c>
      <c r="BX60" s="170">
        <f>BW60*(1-'Table de mortalité F'!$AC91)</f>
        <v>0.3867599233855471</v>
      </c>
      <c r="BY60" s="170">
        <f>BX60*(1-'Table de mortalité F'!$AC91)</f>
        <v>0.38660521941619291</v>
      </c>
      <c r="BZ60" s="170">
        <f>BY60*(1-'Table de mortalité F'!$AC91)</f>
        <v>0.38645057732842647</v>
      </c>
      <c r="CA60" s="170">
        <f>BZ60*(1-'Table de mortalité F'!$AC91)</f>
        <v>0.38629599709749513</v>
      </c>
      <c r="CB60" s="170">
        <f>CA60*(1-'Table de mortalité F'!$AC91)</f>
        <v>0.38614147869865617</v>
      </c>
      <c r="CC60" s="170">
        <f>CB60*(1-'Table de mortalité F'!$AC91)</f>
        <v>0.38598702210717672</v>
      </c>
      <c r="CD60" s="170">
        <f>CC60*(1-'Table de mortalité F'!$AC91)</f>
        <v>0.3858326272983339</v>
      </c>
      <c r="CE60" s="170">
        <f>CD60*(1-'Table de mortalité F'!$AC91)</f>
        <v>0.38567829424741457</v>
      </c>
      <c r="CF60" s="170">
        <f>CE60*(1-'Table de mortalité F'!$AC91)</f>
        <v>0.3855240229297156</v>
      </c>
      <c r="CG60" s="170">
        <f>CF60*(1-'Table de mortalité F'!$AC91)</f>
        <v>0.38536981332054371</v>
      </c>
      <c r="CH60" s="170">
        <f>CG60*(1-'Table de mortalité F'!$AC91)</f>
        <v>0.38521566539521551</v>
      </c>
      <c r="CI60" s="170">
        <f>CH60*(1-'Table de mortalité F'!$AC91)</f>
        <v>0.38506157912905742</v>
      </c>
      <c r="CJ60" s="170">
        <f>CI60*(1-'Table de mortalité F'!$AC91)</f>
        <v>0.38490755449740582</v>
      </c>
      <c r="CK60" s="170">
        <f>CJ60*(1-'Table de mortalité F'!$AC91)</f>
        <v>0.38475359147560689</v>
      </c>
      <c r="CL60" s="170">
        <f>CK60*(1-'Table de mortalité F'!$AC91)</f>
        <v>0.38459969003901667</v>
      </c>
      <c r="CM60" s="170">
        <f>CL60*(1-'Table de mortalité F'!$AC91)</f>
        <v>0.38444585016300109</v>
      </c>
      <c r="CN60" s="170">
        <f>CM60*(1-'Table de mortalité F'!$AC91)</f>
        <v>0.3842920718229359</v>
      </c>
      <c r="CO60" s="170">
        <f>CN60*(1-'Table de mortalité F'!$AC91)</f>
        <v>0.38413835499420673</v>
      </c>
      <c r="CP60" s="170">
        <f>CO60*(1-'Table de mortalité F'!$AC91)</f>
        <v>0.38398469965220905</v>
      </c>
      <c r="CQ60" s="170">
        <f>CP60*(1-'Table de mortalité F'!$AC91)</f>
        <v>0.38383110577234819</v>
      </c>
      <c r="CR60" s="170">
        <f>CQ60*(1-'Table de mortalité F'!$AC91)</f>
        <v>0.38367757333003927</v>
      </c>
      <c r="CS60" s="170">
        <f>CR60*(1-'Table de mortalité F'!$AC91)</f>
        <v>0.38352410230070727</v>
      </c>
      <c r="CT60" s="170">
        <f>CS60*(1-'Table de mortalité F'!$AC91)</f>
        <v>0.38337069265978702</v>
      </c>
      <c r="CU60" s="170">
        <f>CT60*(1-'Table de mortalité F'!$AC91)</f>
        <v>0.38321734438272309</v>
      </c>
      <c r="CV60" s="170">
        <f>CU60*(1-'Table de mortalité F'!$AC91)</f>
        <v>0.38306405744497002</v>
      </c>
      <c r="CW60" s="170">
        <f>CV60*(1-'Table de mortalité F'!$AC91)</f>
        <v>0.38291083182199204</v>
      </c>
      <c r="CX60" s="170">
        <f>CW60*(1-'Table de mortalité F'!$AC91)</f>
        <v>0.38275766748926326</v>
      </c>
      <c r="CY60" s="170">
        <f>CX60*(1-'Table de mortalité F'!$AC91)</f>
        <v>0.38260456442226759</v>
      </c>
      <c r="CZ60" s="170">
        <f>CY60*(1-'Table de mortalité F'!$AC91)</f>
        <v>0.38245152259649873</v>
      </c>
      <c r="DA60" s="170">
        <f>CZ60*(1-'Table de mortalité F'!$AC91)</f>
        <v>0.38229854198746016</v>
      </c>
      <c r="DB60" s="170">
        <f>DA60*(1-'Table de mortalité F'!$AC91)</f>
        <v>0.3821456225706652</v>
      </c>
      <c r="DC60" s="170">
        <f>DB60*(1-'Table de mortalité F'!$AC91)</f>
        <v>0.38199276432163692</v>
      </c>
      <c r="DD60" s="170">
        <f>DC60*(1-'Table de mortalité F'!$AC91)</f>
        <v>0.38183996721590829</v>
      </c>
      <c r="DE60" s="170">
        <f>DD60*(1-'Table de mortalité F'!$AC91)</f>
        <v>0.38168723122902193</v>
      </c>
      <c r="DF60" s="170">
        <f>DE60*(1-'Table de mortalité F'!$AC91)</f>
        <v>0.38153455633653033</v>
      </c>
      <c r="DG60" s="170">
        <f>DF60*(1-'Table de mortalité F'!$AC91)</f>
        <v>0.38138194251399571</v>
      </c>
      <c r="DH60" s="170">
        <f>DG60*(1-'Table de mortalité F'!$AC91)</f>
        <v>0.38122938973699011</v>
      </c>
      <c r="DI60" s="170">
        <f>DH60*(1-'Table de mortalité F'!$AC91)</f>
        <v>0.38107689798109534</v>
      </c>
      <c r="DJ60" s="170">
        <f>DI60*(1-'Table de mortalité F'!$AC91)</f>
        <v>0.38092446722190293</v>
      </c>
      <c r="DK60" s="170">
        <f>DJ60*(1-'Table de mortalité F'!$AC91)</f>
        <v>0.38077209743501417</v>
      </c>
    </row>
    <row r="61" spans="1:115" x14ac:dyDescent="0.25">
      <c r="A61" s="16"/>
      <c r="B61" s="16">
        <v>105</v>
      </c>
      <c r="C61" s="16"/>
      <c r="D61" s="170">
        <f>'Table de mortalité F'!AG92</f>
        <v>0.41915999999999998</v>
      </c>
      <c r="E61" s="170">
        <f>'Table de mortalité F'!AH92</f>
        <v>0.41915999999999998</v>
      </c>
      <c r="F61" s="170">
        <f>'Table de mortalité F'!AI92</f>
        <v>0.41915999999999998</v>
      </c>
      <c r="G61" s="170">
        <f>'Table de mortalité F'!AJ92</f>
        <v>0.41915999999999998</v>
      </c>
      <c r="H61" s="170">
        <f>'Table de mortalité F'!AK92</f>
        <v>0.41915999999999998</v>
      </c>
      <c r="I61" s="170">
        <f>'Table de mortalité F'!AL92</f>
        <v>0.41915999999999998</v>
      </c>
      <c r="J61" s="170">
        <f>'Table de mortalité F'!AM92</f>
        <v>0.41915999999999998</v>
      </c>
      <c r="K61" s="170">
        <f>'Table de mortalité F'!AN92</f>
        <v>0.41915999999999998</v>
      </c>
      <c r="L61" s="170">
        <f>'Table de mortalité F'!AO92</f>
        <v>0.41915999999999998</v>
      </c>
      <c r="M61" s="170">
        <f>'Table de mortalité F'!AP92</f>
        <v>0.41915999999999998</v>
      </c>
      <c r="N61" s="170">
        <f>'Table de mortalité F'!AQ92</f>
        <v>0.41915999999999998</v>
      </c>
      <c r="O61" s="170">
        <f>'Table de mortalité F'!AR92</f>
        <v>0.41915999999999998</v>
      </c>
      <c r="P61" s="170">
        <f>'Table de mortalité F'!AS92</f>
        <v>0.41915999999999998</v>
      </c>
      <c r="Q61" s="170">
        <f>'Table de mortalité F'!AT92</f>
        <v>0.41915999999999998</v>
      </c>
      <c r="R61" s="170">
        <f>'Table de mortalité F'!AU92</f>
        <v>0.41915999999999998</v>
      </c>
      <c r="S61" s="170">
        <f>'Table de mortalité F'!AV92</f>
        <v>0.41915999999999998</v>
      </c>
      <c r="T61" s="170">
        <f>'Table de mortalité F'!AW92</f>
        <v>0.41915999999999998</v>
      </c>
      <c r="U61" s="170">
        <f>'Table de mortalité F'!AX92</f>
        <v>0.41915999999999998</v>
      </c>
      <c r="V61" s="170">
        <f>'Table de mortalité F'!AY92</f>
        <v>0.41915999999999998</v>
      </c>
      <c r="W61" s="170">
        <f>'Table de mortalité F'!AZ92</f>
        <v>0.41915999999999998</v>
      </c>
      <c r="X61" s="170">
        <f>'Table de mortalité F'!BA92</f>
        <v>0.41915999999999998</v>
      </c>
      <c r="Y61" s="170">
        <f>'Table de mortalité F'!BB92</f>
        <v>0.41915999999999998</v>
      </c>
      <c r="Z61" s="170">
        <f>'Table de mortalité F'!BC92</f>
        <v>0.41915999999999998</v>
      </c>
      <c r="AA61" s="170">
        <f>'Table de mortalité F'!BD92</f>
        <v>0.41915999999999998</v>
      </c>
      <c r="AB61" s="170">
        <f>'Table de mortalité F'!BE92</f>
        <v>0.41915999999999998</v>
      </c>
      <c r="AC61" s="170">
        <f>'Table de mortalité F'!BF92</f>
        <v>0.41915999999999998</v>
      </c>
      <c r="AD61" s="170">
        <f>'Table de mortalité F'!BG92</f>
        <v>0.41915999999999998</v>
      </c>
      <c r="AE61" s="170">
        <f>'Table de mortalité F'!BH92</f>
        <v>0.41915999999999998</v>
      </c>
      <c r="AF61" s="170">
        <f>'Table de mortalité F'!BI92</f>
        <v>0.41915999999999998</v>
      </c>
      <c r="AG61" s="170">
        <f>AF61*(1-'Table de mortalité F'!$AC92)</f>
        <v>0.41915999999999998</v>
      </c>
      <c r="AH61" s="170">
        <f>AG61*(1-'Table de mortalité F'!$AC92)</f>
        <v>0.41915999999999998</v>
      </c>
      <c r="AI61" s="170">
        <f>AH61*(1-'Table de mortalité F'!$AC92)</f>
        <v>0.41915999999999998</v>
      </c>
      <c r="AJ61" s="170">
        <f>AI61*(1-'Table de mortalité F'!$AC92)</f>
        <v>0.41915999999999998</v>
      </c>
      <c r="AK61" s="170">
        <f>AJ61*(1-'Table de mortalité F'!$AC92)</f>
        <v>0.41915999999999998</v>
      </c>
      <c r="AL61" s="170">
        <f>AK61*(1-'Table de mortalité F'!$AC92)</f>
        <v>0.41915999999999998</v>
      </c>
      <c r="AM61" s="170">
        <f>AL61*(1-'Table de mortalité F'!$AC92)</f>
        <v>0.41915999999999998</v>
      </c>
      <c r="AN61" s="170">
        <f>AM61*(1-'Table de mortalité F'!$AC92)</f>
        <v>0.41915999999999998</v>
      </c>
      <c r="AO61" s="170">
        <f>AN61*(1-'Table de mortalité F'!$AC92)</f>
        <v>0.41915999999999998</v>
      </c>
      <c r="AP61" s="170">
        <f>AO61*(1-'Table de mortalité F'!$AC92)</f>
        <v>0.41915999999999998</v>
      </c>
      <c r="AQ61" s="170">
        <f>AP61*(1-'Table de mortalité F'!$AC92)</f>
        <v>0.41915999999999998</v>
      </c>
      <c r="AR61" s="170">
        <f>AQ61*(1-'Table de mortalité F'!$AC92)</f>
        <v>0.41915999999999998</v>
      </c>
      <c r="AS61" s="170">
        <f>AR61*(1-'Table de mortalité F'!$AC92)</f>
        <v>0.41915999999999998</v>
      </c>
      <c r="AT61" s="170">
        <f>AS61*(1-'Table de mortalité F'!$AC92)</f>
        <v>0.41915999999999998</v>
      </c>
      <c r="AU61" s="170">
        <f>AT61*(1-'Table de mortalité F'!$AC92)</f>
        <v>0.41915999999999998</v>
      </c>
      <c r="AV61" s="170">
        <f>AU61*(1-'Table de mortalité F'!$AC92)</f>
        <v>0.41915999999999998</v>
      </c>
      <c r="AW61" s="170">
        <f>AV61*(1-'Table de mortalité F'!$AC92)</f>
        <v>0.41915999999999998</v>
      </c>
      <c r="AX61" s="170">
        <f>AW61*(1-'Table de mortalité F'!$AC92)</f>
        <v>0.41915999999999998</v>
      </c>
      <c r="AY61" s="170">
        <f>AX61*(1-'Table de mortalité F'!$AC92)</f>
        <v>0.41915999999999998</v>
      </c>
      <c r="AZ61" s="170">
        <f>AY61*(1-'Table de mortalité F'!$AC92)</f>
        <v>0.41915999999999998</v>
      </c>
      <c r="BA61" s="170">
        <f>AZ61*(1-'Table de mortalité F'!$AC92)</f>
        <v>0.41915999999999998</v>
      </c>
      <c r="BB61" s="170">
        <f>BA61*(1-'Table de mortalité F'!$AC92)</f>
        <v>0.41915999999999998</v>
      </c>
      <c r="BC61" s="170">
        <f>BB61*(1-'Table de mortalité F'!$AC92)</f>
        <v>0.41915999999999998</v>
      </c>
      <c r="BD61" s="170">
        <f>BC61*(1-'Table de mortalité F'!$AC92)</f>
        <v>0.41915999999999998</v>
      </c>
      <c r="BE61" s="170">
        <f>BD61*(1-'Table de mortalité F'!$AC92)</f>
        <v>0.41915999999999998</v>
      </c>
      <c r="BF61" s="170">
        <f>BE61*(1-'Table de mortalité F'!$AC92)</f>
        <v>0.41915999999999998</v>
      </c>
      <c r="BG61" s="170">
        <f>BF61*(1-'Table de mortalité F'!$AC92)</f>
        <v>0.41915999999999998</v>
      </c>
      <c r="BH61" s="170">
        <f>BG61*(1-'Table de mortalité F'!$AC92)</f>
        <v>0.41915999999999998</v>
      </c>
      <c r="BI61" s="170">
        <f>BH61*(1-'Table de mortalité F'!$AC92)</f>
        <v>0.41915999999999998</v>
      </c>
      <c r="BJ61" s="170">
        <f>BI61*(1-'Table de mortalité F'!$AC92)</f>
        <v>0.41915999999999998</v>
      </c>
      <c r="BK61" s="170">
        <f>BJ61*(1-'Table de mortalité F'!$AC92)</f>
        <v>0.41915999999999998</v>
      </c>
      <c r="BL61" s="170">
        <f>BK61*(1-'Table de mortalité F'!$AC92)</f>
        <v>0.41915999999999998</v>
      </c>
      <c r="BM61" s="170">
        <f>BL61*(1-'Table de mortalité F'!$AC92)</f>
        <v>0.41915999999999998</v>
      </c>
      <c r="BN61" s="170">
        <f>BM61*(1-'Table de mortalité F'!$AC92)</f>
        <v>0.41915999999999998</v>
      </c>
      <c r="BO61" s="170">
        <f>BN61*(1-'Table de mortalité F'!$AC92)</f>
        <v>0.41915999999999998</v>
      </c>
      <c r="BP61" s="170">
        <f>BO61*(1-'Table de mortalité F'!$AC92)</f>
        <v>0.41915999999999998</v>
      </c>
      <c r="BQ61" s="170">
        <f>BP61*(1-'Table de mortalité F'!$AC92)</f>
        <v>0.41915999999999998</v>
      </c>
      <c r="BR61" s="170">
        <f>BQ61*(1-'Table de mortalité F'!$AC92)</f>
        <v>0.41915999999999998</v>
      </c>
      <c r="BS61" s="170">
        <f>BR61*(1-'Table de mortalité F'!$AC92)</f>
        <v>0.41915999999999998</v>
      </c>
      <c r="BT61" s="170">
        <f>BS61*(1-'Table de mortalité F'!$AC92)</f>
        <v>0.41915999999999998</v>
      </c>
      <c r="BU61" s="170">
        <f>BT61*(1-'Table de mortalité F'!$AC92)</f>
        <v>0.41915999999999998</v>
      </c>
      <c r="BV61" s="170">
        <f>BU61*(1-'Table de mortalité F'!$AC92)</f>
        <v>0.41915999999999998</v>
      </c>
      <c r="BW61" s="170">
        <f>BV61*(1-'Table de mortalité F'!$AC92)</f>
        <v>0.41915999999999998</v>
      </c>
      <c r="BX61" s="170">
        <f>BW61*(1-'Table de mortalité F'!$AC92)</f>
        <v>0.41915999999999998</v>
      </c>
      <c r="BY61" s="170">
        <f>BX61*(1-'Table de mortalité F'!$AC92)</f>
        <v>0.41915999999999998</v>
      </c>
      <c r="BZ61" s="170">
        <f>BY61*(1-'Table de mortalité F'!$AC92)</f>
        <v>0.41915999999999998</v>
      </c>
      <c r="CA61" s="170">
        <f>BZ61*(1-'Table de mortalité F'!$AC92)</f>
        <v>0.41915999999999998</v>
      </c>
      <c r="CB61" s="170">
        <f>CA61*(1-'Table de mortalité F'!$AC92)</f>
        <v>0.41915999999999998</v>
      </c>
      <c r="CC61" s="170">
        <f>CB61*(1-'Table de mortalité F'!$AC92)</f>
        <v>0.41915999999999998</v>
      </c>
      <c r="CD61" s="170">
        <f>CC61*(1-'Table de mortalité F'!$AC92)</f>
        <v>0.41915999999999998</v>
      </c>
      <c r="CE61" s="170">
        <f>CD61*(1-'Table de mortalité F'!$AC92)</f>
        <v>0.41915999999999998</v>
      </c>
      <c r="CF61" s="170">
        <f>CE61*(1-'Table de mortalité F'!$AC92)</f>
        <v>0.41915999999999998</v>
      </c>
      <c r="CG61" s="170">
        <f>CF61*(1-'Table de mortalité F'!$AC92)</f>
        <v>0.41915999999999998</v>
      </c>
      <c r="CH61" s="170">
        <f>CG61*(1-'Table de mortalité F'!$AC92)</f>
        <v>0.41915999999999998</v>
      </c>
      <c r="CI61" s="170">
        <f>CH61*(1-'Table de mortalité F'!$AC92)</f>
        <v>0.41915999999999998</v>
      </c>
      <c r="CJ61" s="170">
        <f>CI61*(1-'Table de mortalité F'!$AC92)</f>
        <v>0.41915999999999998</v>
      </c>
      <c r="CK61" s="170">
        <f>CJ61*(1-'Table de mortalité F'!$AC92)</f>
        <v>0.41915999999999998</v>
      </c>
      <c r="CL61" s="170">
        <f>CK61*(1-'Table de mortalité F'!$AC92)</f>
        <v>0.41915999999999998</v>
      </c>
      <c r="CM61" s="170">
        <f>CL61*(1-'Table de mortalité F'!$AC92)</f>
        <v>0.41915999999999998</v>
      </c>
      <c r="CN61" s="170">
        <f>CM61*(1-'Table de mortalité F'!$AC92)</f>
        <v>0.41915999999999998</v>
      </c>
      <c r="CO61" s="170">
        <f>CN61*(1-'Table de mortalité F'!$AC92)</f>
        <v>0.41915999999999998</v>
      </c>
      <c r="CP61" s="170">
        <f>CO61*(1-'Table de mortalité F'!$AC92)</f>
        <v>0.41915999999999998</v>
      </c>
      <c r="CQ61" s="170">
        <f>CP61*(1-'Table de mortalité F'!$AC92)</f>
        <v>0.41915999999999998</v>
      </c>
      <c r="CR61" s="170">
        <f>CQ61*(1-'Table de mortalité F'!$AC92)</f>
        <v>0.41915999999999998</v>
      </c>
      <c r="CS61" s="170">
        <f>CR61*(1-'Table de mortalité F'!$AC92)</f>
        <v>0.41915999999999998</v>
      </c>
      <c r="CT61" s="170">
        <f>CS61*(1-'Table de mortalité F'!$AC92)</f>
        <v>0.41915999999999998</v>
      </c>
      <c r="CU61" s="170">
        <f>CT61*(1-'Table de mortalité F'!$AC92)</f>
        <v>0.41915999999999998</v>
      </c>
      <c r="CV61" s="170">
        <f>CU61*(1-'Table de mortalité F'!$AC92)</f>
        <v>0.41915999999999998</v>
      </c>
      <c r="CW61" s="170">
        <f>CV61*(1-'Table de mortalité F'!$AC92)</f>
        <v>0.41915999999999998</v>
      </c>
      <c r="CX61" s="170">
        <f>CW61*(1-'Table de mortalité F'!$AC92)</f>
        <v>0.41915999999999998</v>
      </c>
      <c r="CY61" s="170">
        <f>CX61*(1-'Table de mortalité F'!$AC92)</f>
        <v>0.41915999999999998</v>
      </c>
      <c r="CZ61" s="170">
        <f>CY61*(1-'Table de mortalité F'!$AC92)</f>
        <v>0.41915999999999998</v>
      </c>
      <c r="DA61" s="170">
        <f>CZ61*(1-'Table de mortalité F'!$AC92)</f>
        <v>0.41915999999999998</v>
      </c>
      <c r="DB61" s="170">
        <f>DA61*(1-'Table de mortalité F'!$AC92)</f>
        <v>0.41915999999999998</v>
      </c>
      <c r="DC61" s="170">
        <f>DB61*(1-'Table de mortalité F'!$AC92)</f>
        <v>0.41915999999999998</v>
      </c>
      <c r="DD61" s="170">
        <f>DC61*(1-'Table de mortalité F'!$AC92)</f>
        <v>0.41915999999999998</v>
      </c>
      <c r="DE61" s="170">
        <f>DD61*(1-'Table de mortalité F'!$AC92)</f>
        <v>0.41915999999999998</v>
      </c>
      <c r="DF61" s="170">
        <f>DE61*(1-'Table de mortalité F'!$AC92)</f>
        <v>0.41915999999999998</v>
      </c>
      <c r="DG61" s="170">
        <f>DF61*(1-'Table de mortalité F'!$AC92)</f>
        <v>0.41915999999999998</v>
      </c>
      <c r="DH61" s="170">
        <f>DG61*(1-'Table de mortalité F'!$AC92)</f>
        <v>0.41915999999999998</v>
      </c>
      <c r="DI61" s="170">
        <f>DH61*(1-'Table de mortalité F'!$AC92)</f>
        <v>0.41915999999999998</v>
      </c>
      <c r="DJ61" s="170">
        <f>DI61*(1-'Table de mortalité F'!$AC92)</f>
        <v>0.41915999999999998</v>
      </c>
      <c r="DK61" s="170">
        <f>DJ61*(1-'Table de mortalité F'!$AC92)</f>
        <v>0.41915999999999998</v>
      </c>
    </row>
    <row r="62" spans="1:115" x14ac:dyDescent="0.25">
      <c r="A62" s="16"/>
      <c r="B62" s="16">
        <v>106</v>
      </c>
      <c r="C62" s="16"/>
      <c r="D62" s="170">
        <f>'Table de mortalité F'!AG93</f>
        <v>0.43936999999999998</v>
      </c>
      <c r="E62" s="170">
        <f>'Table de mortalité F'!AH93</f>
        <v>0.43936999999999998</v>
      </c>
      <c r="F62" s="170">
        <f>'Table de mortalité F'!AI93</f>
        <v>0.43936999999999998</v>
      </c>
      <c r="G62" s="170">
        <f>'Table de mortalité F'!AJ93</f>
        <v>0.43936999999999998</v>
      </c>
      <c r="H62" s="170">
        <f>'Table de mortalité F'!AK93</f>
        <v>0.43936999999999998</v>
      </c>
      <c r="I62" s="170">
        <f>'Table de mortalité F'!AL93</f>
        <v>0.43936999999999998</v>
      </c>
      <c r="J62" s="170">
        <f>'Table de mortalité F'!AM93</f>
        <v>0.43936999999999998</v>
      </c>
      <c r="K62" s="170">
        <f>'Table de mortalité F'!AN93</f>
        <v>0.43936999999999998</v>
      </c>
      <c r="L62" s="170">
        <f>'Table de mortalité F'!AO93</f>
        <v>0.43936999999999998</v>
      </c>
      <c r="M62" s="170">
        <f>'Table de mortalité F'!AP93</f>
        <v>0.43936999999999998</v>
      </c>
      <c r="N62" s="170">
        <f>'Table de mortalité F'!AQ93</f>
        <v>0.43936999999999998</v>
      </c>
      <c r="O62" s="170">
        <f>'Table de mortalité F'!AR93</f>
        <v>0.43936999999999998</v>
      </c>
      <c r="P62" s="170">
        <f>'Table de mortalité F'!AS93</f>
        <v>0.43936999999999998</v>
      </c>
      <c r="Q62" s="170">
        <f>'Table de mortalité F'!AT93</f>
        <v>0.43936999999999998</v>
      </c>
      <c r="R62" s="170">
        <f>'Table de mortalité F'!AU93</f>
        <v>0.43936999999999998</v>
      </c>
      <c r="S62" s="170">
        <f>'Table de mortalité F'!AV93</f>
        <v>0.43936999999999998</v>
      </c>
      <c r="T62" s="170">
        <f>'Table de mortalité F'!AW93</f>
        <v>0.43936999999999998</v>
      </c>
      <c r="U62" s="170">
        <f>'Table de mortalité F'!AX93</f>
        <v>0.43936999999999998</v>
      </c>
      <c r="V62" s="170">
        <f>'Table de mortalité F'!AY93</f>
        <v>0.43936999999999998</v>
      </c>
      <c r="W62" s="170">
        <f>'Table de mortalité F'!AZ93</f>
        <v>0.43936999999999998</v>
      </c>
      <c r="X62" s="170">
        <f>'Table de mortalité F'!BA93</f>
        <v>0.43936999999999998</v>
      </c>
      <c r="Y62" s="170">
        <f>'Table de mortalité F'!BB93</f>
        <v>0.43936999999999998</v>
      </c>
      <c r="Z62" s="170">
        <f>'Table de mortalité F'!BC93</f>
        <v>0.43936999999999998</v>
      </c>
      <c r="AA62" s="170">
        <f>'Table de mortalité F'!BD93</f>
        <v>0.43936999999999998</v>
      </c>
      <c r="AB62" s="170">
        <f>'Table de mortalité F'!BE93</f>
        <v>0.43936999999999998</v>
      </c>
      <c r="AC62" s="170">
        <f>'Table de mortalité F'!BF93</f>
        <v>0.43936999999999998</v>
      </c>
      <c r="AD62" s="170">
        <f>'Table de mortalité F'!BG93</f>
        <v>0.43936999999999998</v>
      </c>
      <c r="AE62" s="170">
        <f>'Table de mortalité F'!BH93</f>
        <v>0.43936999999999998</v>
      </c>
      <c r="AF62" s="170">
        <f>'Table de mortalité F'!BI93</f>
        <v>0.43936999999999998</v>
      </c>
      <c r="AG62" s="170">
        <f>AF62*(1-'Table de mortalité F'!$AC93)</f>
        <v>0.43936999999999998</v>
      </c>
      <c r="AH62" s="170">
        <f>AG62*(1-'Table de mortalité F'!$AC93)</f>
        <v>0.43936999999999998</v>
      </c>
      <c r="AI62" s="170">
        <f>AH62*(1-'Table de mortalité F'!$AC93)</f>
        <v>0.43936999999999998</v>
      </c>
      <c r="AJ62" s="170">
        <f>AI62*(1-'Table de mortalité F'!$AC93)</f>
        <v>0.43936999999999998</v>
      </c>
      <c r="AK62" s="170">
        <f>AJ62*(1-'Table de mortalité F'!$AC93)</f>
        <v>0.43936999999999998</v>
      </c>
      <c r="AL62" s="170">
        <f>AK62*(1-'Table de mortalité F'!$AC93)</f>
        <v>0.43936999999999998</v>
      </c>
      <c r="AM62" s="170">
        <f>AL62*(1-'Table de mortalité F'!$AC93)</f>
        <v>0.43936999999999998</v>
      </c>
      <c r="AN62" s="170">
        <f>AM62*(1-'Table de mortalité F'!$AC93)</f>
        <v>0.43936999999999998</v>
      </c>
      <c r="AO62" s="170">
        <f>AN62*(1-'Table de mortalité F'!$AC93)</f>
        <v>0.43936999999999998</v>
      </c>
      <c r="AP62" s="170">
        <f>AO62*(1-'Table de mortalité F'!$AC93)</f>
        <v>0.43936999999999998</v>
      </c>
      <c r="AQ62" s="170">
        <f>AP62*(1-'Table de mortalité F'!$AC93)</f>
        <v>0.43936999999999998</v>
      </c>
      <c r="AR62" s="170">
        <f>AQ62*(1-'Table de mortalité F'!$AC93)</f>
        <v>0.43936999999999998</v>
      </c>
      <c r="AS62" s="170">
        <f>AR62*(1-'Table de mortalité F'!$AC93)</f>
        <v>0.43936999999999998</v>
      </c>
      <c r="AT62" s="170">
        <f>AS62*(1-'Table de mortalité F'!$AC93)</f>
        <v>0.43936999999999998</v>
      </c>
      <c r="AU62" s="170">
        <f>AT62*(1-'Table de mortalité F'!$AC93)</f>
        <v>0.43936999999999998</v>
      </c>
      <c r="AV62" s="170">
        <f>AU62*(1-'Table de mortalité F'!$AC93)</f>
        <v>0.43936999999999998</v>
      </c>
      <c r="AW62" s="170">
        <f>AV62*(1-'Table de mortalité F'!$AC93)</f>
        <v>0.43936999999999998</v>
      </c>
      <c r="AX62" s="170">
        <f>AW62*(1-'Table de mortalité F'!$AC93)</f>
        <v>0.43936999999999998</v>
      </c>
      <c r="AY62" s="170">
        <f>AX62*(1-'Table de mortalité F'!$AC93)</f>
        <v>0.43936999999999998</v>
      </c>
      <c r="AZ62" s="170">
        <f>AY62*(1-'Table de mortalité F'!$AC93)</f>
        <v>0.43936999999999998</v>
      </c>
      <c r="BA62" s="170">
        <f>AZ62*(1-'Table de mortalité F'!$AC93)</f>
        <v>0.43936999999999998</v>
      </c>
      <c r="BB62" s="170">
        <f>BA62*(1-'Table de mortalité F'!$AC93)</f>
        <v>0.43936999999999998</v>
      </c>
      <c r="BC62" s="170">
        <f>BB62*(1-'Table de mortalité F'!$AC93)</f>
        <v>0.43936999999999998</v>
      </c>
      <c r="BD62" s="170">
        <f>BC62*(1-'Table de mortalité F'!$AC93)</f>
        <v>0.43936999999999998</v>
      </c>
      <c r="BE62" s="170">
        <f>BD62*(1-'Table de mortalité F'!$AC93)</f>
        <v>0.43936999999999998</v>
      </c>
      <c r="BF62" s="170">
        <f>BE62*(1-'Table de mortalité F'!$AC93)</f>
        <v>0.43936999999999998</v>
      </c>
      <c r="BG62" s="170">
        <f>BF62*(1-'Table de mortalité F'!$AC93)</f>
        <v>0.43936999999999998</v>
      </c>
      <c r="BH62" s="170">
        <f>BG62*(1-'Table de mortalité F'!$AC93)</f>
        <v>0.43936999999999998</v>
      </c>
      <c r="BI62" s="170">
        <f>BH62*(1-'Table de mortalité F'!$AC93)</f>
        <v>0.43936999999999998</v>
      </c>
      <c r="BJ62" s="170">
        <f>BI62*(1-'Table de mortalité F'!$AC93)</f>
        <v>0.43936999999999998</v>
      </c>
      <c r="BK62" s="170">
        <f>BJ62*(1-'Table de mortalité F'!$AC93)</f>
        <v>0.43936999999999998</v>
      </c>
      <c r="BL62" s="170">
        <f>BK62*(1-'Table de mortalité F'!$AC93)</f>
        <v>0.43936999999999998</v>
      </c>
      <c r="BM62" s="170">
        <f>BL62*(1-'Table de mortalité F'!$AC93)</f>
        <v>0.43936999999999998</v>
      </c>
      <c r="BN62" s="170">
        <f>BM62*(1-'Table de mortalité F'!$AC93)</f>
        <v>0.43936999999999998</v>
      </c>
      <c r="BO62" s="170">
        <f>BN62*(1-'Table de mortalité F'!$AC93)</f>
        <v>0.43936999999999998</v>
      </c>
      <c r="BP62" s="170">
        <f>BO62*(1-'Table de mortalité F'!$AC93)</f>
        <v>0.43936999999999998</v>
      </c>
      <c r="BQ62" s="170">
        <f>BP62*(1-'Table de mortalité F'!$AC93)</f>
        <v>0.43936999999999998</v>
      </c>
      <c r="BR62" s="170">
        <f>BQ62*(1-'Table de mortalité F'!$AC93)</f>
        <v>0.43936999999999998</v>
      </c>
      <c r="BS62" s="170">
        <f>BR62*(1-'Table de mortalité F'!$AC93)</f>
        <v>0.43936999999999998</v>
      </c>
      <c r="BT62" s="170">
        <f>BS62*(1-'Table de mortalité F'!$AC93)</f>
        <v>0.43936999999999998</v>
      </c>
      <c r="BU62" s="170">
        <f>BT62*(1-'Table de mortalité F'!$AC93)</f>
        <v>0.43936999999999998</v>
      </c>
      <c r="BV62" s="170">
        <f>BU62*(1-'Table de mortalité F'!$AC93)</f>
        <v>0.43936999999999998</v>
      </c>
      <c r="BW62" s="170">
        <f>BV62*(1-'Table de mortalité F'!$AC93)</f>
        <v>0.43936999999999998</v>
      </c>
      <c r="BX62" s="170">
        <f>BW62*(1-'Table de mortalité F'!$AC93)</f>
        <v>0.43936999999999998</v>
      </c>
      <c r="BY62" s="170">
        <f>BX62*(1-'Table de mortalité F'!$AC93)</f>
        <v>0.43936999999999998</v>
      </c>
      <c r="BZ62" s="170">
        <f>BY62*(1-'Table de mortalité F'!$AC93)</f>
        <v>0.43936999999999998</v>
      </c>
      <c r="CA62" s="170">
        <f>BZ62*(1-'Table de mortalité F'!$AC93)</f>
        <v>0.43936999999999998</v>
      </c>
      <c r="CB62" s="170">
        <f>CA62*(1-'Table de mortalité F'!$AC93)</f>
        <v>0.43936999999999998</v>
      </c>
      <c r="CC62" s="170">
        <f>CB62*(1-'Table de mortalité F'!$AC93)</f>
        <v>0.43936999999999998</v>
      </c>
      <c r="CD62" s="170">
        <f>CC62*(1-'Table de mortalité F'!$AC93)</f>
        <v>0.43936999999999998</v>
      </c>
      <c r="CE62" s="170">
        <f>CD62*(1-'Table de mortalité F'!$AC93)</f>
        <v>0.43936999999999998</v>
      </c>
      <c r="CF62" s="170">
        <f>CE62*(1-'Table de mortalité F'!$AC93)</f>
        <v>0.43936999999999998</v>
      </c>
      <c r="CG62" s="170">
        <f>CF62*(1-'Table de mortalité F'!$AC93)</f>
        <v>0.43936999999999998</v>
      </c>
      <c r="CH62" s="170">
        <f>CG62*(1-'Table de mortalité F'!$AC93)</f>
        <v>0.43936999999999998</v>
      </c>
      <c r="CI62" s="170">
        <f>CH62*(1-'Table de mortalité F'!$AC93)</f>
        <v>0.43936999999999998</v>
      </c>
      <c r="CJ62" s="170">
        <f>CI62*(1-'Table de mortalité F'!$AC93)</f>
        <v>0.43936999999999998</v>
      </c>
      <c r="CK62" s="170">
        <f>CJ62*(1-'Table de mortalité F'!$AC93)</f>
        <v>0.43936999999999998</v>
      </c>
      <c r="CL62" s="170">
        <f>CK62*(1-'Table de mortalité F'!$AC93)</f>
        <v>0.43936999999999998</v>
      </c>
      <c r="CM62" s="170">
        <f>CL62*(1-'Table de mortalité F'!$AC93)</f>
        <v>0.43936999999999998</v>
      </c>
      <c r="CN62" s="170">
        <f>CM62*(1-'Table de mortalité F'!$AC93)</f>
        <v>0.43936999999999998</v>
      </c>
      <c r="CO62" s="170">
        <f>CN62*(1-'Table de mortalité F'!$AC93)</f>
        <v>0.43936999999999998</v>
      </c>
      <c r="CP62" s="170">
        <f>CO62*(1-'Table de mortalité F'!$AC93)</f>
        <v>0.43936999999999998</v>
      </c>
      <c r="CQ62" s="170">
        <f>CP62*(1-'Table de mortalité F'!$AC93)</f>
        <v>0.43936999999999998</v>
      </c>
      <c r="CR62" s="170">
        <f>CQ62*(1-'Table de mortalité F'!$AC93)</f>
        <v>0.43936999999999998</v>
      </c>
      <c r="CS62" s="170">
        <f>CR62*(1-'Table de mortalité F'!$AC93)</f>
        <v>0.43936999999999998</v>
      </c>
      <c r="CT62" s="170">
        <f>CS62*(1-'Table de mortalité F'!$AC93)</f>
        <v>0.43936999999999998</v>
      </c>
      <c r="CU62" s="170">
        <f>CT62*(1-'Table de mortalité F'!$AC93)</f>
        <v>0.43936999999999998</v>
      </c>
      <c r="CV62" s="170">
        <f>CU62*(1-'Table de mortalité F'!$AC93)</f>
        <v>0.43936999999999998</v>
      </c>
      <c r="CW62" s="170">
        <f>CV62*(1-'Table de mortalité F'!$AC93)</f>
        <v>0.43936999999999998</v>
      </c>
      <c r="CX62" s="170">
        <f>CW62*(1-'Table de mortalité F'!$AC93)</f>
        <v>0.43936999999999998</v>
      </c>
      <c r="CY62" s="170">
        <f>CX62*(1-'Table de mortalité F'!$AC93)</f>
        <v>0.43936999999999998</v>
      </c>
      <c r="CZ62" s="170">
        <f>CY62*(1-'Table de mortalité F'!$AC93)</f>
        <v>0.43936999999999998</v>
      </c>
      <c r="DA62" s="170">
        <f>CZ62*(1-'Table de mortalité F'!$AC93)</f>
        <v>0.43936999999999998</v>
      </c>
      <c r="DB62" s="170">
        <f>DA62*(1-'Table de mortalité F'!$AC93)</f>
        <v>0.43936999999999998</v>
      </c>
      <c r="DC62" s="170">
        <f>DB62*(1-'Table de mortalité F'!$AC93)</f>
        <v>0.43936999999999998</v>
      </c>
      <c r="DD62" s="170">
        <f>DC62*(1-'Table de mortalité F'!$AC93)</f>
        <v>0.43936999999999998</v>
      </c>
      <c r="DE62" s="170">
        <f>DD62*(1-'Table de mortalité F'!$AC93)</f>
        <v>0.43936999999999998</v>
      </c>
      <c r="DF62" s="170">
        <f>DE62*(1-'Table de mortalité F'!$AC93)</f>
        <v>0.43936999999999998</v>
      </c>
      <c r="DG62" s="170">
        <f>DF62*(1-'Table de mortalité F'!$AC93)</f>
        <v>0.43936999999999998</v>
      </c>
      <c r="DH62" s="170">
        <f>DG62*(1-'Table de mortalité F'!$AC93)</f>
        <v>0.43936999999999998</v>
      </c>
      <c r="DI62" s="170">
        <f>DH62*(1-'Table de mortalité F'!$AC93)</f>
        <v>0.43936999999999998</v>
      </c>
      <c r="DJ62" s="170">
        <f>DI62*(1-'Table de mortalité F'!$AC93)</f>
        <v>0.43936999999999998</v>
      </c>
      <c r="DK62" s="170">
        <f>DJ62*(1-'Table de mortalité F'!$AC93)</f>
        <v>0.43936999999999998</v>
      </c>
    </row>
    <row r="63" spans="1:115" x14ac:dyDescent="0.25">
      <c r="A63" s="16"/>
      <c r="B63" s="16">
        <v>107</v>
      </c>
      <c r="C63" s="16"/>
      <c r="D63" s="170">
        <f>'Table de mortalité F'!AG94</f>
        <v>0.45956000000000002</v>
      </c>
      <c r="E63" s="170">
        <f>'Table de mortalité F'!AH94</f>
        <v>0.45956000000000002</v>
      </c>
      <c r="F63" s="170">
        <f>'Table de mortalité F'!AI94</f>
        <v>0.45956000000000002</v>
      </c>
      <c r="G63" s="170">
        <f>'Table de mortalité F'!AJ94</f>
        <v>0.45956000000000002</v>
      </c>
      <c r="H63" s="170">
        <f>'Table de mortalité F'!AK94</f>
        <v>0.45956000000000002</v>
      </c>
      <c r="I63" s="170">
        <f>'Table de mortalité F'!AL94</f>
        <v>0.45956000000000002</v>
      </c>
      <c r="J63" s="170">
        <f>'Table de mortalité F'!AM94</f>
        <v>0.45956000000000002</v>
      </c>
      <c r="K63" s="170">
        <f>'Table de mortalité F'!AN94</f>
        <v>0.45956000000000002</v>
      </c>
      <c r="L63" s="170">
        <f>'Table de mortalité F'!AO94</f>
        <v>0.45956000000000002</v>
      </c>
      <c r="M63" s="170">
        <f>'Table de mortalité F'!AP94</f>
        <v>0.45956000000000002</v>
      </c>
      <c r="N63" s="170">
        <f>'Table de mortalité F'!AQ94</f>
        <v>0.45956000000000002</v>
      </c>
      <c r="O63" s="170">
        <f>'Table de mortalité F'!AR94</f>
        <v>0.45956000000000002</v>
      </c>
      <c r="P63" s="170">
        <f>'Table de mortalité F'!AS94</f>
        <v>0.45956000000000002</v>
      </c>
      <c r="Q63" s="170">
        <f>'Table de mortalité F'!AT94</f>
        <v>0.45956000000000002</v>
      </c>
      <c r="R63" s="170">
        <f>'Table de mortalité F'!AU94</f>
        <v>0.45956000000000002</v>
      </c>
      <c r="S63" s="170">
        <f>'Table de mortalité F'!AV94</f>
        <v>0.45956000000000002</v>
      </c>
      <c r="T63" s="170">
        <f>'Table de mortalité F'!AW94</f>
        <v>0.45956000000000002</v>
      </c>
      <c r="U63" s="170">
        <f>'Table de mortalité F'!AX94</f>
        <v>0.45956000000000002</v>
      </c>
      <c r="V63" s="170">
        <f>'Table de mortalité F'!AY94</f>
        <v>0.45956000000000002</v>
      </c>
      <c r="W63" s="170">
        <f>'Table de mortalité F'!AZ94</f>
        <v>0.45956000000000002</v>
      </c>
      <c r="X63" s="170">
        <f>'Table de mortalité F'!BA94</f>
        <v>0.45956000000000002</v>
      </c>
      <c r="Y63" s="170">
        <f>'Table de mortalité F'!BB94</f>
        <v>0.45956000000000002</v>
      </c>
      <c r="Z63" s="170">
        <f>'Table de mortalité F'!BC94</f>
        <v>0.45956000000000002</v>
      </c>
      <c r="AA63" s="170">
        <f>'Table de mortalité F'!BD94</f>
        <v>0.45956000000000002</v>
      </c>
      <c r="AB63" s="170">
        <f>'Table de mortalité F'!BE94</f>
        <v>0.45956000000000002</v>
      </c>
      <c r="AC63" s="170">
        <f>'Table de mortalité F'!BF94</f>
        <v>0.45956000000000002</v>
      </c>
      <c r="AD63" s="170">
        <f>'Table de mortalité F'!BG94</f>
        <v>0.45956000000000002</v>
      </c>
      <c r="AE63" s="170">
        <f>'Table de mortalité F'!BH94</f>
        <v>0.45956000000000002</v>
      </c>
      <c r="AF63" s="170">
        <f>'Table de mortalité F'!BI94</f>
        <v>0.45956000000000002</v>
      </c>
      <c r="AG63" s="170">
        <f>AF63*(1-'Table de mortalité F'!$AC94)</f>
        <v>0.45956000000000002</v>
      </c>
      <c r="AH63" s="170">
        <f>AG63*(1-'Table de mortalité F'!$AC94)</f>
        <v>0.45956000000000002</v>
      </c>
      <c r="AI63" s="170">
        <f>AH63*(1-'Table de mortalité F'!$AC94)</f>
        <v>0.45956000000000002</v>
      </c>
      <c r="AJ63" s="170">
        <f>AI63*(1-'Table de mortalité F'!$AC94)</f>
        <v>0.45956000000000002</v>
      </c>
      <c r="AK63" s="170">
        <f>AJ63*(1-'Table de mortalité F'!$AC94)</f>
        <v>0.45956000000000002</v>
      </c>
      <c r="AL63" s="170">
        <f>AK63*(1-'Table de mortalité F'!$AC94)</f>
        <v>0.45956000000000002</v>
      </c>
      <c r="AM63" s="170">
        <f>AL63*(1-'Table de mortalité F'!$AC94)</f>
        <v>0.45956000000000002</v>
      </c>
      <c r="AN63" s="170">
        <f>AM63*(1-'Table de mortalité F'!$AC94)</f>
        <v>0.45956000000000002</v>
      </c>
      <c r="AO63" s="170">
        <f>AN63*(1-'Table de mortalité F'!$AC94)</f>
        <v>0.45956000000000002</v>
      </c>
      <c r="AP63" s="170">
        <f>AO63*(1-'Table de mortalité F'!$AC94)</f>
        <v>0.45956000000000002</v>
      </c>
      <c r="AQ63" s="170">
        <f>AP63*(1-'Table de mortalité F'!$AC94)</f>
        <v>0.45956000000000002</v>
      </c>
      <c r="AR63" s="170">
        <f>AQ63*(1-'Table de mortalité F'!$AC94)</f>
        <v>0.45956000000000002</v>
      </c>
      <c r="AS63" s="170">
        <f>AR63*(1-'Table de mortalité F'!$AC94)</f>
        <v>0.45956000000000002</v>
      </c>
      <c r="AT63" s="170">
        <f>AS63*(1-'Table de mortalité F'!$AC94)</f>
        <v>0.45956000000000002</v>
      </c>
      <c r="AU63" s="170">
        <f>AT63*(1-'Table de mortalité F'!$AC94)</f>
        <v>0.45956000000000002</v>
      </c>
      <c r="AV63" s="170">
        <f>AU63*(1-'Table de mortalité F'!$AC94)</f>
        <v>0.45956000000000002</v>
      </c>
      <c r="AW63" s="170">
        <f>AV63*(1-'Table de mortalité F'!$AC94)</f>
        <v>0.45956000000000002</v>
      </c>
      <c r="AX63" s="170">
        <f>AW63*(1-'Table de mortalité F'!$AC94)</f>
        <v>0.45956000000000002</v>
      </c>
      <c r="AY63" s="170">
        <f>AX63*(1-'Table de mortalité F'!$AC94)</f>
        <v>0.45956000000000002</v>
      </c>
      <c r="AZ63" s="170">
        <f>AY63*(1-'Table de mortalité F'!$AC94)</f>
        <v>0.45956000000000002</v>
      </c>
      <c r="BA63" s="170">
        <f>AZ63*(1-'Table de mortalité F'!$AC94)</f>
        <v>0.45956000000000002</v>
      </c>
      <c r="BB63" s="170">
        <f>BA63*(1-'Table de mortalité F'!$AC94)</f>
        <v>0.45956000000000002</v>
      </c>
      <c r="BC63" s="170">
        <f>BB63*(1-'Table de mortalité F'!$AC94)</f>
        <v>0.45956000000000002</v>
      </c>
      <c r="BD63" s="170">
        <f>BC63*(1-'Table de mortalité F'!$AC94)</f>
        <v>0.45956000000000002</v>
      </c>
      <c r="BE63" s="170">
        <f>BD63*(1-'Table de mortalité F'!$AC94)</f>
        <v>0.45956000000000002</v>
      </c>
      <c r="BF63" s="170">
        <f>BE63*(1-'Table de mortalité F'!$AC94)</f>
        <v>0.45956000000000002</v>
      </c>
      <c r="BG63" s="170">
        <f>BF63*(1-'Table de mortalité F'!$AC94)</f>
        <v>0.45956000000000002</v>
      </c>
      <c r="BH63" s="170">
        <f>BG63*(1-'Table de mortalité F'!$AC94)</f>
        <v>0.45956000000000002</v>
      </c>
      <c r="BI63" s="170">
        <f>BH63*(1-'Table de mortalité F'!$AC94)</f>
        <v>0.45956000000000002</v>
      </c>
      <c r="BJ63" s="170">
        <f>BI63*(1-'Table de mortalité F'!$AC94)</f>
        <v>0.45956000000000002</v>
      </c>
      <c r="BK63" s="170">
        <f>BJ63*(1-'Table de mortalité F'!$AC94)</f>
        <v>0.45956000000000002</v>
      </c>
      <c r="BL63" s="170">
        <f>BK63*(1-'Table de mortalité F'!$AC94)</f>
        <v>0.45956000000000002</v>
      </c>
      <c r="BM63" s="170">
        <f>BL63*(1-'Table de mortalité F'!$AC94)</f>
        <v>0.45956000000000002</v>
      </c>
      <c r="BN63" s="170">
        <f>BM63*(1-'Table de mortalité F'!$AC94)</f>
        <v>0.45956000000000002</v>
      </c>
      <c r="BO63" s="170">
        <f>BN63*(1-'Table de mortalité F'!$AC94)</f>
        <v>0.45956000000000002</v>
      </c>
      <c r="BP63" s="170">
        <f>BO63*(1-'Table de mortalité F'!$AC94)</f>
        <v>0.45956000000000002</v>
      </c>
      <c r="BQ63" s="170">
        <f>BP63*(1-'Table de mortalité F'!$AC94)</f>
        <v>0.45956000000000002</v>
      </c>
      <c r="BR63" s="170">
        <f>BQ63*(1-'Table de mortalité F'!$AC94)</f>
        <v>0.45956000000000002</v>
      </c>
      <c r="BS63" s="170">
        <f>BR63*(1-'Table de mortalité F'!$AC94)</f>
        <v>0.45956000000000002</v>
      </c>
      <c r="BT63" s="170">
        <f>BS63*(1-'Table de mortalité F'!$AC94)</f>
        <v>0.45956000000000002</v>
      </c>
      <c r="BU63" s="170">
        <f>BT63*(1-'Table de mortalité F'!$AC94)</f>
        <v>0.45956000000000002</v>
      </c>
      <c r="BV63" s="170">
        <f>BU63*(1-'Table de mortalité F'!$AC94)</f>
        <v>0.45956000000000002</v>
      </c>
      <c r="BW63" s="170">
        <f>BV63*(1-'Table de mortalité F'!$AC94)</f>
        <v>0.45956000000000002</v>
      </c>
      <c r="BX63" s="170">
        <f>BW63*(1-'Table de mortalité F'!$AC94)</f>
        <v>0.45956000000000002</v>
      </c>
      <c r="BY63" s="170">
        <f>BX63*(1-'Table de mortalité F'!$AC94)</f>
        <v>0.45956000000000002</v>
      </c>
      <c r="BZ63" s="170">
        <f>BY63*(1-'Table de mortalité F'!$AC94)</f>
        <v>0.45956000000000002</v>
      </c>
      <c r="CA63" s="170">
        <f>BZ63*(1-'Table de mortalité F'!$AC94)</f>
        <v>0.45956000000000002</v>
      </c>
      <c r="CB63" s="170">
        <f>CA63*(1-'Table de mortalité F'!$AC94)</f>
        <v>0.45956000000000002</v>
      </c>
      <c r="CC63" s="170">
        <f>CB63*(1-'Table de mortalité F'!$AC94)</f>
        <v>0.45956000000000002</v>
      </c>
      <c r="CD63" s="170">
        <f>CC63*(1-'Table de mortalité F'!$AC94)</f>
        <v>0.45956000000000002</v>
      </c>
      <c r="CE63" s="170">
        <f>CD63*(1-'Table de mortalité F'!$AC94)</f>
        <v>0.45956000000000002</v>
      </c>
      <c r="CF63" s="170">
        <f>CE63*(1-'Table de mortalité F'!$AC94)</f>
        <v>0.45956000000000002</v>
      </c>
      <c r="CG63" s="170">
        <f>CF63*(1-'Table de mortalité F'!$AC94)</f>
        <v>0.45956000000000002</v>
      </c>
      <c r="CH63" s="170">
        <f>CG63*(1-'Table de mortalité F'!$AC94)</f>
        <v>0.45956000000000002</v>
      </c>
      <c r="CI63" s="170">
        <f>CH63*(1-'Table de mortalité F'!$AC94)</f>
        <v>0.45956000000000002</v>
      </c>
      <c r="CJ63" s="170">
        <f>CI63*(1-'Table de mortalité F'!$AC94)</f>
        <v>0.45956000000000002</v>
      </c>
      <c r="CK63" s="170">
        <f>CJ63*(1-'Table de mortalité F'!$AC94)</f>
        <v>0.45956000000000002</v>
      </c>
      <c r="CL63" s="170">
        <f>CK63*(1-'Table de mortalité F'!$AC94)</f>
        <v>0.45956000000000002</v>
      </c>
      <c r="CM63" s="170">
        <f>CL63*(1-'Table de mortalité F'!$AC94)</f>
        <v>0.45956000000000002</v>
      </c>
      <c r="CN63" s="170">
        <f>CM63*(1-'Table de mortalité F'!$AC94)</f>
        <v>0.45956000000000002</v>
      </c>
      <c r="CO63" s="170">
        <f>CN63*(1-'Table de mortalité F'!$AC94)</f>
        <v>0.45956000000000002</v>
      </c>
      <c r="CP63" s="170">
        <f>CO63*(1-'Table de mortalité F'!$AC94)</f>
        <v>0.45956000000000002</v>
      </c>
      <c r="CQ63" s="170">
        <f>CP63*(1-'Table de mortalité F'!$AC94)</f>
        <v>0.45956000000000002</v>
      </c>
      <c r="CR63" s="170">
        <f>CQ63*(1-'Table de mortalité F'!$AC94)</f>
        <v>0.45956000000000002</v>
      </c>
      <c r="CS63" s="170">
        <f>CR63*(1-'Table de mortalité F'!$AC94)</f>
        <v>0.45956000000000002</v>
      </c>
      <c r="CT63" s="170">
        <f>CS63*(1-'Table de mortalité F'!$AC94)</f>
        <v>0.45956000000000002</v>
      </c>
      <c r="CU63" s="170">
        <f>CT63*(1-'Table de mortalité F'!$AC94)</f>
        <v>0.45956000000000002</v>
      </c>
      <c r="CV63" s="170">
        <f>CU63*(1-'Table de mortalité F'!$AC94)</f>
        <v>0.45956000000000002</v>
      </c>
      <c r="CW63" s="170">
        <f>CV63*(1-'Table de mortalité F'!$AC94)</f>
        <v>0.45956000000000002</v>
      </c>
      <c r="CX63" s="170">
        <f>CW63*(1-'Table de mortalité F'!$AC94)</f>
        <v>0.45956000000000002</v>
      </c>
      <c r="CY63" s="170">
        <f>CX63*(1-'Table de mortalité F'!$AC94)</f>
        <v>0.45956000000000002</v>
      </c>
      <c r="CZ63" s="170">
        <f>CY63*(1-'Table de mortalité F'!$AC94)</f>
        <v>0.45956000000000002</v>
      </c>
      <c r="DA63" s="170">
        <f>CZ63*(1-'Table de mortalité F'!$AC94)</f>
        <v>0.45956000000000002</v>
      </c>
      <c r="DB63" s="170">
        <f>DA63*(1-'Table de mortalité F'!$AC94)</f>
        <v>0.45956000000000002</v>
      </c>
      <c r="DC63" s="170">
        <f>DB63*(1-'Table de mortalité F'!$AC94)</f>
        <v>0.45956000000000002</v>
      </c>
      <c r="DD63" s="170">
        <f>DC63*(1-'Table de mortalité F'!$AC94)</f>
        <v>0.45956000000000002</v>
      </c>
      <c r="DE63" s="170">
        <f>DD63*(1-'Table de mortalité F'!$AC94)</f>
        <v>0.45956000000000002</v>
      </c>
      <c r="DF63" s="170">
        <f>DE63*(1-'Table de mortalité F'!$AC94)</f>
        <v>0.45956000000000002</v>
      </c>
      <c r="DG63" s="170">
        <f>DF63*(1-'Table de mortalité F'!$AC94)</f>
        <v>0.45956000000000002</v>
      </c>
      <c r="DH63" s="170">
        <f>DG63*(1-'Table de mortalité F'!$AC94)</f>
        <v>0.45956000000000002</v>
      </c>
      <c r="DI63" s="170">
        <f>DH63*(1-'Table de mortalité F'!$AC94)</f>
        <v>0.45956000000000002</v>
      </c>
      <c r="DJ63" s="170">
        <f>DI63*(1-'Table de mortalité F'!$AC94)</f>
        <v>0.45956000000000002</v>
      </c>
      <c r="DK63" s="170">
        <f>DJ63*(1-'Table de mortalité F'!$AC94)</f>
        <v>0.45956000000000002</v>
      </c>
    </row>
    <row r="64" spans="1:115" x14ac:dyDescent="0.25">
      <c r="A64" s="16"/>
      <c r="B64" s="16">
        <v>108</v>
      </c>
      <c r="C64" s="16"/>
      <c r="D64" s="170">
        <f>'Table de mortalité F'!AG95</f>
        <v>0.47972999999999999</v>
      </c>
      <c r="E64" s="170">
        <f>'Table de mortalité F'!AH95</f>
        <v>0.47972999999999999</v>
      </c>
      <c r="F64" s="170">
        <f>'Table de mortalité F'!AI95</f>
        <v>0.47972999999999999</v>
      </c>
      <c r="G64" s="170">
        <f>'Table de mortalité F'!AJ95</f>
        <v>0.47972999999999999</v>
      </c>
      <c r="H64" s="170">
        <f>'Table de mortalité F'!AK95</f>
        <v>0.47972999999999999</v>
      </c>
      <c r="I64" s="170">
        <f>'Table de mortalité F'!AL95</f>
        <v>0.47972999999999999</v>
      </c>
      <c r="J64" s="170">
        <f>'Table de mortalité F'!AM95</f>
        <v>0.47972999999999999</v>
      </c>
      <c r="K64" s="170">
        <f>'Table de mortalité F'!AN95</f>
        <v>0.47972999999999999</v>
      </c>
      <c r="L64" s="170">
        <f>'Table de mortalité F'!AO95</f>
        <v>0.47972999999999999</v>
      </c>
      <c r="M64" s="170">
        <f>'Table de mortalité F'!AP95</f>
        <v>0.47972999999999999</v>
      </c>
      <c r="N64" s="170">
        <f>'Table de mortalité F'!AQ95</f>
        <v>0.47972999999999999</v>
      </c>
      <c r="O64" s="170">
        <f>'Table de mortalité F'!AR95</f>
        <v>0.47972999999999999</v>
      </c>
      <c r="P64" s="170">
        <f>'Table de mortalité F'!AS95</f>
        <v>0.47972999999999999</v>
      </c>
      <c r="Q64" s="170">
        <f>'Table de mortalité F'!AT95</f>
        <v>0.47972999999999999</v>
      </c>
      <c r="R64" s="170">
        <f>'Table de mortalité F'!AU95</f>
        <v>0.47972999999999999</v>
      </c>
      <c r="S64" s="170">
        <f>'Table de mortalité F'!AV95</f>
        <v>0.47972999999999999</v>
      </c>
      <c r="T64" s="170">
        <f>'Table de mortalité F'!AW95</f>
        <v>0.47972999999999999</v>
      </c>
      <c r="U64" s="170">
        <f>'Table de mortalité F'!AX95</f>
        <v>0.47972999999999999</v>
      </c>
      <c r="V64" s="170">
        <f>'Table de mortalité F'!AY95</f>
        <v>0.47972999999999999</v>
      </c>
      <c r="W64" s="170">
        <f>'Table de mortalité F'!AZ95</f>
        <v>0.47972999999999999</v>
      </c>
      <c r="X64" s="170">
        <f>'Table de mortalité F'!BA95</f>
        <v>0.47972999999999999</v>
      </c>
      <c r="Y64" s="170">
        <f>'Table de mortalité F'!BB95</f>
        <v>0.47972999999999999</v>
      </c>
      <c r="Z64" s="170">
        <f>'Table de mortalité F'!BC95</f>
        <v>0.47972999999999999</v>
      </c>
      <c r="AA64" s="170">
        <f>'Table de mortalité F'!BD95</f>
        <v>0.47972999999999999</v>
      </c>
      <c r="AB64" s="170">
        <f>'Table de mortalité F'!BE95</f>
        <v>0.47972999999999999</v>
      </c>
      <c r="AC64" s="170">
        <f>'Table de mortalité F'!BF95</f>
        <v>0.47972999999999999</v>
      </c>
      <c r="AD64" s="170">
        <f>'Table de mortalité F'!BG95</f>
        <v>0.47972999999999999</v>
      </c>
      <c r="AE64" s="170">
        <f>'Table de mortalité F'!BH95</f>
        <v>0.47972999999999999</v>
      </c>
      <c r="AF64" s="170">
        <f>'Table de mortalité F'!BI95</f>
        <v>0.47972999999999999</v>
      </c>
      <c r="AG64" s="170">
        <f>AF64*(1-'Table de mortalité F'!$AC95)</f>
        <v>0.47972999999999999</v>
      </c>
      <c r="AH64" s="170">
        <f>AG64*(1-'Table de mortalité F'!$AC95)</f>
        <v>0.47972999999999999</v>
      </c>
      <c r="AI64" s="170">
        <f>AH64*(1-'Table de mortalité F'!$AC95)</f>
        <v>0.47972999999999999</v>
      </c>
      <c r="AJ64" s="170">
        <f>AI64*(1-'Table de mortalité F'!$AC95)</f>
        <v>0.47972999999999999</v>
      </c>
      <c r="AK64" s="170">
        <f>AJ64*(1-'Table de mortalité F'!$AC95)</f>
        <v>0.47972999999999999</v>
      </c>
      <c r="AL64" s="170">
        <f>AK64*(1-'Table de mortalité F'!$AC95)</f>
        <v>0.47972999999999999</v>
      </c>
      <c r="AM64" s="170">
        <f>AL64*(1-'Table de mortalité F'!$AC95)</f>
        <v>0.47972999999999999</v>
      </c>
      <c r="AN64" s="170">
        <f>AM64*(1-'Table de mortalité F'!$AC95)</f>
        <v>0.47972999999999999</v>
      </c>
      <c r="AO64" s="170">
        <f>AN64*(1-'Table de mortalité F'!$AC95)</f>
        <v>0.47972999999999999</v>
      </c>
      <c r="AP64" s="170">
        <f>AO64*(1-'Table de mortalité F'!$AC95)</f>
        <v>0.47972999999999999</v>
      </c>
      <c r="AQ64" s="170">
        <f>AP64*(1-'Table de mortalité F'!$AC95)</f>
        <v>0.47972999999999999</v>
      </c>
      <c r="AR64" s="170">
        <f>AQ64*(1-'Table de mortalité F'!$AC95)</f>
        <v>0.47972999999999999</v>
      </c>
      <c r="AS64" s="170">
        <f>AR64*(1-'Table de mortalité F'!$AC95)</f>
        <v>0.47972999999999999</v>
      </c>
      <c r="AT64" s="170">
        <f>AS64*(1-'Table de mortalité F'!$AC95)</f>
        <v>0.47972999999999999</v>
      </c>
      <c r="AU64" s="170">
        <f>AT64*(1-'Table de mortalité F'!$AC95)</f>
        <v>0.47972999999999999</v>
      </c>
      <c r="AV64" s="170">
        <f>AU64*(1-'Table de mortalité F'!$AC95)</f>
        <v>0.47972999999999999</v>
      </c>
      <c r="AW64" s="170">
        <f>AV64*(1-'Table de mortalité F'!$AC95)</f>
        <v>0.47972999999999999</v>
      </c>
      <c r="AX64" s="170">
        <f>AW64*(1-'Table de mortalité F'!$AC95)</f>
        <v>0.47972999999999999</v>
      </c>
      <c r="AY64" s="170">
        <f>AX64*(1-'Table de mortalité F'!$AC95)</f>
        <v>0.47972999999999999</v>
      </c>
      <c r="AZ64" s="170">
        <f>AY64*(1-'Table de mortalité F'!$AC95)</f>
        <v>0.47972999999999999</v>
      </c>
      <c r="BA64" s="170">
        <f>AZ64*(1-'Table de mortalité F'!$AC95)</f>
        <v>0.47972999999999999</v>
      </c>
      <c r="BB64" s="170">
        <f>BA64*(1-'Table de mortalité F'!$AC95)</f>
        <v>0.47972999999999999</v>
      </c>
      <c r="BC64" s="170">
        <f>BB64*(1-'Table de mortalité F'!$AC95)</f>
        <v>0.47972999999999999</v>
      </c>
      <c r="BD64" s="170">
        <f>BC64*(1-'Table de mortalité F'!$AC95)</f>
        <v>0.47972999999999999</v>
      </c>
      <c r="BE64" s="170">
        <f>BD64*(1-'Table de mortalité F'!$AC95)</f>
        <v>0.47972999999999999</v>
      </c>
      <c r="BF64" s="170">
        <f>BE64*(1-'Table de mortalité F'!$AC95)</f>
        <v>0.47972999999999999</v>
      </c>
      <c r="BG64" s="170">
        <f>BF64*(1-'Table de mortalité F'!$AC95)</f>
        <v>0.47972999999999999</v>
      </c>
      <c r="BH64" s="170">
        <f>BG64*(1-'Table de mortalité F'!$AC95)</f>
        <v>0.47972999999999999</v>
      </c>
      <c r="BI64" s="170">
        <f>BH64*(1-'Table de mortalité F'!$AC95)</f>
        <v>0.47972999999999999</v>
      </c>
      <c r="BJ64" s="170">
        <f>BI64*(1-'Table de mortalité F'!$AC95)</f>
        <v>0.47972999999999999</v>
      </c>
      <c r="BK64" s="170">
        <f>BJ64*(1-'Table de mortalité F'!$AC95)</f>
        <v>0.47972999999999999</v>
      </c>
      <c r="BL64" s="170">
        <f>BK64*(1-'Table de mortalité F'!$AC95)</f>
        <v>0.47972999999999999</v>
      </c>
      <c r="BM64" s="170">
        <f>BL64*(1-'Table de mortalité F'!$AC95)</f>
        <v>0.47972999999999999</v>
      </c>
      <c r="BN64" s="170">
        <f>BM64*(1-'Table de mortalité F'!$AC95)</f>
        <v>0.47972999999999999</v>
      </c>
      <c r="BO64" s="170">
        <f>BN64*(1-'Table de mortalité F'!$AC95)</f>
        <v>0.47972999999999999</v>
      </c>
      <c r="BP64" s="170">
        <f>BO64*(1-'Table de mortalité F'!$AC95)</f>
        <v>0.47972999999999999</v>
      </c>
      <c r="BQ64" s="170">
        <f>BP64*(1-'Table de mortalité F'!$AC95)</f>
        <v>0.47972999999999999</v>
      </c>
      <c r="BR64" s="170">
        <f>BQ64*(1-'Table de mortalité F'!$AC95)</f>
        <v>0.47972999999999999</v>
      </c>
      <c r="BS64" s="170">
        <f>BR64*(1-'Table de mortalité F'!$AC95)</f>
        <v>0.47972999999999999</v>
      </c>
      <c r="BT64" s="170">
        <f>BS64*(1-'Table de mortalité F'!$AC95)</f>
        <v>0.47972999999999999</v>
      </c>
      <c r="BU64" s="170">
        <f>BT64*(1-'Table de mortalité F'!$AC95)</f>
        <v>0.47972999999999999</v>
      </c>
      <c r="BV64" s="170">
        <f>BU64*(1-'Table de mortalité F'!$AC95)</f>
        <v>0.47972999999999999</v>
      </c>
      <c r="BW64" s="170">
        <f>BV64*(1-'Table de mortalité F'!$AC95)</f>
        <v>0.47972999999999999</v>
      </c>
      <c r="BX64" s="170">
        <f>BW64*(1-'Table de mortalité F'!$AC95)</f>
        <v>0.47972999999999999</v>
      </c>
      <c r="BY64" s="170">
        <f>BX64*(1-'Table de mortalité F'!$AC95)</f>
        <v>0.47972999999999999</v>
      </c>
      <c r="BZ64" s="170">
        <f>BY64*(1-'Table de mortalité F'!$AC95)</f>
        <v>0.47972999999999999</v>
      </c>
      <c r="CA64" s="170">
        <f>BZ64*(1-'Table de mortalité F'!$AC95)</f>
        <v>0.47972999999999999</v>
      </c>
      <c r="CB64" s="170">
        <f>CA64*(1-'Table de mortalité F'!$AC95)</f>
        <v>0.47972999999999999</v>
      </c>
      <c r="CC64" s="170">
        <f>CB64*(1-'Table de mortalité F'!$AC95)</f>
        <v>0.47972999999999999</v>
      </c>
      <c r="CD64" s="170">
        <f>CC64*(1-'Table de mortalité F'!$AC95)</f>
        <v>0.47972999999999999</v>
      </c>
      <c r="CE64" s="170">
        <f>CD64*(1-'Table de mortalité F'!$AC95)</f>
        <v>0.47972999999999999</v>
      </c>
      <c r="CF64" s="170">
        <f>CE64*(1-'Table de mortalité F'!$AC95)</f>
        <v>0.47972999999999999</v>
      </c>
      <c r="CG64" s="170">
        <f>CF64*(1-'Table de mortalité F'!$AC95)</f>
        <v>0.47972999999999999</v>
      </c>
      <c r="CH64" s="170">
        <f>CG64*(1-'Table de mortalité F'!$AC95)</f>
        <v>0.47972999999999999</v>
      </c>
      <c r="CI64" s="170">
        <f>CH64*(1-'Table de mortalité F'!$AC95)</f>
        <v>0.47972999999999999</v>
      </c>
      <c r="CJ64" s="170">
        <f>CI64*(1-'Table de mortalité F'!$AC95)</f>
        <v>0.47972999999999999</v>
      </c>
      <c r="CK64" s="170">
        <f>CJ64*(1-'Table de mortalité F'!$AC95)</f>
        <v>0.47972999999999999</v>
      </c>
      <c r="CL64" s="170">
        <f>CK64*(1-'Table de mortalité F'!$AC95)</f>
        <v>0.47972999999999999</v>
      </c>
      <c r="CM64" s="170">
        <f>CL64*(1-'Table de mortalité F'!$AC95)</f>
        <v>0.47972999999999999</v>
      </c>
      <c r="CN64" s="170">
        <f>CM64*(1-'Table de mortalité F'!$AC95)</f>
        <v>0.47972999999999999</v>
      </c>
      <c r="CO64" s="170">
        <f>CN64*(1-'Table de mortalité F'!$AC95)</f>
        <v>0.47972999999999999</v>
      </c>
      <c r="CP64" s="170">
        <f>CO64*(1-'Table de mortalité F'!$AC95)</f>
        <v>0.47972999999999999</v>
      </c>
      <c r="CQ64" s="170">
        <f>CP64*(1-'Table de mortalité F'!$AC95)</f>
        <v>0.47972999999999999</v>
      </c>
      <c r="CR64" s="170">
        <f>CQ64*(1-'Table de mortalité F'!$AC95)</f>
        <v>0.47972999999999999</v>
      </c>
      <c r="CS64" s="170">
        <f>CR64*(1-'Table de mortalité F'!$AC95)</f>
        <v>0.47972999999999999</v>
      </c>
      <c r="CT64" s="170">
        <f>CS64*(1-'Table de mortalité F'!$AC95)</f>
        <v>0.47972999999999999</v>
      </c>
      <c r="CU64" s="170">
        <f>CT64*(1-'Table de mortalité F'!$AC95)</f>
        <v>0.47972999999999999</v>
      </c>
      <c r="CV64" s="170">
        <f>CU64*(1-'Table de mortalité F'!$AC95)</f>
        <v>0.47972999999999999</v>
      </c>
      <c r="CW64" s="170">
        <f>CV64*(1-'Table de mortalité F'!$AC95)</f>
        <v>0.47972999999999999</v>
      </c>
      <c r="CX64" s="170">
        <f>CW64*(1-'Table de mortalité F'!$AC95)</f>
        <v>0.47972999999999999</v>
      </c>
      <c r="CY64" s="170">
        <f>CX64*(1-'Table de mortalité F'!$AC95)</f>
        <v>0.47972999999999999</v>
      </c>
      <c r="CZ64" s="170">
        <f>CY64*(1-'Table de mortalité F'!$AC95)</f>
        <v>0.47972999999999999</v>
      </c>
      <c r="DA64" s="170">
        <f>CZ64*(1-'Table de mortalité F'!$AC95)</f>
        <v>0.47972999999999999</v>
      </c>
      <c r="DB64" s="170">
        <f>DA64*(1-'Table de mortalité F'!$AC95)</f>
        <v>0.47972999999999999</v>
      </c>
      <c r="DC64" s="170">
        <f>DB64*(1-'Table de mortalité F'!$AC95)</f>
        <v>0.47972999999999999</v>
      </c>
      <c r="DD64" s="170">
        <f>DC64*(1-'Table de mortalité F'!$AC95)</f>
        <v>0.47972999999999999</v>
      </c>
      <c r="DE64" s="170">
        <f>DD64*(1-'Table de mortalité F'!$AC95)</f>
        <v>0.47972999999999999</v>
      </c>
      <c r="DF64" s="170">
        <f>DE64*(1-'Table de mortalité F'!$AC95)</f>
        <v>0.47972999999999999</v>
      </c>
      <c r="DG64" s="170">
        <f>DF64*(1-'Table de mortalité F'!$AC95)</f>
        <v>0.47972999999999999</v>
      </c>
      <c r="DH64" s="170">
        <f>DG64*(1-'Table de mortalité F'!$AC95)</f>
        <v>0.47972999999999999</v>
      </c>
      <c r="DI64" s="170">
        <f>DH64*(1-'Table de mortalité F'!$AC95)</f>
        <v>0.47972999999999999</v>
      </c>
      <c r="DJ64" s="170">
        <f>DI64*(1-'Table de mortalité F'!$AC95)</f>
        <v>0.47972999999999999</v>
      </c>
      <c r="DK64" s="170">
        <f>DJ64*(1-'Table de mortalité F'!$AC95)</f>
        <v>0.47972999999999999</v>
      </c>
    </row>
    <row r="65" spans="1:115" x14ac:dyDescent="0.25">
      <c r="A65" s="16"/>
      <c r="B65" s="16">
        <v>109</v>
      </c>
      <c r="C65" s="16"/>
      <c r="D65" s="170">
        <f>'Table de mortalité F'!AG96</f>
        <v>0.50988</v>
      </c>
      <c r="E65" s="170">
        <f>'Table de mortalité F'!AH96</f>
        <v>0.50988</v>
      </c>
      <c r="F65" s="170">
        <f>'Table de mortalité F'!AI96</f>
        <v>0.50988</v>
      </c>
      <c r="G65" s="170">
        <f>'Table de mortalité F'!AJ96</f>
        <v>0.50988</v>
      </c>
      <c r="H65" s="170">
        <f>'Table de mortalité F'!AK96</f>
        <v>0.50988</v>
      </c>
      <c r="I65" s="170">
        <f>'Table de mortalité F'!AL96</f>
        <v>0.50988</v>
      </c>
      <c r="J65" s="170">
        <f>'Table de mortalité F'!AM96</f>
        <v>0.50988</v>
      </c>
      <c r="K65" s="170">
        <f>'Table de mortalité F'!AN96</f>
        <v>0.50988</v>
      </c>
      <c r="L65" s="170">
        <f>'Table de mortalité F'!AO96</f>
        <v>0.50988</v>
      </c>
      <c r="M65" s="170">
        <f>'Table de mortalité F'!AP96</f>
        <v>0.50988</v>
      </c>
      <c r="N65" s="170">
        <f>'Table de mortalité F'!AQ96</f>
        <v>0.50988</v>
      </c>
      <c r="O65" s="170">
        <f>'Table de mortalité F'!AR96</f>
        <v>0.50988</v>
      </c>
      <c r="P65" s="170">
        <f>'Table de mortalité F'!AS96</f>
        <v>0.50988</v>
      </c>
      <c r="Q65" s="170">
        <f>'Table de mortalité F'!AT96</f>
        <v>0.50988</v>
      </c>
      <c r="R65" s="170">
        <f>'Table de mortalité F'!AU96</f>
        <v>0.50988</v>
      </c>
      <c r="S65" s="170">
        <f>'Table de mortalité F'!AV96</f>
        <v>0.50988</v>
      </c>
      <c r="T65" s="170">
        <f>'Table de mortalité F'!AW96</f>
        <v>0.50988</v>
      </c>
      <c r="U65" s="170">
        <f>'Table de mortalité F'!AX96</f>
        <v>0.50988</v>
      </c>
      <c r="V65" s="170">
        <f>'Table de mortalité F'!AY96</f>
        <v>0.50988</v>
      </c>
      <c r="W65" s="170">
        <f>'Table de mortalité F'!AZ96</f>
        <v>0.50988</v>
      </c>
      <c r="X65" s="170">
        <f>'Table de mortalité F'!BA96</f>
        <v>0.50988</v>
      </c>
      <c r="Y65" s="170">
        <f>'Table de mortalité F'!BB96</f>
        <v>0.50988</v>
      </c>
      <c r="Z65" s="170">
        <f>'Table de mortalité F'!BC96</f>
        <v>0.50988</v>
      </c>
      <c r="AA65" s="170">
        <f>'Table de mortalité F'!BD96</f>
        <v>0.50988</v>
      </c>
      <c r="AB65" s="170">
        <f>'Table de mortalité F'!BE96</f>
        <v>0.50988</v>
      </c>
      <c r="AC65" s="170">
        <f>'Table de mortalité F'!BF96</f>
        <v>0.50988</v>
      </c>
      <c r="AD65" s="170">
        <f>'Table de mortalité F'!BG96</f>
        <v>0.50988</v>
      </c>
      <c r="AE65" s="170">
        <f>'Table de mortalité F'!BH96</f>
        <v>0.50988</v>
      </c>
      <c r="AF65" s="170">
        <f>'Table de mortalité F'!BI96</f>
        <v>0.50988</v>
      </c>
      <c r="AG65" s="170">
        <f>AF65*(1-'Table de mortalité F'!$AC96)</f>
        <v>0.50988</v>
      </c>
      <c r="AH65" s="170">
        <f>AG65*(1-'Table de mortalité F'!$AC96)</f>
        <v>0.50988</v>
      </c>
      <c r="AI65" s="170">
        <f>AH65*(1-'Table de mortalité F'!$AC96)</f>
        <v>0.50988</v>
      </c>
      <c r="AJ65" s="170">
        <f>AI65*(1-'Table de mortalité F'!$AC96)</f>
        <v>0.50988</v>
      </c>
      <c r="AK65" s="170">
        <f>AJ65*(1-'Table de mortalité F'!$AC96)</f>
        <v>0.50988</v>
      </c>
      <c r="AL65" s="170">
        <f>AK65*(1-'Table de mortalité F'!$AC96)</f>
        <v>0.50988</v>
      </c>
      <c r="AM65" s="170">
        <f>AL65*(1-'Table de mortalité F'!$AC96)</f>
        <v>0.50988</v>
      </c>
      <c r="AN65" s="170">
        <f>AM65*(1-'Table de mortalité F'!$AC96)</f>
        <v>0.50988</v>
      </c>
      <c r="AO65" s="170">
        <f>AN65*(1-'Table de mortalité F'!$AC96)</f>
        <v>0.50988</v>
      </c>
      <c r="AP65" s="170">
        <f>AO65*(1-'Table de mortalité F'!$AC96)</f>
        <v>0.50988</v>
      </c>
      <c r="AQ65" s="170">
        <f>AP65*(1-'Table de mortalité F'!$AC96)</f>
        <v>0.50988</v>
      </c>
      <c r="AR65" s="170">
        <f>AQ65*(1-'Table de mortalité F'!$AC96)</f>
        <v>0.50988</v>
      </c>
      <c r="AS65" s="170">
        <f>AR65*(1-'Table de mortalité F'!$AC96)</f>
        <v>0.50988</v>
      </c>
      <c r="AT65" s="170">
        <f>AS65*(1-'Table de mortalité F'!$AC96)</f>
        <v>0.50988</v>
      </c>
      <c r="AU65" s="170">
        <f>AT65*(1-'Table de mortalité F'!$AC96)</f>
        <v>0.50988</v>
      </c>
      <c r="AV65" s="170">
        <f>AU65*(1-'Table de mortalité F'!$AC96)</f>
        <v>0.50988</v>
      </c>
      <c r="AW65" s="170">
        <f>AV65*(1-'Table de mortalité F'!$AC96)</f>
        <v>0.50988</v>
      </c>
      <c r="AX65" s="170">
        <f>AW65*(1-'Table de mortalité F'!$AC96)</f>
        <v>0.50988</v>
      </c>
      <c r="AY65" s="170">
        <f>AX65*(1-'Table de mortalité F'!$AC96)</f>
        <v>0.50988</v>
      </c>
      <c r="AZ65" s="170">
        <f>AY65*(1-'Table de mortalité F'!$AC96)</f>
        <v>0.50988</v>
      </c>
      <c r="BA65" s="170">
        <f>AZ65*(1-'Table de mortalité F'!$AC96)</f>
        <v>0.50988</v>
      </c>
      <c r="BB65" s="170">
        <f>BA65*(1-'Table de mortalité F'!$AC96)</f>
        <v>0.50988</v>
      </c>
      <c r="BC65" s="170">
        <f>BB65*(1-'Table de mortalité F'!$AC96)</f>
        <v>0.50988</v>
      </c>
      <c r="BD65" s="170">
        <f>BC65*(1-'Table de mortalité F'!$AC96)</f>
        <v>0.50988</v>
      </c>
      <c r="BE65" s="170">
        <f>BD65*(1-'Table de mortalité F'!$AC96)</f>
        <v>0.50988</v>
      </c>
      <c r="BF65" s="170">
        <f>BE65*(1-'Table de mortalité F'!$AC96)</f>
        <v>0.50988</v>
      </c>
      <c r="BG65" s="170">
        <f>BF65*(1-'Table de mortalité F'!$AC96)</f>
        <v>0.50988</v>
      </c>
      <c r="BH65" s="170">
        <f>BG65*(1-'Table de mortalité F'!$AC96)</f>
        <v>0.50988</v>
      </c>
      <c r="BI65" s="170">
        <f>BH65*(1-'Table de mortalité F'!$AC96)</f>
        <v>0.50988</v>
      </c>
      <c r="BJ65" s="170">
        <f>BI65*(1-'Table de mortalité F'!$AC96)</f>
        <v>0.50988</v>
      </c>
      <c r="BK65" s="170">
        <f>BJ65*(1-'Table de mortalité F'!$AC96)</f>
        <v>0.50988</v>
      </c>
      <c r="BL65" s="170">
        <f>BK65*(1-'Table de mortalité F'!$AC96)</f>
        <v>0.50988</v>
      </c>
      <c r="BM65" s="170">
        <f>BL65*(1-'Table de mortalité F'!$AC96)</f>
        <v>0.50988</v>
      </c>
      <c r="BN65" s="170">
        <f>BM65*(1-'Table de mortalité F'!$AC96)</f>
        <v>0.50988</v>
      </c>
      <c r="BO65" s="170">
        <f>BN65*(1-'Table de mortalité F'!$AC96)</f>
        <v>0.50988</v>
      </c>
      <c r="BP65" s="170">
        <f>BO65*(1-'Table de mortalité F'!$AC96)</f>
        <v>0.50988</v>
      </c>
      <c r="BQ65" s="170">
        <f>BP65*(1-'Table de mortalité F'!$AC96)</f>
        <v>0.50988</v>
      </c>
      <c r="BR65" s="170">
        <f>BQ65*(1-'Table de mortalité F'!$AC96)</f>
        <v>0.50988</v>
      </c>
      <c r="BS65" s="170">
        <f>BR65*(1-'Table de mortalité F'!$AC96)</f>
        <v>0.50988</v>
      </c>
      <c r="BT65" s="170">
        <f>BS65*(1-'Table de mortalité F'!$AC96)</f>
        <v>0.50988</v>
      </c>
      <c r="BU65" s="170">
        <f>BT65*(1-'Table de mortalité F'!$AC96)</f>
        <v>0.50988</v>
      </c>
      <c r="BV65" s="170">
        <f>BU65*(1-'Table de mortalité F'!$AC96)</f>
        <v>0.50988</v>
      </c>
      <c r="BW65" s="170">
        <f>BV65*(1-'Table de mortalité F'!$AC96)</f>
        <v>0.50988</v>
      </c>
      <c r="BX65" s="170">
        <f>BW65*(1-'Table de mortalité F'!$AC96)</f>
        <v>0.50988</v>
      </c>
      <c r="BY65" s="170">
        <f>BX65*(1-'Table de mortalité F'!$AC96)</f>
        <v>0.50988</v>
      </c>
      <c r="BZ65" s="170">
        <f>BY65*(1-'Table de mortalité F'!$AC96)</f>
        <v>0.50988</v>
      </c>
      <c r="CA65" s="170">
        <f>BZ65*(1-'Table de mortalité F'!$AC96)</f>
        <v>0.50988</v>
      </c>
      <c r="CB65" s="170">
        <f>CA65*(1-'Table de mortalité F'!$AC96)</f>
        <v>0.50988</v>
      </c>
      <c r="CC65" s="170">
        <f>CB65*(1-'Table de mortalité F'!$AC96)</f>
        <v>0.50988</v>
      </c>
      <c r="CD65" s="170">
        <f>CC65*(1-'Table de mortalité F'!$AC96)</f>
        <v>0.50988</v>
      </c>
      <c r="CE65" s="170">
        <f>CD65*(1-'Table de mortalité F'!$AC96)</f>
        <v>0.50988</v>
      </c>
      <c r="CF65" s="170">
        <f>CE65*(1-'Table de mortalité F'!$AC96)</f>
        <v>0.50988</v>
      </c>
      <c r="CG65" s="170">
        <f>CF65*(1-'Table de mortalité F'!$AC96)</f>
        <v>0.50988</v>
      </c>
      <c r="CH65" s="170">
        <f>CG65*(1-'Table de mortalité F'!$AC96)</f>
        <v>0.50988</v>
      </c>
      <c r="CI65" s="170">
        <f>CH65*(1-'Table de mortalité F'!$AC96)</f>
        <v>0.50988</v>
      </c>
      <c r="CJ65" s="170">
        <f>CI65*(1-'Table de mortalité F'!$AC96)</f>
        <v>0.50988</v>
      </c>
      <c r="CK65" s="170">
        <f>CJ65*(1-'Table de mortalité F'!$AC96)</f>
        <v>0.50988</v>
      </c>
      <c r="CL65" s="170">
        <f>CK65*(1-'Table de mortalité F'!$AC96)</f>
        <v>0.50988</v>
      </c>
      <c r="CM65" s="170">
        <f>CL65*(1-'Table de mortalité F'!$AC96)</f>
        <v>0.50988</v>
      </c>
      <c r="CN65" s="170">
        <f>CM65*(1-'Table de mortalité F'!$AC96)</f>
        <v>0.50988</v>
      </c>
      <c r="CO65" s="170">
        <f>CN65*(1-'Table de mortalité F'!$AC96)</f>
        <v>0.50988</v>
      </c>
      <c r="CP65" s="170">
        <f>CO65*(1-'Table de mortalité F'!$AC96)</f>
        <v>0.50988</v>
      </c>
      <c r="CQ65" s="170">
        <f>CP65*(1-'Table de mortalité F'!$AC96)</f>
        <v>0.50988</v>
      </c>
      <c r="CR65" s="170">
        <f>CQ65*(1-'Table de mortalité F'!$AC96)</f>
        <v>0.50988</v>
      </c>
      <c r="CS65" s="170">
        <f>CR65*(1-'Table de mortalité F'!$AC96)</f>
        <v>0.50988</v>
      </c>
      <c r="CT65" s="170">
        <f>CS65*(1-'Table de mortalité F'!$AC96)</f>
        <v>0.50988</v>
      </c>
      <c r="CU65" s="170">
        <f>CT65*(1-'Table de mortalité F'!$AC96)</f>
        <v>0.50988</v>
      </c>
      <c r="CV65" s="170">
        <f>CU65*(1-'Table de mortalité F'!$AC96)</f>
        <v>0.50988</v>
      </c>
      <c r="CW65" s="170">
        <f>CV65*(1-'Table de mortalité F'!$AC96)</f>
        <v>0.50988</v>
      </c>
      <c r="CX65" s="170">
        <f>CW65*(1-'Table de mortalité F'!$AC96)</f>
        <v>0.50988</v>
      </c>
      <c r="CY65" s="170">
        <f>CX65*(1-'Table de mortalité F'!$AC96)</f>
        <v>0.50988</v>
      </c>
      <c r="CZ65" s="170">
        <f>CY65*(1-'Table de mortalité F'!$AC96)</f>
        <v>0.50988</v>
      </c>
      <c r="DA65" s="170">
        <f>CZ65*(1-'Table de mortalité F'!$AC96)</f>
        <v>0.50988</v>
      </c>
      <c r="DB65" s="170">
        <f>DA65*(1-'Table de mortalité F'!$AC96)</f>
        <v>0.50988</v>
      </c>
      <c r="DC65" s="170">
        <f>DB65*(1-'Table de mortalité F'!$AC96)</f>
        <v>0.50988</v>
      </c>
      <c r="DD65" s="170">
        <f>DC65*(1-'Table de mortalité F'!$AC96)</f>
        <v>0.50988</v>
      </c>
      <c r="DE65" s="170">
        <f>DD65*(1-'Table de mortalité F'!$AC96)</f>
        <v>0.50988</v>
      </c>
      <c r="DF65" s="170">
        <f>DE65*(1-'Table de mortalité F'!$AC96)</f>
        <v>0.50988</v>
      </c>
      <c r="DG65" s="170">
        <f>DF65*(1-'Table de mortalité F'!$AC96)</f>
        <v>0.50988</v>
      </c>
      <c r="DH65" s="170">
        <f>DG65*(1-'Table de mortalité F'!$AC96)</f>
        <v>0.50988</v>
      </c>
      <c r="DI65" s="170">
        <f>DH65*(1-'Table de mortalité F'!$AC96)</f>
        <v>0.50988</v>
      </c>
      <c r="DJ65" s="170">
        <f>DI65*(1-'Table de mortalité F'!$AC96)</f>
        <v>0.50988</v>
      </c>
      <c r="DK65" s="170">
        <f>DJ65*(1-'Table de mortalité F'!$AC96)</f>
        <v>0.50988</v>
      </c>
    </row>
    <row r="66" spans="1:115" x14ac:dyDescent="0.25">
      <c r="A66" s="16"/>
      <c r="B66" s="16">
        <v>110</v>
      </c>
      <c r="C66" s="16"/>
      <c r="D66" s="170">
        <f>'Table de mortalité F'!AG97</f>
        <v>0.53</v>
      </c>
      <c r="E66" s="170">
        <f>'Table de mortalité F'!AH97</f>
        <v>0.53</v>
      </c>
      <c r="F66" s="170">
        <f>'Table de mortalité F'!AI97</f>
        <v>0.53</v>
      </c>
      <c r="G66" s="170">
        <f>'Table de mortalité F'!AJ97</f>
        <v>0.53</v>
      </c>
      <c r="H66" s="170">
        <f>'Table de mortalité F'!AK97</f>
        <v>0.53</v>
      </c>
      <c r="I66" s="170">
        <f>'Table de mortalité F'!AL97</f>
        <v>0.53</v>
      </c>
      <c r="J66" s="170">
        <f>'Table de mortalité F'!AM97</f>
        <v>0.53</v>
      </c>
      <c r="K66" s="170">
        <f>'Table de mortalité F'!AN97</f>
        <v>0.53</v>
      </c>
      <c r="L66" s="170">
        <f>'Table de mortalité F'!AO97</f>
        <v>0.53</v>
      </c>
      <c r="M66" s="170">
        <f>'Table de mortalité F'!AP97</f>
        <v>0.53</v>
      </c>
      <c r="N66" s="170">
        <f>'Table de mortalité F'!AQ97</f>
        <v>0.53</v>
      </c>
      <c r="O66" s="170">
        <f>'Table de mortalité F'!AR97</f>
        <v>0.53</v>
      </c>
      <c r="P66" s="170">
        <f>'Table de mortalité F'!AS97</f>
        <v>0.53</v>
      </c>
      <c r="Q66" s="170">
        <f>'Table de mortalité F'!AT97</f>
        <v>0.53</v>
      </c>
      <c r="R66" s="170">
        <f>'Table de mortalité F'!AU97</f>
        <v>0.53</v>
      </c>
      <c r="S66" s="170">
        <f>'Table de mortalité F'!AV97</f>
        <v>0.53</v>
      </c>
      <c r="T66" s="170">
        <f>'Table de mortalité F'!AW97</f>
        <v>0.53</v>
      </c>
      <c r="U66" s="170">
        <f>'Table de mortalité F'!AX97</f>
        <v>0.53</v>
      </c>
      <c r="V66" s="170">
        <f>'Table de mortalité F'!AY97</f>
        <v>0.53</v>
      </c>
      <c r="W66" s="170">
        <f>'Table de mortalité F'!AZ97</f>
        <v>0.53</v>
      </c>
      <c r="X66" s="170">
        <f>'Table de mortalité F'!BA97</f>
        <v>0.53</v>
      </c>
      <c r="Y66" s="170">
        <f>'Table de mortalité F'!BB97</f>
        <v>0.53</v>
      </c>
      <c r="Z66" s="170">
        <f>'Table de mortalité F'!BC97</f>
        <v>0.53</v>
      </c>
      <c r="AA66" s="170">
        <f>'Table de mortalité F'!BD97</f>
        <v>0.53</v>
      </c>
      <c r="AB66" s="170">
        <f>'Table de mortalité F'!BE97</f>
        <v>0.53</v>
      </c>
      <c r="AC66" s="170">
        <f>'Table de mortalité F'!BF97</f>
        <v>0.53</v>
      </c>
      <c r="AD66" s="170">
        <f>'Table de mortalité F'!BG97</f>
        <v>0.53</v>
      </c>
      <c r="AE66" s="170">
        <f>'Table de mortalité F'!BH97</f>
        <v>0.53</v>
      </c>
      <c r="AF66" s="170">
        <f>'Table de mortalité F'!BI97</f>
        <v>0.53</v>
      </c>
      <c r="AG66" s="170">
        <f>AF66*(1-'Table de mortalité F'!$AC97)</f>
        <v>0.53</v>
      </c>
      <c r="AH66" s="170">
        <f>AG66*(1-'Table de mortalité F'!$AC97)</f>
        <v>0.53</v>
      </c>
      <c r="AI66" s="170">
        <f>AH66*(1-'Table de mortalité F'!$AC97)</f>
        <v>0.53</v>
      </c>
      <c r="AJ66" s="170">
        <f>AI66*(1-'Table de mortalité F'!$AC97)</f>
        <v>0.53</v>
      </c>
      <c r="AK66" s="170">
        <f>AJ66*(1-'Table de mortalité F'!$AC97)</f>
        <v>0.53</v>
      </c>
      <c r="AL66" s="170">
        <f>AK66*(1-'Table de mortalité F'!$AC97)</f>
        <v>0.53</v>
      </c>
      <c r="AM66" s="170">
        <f>AL66*(1-'Table de mortalité F'!$AC97)</f>
        <v>0.53</v>
      </c>
      <c r="AN66" s="170">
        <f>AM66*(1-'Table de mortalité F'!$AC97)</f>
        <v>0.53</v>
      </c>
      <c r="AO66" s="170">
        <f>AN66*(1-'Table de mortalité F'!$AC97)</f>
        <v>0.53</v>
      </c>
      <c r="AP66" s="170">
        <f>AO66*(1-'Table de mortalité F'!$AC97)</f>
        <v>0.53</v>
      </c>
      <c r="AQ66" s="170">
        <f>AP66*(1-'Table de mortalité F'!$AC97)</f>
        <v>0.53</v>
      </c>
      <c r="AR66" s="170">
        <f>AQ66*(1-'Table de mortalité F'!$AC97)</f>
        <v>0.53</v>
      </c>
      <c r="AS66" s="170">
        <f>AR66*(1-'Table de mortalité F'!$AC97)</f>
        <v>0.53</v>
      </c>
      <c r="AT66" s="170">
        <f>AS66*(1-'Table de mortalité F'!$AC97)</f>
        <v>0.53</v>
      </c>
      <c r="AU66" s="170">
        <f>AT66*(1-'Table de mortalité F'!$AC97)</f>
        <v>0.53</v>
      </c>
      <c r="AV66" s="170">
        <f>AU66*(1-'Table de mortalité F'!$AC97)</f>
        <v>0.53</v>
      </c>
      <c r="AW66" s="170">
        <f>AV66*(1-'Table de mortalité F'!$AC97)</f>
        <v>0.53</v>
      </c>
      <c r="AX66" s="170">
        <f>AW66*(1-'Table de mortalité F'!$AC97)</f>
        <v>0.53</v>
      </c>
      <c r="AY66" s="170">
        <f>AX66*(1-'Table de mortalité F'!$AC97)</f>
        <v>0.53</v>
      </c>
      <c r="AZ66" s="170">
        <f>AY66*(1-'Table de mortalité F'!$AC97)</f>
        <v>0.53</v>
      </c>
      <c r="BA66" s="170">
        <f>AZ66*(1-'Table de mortalité F'!$AC97)</f>
        <v>0.53</v>
      </c>
      <c r="BB66" s="170">
        <f>BA66*(1-'Table de mortalité F'!$AC97)</f>
        <v>0.53</v>
      </c>
      <c r="BC66" s="170">
        <f>BB66*(1-'Table de mortalité F'!$AC97)</f>
        <v>0.53</v>
      </c>
      <c r="BD66" s="170">
        <f>BC66*(1-'Table de mortalité F'!$AC97)</f>
        <v>0.53</v>
      </c>
      <c r="BE66" s="170">
        <f>BD66*(1-'Table de mortalité F'!$AC97)</f>
        <v>0.53</v>
      </c>
      <c r="BF66" s="170">
        <f>BE66*(1-'Table de mortalité F'!$AC97)</f>
        <v>0.53</v>
      </c>
      <c r="BG66" s="170">
        <f>BF66*(1-'Table de mortalité F'!$AC97)</f>
        <v>0.53</v>
      </c>
      <c r="BH66" s="170">
        <f>BG66*(1-'Table de mortalité F'!$AC97)</f>
        <v>0.53</v>
      </c>
      <c r="BI66" s="170">
        <f>BH66*(1-'Table de mortalité F'!$AC97)</f>
        <v>0.53</v>
      </c>
      <c r="BJ66" s="170">
        <f>BI66*(1-'Table de mortalité F'!$AC97)</f>
        <v>0.53</v>
      </c>
      <c r="BK66" s="170">
        <f>BJ66*(1-'Table de mortalité F'!$AC97)</f>
        <v>0.53</v>
      </c>
      <c r="BL66" s="170">
        <f>BK66*(1-'Table de mortalité F'!$AC97)</f>
        <v>0.53</v>
      </c>
      <c r="BM66" s="170">
        <f>BL66*(1-'Table de mortalité F'!$AC97)</f>
        <v>0.53</v>
      </c>
      <c r="BN66" s="170">
        <f>BM66*(1-'Table de mortalité F'!$AC97)</f>
        <v>0.53</v>
      </c>
      <c r="BO66" s="170">
        <f>BN66*(1-'Table de mortalité F'!$AC97)</f>
        <v>0.53</v>
      </c>
      <c r="BP66" s="170">
        <f>BO66*(1-'Table de mortalité F'!$AC97)</f>
        <v>0.53</v>
      </c>
      <c r="BQ66" s="170">
        <f>BP66*(1-'Table de mortalité F'!$AC97)</f>
        <v>0.53</v>
      </c>
      <c r="BR66" s="170">
        <f>BQ66*(1-'Table de mortalité F'!$AC97)</f>
        <v>0.53</v>
      </c>
      <c r="BS66" s="170">
        <f>BR66*(1-'Table de mortalité F'!$AC97)</f>
        <v>0.53</v>
      </c>
      <c r="BT66" s="170">
        <f>BS66*(1-'Table de mortalité F'!$AC97)</f>
        <v>0.53</v>
      </c>
      <c r="BU66" s="170">
        <f>BT66*(1-'Table de mortalité F'!$AC97)</f>
        <v>0.53</v>
      </c>
      <c r="BV66" s="170">
        <f>BU66*(1-'Table de mortalité F'!$AC97)</f>
        <v>0.53</v>
      </c>
      <c r="BW66" s="170">
        <f>BV66*(1-'Table de mortalité F'!$AC97)</f>
        <v>0.53</v>
      </c>
      <c r="BX66" s="170">
        <f>BW66*(1-'Table de mortalité F'!$AC97)</f>
        <v>0.53</v>
      </c>
      <c r="BY66" s="170">
        <f>BX66*(1-'Table de mortalité F'!$AC97)</f>
        <v>0.53</v>
      </c>
      <c r="BZ66" s="170">
        <f>BY66*(1-'Table de mortalité F'!$AC97)</f>
        <v>0.53</v>
      </c>
      <c r="CA66" s="170">
        <f>BZ66*(1-'Table de mortalité F'!$AC97)</f>
        <v>0.53</v>
      </c>
      <c r="CB66" s="170">
        <f>CA66*(1-'Table de mortalité F'!$AC97)</f>
        <v>0.53</v>
      </c>
      <c r="CC66" s="170">
        <f>CB66*(1-'Table de mortalité F'!$AC97)</f>
        <v>0.53</v>
      </c>
      <c r="CD66" s="170">
        <f>CC66*(1-'Table de mortalité F'!$AC97)</f>
        <v>0.53</v>
      </c>
      <c r="CE66" s="170">
        <f>CD66*(1-'Table de mortalité F'!$AC97)</f>
        <v>0.53</v>
      </c>
      <c r="CF66" s="170">
        <f>CE66*(1-'Table de mortalité F'!$AC97)</f>
        <v>0.53</v>
      </c>
      <c r="CG66" s="170">
        <f>CF66*(1-'Table de mortalité F'!$AC97)</f>
        <v>0.53</v>
      </c>
      <c r="CH66" s="170">
        <f>CG66*(1-'Table de mortalité F'!$AC97)</f>
        <v>0.53</v>
      </c>
      <c r="CI66" s="170">
        <f>CH66*(1-'Table de mortalité F'!$AC97)</f>
        <v>0.53</v>
      </c>
      <c r="CJ66" s="170">
        <f>CI66*(1-'Table de mortalité F'!$AC97)</f>
        <v>0.53</v>
      </c>
      <c r="CK66" s="170">
        <f>CJ66*(1-'Table de mortalité F'!$AC97)</f>
        <v>0.53</v>
      </c>
      <c r="CL66" s="170">
        <f>CK66*(1-'Table de mortalité F'!$AC97)</f>
        <v>0.53</v>
      </c>
      <c r="CM66" s="170">
        <f>CL66*(1-'Table de mortalité F'!$AC97)</f>
        <v>0.53</v>
      </c>
      <c r="CN66" s="170">
        <f>CM66*(1-'Table de mortalité F'!$AC97)</f>
        <v>0.53</v>
      </c>
      <c r="CO66" s="170">
        <f>CN66*(1-'Table de mortalité F'!$AC97)</f>
        <v>0.53</v>
      </c>
      <c r="CP66" s="170">
        <f>CO66*(1-'Table de mortalité F'!$AC97)</f>
        <v>0.53</v>
      </c>
      <c r="CQ66" s="170">
        <f>CP66*(1-'Table de mortalité F'!$AC97)</f>
        <v>0.53</v>
      </c>
      <c r="CR66" s="170">
        <f>CQ66*(1-'Table de mortalité F'!$AC97)</f>
        <v>0.53</v>
      </c>
      <c r="CS66" s="170">
        <f>CR66*(1-'Table de mortalité F'!$AC97)</f>
        <v>0.53</v>
      </c>
      <c r="CT66" s="170">
        <f>CS66*(1-'Table de mortalité F'!$AC97)</f>
        <v>0.53</v>
      </c>
      <c r="CU66" s="170">
        <f>CT66*(1-'Table de mortalité F'!$AC97)</f>
        <v>0.53</v>
      </c>
      <c r="CV66" s="170">
        <f>CU66*(1-'Table de mortalité F'!$AC97)</f>
        <v>0.53</v>
      </c>
      <c r="CW66" s="170">
        <f>CV66*(1-'Table de mortalité F'!$AC97)</f>
        <v>0.53</v>
      </c>
      <c r="CX66" s="170">
        <f>CW66*(1-'Table de mortalité F'!$AC97)</f>
        <v>0.53</v>
      </c>
      <c r="CY66" s="170">
        <f>CX66*(1-'Table de mortalité F'!$AC97)</f>
        <v>0.53</v>
      </c>
      <c r="CZ66" s="170">
        <f>CY66*(1-'Table de mortalité F'!$AC97)</f>
        <v>0.53</v>
      </c>
      <c r="DA66" s="170">
        <f>CZ66*(1-'Table de mortalité F'!$AC97)</f>
        <v>0.53</v>
      </c>
      <c r="DB66" s="170">
        <f>DA66*(1-'Table de mortalité F'!$AC97)</f>
        <v>0.53</v>
      </c>
      <c r="DC66" s="170">
        <f>DB66*(1-'Table de mortalité F'!$AC97)</f>
        <v>0.53</v>
      </c>
      <c r="DD66" s="170">
        <f>DC66*(1-'Table de mortalité F'!$AC97)</f>
        <v>0.53</v>
      </c>
      <c r="DE66" s="170">
        <f>DD66*(1-'Table de mortalité F'!$AC97)</f>
        <v>0.53</v>
      </c>
      <c r="DF66" s="170">
        <f>DE66*(1-'Table de mortalité F'!$AC97)</f>
        <v>0.53</v>
      </c>
      <c r="DG66" s="170">
        <f>DF66*(1-'Table de mortalité F'!$AC97)</f>
        <v>0.53</v>
      </c>
      <c r="DH66" s="170">
        <f>DG66*(1-'Table de mortalité F'!$AC97)</f>
        <v>0.53</v>
      </c>
      <c r="DI66" s="170">
        <f>DH66*(1-'Table de mortalité F'!$AC97)</f>
        <v>0.53</v>
      </c>
      <c r="DJ66" s="170">
        <f>DI66*(1-'Table de mortalité F'!$AC97)</f>
        <v>0.53</v>
      </c>
      <c r="DK66" s="170">
        <f>DJ66*(1-'Table de mortalité F'!$AC97)</f>
        <v>0.53</v>
      </c>
    </row>
    <row r="67" spans="1:115" x14ac:dyDescent="0.25">
      <c r="A67" s="16"/>
      <c r="B67" s="16">
        <v>111</v>
      </c>
      <c r="C67" s="16"/>
      <c r="D67" s="170">
        <f>'Table de mortalité F'!AG98</f>
        <v>0.55000000000000004</v>
      </c>
      <c r="E67" s="170">
        <f>'Table de mortalité F'!AH98</f>
        <v>0.55000000000000004</v>
      </c>
      <c r="F67" s="170">
        <f>'Table de mortalité F'!AI98</f>
        <v>0.55000000000000004</v>
      </c>
      <c r="G67" s="170">
        <f>'Table de mortalité F'!AJ98</f>
        <v>0.55000000000000004</v>
      </c>
      <c r="H67" s="170">
        <f>'Table de mortalité F'!AK98</f>
        <v>0.55000000000000004</v>
      </c>
      <c r="I67" s="170">
        <f>'Table de mortalité F'!AL98</f>
        <v>0.55000000000000004</v>
      </c>
      <c r="J67" s="170">
        <f>'Table de mortalité F'!AM98</f>
        <v>0.55000000000000004</v>
      </c>
      <c r="K67" s="170">
        <f>'Table de mortalité F'!AN98</f>
        <v>0.55000000000000004</v>
      </c>
      <c r="L67" s="170">
        <f>'Table de mortalité F'!AO98</f>
        <v>0.55000000000000004</v>
      </c>
      <c r="M67" s="170">
        <f>'Table de mortalité F'!AP98</f>
        <v>0.55000000000000004</v>
      </c>
      <c r="N67" s="170">
        <f>'Table de mortalité F'!AQ98</f>
        <v>0.55000000000000004</v>
      </c>
      <c r="O67" s="170">
        <f>'Table de mortalité F'!AR98</f>
        <v>0.55000000000000004</v>
      </c>
      <c r="P67" s="170">
        <f>'Table de mortalité F'!AS98</f>
        <v>0.55000000000000004</v>
      </c>
      <c r="Q67" s="170">
        <f>'Table de mortalité F'!AT98</f>
        <v>0.55000000000000004</v>
      </c>
      <c r="R67" s="170">
        <f>'Table de mortalité F'!AU98</f>
        <v>0.55000000000000004</v>
      </c>
      <c r="S67" s="170">
        <f>'Table de mortalité F'!AV98</f>
        <v>0.55000000000000004</v>
      </c>
      <c r="T67" s="170">
        <f>'Table de mortalité F'!AW98</f>
        <v>0.55000000000000004</v>
      </c>
      <c r="U67" s="170">
        <f>'Table de mortalité F'!AX98</f>
        <v>0.55000000000000004</v>
      </c>
      <c r="V67" s="170">
        <f>'Table de mortalité F'!AY98</f>
        <v>0.55000000000000004</v>
      </c>
      <c r="W67" s="170">
        <f>'Table de mortalité F'!AZ98</f>
        <v>0.55000000000000004</v>
      </c>
      <c r="X67" s="170">
        <f>'Table de mortalité F'!BA98</f>
        <v>0.55000000000000004</v>
      </c>
      <c r="Y67" s="170">
        <f>'Table de mortalité F'!BB98</f>
        <v>0.55000000000000004</v>
      </c>
      <c r="Z67" s="170">
        <f>'Table de mortalité F'!BC98</f>
        <v>0.55000000000000004</v>
      </c>
      <c r="AA67" s="170">
        <f>'Table de mortalité F'!BD98</f>
        <v>0.55000000000000004</v>
      </c>
      <c r="AB67" s="170">
        <f>'Table de mortalité F'!BE98</f>
        <v>0.55000000000000004</v>
      </c>
      <c r="AC67" s="170">
        <f>'Table de mortalité F'!BF98</f>
        <v>0.55000000000000004</v>
      </c>
      <c r="AD67" s="170">
        <f>'Table de mortalité F'!BG98</f>
        <v>0.55000000000000004</v>
      </c>
      <c r="AE67" s="170">
        <f>'Table de mortalité F'!BH98</f>
        <v>0.55000000000000004</v>
      </c>
      <c r="AF67" s="170">
        <f>'Table de mortalité F'!BI98</f>
        <v>0.55000000000000004</v>
      </c>
      <c r="AG67" s="170">
        <f>AF67*(1-'Table de mortalité F'!$AC98)</f>
        <v>0.55000000000000004</v>
      </c>
      <c r="AH67" s="170">
        <f>AG67*(1-'Table de mortalité F'!$AC98)</f>
        <v>0.55000000000000004</v>
      </c>
      <c r="AI67" s="170">
        <f>AH67*(1-'Table de mortalité F'!$AC98)</f>
        <v>0.55000000000000004</v>
      </c>
      <c r="AJ67" s="170">
        <f>AI67*(1-'Table de mortalité F'!$AC98)</f>
        <v>0.55000000000000004</v>
      </c>
      <c r="AK67" s="170">
        <f>AJ67*(1-'Table de mortalité F'!$AC98)</f>
        <v>0.55000000000000004</v>
      </c>
      <c r="AL67" s="170">
        <f>AK67*(1-'Table de mortalité F'!$AC98)</f>
        <v>0.55000000000000004</v>
      </c>
      <c r="AM67" s="170">
        <f>AL67*(1-'Table de mortalité F'!$AC98)</f>
        <v>0.55000000000000004</v>
      </c>
      <c r="AN67" s="170">
        <f>AM67*(1-'Table de mortalité F'!$AC98)</f>
        <v>0.55000000000000004</v>
      </c>
      <c r="AO67" s="170">
        <f>AN67*(1-'Table de mortalité F'!$AC98)</f>
        <v>0.55000000000000004</v>
      </c>
      <c r="AP67" s="170">
        <f>AO67*(1-'Table de mortalité F'!$AC98)</f>
        <v>0.55000000000000004</v>
      </c>
      <c r="AQ67" s="170">
        <f>AP67*(1-'Table de mortalité F'!$AC98)</f>
        <v>0.55000000000000004</v>
      </c>
      <c r="AR67" s="170">
        <f>AQ67*(1-'Table de mortalité F'!$AC98)</f>
        <v>0.55000000000000004</v>
      </c>
      <c r="AS67" s="170">
        <f>AR67*(1-'Table de mortalité F'!$AC98)</f>
        <v>0.55000000000000004</v>
      </c>
      <c r="AT67" s="170">
        <f>AS67*(1-'Table de mortalité F'!$AC98)</f>
        <v>0.55000000000000004</v>
      </c>
      <c r="AU67" s="170">
        <f>AT67*(1-'Table de mortalité F'!$AC98)</f>
        <v>0.55000000000000004</v>
      </c>
      <c r="AV67" s="170">
        <f>AU67*(1-'Table de mortalité F'!$AC98)</f>
        <v>0.55000000000000004</v>
      </c>
      <c r="AW67" s="170">
        <f>AV67*(1-'Table de mortalité F'!$AC98)</f>
        <v>0.55000000000000004</v>
      </c>
      <c r="AX67" s="170">
        <f>AW67*(1-'Table de mortalité F'!$AC98)</f>
        <v>0.55000000000000004</v>
      </c>
      <c r="AY67" s="170">
        <f>AX67*(1-'Table de mortalité F'!$AC98)</f>
        <v>0.55000000000000004</v>
      </c>
      <c r="AZ67" s="170">
        <f>AY67*(1-'Table de mortalité F'!$AC98)</f>
        <v>0.55000000000000004</v>
      </c>
      <c r="BA67" s="170">
        <f>AZ67*(1-'Table de mortalité F'!$AC98)</f>
        <v>0.55000000000000004</v>
      </c>
      <c r="BB67" s="170">
        <f>BA67*(1-'Table de mortalité F'!$AC98)</f>
        <v>0.55000000000000004</v>
      </c>
      <c r="BC67" s="170">
        <f>BB67*(1-'Table de mortalité F'!$AC98)</f>
        <v>0.55000000000000004</v>
      </c>
      <c r="BD67" s="170">
        <f>BC67*(1-'Table de mortalité F'!$AC98)</f>
        <v>0.55000000000000004</v>
      </c>
      <c r="BE67" s="170">
        <f>BD67*(1-'Table de mortalité F'!$AC98)</f>
        <v>0.55000000000000004</v>
      </c>
      <c r="BF67" s="170">
        <f>BE67*(1-'Table de mortalité F'!$AC98)</f>
        <v>0.55000000000000004</v>
      </c>
      <c r="BG67" s="170">
        <f>BF67*(1-'Table de mortalité F'!$AC98)</f>
        <v>0.55000000000000004</v>
      </c>
      <c r="BH67" s="170">
        <f>BG67*(1-'Table de mortalité F'!$AC98)</f>
        <v>0.55000000000000004</v>
      </c>
      <c r="BI67" s="170">
        <f>BH67*(1-'Table de mortalité F'!$AC98)</f>
        <v>0.55000000000000004</v>
      </c>
      <c r="BJ67" s="170">
        <f>BI67*(1-'Table de mortalité F'!$AC98)</f>
        <v>0.55000000000000004</v>
      </c>
      <c r="BK67" s="170">
        <f>BJ67*(1-'Table de mortalité F'!$AC98)</f>
        <v>0.55000000000000004</v>
      </c>
      <c r="BL67" s="170">
        <f>BK67*(1-'Table de mortalité F'!$AC98)</f>
        <v>0.55000000000000004</v>
      </c>
      <c r="BM67" s="170">
        <f>BL67*(1-'Table de mortalité F'!$AC98)</f>
        <v>0.55000000000000004</v>
      </c>
      <c r="BN67" s="170">
        <f>BM67*(1-'Table de mortalité F'!$AC98)</f>
        <v>0.55000000000000004</v>
      </c>
      <c r="BO67" s="170">
        <f>BN67*(1-'Table de mortalité F'!$AC98)</f>
        <v>0.55000000000000004</v>
      </c>
      <c r="BP67" s="170">
        <f>BO67*(1-'Table de mortalité F'!$AC98)</f>
        <v>0.55000000000000004</v>
      </c>
      <c r="BQ67" s="170">
        <f>BP67*(1-'Table de mortalité F'!$AC98)</f>
        <v>0.55000000000000004</v>
      </c>
      <c r="BR67" s="170">
        <f>BQ67*(1-'Table de mortalité F'!$AC98)</f>
        <v>0.55000000000000004</v>
      </c>
      <c r="BS67" s="170">
        <f>BR67*(1-'Table de mortalité F'!$AC98)</f>
        <v>0.55000000000000004</v>
      </c>
      <c r="BT67" s="170">
        <f>BS67*(1-'Table de mortalité F'!$AC98)</f>
        <v>0.55000000000000004</v>
      </c>
      <c r="BU67" s="170">
        <f>BT67*(1-'Table de mortalité F'!$AC98)</f>
        <v>0.55000000000000004</v>
      </c>
      <c r="BV67" s="170">
        <f>BU67*(1-'Table de mortalité F'!$AC98)</f>
        <v>0.55000000000000004</v>
      </c>
      <c r="BW67" s="170">
        <f>BV67*(1-'Table de mortalité F'!$AC98)</f>
        <v>0.55000000000000004</v>
      </c>
      <c r="BX67" s="170">
        <f>BW67*(1-'Table de mortalité F'!$AC98)</f>
        <v>0.55000000000000004</v>
      </c>
      <c r="BY67" s="170">
        <f>BX67*(1-'Table de mortalité F'!$AC98)</f>
        <v>0.55000000000000004</v>
      </c>
      <c r="BZ67" s="170">
        <f>BY67*(1-'Table de mortalité F'!$AC98)</f>
        <v>0.55000000000000004</v>
      </c>
      <c r="CA67" s="170">
        <f>BZ67*(1-'Table de mortalité F'!$AC98)</f>
        <v>0.55000000000000004</v>
      </c>
      <c r="CB67" s="170">
        <f>CA67*(1-'Table de mortalité F'!$AC98)</f>
        <v>0.55000000000000004</v>
      </c>
      <c r="CC67" s="170">
        <f>CB67*(1-'Table de mortalité F'!$AC98)</f>
        <v>0.55000000000000004</v>
      </c>
      <c r="CD67" s="170">
        <f>CC67*(1-'Table de mortalité F'!$AC98)</f>
        <v>0.55000000000000004</v>
      </c>
      <c r="CE67" s="170">
        <f>CD67*(1-'Table de mortalité F'!$AC98)</f>
        <v>0.55000000000000004</v>
      </c>
      <c r="CF67" s="170">
        <f>CE67*(1-'Table de mortalité F'!$AC98)</f>
        <v>0.55000000000000004</v>
      </c>
      <c r="CG67" s="170">
        <f>CF67*(1-'Table de mortalité F'!$AC98)</f>
        <v>0.55000000000000004</v>
      </c>
      <c r="CH67" s="170">
        <f>CG67*(1-'Table de mortalité F'!$AC98)</f>
        <v>0.55000000000000004</v>
      </c>
      <c r="CI67" s="170">
        <f>CH67*(1-'Table de mortalité F'!$AC98)</f>
        <v>0.55000000000000004</v>
      </c>
      <c r="CJ67" s="170">
        <f>CI67*(1-'Table de mortalité F'!$AC98)</f>
        <v>0.55000000000000004</v>
      </c>
      <c r="CK67" s="170">
        <f>CJ67*(1-'Table de mortalité F'!$AC98)</f>
        <v>0.55000000000000004</v>
      </c>
      <c r="CL67" s="170">
        <f>CK67*(1-'Table de mortalité F'!$AC98)</f>
        <v>0.55000000000000004</v>
      </c>
      <c r="CM67" s="170">
        <f>CL67*(1-'Table de mortalité F'!$AC98)</f>
        <v>0.55000000000000004</v>
      </c>
      <c r="CN67" s="170">
        <f>CM67*(1-'Table de mortalité F'!$AC98)</f>
        <v>0.55000000000000004</v>
      </c>
      <c r="CO67" s="170">
        <f>CN67*(1-'Table de mortalité F'!$AC98)</f>
        <v>0.55000000000000004</v>
      </c>
      <c r="CP67" s="170">
        <f>CO67*(1-'Table de mortalité F'!$AC98)</f>
        <v>0.55000000000000004</v>
      </c>
      <c r="CQ67" s="170">
        <f>CP67*(1-'Table de mortalité F'!$AC98)</f>
        <v>0.55000000000000004</v>
      </c>
      <c r="CR67" s="170">
        <f>CQ67*(1-'Table de mortalité F'!$AC98)</f>
        <v>0.55000000000000004</v>
      </c>
      <c r="CS67" s="170">
        <f>CR67*(1-'Table de mortalité F'!$AC98)</f>
        <v>0.55000000000000004</v>
      </c>
      <c r="CT67" s="170">
        <f>CS67*(1-'Table de mortalité F'!$AC98)</f>
        <v>0.55000000000000004</v>
      </c>
      <c r="CU67" s="170">
        <f>CT67*(1-'Table de mortalité F'!$AC98)</f>
        <v>0.55000000000000004</v>
      </c>
      <c r="CV67" s="170">
        <f>CU67*(1-'Table de mortalité F'!$AC98)</f>
        <v>0.55000000000000004</v>
      </c>
      <c r="CW67" s="170">
        <f>CV67*(1-'Table de mortalité F'!$AC98)</f>
        <v>0.55000000000000004</v>
      </c>
      <c r="CX67" s="170">
        <f>CW67*(1-'Table de mortalité F'!$AC98)</f>
        <v>0.55000000000000004</v>
      </c>
      <c r="CY67" s="170">
        <f>CX67*(1-'Table de mortalité F'!$AC98)</f>
        <v>0.55000000000000004</v>
      </c>
      <c r="CZ67" s="170">
        <f>CY67*(1-'Table de mortalité F'!$AC98)</f>
        <v>0.55000000000000004</v>
      </c>
      <c r="DA67" s="170">
        <f>CZ67*(1-'Table de mortalité F'!$AC98)</f>
        <v>0.55000000000000004</v>
      </c>
      <c r="DB67" s="170">
        <f>DA67*(1-'Table de mortalité F'!$AC98)</f>
        <v>0.55000000000000004</v>
      </c>
      <c r="DC67" s="170">
        <f>DB67*(1-'Table de mortalité F'!$AC98)</f>
        <v>0.55000000000000004</v>
      </c>
      <c r="DD67" s="170">
        <f>DC67*(1-'Table de mortalité F'!$AC98)</f>
        <v>0.55000000000000004</v>
      </c>
      <c r="DE67" s="170">
        <f>DD67*(1-'Table de mortalité F'!$AC98)</f>
        <v>0.55000000000000004</v>
      </c>
      <c r="DF67" s="170">
        <f>DE67*(1-'Table de mortalité F'!$AC98)</f>
        <v>0.55000000000000004</v>
      </c>
      <c r="DG67" s="170">
        <f>DF67*(1-'Table de mortalité F'!$AC98)</f>
        <v>0.55000000000000004</v>
      </c>
      <c r="DH67" s="170">
        <f>DG67*(1-'Table de mortalité F'!$AC98)</f>
        <v>0.55000000000000004</v>
      </c>
      <c r="DI67" s="170">
        <f>DH67*(1-'Table de mortalité F'!$AC98)</f>
        <v>0.55000000000000004</v>
      </c>
      <c r="DJ67" s="170">
        <f>DI67*(1-'Table de mortalité F'!$AC98)</f>
        <v>0.55000000000000004</v>
      </c>
      <c r="DK67" s="170">
        <f>DJ67*(1-'Table de mortalité F'!$AC98)</f>
        <v>0.55000000000000004</v>
      </c>
    </row>
    <row r="68" spans="1:115" x14ac:dyDescent="0.25">
      <c r="A68" s="16"/>
      <c r="B68" s="16">
        <v>112</v>
      </c>
      <c r="C68" s="16"/>
      <c r="D68" s="170">
        <f>'Table de mortalité F'!AG99</f>
        <v>0.56999999999999995</v>
      </c>
      <c r="E68" s="170">
        <f>'Table de mortalité F'!AH99</f>
        <v>0.56999999999999995</v>
      </c>
      <c r="F68" s="170">
        <f>'Table de mortalité F'!AI99</f>
        <v>0.56999999999999995</v>
      </c>
      <c r="G68" s="170">
        <f>'Table de mortalité F'!AJ99</f>
        <v>0.56999999999999995</v>
      </c>
      <c r="H68" s="170">
        <f>'Table de mortalité F'!AK99</f>
        <v>0.56999999999999995</v>
      </c>
      <c r="I68" s="170">
        <f>'Table de mortalité F'!AL99</f>
        <v>0.56999999999999995</v>
      </c>
      <c r="J68" s="170">
        <f>'Table de mortalité F'!AM99</f>
        <v>0.56999999999999995</v>
      </c>
      <c r="K68" s="170">
        <f>'Table de mortalité F'!AN99</f>
        <v>0.56999999999999995</v>
      </c>
      <c r="L68" s="170">
        <f>'Table de mortalité F'!AO99</f>
        <v>0.56999999999999995</v>
      </c>
      <c r="M68" s="170">
        <f>'Table de mortalité F'!AP99</f>
        <v>0.56999999999999995</v>
      </c>
      <c r="N68" s="170">
        <f>'Table de mortalité F'!AQ99</f>
        <v>0.56999999999999995</v>
      </c>
      <c r="O68" s="170">
        <f>'Table de mortalité F'!AR99</f>
        <v>0.56999999999999995</v>
      </c>
      <c r="P68" s="170">
        <f>'Table de mortalité F'!AS99</f>
        <v>0.56999999999999995</v>
      </c>
      <c r="Q68" s="170">
        <f>'Table de mortalité F'!AT99</f>
        <v>0.56999999999999995</v>
      </c>
      <c r="R68" s="170">
        <f>'Table de mortalité F'!AU99</f>
        <v>0.56999999999999995</v>
      </c>
      <c r="S68" s="170">
        <f>'Table de mortalité F'!AV99</f>
        <v>0.56999999999999995</v>
      </c>
      <c r="T68" s="170">
        <f>'Table de mortalité F'!AW99</f>
        <v>0.56999999999999995</v>
      </c>
      <c r="U68" s="170">
        <f>'Table de mortalité F'!AX99</f>
        <v>0.56999999999999995</v>
      </c>
      <c r="V68" s="170">
        <f>'Table de mortalité F'!AY99</f>
        <v>0.56999999999999995</v>
      </c>
      <c r="W68" s="170">
        <f>'Table de mortalité F'!AZ99</f>
        <v>0.56999999999999995</v>
      </c>
      <c r="X68" s="170">
        <f>'Table de mortalité F'!BA99</f>
        <v>0.56999999999999995</v>
      </c>
      <c r="Y68" s="170">
        <f>'Table de mortalité F'!BB99</f>
        <v>0.56999999999999995</v>
      </c>
      <c r="Z68" s="170">
        <f>'Table de mortalité F'!BC99</f>
        <v>0.56999999999999995</v>
      </c>
      <c r="AA68" s="170">
        <f>'Table de mortalité F'!BD99</f>
        <v>0.56999999999999995</v>
      </c>
      <c r="AB68" s="170">
        <f>'Table de mortalité F'!BE99</f>
        <v>0.56999999999999995</v>
      </c>
      <c r="AC68" s="170">
        <f>'Table de mortalité F'!BF99</f>
        <v>0.56999999999999995</v>
      </c>
      <c r="AD68" s="170">
        <f>'Table de mortalité F'!BG99</f>
        <v>0.56999999999999995</v>
      </c>
      <c r="AE68" s="170">
        <f>'Table de mortalité F'!BH99</f>
        <v>0.56999999999999995</v>
      </c>
      <c r="AF68" s="170">
        <f>'Table de mortalité F'!BI99</f>
        <v>0.56999999999999995</v>
      </c>
      <c r="AG68" s="170">
        <f>AF68*(1-'Table de mortalité F'!$AC99)</f>
        <v>0.56999999999999995</v>
      </c>
      <c r="AH68" s="170">
        <f>AG68*(1-'Table de mortalité F'!$AC99)</f>
        <v>0.56999999999999995</v>
      </c>
      <c r="AI68" s="170">
        <f>AH68*(1-'Table de mortalité F'!$AC99)</f>
        <v>0.56999999999999995</v>
      </c>
      <c r="AJ68" s="170">
        <f>AI68*(1-'Table de mortalité F'!$AC99)</f>
        <v>0.56999999999999995</v>
      </c>
      <c r="AK68" s="170">
        <f>AJ68*(1-'Table de mortalité F'!$AC99)</f>
        <v>0.56999999999999995</v>
      </c>
      <c r="AL68" s="170">
        <f>AK68*(1-'Table de mortalité F'!$AC99)</f>
        <v>0.56999999999999995</v>
      </c>
      <c r="AM68" s="170">
        <f>AL68*(1-'Table de mortalité F'!$AC99)</f>
        <v>0.56999999999999995</v>
      </c>
      <c r="AN68" s="170">
        <f>AM68*(1-'Table de mortalité F'!$AC99)</f>
        <v>0.56999999999999995</v>
      </c>
      <c r="AO68" s="170">
        <f>AN68*(1-'Table de mortalité F'!$AC99)</f>
        <v>0.56999999999999995</v>
      </c>
      <c r="AP68" s="170">
        <f>AO68*(1-'Table de mortalité F'!$AC99)</f>
        <v>0.56999999999999995</v>
      </c>
      <c r="AQ68" s="170">
        <f>AP68*(1-'Table de mortalité F'!$AC99)</f>
        <v>0.56999999999999995</v>
      </c>
      <c r="AR68" s="170">
        <f>AQ68*(1-'Table de mortalité F'!$AC99)</f>
        <v>0.56999999999999995</v>
      </c>
      <c r="AS68" s="170">
        <f>AR68*(1-'Table de mortalité F'!$AC99)</f>
        <v>0.56999999999999995</v>
      </c>
      <c r="AT68" s="170">
        <f>AS68*(1-'Table de mortalité F'!$AC99)</f>
        <v>0.56999999999999995</v>
      </c>
      <c r="AU68" s="170">
        <f>AT68*(1-'Table de mortalité F'!$AC99)</f>
        <v>0.56999999999999995</v>
      </c>
      <c r="AV68" s="170">
        <f>AU68*(1-'Table de mortalité F'!$AC99)</f>
        <v>0.56999999999999995</v>
      </c>
      <c r="AW68" s="170">
        <f>AV68*(1-'Table de mortalité F'!$AC99)</f>
        <v>0.56999999999999995</v>
      </c>
      <c r="AX68" s="170">
        <f>AW68*(1-'Table de mortalité F'!$AC99)</f>
        <v>0.56999999999999995</v>
      </c>
      <c r="AY68" s="170">
        <f>AX68*(1-'Table de mortalité F'!$AC99)</f>
        <v>0.56999999999999995</v>
      </c>
      <c r="AZ68" s="170">
        <f>AY68*(1-'Table de mortalité F'!$AC99)</f>
        <v>0.56999999999999995</v>
      </c>
      <c r="BA68" s="170">
        <f>AZ68*(1-'Table de mortalité F'!$AC99)</f>
        <v>0.56999999999999995</v>
      </c>
      <c r="BB68" s="170">
        <f>BA68*(1-'Table de mortalité F'!$AC99)</f>
        <v>0.56999999999999995</v>
      </c>
      <c r="BC68" s="170">
        <f>BB68*(1-'Table de mortalité F'!$AC99)</f>
        <v>0.56999999999999995</v>
      </c>
      <c r="BD68" s="170">
        <f>BC68*(1-'Table de mortalité F'!$AC99)</f>
        <v>0.56999999999999995</v>
      </c>
      <c r="BE68" s="170">
        <f>BD68*(1-'Table de mortalité F'!$AC99)</f>
        <v>0.56999999999999995</v>
      </c>
      <c r="BF68" s="170">
        <f>BE68*(1-'Table de mortalité F'!$AC99)</f>
        <v>0.56999999999999995</v>
      </c>
      <c r="BG68" s="170">
        <f>BF68*(1-'Table de mortalité F'!$AC99)</f>
        <v>0.56999999999999995</v>
      </c>
      <c r="BH68" s="170">
        <f>BG68*(1-'Table de mortalité F'!$AC99)</f>
        <v>0.56999999999999995</v>
      </c>
      <c r="BI68" s="170">
        <f>BH68*(1-'Table de mortalité F'!$AC99)</f>
        <v>0.56999999999999995</v>
      </c>
      <c r="BJ68" s="170">
        <f>BI68*(1-'Table de mortalité F'!$AC99)</f>
        <v>0.56999999999999995</v>
      </c>
      <c r="BK68" s="170">
        <f>BJ68*(1-'Table de mortalité F'!$AC99)</f>
        <v>0.56999999999999995</v>
      </c>
      <c r="BL68" s="170">
        <f>BK68*(1-'Table de mortalité F'!$AC99)</f>
        <v>0.56999999999999995</v>
      </c>
      <c r="BM68" s="170">
        <f>BL68*(1-'Table de mortalité F'!$AC99)</f>
        <v>0.56999999999999995</v>
      </c>
      <c r="BN68" s="170">
        <f>BM68*(1-'Table de mortalité F'!$AC99)</f>
        <v>0.56999999999999995</v>
      </c>
      <c r="BO68" s="170">
        <f>BN68*(1-'Table de mortalité F'!$AC99)</f>
        <v>0.56999999999999995</v>
      </c>
      <c r="BP68" s="170">
        <f>BO68*(1-'Table de mortalité F'!$AC99)</f>
        <v>0.56999999999999995</v>
      </c>
      <c r="BQ68" s="170">
        <f>BP68*(1-'Table de mortalité F'!$AC99)</f>
        <v>0.56999999999999995</v>
      </c>
      <c r="BR68" s="170">
        <f>BQ68*(1-'Table de mortalité F'!$AC99)</f>
        <v>0.56999999999999995</v>
      </c>
      <c r="BS68" s="170">
        <f>BR68*(1-'Table de mortalité F'!$AC99)</f>
        <v>0.56999999999999995</v>
      </c>
      <c r="BT68" s="170">
        <f>BS68*(1-'Table de mortalité F'!$AC99)</f>
        <v>0.56999999999999995</v>
      </c>
      <c r="BU68" s="170">
        <f>BT68*(1-'Table de mortalité F'!$AC99)</f>
        <v>0.56999999999999995</v>
      </c>
      <c r="BV68" s="170">
        <f>BU68*(1-'Table de mortalité F'!$AC99)</f>
        <v>0.56999999999999995</v>
      </c>
      <c r="BW68" s="170">
        <f>BV68*(1-'Table de mortalité F'!$AC99)</f>
        <v>0.56999999999999995</v>
      </c>
      <c r="BX68" s="170">
        <f>BW68*(1-'Table de mortalité F'!$AC99)</f>
        <v>0.56999999999999995</v>
      </c>
      <c r="BY68" s="170">
        <f>BX68*(1-'Table de mortalité F'!$AC99)</f>
        <v>0.56999999999999995</v>
      </c>
      <c r="BZ68" s="170">
        <f>BY68*(1-'Table de mortalité F'!$AC99)</f>
        <v>0.56999999999999995</v>
      </c>
      <c r="CA68" s="170">
        <f>BZ68*(1-'Table de mortalité F'!$AC99)</f>
        <v>0.56999999999999995</v>
      </c>
      <c r="CB68" s="170">
        <f>CA68*(1-'Table de mortalité F'!$AC99)</f>
        <v>0.56999999999999995</v>
      </c>
      <c r="CC68" s="170">
        <f>CB68*(1-'Table de mortalité F'!$AC99)</f>
        <v>0.56999999999999995</v>
      </c>
      <c r="CD68" s="170">
        <f>CC68*(1-'Table de mortalité F'!$AC99)</f>
        <v>0.56999999999999995</v>
      </c>
      <c r="CE68" s="170">
        <f>CD68*(1-'Table de mortalité F'!$AC99)</f>
        <v>0.56999999999999995</v>
      </c>
      <c r="CF68" s="170">
        <f>CE68*(1-'Table de mortalité F'!$AC99)</f>
        <v>0.56999999999999995</v>
      </c>
      <c r="CG68" s="170">
        <f>CF68*(1-'Table de mortalité F'!$AC99)</f>
        <v>0.56999999999999995</v>
      </c>
      <c r="CH68" s="170">
        <f>CG68*(1-'Table de mortalité F'!$AC99)</f>
        <v>0.56999999999999995</v>
      </c>
      <c r="CI68" s="170">
        <f>CH68*(1-'Table de mortalité F'!$AC99)</f>
        <v>0.56999999999999995</v>
      </c>
      <c r="CJ68" s="170">
        <f>CI68*(1-'Table de mortalité F'!$AC99)</f>
        <v>0.56999999999999995</v>
      </c>
      <c r="CK68" s="170">
        <f>CJ68*(1-'Table de mortalité F'!$AC99)</f>
        <v>0.56999999999999995</v>
      </c>
      <c r="CL68" s="170">
        <f>CK68*(1-'Table de mortalité F'!$AC99)</f>
        <v>0.56999999999999995</v>
      </c>
      <c r="CM68" s="170">
        <f>CL68*(1-'Table de mortalité F'!$AC99)</f>
        <v>0.56999999999999995</v>
      </c>
      <c r="CN68" s="170">
        <f>CM68*(1-'Table de mortalité F'!$AC99)</f>
        <v>0.56999999999999995</v>
      </c>
      <c r="CO68" s="170">
        <f>CN68*(1-'Table de mortalité F'!$AC99)</f>
        <v>0.56999999999999995</v>
      </c>
      <c r="CP68" s="170">
        <f>CO68*(1-'Table de mortalité F'!$AC99)</f>
        <v>0.56999999999999995</v>
      </c>
      <c r="CQ68" s="170">
        <f>CP68*(1-'Table de mortalité F'!$AC99)</f>
        <v>0.56999999999999995</v>
      </c>
      <c r="CR68" s="170">
        <f>CQ68*(1-'Table de mortalité F'!$AC99)</f>
        <v>0.56999999999999995</v>
      </c>
      <c r="CS68" s="170">
        <f>CR68*(1-'Table de mortalité F'!$AC99)</f>
        <v>0.56999999999999995</v>
      </c>
      <c r="CT68" s="170">
        <f>CS68*(1-'Table de mortalité F'!$AC99)</f>
        <v>0.56999999999999995</v>
      </c>
      <c r="CU68" s="170">
        <f>CT68*(1-'Table de mortalité F'!$AC99)</f>
        <v>0.56999999999999995</v>
      </c>
      <c r="CV68" s="170">
        <f>CU68*(1-'Table de mortalité F'!$AC99)</f>
        <v>0.56999999999999995</v>
      </c>
      <c r="CW68" s="170">
        <f>CV68*(1-'Table de mortalité F'!$AC99)</f>
        <v>0.56999999999999995</v>
      </c>
      <c r="CX68" s="170">
        <f>CW68*(1-'Table de mortalité F'!$AC99)</f>
        <v>0.56999999999999995</v>
      </c>
      <c r="CY68" s="170">
        <f>CX68*(1-'Table de mortalité F'!$AC99)</f>
        <v>0.56999999999999995</v>
      </c>
      <c r="CZ68" s="170">
        <f>CY68*(1-'Table de mortalité F'!$AC99)</f>
        <v>0.56999999999999995</v>
      </c>
      <c r="DA68" s="170">
        <f>CZ68*(1-'Table de mortalité F'!$AC99)</f>
        <v>0.56999999999999995</v>
      </c>
      <c r="DB68" s="170">
        <f>DA68*(1-'Table de mortalité F'!$AC99)</f>
        <v>0.56999999999999995</v>
      </c>
      <c r="DC68" s="170">
        <f>DB68*(1-'Table de mortalité F'!$AC99)</f>
        <v>0.56999999999999995</v>
      </c>
      <c r="DD68" s="170">
        <f>DC68*(1-'Table de mortalité F'!$AC99)</f>
        <v>0.56999999999999995</v>
      </c>
      <c r="DE68" s="170">
        <f>DD68*(1-'Table de mortalité F'!$AC99)</f>
        <v>0.56999999999999995</v>
      </c>
      <c r="DF68" s="170">
        <f>DE68*(1-'Table de mortalité F'!$AC99)</f>
        <v>0.56999999999999995</v>
      </c>
      <c r="DG68" s="170">
        <f>DF68*(1-'Table de mortalité F'!$AC99)</f>
        <v>0.56999999999999995</v>
      </c>
      <c r="DH68" s="170">
        <f>DG68*(1-'Table de mortalité F'!$AC99)</f>
        <v>0.56999999999999995</v>
      </c>
      <c r="DI68" s="170">
        <f>DH68*(1-'Table de mortalité F'!$AC99)</f>
        <v>0.56999999999999995</v>
      </c>
      <c r="DJ68" s="170">
        <f>DI68*(1-'Table de mortalité F'!$AC99)</f>
        <v>0.56999999999999995</v>
      </c>
      <c r="DK68" s="170">
        <f>DJ68*(1-'Table de mortalité F'!$AC99)</f>
        <v>0.56999999999999995</v>
      </c>
    </row>
    <row r="69" spans="1:115" x14ac:dyDescent="0.25">
      <c r="A69" s="16"/>
      <c r="B69" s="16">
        <v>113</v>
      </c>
      <c r="C69" s="16"/>
      <c r="D69" s="170">
        <f>'Table de mortalité F'!AG100</f>
        <v>0.59</v>
      </c>
      <c r="E69" s="170">
        <f>'Table de mortalité F'!AH100</f>
        <v>0.59</v>
      </c>
      <c r="F69" s="170">
        <f>'Table de mortalité F'!AI100</f>
        <v>0.59</v>
      </c>
      <c r="G69" s="170">
        <f>'Table de mortalité F'!AJ100</f>
        <v>0.59</v>
      </c>
      <c r="H69" s="170">
        <f>'Table de mortalité F'!AK100</f>
        <v>0.59</v>
      </c>
      <c r="I69" s="170">
        <f>'Table de mortalité F'!AL100</f>
        <v>0.59</v>
      </c>
      <c r="J69" s="170">
        <f>'Table de mortalité F'!AM100</f>
        <v>0.59</v>
      </c>
      <c r="K69" s="170">
        <f>'Table de mortalité F'!AN100</f>
        <v>0.59</v>
      </c>
      <c r="L69" s="170">
        <f>'Table de mortalité F'!AO100</f>
        <v>0.59</v>
      </c>
      <c r="M69" s="170">
        <f>'Table de mortalité F'!AP100</f>
        <v>0.59</v>
      </c>
      <c r="N69" s="170">
        <f>'Table de mortalité F'!AQ100</f>
        <v>0.59</v>
      </c>
      <c r="O69" s="170">
        <f>'Table de mortalité F'!AR100</f>
        <v>0.59</v>
      </c>
      <c r="P69" s="170">
        <f>'Table de mortalité F'!AS100</f>
        <v>0.59</v>
      </c>
      <c r="Q69" s="170">
        <f>'Table de mortalité F'!AT100</f>
        <v>0.59</v>
      </c>
      <c r="R69" s="170">
        <f>'Table de mortalité F'!AU100</f>
        <v>0.59</v>
      </c>
      <c r="S69" s="170">
        <f>'Table de mortalité F'!AV100</f>
        <v>0.59</v>
      </c>
      <c r="T69" s="170">
        <f>'Table de mortalité F'!AW100</f>
        <v>0.59</v>
      </c>
      <c r="U69" s="170">
        <f>'Table de mortalité F'!AX100</f>
        <v>0.59</v>
      </c>
      <c r="V69" s="170">
        <f>'Table de mortalité F'!AY100</f>
        <v>0.59</v>
      </c>
      <c r="W69" s="170">
        <f>'Table de mortalité F'!AZ100</f>
        <v>0.59</v>
      </c>
      <c r="X69" s="170">
        <f>'Table de mortalité F'!BA100</f>
        <v>0.59</v>
      </c>
      <c r="Y69" s="170">
        <f>'Table de mortalité F'!BB100</f>
        <v>0.59</v>
      </c>
      <c r="Z69" s="170">
        <f>'Table de mortalité F'!BC100</f>
        <v>0.59</v>
      </c>
      <c r="AA69" s="170">
        <f>'Table de mortalité F'!BD100</f>
        <v>0.59</v>
      </c>
      <c r="AB69" s="170">
        <f>'Table de mortalité F'!BE100</f>
        <v>0.59</v>
      </c>
      <c r="AC69" s="170">
        <f>'Table de mortalité F'!BF100</f>
        <v>0.59</v>
      </c>
      <c r="AD69" s="170">
        <f>'Table de mortalité F'!BG100</f>
        <v>0.59</v>
      </c>
      <c r="AE69" s="170">
        <f>'Table de mortalité F'!BH100</f>
        <v>0.59</v>
      </c>
      <c r="AF69" s="170">
        <f>'Table de mortalité F'!BI100</f>
        <v>0.59</v>
      </c>
      <c r="AG69" s="170">
        <f>AF69*(1-'Table de mortalité F'!$AC100)</f>
        <v>0.59</v>
      </c>
      <c r="AH69" s="170">
        <f>AG69*(1-'Table de mortalité F'!$AC100)</f>
        <v>0.59</v>
      </c>
      <c r="AI69" s="170">
        <f>AH69*(1-'Table de mortalité F'!$AC100)</f>
        <v>0.59</v>
      </c>
      <c r="AJ69" s="170">
        <f>AI69*(1-'Table de mortalité F'!$AC100)</f>
        <v>0.59</v>
      </c>
      <c r="AK69" s="170">
        <f>AJ69*(1-'Table de mortalité F'!$AC100)</f>
        <v>0.59</v>
      </c>
      <c r="AL69" s="170">
        <f>AK69*(1-'Table de mortalité F'!$AC100)</f>
        <v>0.59</v>
      </c>
      <c r="AM69" s="170">
        <f>AL69*(1-'Table de mortalité F'!$AC100)</f>
        <v>0.59</v>
      </c>
      <c r="AN69" s="170">
        <f>AM69*(1-'Table de mortalité F'!$AC100)</f>
        <v>0.59</v>
      </c>
      <c r="AO69" s="170">
        <f>AN69*(1-'Table de mortalité F'!$AC100)</f>
        <v>0.59</v>
      </c>
      <c r="AP69" s="170">
        <f>AO69*(1-'Table de mortalité F'!$AC100)</f>
        <v>0.59</v>
      </c>
      <c r="AQ69" s="170">
        <f>AP69*(1-'Table de mortalité F'!$AC100)</f>
        <v>0.59</v>
      </c>
      <c r="AR69" s="170">
        <f>AQ69*(1-'Table de mortalité F'!$AC100)</f>
        <v>0.59</v>
      </c>
      <c r="AS69" s="170">
        <f>AR69*(1-'Table de mortalité F'!$AC100)</f>
        <v>0.59</v>
      </c>
      <c r="AT69" s="170">
        <f>AS69*(1-'Table de mortalité F'!$AC100)</f>
        <v>0.59</v>
      </c>
      <c r="AU69" s="170">
        <f>AT69*(1-'Table de mortalité F'!$AC100)</f>
        <v>0.59</v>
      </c>
      <c r="AV69" s="170">
        <f>AU69*(1-'Table de mortalité F'!$AC100)</f>
        <v>0.59</v>
      </c>
      <c r="AW69" s="170">
        <f>AV69*(1-'Table de mortalité F'!$AC100)</f>
        <v>0.59</v>
      </c>
      <c r="AX69" s="170">
        <f>AW69*(1-'Table de mortalité F'!$AC100)</f>
        <v>0.59</v>
      </c>
      <c r="AY69" s="170">
        <f>AX69*(1-'Table de mortalité F'!$AC100)</f>
        <v>0.59</v>
      </c>
      <c r="AZ69" s="170">
        <f>AY69*(1-'Table de mortalité F'!$AC100)</f>
        <v>0.59</v>
      </c>
      <c r="BA69" s="170">
        <f>AZ69*(1-'Table de mortalité F'!$AC100)</f>
        <v>0.59</v>
      </c>
      <c r="BB69" s="170">
        <f>BA69*(1-'Table de mortalité F'!$AC100)</f>
        <v>0.59</v>
      </c>
      <c r="BC69" s="170">
        <f>BB69*(1-'Table de mortalité F'!$AC100)</f>
        <v>0.59</v>
      </c>
      <c r="BD69" s="170">
        <f>BC69*(1-'Table de mortalité F'!$AC100)</f>
        <v>0.59</v>
      </c>
      <c r="BE69" s="170">
        <f>BD69*(1-'Table de mortalité F'!$AC100)</f>
        <v>0.59</v>
      </c>
      <c r="BF69" s="170">
        <f>BE69*(1-'Table de mortalité F'!$AC100)</f>
        <v>0.59</v>
      </c>
      <c r="BG69" s="170">
        <f>BF69*(1-'Table de mortalité F'!$AC100)</f>
        <v>0.59</v>
      </c>
      <c r="BH69" s="170">
        <f>BG69*(1-'Table de mortalité F'!$AC100)</f>
        <v>0.59</v>
      </c>
      <c r="BI69" s="170">
        <f>BH69*(1-'Table de mortalité F'!$AC100)</f>
        <v>0.59</v>
      </c>
      <c r="BJ69" s="170">
        <f>BI69*(1-'Table de mortalité F'!$AC100)</f>
        <v>0.59</v>
      </c>
      <c r="BK69" s="170">
        <f>BJ69*(1-'Table de mortalité F'!$AC100)</f>
        <v>0.59</v>
      </c>
      <c r="BL69" s="170">
        <f>BK69*(1-'Table de mortalité F'!$AC100)</f>
        <v>0.59</v>
      </c>
      <c r="BM69" s="170">
        <f>BL69*(1-'Table de mortalité F'!$AC100)</f>
        <v>0.59</v>
      </c>
      <c r="BN69" s="170">
        <f>BM69*(1-'Table de mortalité F'!$AC100)</f>
        <v>0.59</v>
      </c>
      <c r="BO69" s="170">
        <f>BN69*(1-'Table de mortalité F'!$AC100)</f>
        <v>0.59</v>
      </c>
      <c r="BP69" s="170">
        <f>BO69*(1-'Table de mortalité F'!$AC100)</f>
        <v>0.59</v>
      </c>
      <c r="BQ69" s="170">
        <f>BP69*(1-'Table de mortalité F'!$AC100)</f>
        <v>0.59</v>
      </c>
      <c r="BR69" s="170">
        <f>BQ69*(1-'Table de mortalité F'!$AC100)</f>
        <v>0.59</v>
      </c>
      <c r="BS69" s="170">
        <f>BR69*(1-'Table de mortalité F'!$AC100)</f>
        <v>0.59</v>
      </c>
      <c r="BT69" s="170">
        <f>BS69*(1-'Table de mortalité F'!$AC100)</f>
        <v>0.59</v>
      </c>
      <c r="BU69" s="170">
        <f>BT69*(1-'Table de mortalité F'!$AC100)</f>
        <v>0.59</v>
      </c>
      <c r="BV69" s="170">
        <f>BU69*(1-'Table de mortalité F'!$AC100)</f>
        <v>0.59</v>
      </c>
      <c r="BW69" s="170">
        <f>BV69*(1-'Table de mortalité F'!$AC100)</f>
        <v>0.59</v>
      </c>
      <c r="BX69" s="170">
        <f>BW69*(1-'Table de mortalité F'!$AC100)</f>
        <v>0.59</v>
      </c>
      <c r="BY69" s="170">
        <f>BX69*(1-'Table de mortalité F'!$AC100)</f>
        <v>0.59</v>
      </c>
      <c r="BZ69" s="170">
        <f>BY69*(1-'Table de mortalité F'!$AC100)</f>
        <v>0.59</v>
      </c>
      <c r="CA69" s="170">
        <f>BZ69*(1-'Table de mortalité F'!$AC100)</f>
        <v>0.59</v>
      </c>
      <c r="CB69" s="170">
        <f>CA69*(1-'Table de mortalité F'!$AC100)</f>
        <v>0.59</v>
      </c>
      <c r="CC69" s="170">
        <f>CB69*(1-'Table de mortalité F'!$AC100)</f>
        <v>0.59</v>
      </c>
      <c r="CD69" s="170">
        <f>CC69*(1-'Table de mortalité F'!$AC100)</f>
        <v>0.59</v>
      </c>
      <c r="CE69" s="170">
        <f>CD69*(1-'Table de mortalité F'!$AC100)</f>
        <v>0.59</v>
      </c>
      <c r="CF69" s="170">
        <f>CE69*(1-'Table de mortalité F'!$AC100)</f>
        <v>0.59</v>
      </c>
      <c r="CG69" s="170">
        <f>CF69*(1-'Table de mortalité F'!$AC100)</f>
        <v>0.59</v>
      </c>
      <c r="CH69" s="170">
        <f>CG69*(1-'Table de mortalité F'!$AC100)</f>
        <v>0.59</v>
      </c>
      <c r="CI69" s="170">
        <f>CH69*(1-'Table de mortalité F'!$AC100)</f>
        <v>0.59</v>
      </c>
      <c r="CJ69" s="170">
        <f>CI69*(1-'Table de mortalité F'!$AC100)</f>
        <v>0.59</v>
      </c>
      <c r="CK69" s="170">
        <f>CJ69*(1-'Table de mortalité F'!$AC100)</f>
        <v>0.59</v>
      </c>
      <c r="CL69" s="170">
        <f>CK69*(1-'Table de mortalité F'!$AC100)</f>
        <v>0.59</v>
      </c>
      <c r="CM69" s="170">
        <f>CL69*(1-'Table de mortalité F'!$AC100)</f>
        <v>0.59</v>
      </c>
      <c r="CN69" s="170">
        <f>CM69*(1-'Table de mortalité F'!$AC100)</f>
        <v>0.59</v>
      </c>
      <c r="CO69" s="170">
        <f>CN69*(1-'Table de mortalité F'!$AC100)</f>
        <v>0.59</v>
      </c>
      <c r="CP69" s="170">
        <f>CO69*(1-'Table de mortalité F'!$AC100)</f>
        <v>0.59</v>
      </c>
      <c r="CQ69" s="170">
        <f>CP69*(1-'Table de mortalité F'!$AC100)</f>
        <v>0.59</v>
      </c>
      <c r="CR69" s="170">
        <f>CQ69*(1-'Table de mortalité F'!$AC100)</f>
        <v>0.59</v>
      </c>
      <c r="CS69" s="170">
        <f>CR69*(1-'Table de mortalité F'!$AC100)</f>
        <v>0.59</v>
      </c>
      <c r="CT69" s="170">
        <f>CS69*(1-'Table de mortalité F'!$AC100)</f>
        <v>0.59</v>
      </c>
      <c r="CU69" s="170">
        <f>CT69*(1-'Table de mortalité F'!$AC100)</f>
        <v>0.59</v>
      </c>
      <c r="CV69" s="170">
        <f>CU69*(1-'Table de mortalité F'!$AC100)</f>
        <v>0.59</v>
      </c>
      <c r="CW69" s="170">
        <f>CV69*(1-'Table de mortalité F'!$AC100)</f>
        <v>0.59</v>
      </c>
      <c r="CX69" s="170">
        <f>CW69*(1-'Table de mortalité F'!$AC100)</f>
        <v>0.59</v>
      </c>
      <c r="CY69" s="170">
        <f>CX69*(1-'Table de mortalité F'!$AC100)</f>
        <v>0.59</v>
      </c>
      <c r="CZ69" s="170">
        <f>CY69*(1-'Table de mortalité F'!$AC100)</f>
        <v>0.59</v>
      </c>
      <c r="DA69" s="170">
        <f>CZ69*(1-'Table de mortalité F'!$AC100)</f>
        <v>0.59</v>
      </c>
      <c r="DB69" s="170">
        <f>DA69*(1-'Table de mortalité F'!$AC100)</f>
        <v>0.59</v>
      </c>
      <c r="DC69" s="170">
        <f>DB69*(1-'Table de mortalité F'!$AC100)</f>
        <v>0.59</v>
      </c>
      <c r="DD69" s="170">
        <f>DC69*(1-'Table de mortalité F'!$AC100)</f>
        <v>0.59</v>
      </c>
      <c r="DE69" s="170">
        <f>DD69*(1-'Table de mortalité F'!$AC100)</f>
        <v>0.59</v>
      </c>
      <c r="DF69" s="170">
        <f>DE69*(1-'Table de mortalité F'!$AC100)</f>
        <v>0.59</v>
      </c>
      <c r="DG69" s="170">
        <f>DF69*(1-'Table de mortalité F'!$AC100)</f>
        <v>0.59</v>
      </c>
      <c r="DH69" s="170">
        <f>DG69*(1-'Table de mortalité F'!$AC100)</f>
        <v>0.59</v>
      </c>
      <c r="DI69" s="170">
        <f>DH69*(1-'Table de mortalité F'!$AC100)</f>
        <v>0.59</v>
      </c>
      <c r="DJ69" s="170">
        <f>DI69*(1-'Table de mortalité F'!$AC100)</f>
        <v>0.59</v>
      </c>
      <c r="DK69" s="170">
        <f>DJ69*(1-'Table de mortalité F'!$AC100)</f>
        <v>0.59</v>
      </c>
    </row>
    <row r="70" spans="1:115" x14ac:dyDescent="0.25">
      <c r="A70" s="16"/>
      <c r="B70" s="16">
        <v>114</v>
      </c>
      <c r="C70" s="16"/>
      <c r="D70" s="170">
        <f>'Table de mortalité F'!AG101</f>
        <v>0.61</v>
      </c>
      <c r="E70" s="170">
        <f>'Table de mortalité F'!AH101</f>
        <v>0.61</v>
      </c>
      <c r="F70" s="170">
        <f>'Table de mortalité F'!AI101</f>
        <v>0.61</v>
      </c>
      <c r="G70" s="170">
        <f>'Table de mortalité F'!AJ101</f>
        <v>0.61</v>
      </c>
      <c r="H70" s="170">
        <f>'Table de mortalité F'!AK101</f>
        <v>0.61</v>
      </c>
      <c r="I70" s="170">
        <f>'Table de mortalité F'!AL101</f>
        <v>0.61</v>
      </c>
      <c r="J70" s="170">
        <f>'Table de mortalité F'!AM101</f>
        <v>0.61</v>
      </c>
      <c r="K70" s="170">
        <f>'Table de mortalité F'!AN101</f>
        <v>0.61</v>
      </c>
      <c r="L70" s="170">
        <f>'Table de mortalité F'!AO101</f>
        <v>0.61</v>
      </c>
      <c r="M70" s="170">
        <f>'Table de mortalité F'!AP101</f>
        <v>0.61</v>
      </c>
      <c r="N70" s="170">
        <f>'Table de mortalité F'!AQ101</f>
        <v>0.61</v>
      </c>
      <c r="O70" s="170">
        <f>'Table de mortalité F'!AR101</f>
        <v>0.61</v>
      </c>
      <c r="P70" s="170">
        <f>'Table de mortalité F'!AS101</f>
        <v>0.61</v>
      </c>
      <c r="Q70" s="170">
        <f>'Table de mortalité F'!AT101</f>
        <v>0.61</v>
      </c>
      <c r="R70" s="170">
        <f>'Table de mortalité F'!AU101</f>
        <v>0.61</v>
      </c>
      <c r="S70" s="170">
        <f>'Table de mortalité F'!AV101</f>
        <v>0.61</v>
      </c>
      <c r="T70" s="170">
        <f>'Table de mortalité F'!AW101</f>
        <v>0.61</v>
      </c>
      <c r="U70" s="170">
        <f>'Table de mortalité F'!AX101</f>
        <v>0.61</v>
      </c>
      <c r="V70" s="170">
        <f>'Table de mortalité F'!AY101</f>
        <v>0.61</v>
      </c>
      <c r="W70" s="170">
        <f>'Table de mortalité F'!AZ101</f>
        <v>0.61</v>
      </c>
      <c r="X70" s="170">
        <f>'Table de mortalité F'!BA101</f>
        <v>0.61</v>
      </c>
      <c r="Y70" s="170">
        <f>'Table de mortalité F'!BB101</f>
        <v>0.61</v>
      </c>
      <c r="Z70" s="170">
        <f>'Table de mortalité F'!BC101</f>
        <v>0.61</v>
      </c>
      <c r="AA70" s="170">
        <f>'Table de mortalité F'!BD101</f>
        <v>0.61</v>
      </c>
      <c r="AB70" s="170">
        <f>'Table de mortalité F'!BE101</f>
        <v>0.61</v>
      </c>
      <c r="AC70" s="170">
        <f>'Table de mortalité F'!BF101</f>
        <v>0.61</v>
      </c>
      <c r="AD70" s="170">
        <f>'Table de mortalité F'!BG101</f>
        <v>0.61</v>
      </c>
      <c r="AE70" s="170">
        <f>'Table de mortalité F'!BH101</f>
        <v>0.61</v>
      </c>
      <c r="AF70" s="170">
        <f>'Table de mortalité F'!BI101</f>
        <v>0.61</v>
      </c>
      <c r="AG70" s="170">
        <f>AF70*(1-'Table de mortalité F'!$AC101)</f>
        <v>0.61</v>
      </c>
      <c r="AH70" s="170">
        <f>AG70*(1-'Table de mortalité F'!$AC101)</f>
        <v>0.61</v>
      </c>
      <c r="AI70" s="170">
        <f>AH70*(1-'Table de mortalité F'!$AC101)</f>
        <v>0.61</v>
      </c>
      <c r="AJ70" s="170">
        <f>AI70*(1-'Table de mortalité F'!$AC101)</f>
        <v>0.61</v>
      </c>
      <c r="AK70" s="170">
        <f>AJ70*(1-'Table de mortalité F'!$AC101)</f>
        <v>0.61</v>
      </c>
      <c r="AL70" s="170">
        <f>AK70*(1-'Table de mortalité F'!$AC101)</f>
        <v>0.61</v>
      </c>
      <c r="AM70" s="170">
        <f>AL70*(1-'Table de mortalité F'!$AC101)</f>
        <v>0.61</v>
      </c>
      <c r="AN70" s="170">
        <f>AM70*(1-'Table de mortalité F'!$AC101)</f>
        <v>0.61</v>
      </c>
      <c r="AO70" s="170">
        <f>AN70*(1-'Table de mortalité F'!$AC101)</f>
        <v>0.61</v>
      </c>
      <c r="AP70" s="170">
        <f>AO70*(1-'Table de mortalité F'!$AC101)</f>
        <v>0.61</v>
      </c>
      <c r="AQ70" s="170">
        <f>AP70*(1-'Table de mortalité F'!$AC101)</f>
        <v>0.61</v>
      </c>
      <c r="AR70" s="170">
        <f>AQ70*(1-'Table de mortalité F'!$AC101)</f>
        <v>0.61</v>
      </c>
      <c r="AS70" s="170">
        <f>AR70*(1-'Table de mortalité F'!$AC101)</f>
        <v>0.61</v>
      </c>
      <c r="AT70" s="170">
        <f>AS70*(1-'Table de mortalité F'!$AC101)</f>
        <v>0.61</v>
      </c>
      <c r="AU70" s="170">
        <f>AT70*(1-'Table de mortalité F'!$AC101)</f>
        <v>0.61</v>
      </c>
      <c r="AV70" s="170">
        <f>AU70*(1-'Table de mortalité F'!$AC101)</f>
        <v>0.61</v>
      </c>
      <c r="AW70" s="170">
        <f>AV70*(1-'Table de mortalité F'!$AC101)</f>
        <v>0.61</v>
      </c>
      <c r="AX70" s="170">
        <f>AW70*(1-'Table de mortalité F'!$AC101)</f>
        <v>0.61</v>
      </c>
      <c r="AY70" s="170">
        <f>AX70*(1-'Table de mortalité F'!$AC101)</f>
        <v>0.61</v>
      </c>
      <c r="AZ70" s="170">
        <f>AY70*(1-'Table de mortalité F'!$AC101)</f>
        <v>0.61</v>
      </c>
      <c r="BA70" s="170">
        <f>AZ70*(1-'Table de mortalité F'!$AC101)</f>
        <v>0.61</v>
      </c>
      <c r="BB70" s="170">
        <f>BA70*(1-'Table de mortalité F'!$AC101)</f>
        <v>0.61</v>
      </c>
      <c r="BC70" s="170">
        <f>BB70*(1-'Table de mortalité F'!$AC101)</f>
        <v>0.61</v>
      </c>
      <c r="BD70" s="170">
        <f>BC70*(1-'Table de mortalité F'!$AC101)</f>
        <v>0.61</v>
      </c>
      <c r="BE70" s="170">
        <f>BD70*(1-'Table de mortalité F'!$AC101)</f>
        <v>0.61</v>
      </c>
      <c r="BF70" s="170">
        <f>BE70*(1-'Table de mortalité F'!$AC101)</f>
        <v>0.61</v>
      </c>
      <c r="BG70" s="170">
        <f>BF70*(1-'Table de mortalité F'!$AC101)</f>
        <v>0.61</v>
      </c>
      <c r="BH70" s="170">
        <f>BG70*(1-'Table de mortalité F'!$AC101)</f>
        <v>0.61</v>
      </c>
      <c r="BI70" s="170">
        <f>BH70*(1-'Table de mortalité F'!$AC101)</f>
        <v>0.61</v>
      </c>
      <c r="BJ70" s="170">
        <f>BI70*(1-'Table de mortalité F'!$AC101)</f>
        <v>0.61</v>
      </c>
      <c r="BK70" s="170">
        <f>BJ70*(1-'Table de mortalité F'!$AC101)</f>
        <v>0.61</v>
      </c>
      <c r="BL70" s="170">
        <f>BK70*(1-'Table de mortalité F'!$AC101)</f>
        <v>0.61</v>
      </c>
      <c r="BM70" s="170">
        <f>BL70*(1-'Table de mortalité F'!$AC101)</f>
        <v>0.61</v>
      </c>
      <c r="BN70" s="170">
        <f>BM70*(1-'Table de mortalité F'!$AC101)</f>
        <v>0.61</v>
      </c>
      <c r="BO70" s="170">
        <f>BN70*(1-'Table de mortalité F'!$AC101)</f>
        <v>0.61</v>
      </c>
      <c r="BP70" s="170">
        <f>BO70*(1-'Table de mortalité F'!$AC101)</f>
        <v>0.61</v>
      </c>
      <c r="BQ70" s="170">
        <f>BP70*(1-'Table de mortalité F'!$AC101)</f>
        <v>0.61</v>
      </c>
      <c r="BR70" s="170">
        <f>BQ70*(1-'Table de mortalité F'!$AC101)</f>
        <v>0.61</v>
      </c>
      <c r="BS70" s="170">
        <f>BR70*(1-'Table de mortalité F'!$AC101)</f>
        <v>0.61</v>
      </c>
      <c r="BT70" s="170">
        <f>BS70*(1-'Table de mortalité F'!$AC101)</f>
        <v>0.61</v>
      </c>
      <c r="BU70" s="170">
        <f>BT70*(1-'Table de mortalité F'!$AC101)</f>
        <v>0.61</v>
      </c>
      <c r="BV70" s="170">
        <f>BU70*(1-'Table de mortalité F'!$AC101)</f>
        <v>0.61</v>
      </c>
      <c r="BW70" s="170">
        <f>BV70*(1-'Table de mortalité F'!$AC101)</f>
        <v>0.61</v>
      </c>
      <c r="BX70" s="170">
        <f>BW70*(1-'Table de mortalité F'!$AC101)</f>
        <v>0.61</v>
      </c>
      <c r="BY70" s="170">
        <f>BX70*(1-'Table de mortalité F'!$AC101)</f>
        <v>0.61</v>
      </c>
      <c r="BZ70" s="170">
        <f>BY70*(1-'Table de mortalité F'!$AC101)</f>
        <v>0.61</v>
      </c>
      <c r="CA70" s="170">
        <f>BZ70*(1-'Table de mortalité F'!$AC101)</f>
        <v>0.61</v>
      </c>
      <c r="CB70" s="170">
        <f>CA70*(1-'Table de mortalité F'!$AC101)</f>
        <v>0.61</v>
      </c>
      <c r="CC70" s="170">
        <f>CB70*(1-'Table de mortalité F'!$AC101)</f>
        <v>0.61</v>
      </c>
      <c r="CD70" s="170">
        <f>CC70*(1-'Table de mortalité F'!$AC101)</f>
        <v>0.61</v>
      </c>
      <c r="CE70" s="170">
        <f>CD70*(1-'Table de mortalité F'!$AC101)</f>
        <v>0.61</v>
      </c>
      <c r="CF70" s="170">
        <f>CE70*(1-'Table de mortalité F'!$AC101)</f>
        <v>0.61</v>
      </c>
      <c r="CG70" s="170">
        <f>CF70*(1-'Table de mortalité F'!$AC101)</f>
        <v>0.61</v>
      </c>
      <c r="CH70" s="170">
        <f>CG70*(1-'Table de mortalité F'!$AC101)</f>
        <v>0.61</v>
      </c>
      <c r="CI70" s="170">
        <f>CH70*(1-'Table de mortalité F'!$AC101)</f>
        <v>0.61</v>
      </c>
      <c r="CJ70" s="170">
        <f>CI70*(1-'Table de mortalité F'!$AC101)</f>
        <v>0.61</v>
      </c>
      <c r="CK70" s="170">
        <f>CJ70*(1-'Table de mortalité F'!$AC101)</f>
        <v>0.61</v>
      </c>
      <c r="CL70" s="170">
        <f>CK70*(1-'Table de mortalité F'!$AC101)</f>
        <v>0.61</v>
      </c>
      <c r="CM70" s="170">
        <f>CL70*(1-'Table de mortalité F'!$AC101)</f>
        <v>0.61</v>
      </c>
      <c r="CN70" s="170">
        <f>CM70*(1-'Table de mortalité F'!$AC101)</f>
        <v>0.61</v>
      </c>
      <c r="CO70" s="170">
        <f>CN70*(1-'Table de mortalité F'!$AC101)</f>
        <v>0.61</v>
      </c>
      <c r="CP70" s="170">
        <f>CO70*(1-'Table de mortalité F'!$AC101)</f>
        <v>0.61</v>
      </c>
      <c r="CQ70" s="170">
        <f>CP70*(1-'Table de mortalité F'!$AC101)</f>
        <v>0.61</v>
      </c>
      <c r="CR70" s="170">
        <f>CQ70*(1-'Table de mortalité F'!$AC101)</f>
        <v>0.61</v>
      </c>
      <c r="CS70" s="170">
        <f>CR70*(1-'Table de mortalité F'!$AC101)</f>
        <v>0.61</v>
      </c>
      <c r="CT70" s="170">
        <f>CS70*(1-'Table de mortalité F'!$AC101)</f>
        <v>0.61</v>
      </c>
      <c r="CU70" s="170">
        <f>CT70*(1-'Table de mortalité F'!$AC101)</f>
        <v>0.61</v>
      </c>
      <c r="CV70" s="170">
        <f>CU70*(1-'Table de mortalité F'!$AC101)</f>
        <v>0.61</v>
      </c>
      <c r="CW70" s="170">
        <f>CV70*(1-'Table de mortalité F'!$AC101)</f>
        <v>0.61</v>
      </c>
      <c r="CX70" s="170">
        <f>CW70*(1-'Table de mortalité F'!$AC101)</f>
        <v>0.61</v>
      </c>
      <c r="CY70" s="170">
        <f>CX70*(1-'Table de mortalité F'!$AC101)</f>
        <v>0.61</v>
      </c>
      <c r="CZ70" s="170">
        <f>CY70*(1-'Table de mortalité F'!$AC101)</f>
        <v>0.61</v>
      </c>
      <c r="DA70" s="170">
        <f>CZ70*(1-'Table de mortalité F'!$AC101)</f>
        <v>0.61</v>
      </c>
      <c r="DB70" s="170">
        <f>DA70*(1-'Table de mortalité F'!$AC101)</f>
        <v>0.61</v>
      </c>
      <c r="DC70" s="170">
        <f>DB70*(1-'Table de mortalité F'!$AC101)</f>
        <v>0.61</v>
      </c>
      <c r="DD70" s="170">
        <f>DC70*(1-'Table de mortalité F'!$AC101)</f>
        <v>0.61</v>
      </c>
      <c r="DE70" s="170">
        <f>DD70*(1-'Table de mortalité F'!$AC101)</f>
        <v>0.61</v>
      </c>
      <c r="DF70" s="170">
        <f>DE70*(1-'Table de mortalité F'!$AC101)</f>
        <v>0.61</v>
      </c>
      <c r="DG70" s="170">
        <f>DF70*(1-'Table de mortalité F'!$AC101)</f>
        <v>0.61</v>
      </c>
      <c r="DH70" s="170">
        <f>DG70*(1-'Table de mortalité F'!$AC101)</f>
        <v>0.61</v>
      </c>
      <c r="DI70" s="170">
        <f>DH70*(1-'Table de mortalité F'!$AC101)</f>
        <v>0.61</v>
      </c>
      <c r="DJ70" s="170">
        <f>DI70*(1-'Table de mortalité F'!$AC101)</f>
        <v>0.61</v>
      </c>
      <c r="DK70" s="170">
        <f>DJ70*(1-'Table de mortalité F'!$AC101)</f>
        <v>0.61</v>
      </c>
    </row>
    <row r="71" spans="1:115" x14ac:dyDescent="0.25">
      <c r="A71" s="16"/>
      <c r="B71" s="16">
        <v>115</v>
      </c>
      <c r="C71" s="16"/>
      <c r="D71" s="170">
        <f>'Table de mortalité F'!AG102</f>
        <v>1</v>
      </c>
      <c r="E71" s="170">
        <f>'Table de mortalité F'!AH102</f>
        <v>1</v>
      </c>
      <c r="F71" s="170">
        <f>'Table de mortalité F'!AI102</f>
        <v>1</v>
      </c>
      <c r="G71" s="170">
        <f>'Table de mortalité F'!AJ102</f>
        <v>1</v>
      </c>
      <c r="H71" s="170">
        <f>'Table de mortalité F'!AK102</f>
        <v>1</v>
      </c>
      <c r="I71" s="170">
        <f>'Table de mortalité F'!AL102</f>
        <v>1</v>
      </c>
      <c r="J71" s="170">
        <f>'Table de mortalité F'!AM102</f>
        <v>1</v>
      </c>
      <c r="K71" s="170">
        <f>'Table de mortalité F'!AN102</f>
        <v>1</v>
      </c>
      <c r="L71" s="170">
        <f>'Table de mortalité F'!AO102</f>
        <v>1</v>
      </c>
      <c r="M71" s="170">
        <f>'Table de mortalité F'!AP102</f>
        <v>1</v>
      </c>
      <c r="N71" s="170">
        <f>'Table de mortalité F'!AQ102</f>
        <v>1</v>
      </c>
      <c r="O71" s="170">
        <f>'Table de mortalité F'!AR102</f>
        <v>1</v>
      </c>
      <c r="P71" s="170">
        <f>'Table de mortalité F'!AS102</f>
        <v>1</v>
      </c>
      <c r="Q71" s="170">
        <f>'Table de mortalité F'!AT102</f>
        <v>1</v>
      </c>
      <c r="R71" s="170">
        <f>'Table de mortalité F'!AU102</f>
        <v>1</v>
      </c>
      <c r="S71" s="170">
        <f>'Table de mortalité F'!AV102</f>
        <v>1</v>
      </c>
      <c r="T71" s="170">
        <f>'Table de mortalité F'!AW102</f>
        <v>1</v>
      </c>
      <c r="U71" s="170">
        <f>'Table de mortalité F'!AX102</f>
        <v>1</v>
      </c>
      <c r="V71" s="170">
        <f>'Table de mortalité F'!AY102</f>
        <v>1</v>
      </c>
      <c r="W71" s="170">
        <f>'Table de mortalité F'!AZ102</f>
        <v>1</v>
      </c>
      <c r="X71" s="170">
        <f>'Table de mortalité F'!BA102</f>
        <v>1</v>
      </c>
      <c r="Y71" s="170">
        <f>'Table de mortalité F'!BB102</f>
        <v>1</v>
      </c>
      <c r="Z71" s="170">
        <f>'Table de mortalité F'!BC102</f>
        <v>1</v>
      </c>
      <c r="AA71" s="170">
        <f>'Table de mortalité F'!BD102</f>
        <v>1</v>
      </c>
      <c r="AB71" s="170">
        <f>'Table de mortalité F'!BE102</f>
        <v>1</v>
      </c>
      <c r="AC71" s="170">
        <f>'Table de mortalité F'!BF102</f>
        <v>1</v>
      </c>
      <c r="AD71" s="170">
        <f>'Table de mortalité F'!BG102</f>
        <v>1</v>
      </c>
      <c r="AE71" s="170">
        <f>'Table de mortalité F'!BH102</f>
        <v>1</v>
      </c>
      <c r="AF71" s="170">
        <f>'Table de mortalité F'!BI102</f>
        <v>1</v>
      </c>
      <c r="AG71" s="170">
        <f>AF71*(1-'Table de mortalité F'!$AC102)</f>
        <v>1</v>
      </c>
      <c r="AH71" s="170">
        <f>AG71*(1-'Table de mortalité F'!$AC102)</f>
        <v>1</v>
      </c>
      <c r="AI71" s="170">
        <f>AH71*(1-'Table de mortalité F'!$AC102)</f>
        <v>1</v>
      </c>
      <c r="AJ71" s="170">
        <f>AI71*(1-'Table de mortalité F'!$AC102)</f>
        <v>1</v>
      </c>
      <c r="AK71" s="170">
        <f>AJ71*(1-'Table de mortalité F'!$AC102)</f>
        <v>1</v>
      </c>
      <c r="AL71" s="170">
        <f>AK71*(1-'Table de mortalité F'!$AC102)</f>
        <v>1</v>
      </c>
      <c r="AM71" s="170">
        <f>AL71*(1-'Table de mortalité F'!$AC102)</f>
        <v>1</v>
      </c>
      <c r="AN71" s="170">
        <f>AM71*(1-'Table de mortalité F'!$AC102)</f>
        <v>1</v>
      </c>
      <c r="AO71" s="170">
        <f>AN71*(1-'Table de mortalité F'!$AC102)</f>
        <v>1</v>
      </c>
      <c r="AP71" s="170">
        <f>AO71*(1-'Table de mortalité F'!$AC102)</f>
        <v>1</v>
      </c>
      <c r="AQ71" s="170">
        <f>AP71*(1-'Table de mortalité F'!$AC102)</f>
        <v>1</v>
      </c>
      <c r="AR71" s="170">
        <f>AQ71*(1-'Table de mortalité F'!$AC102)</f>
        <v>1</v>
      </c>
      <c r="AS71" s="170">
        <f>AR71*(1-'Table de mortalité F'!$AC102)</f>
        <v>1</v>
      </c>
      <c r="AT71" s="170">
        <f>AS71*(1-'Table de mortalité F'!$AC102)</f>
        <v>1</v>
      </c>
      <c r="AU71" s="170">
        <f>AT71*(1-'Table de mortalité F'!$AC102)</f>
        <v>1</v>
      </c>
      <c r="AV71" s="170">
        <f>AU71*(1-'Table de mortalité F'!$AC102)</f>
        <v>1</v>
      </c>
      <c r="AW71" s="170">
        <f>AV71*(1-'Table de mortalité F'!$AC102)</f>
        <v>1</v>
      </c>
      <c r="AX71" s="170">
        <f>AW71*(1-'Table de mortalité F'!$AC102)</f>
        <v>1</v>
      </c>
      <c r="AY71" s="170">
        <f>AX71*(1-'Table de mortalité F'!$AC102)</f>
        <v>1</v>
      </c>
      <c r="AZ71" s="170">
        <f>AY71*(1-'Table de mortalité F'!$AC102)</f>
        <v>1</v>
      </c>
      <c r="BA71" s="170">
        <f>AZ71*(1-'Table de mortalité F'!$AC102)</f>
        <v>1</v>
      </c>
      <c r="BB71" s="170">
        <f>BA71*(1-'Table de mortalité F'!$AC102)</f>
        <v>1</v>
      </c>
      <c r="BC71" s="170">
        <f>BB71*(1-'Table de mortalité F'!$AC102)</f>
        <v>1</v>
      </c>
      <c r="BD71" s="170">
        <f>BC71*(1-'Table de mortalité F'!$AC102)</f>
        <v>1</v>
      </c>
      <c r="BE71" s="170">
        <f>BD71*(1-'Table de mortalité F'!$AC102)</f>
        <v>1</v>
      </c>
      <c r="BF71" s="170">
        <f>BE71*(1-'Table de mortalité F'!$AC102)</f>
        <v>1</v>
      </c>
      <c r="BG71" s="170">
        <f>BF71*(1-'Table de mortalité F'!$AC102)</f>
        <v>1</v>
      </c>
      <c r="BH71" s="170">
        <f>BG71*(1-'Table de mortalité F'!$AC102)</f>
        <v>1</v>
      </c>
      <c r="BI71" s="170">
        <f>BH71*(1-'Table de mortalité F'!$AC102)</f>
        <v>1</v>
      </c>
      <c r="BJ71" s="170">
        <f>BI71*(1-'Table de mortalité F'!$AC102)</f>
        <v>1</v>
      </c>
      <c r="BK71" s="170">
        <f>BJ71*(1-'Table de mortalité F'!$AC102)</f>
        <v>1</v>
      </c>
      <c r="BL71" s="170">
        <f>BK71*(1-'Table de mortalité F'!$AC102)</f>
        <v>1</v>
      </c>
      <c r="BM71" s="170">
        <f>BL71*(1-'Table de mortalité F'!$AC102)</f>
        <v>1</v>
      </c>
      <c r="BN71" s="170">
        <f>BM71*(1-'Table de mortalité F'!$AC102)</f>
        <v>1</v>
      </c>
      <c r="BO71" s="170">
        <f>BN71*(1-'Table de mortalité F'!$AC102)</f>
        <v>1</v>
      </c>
      <c r="BP71" s="170">
        <f>BO71*(1-'Table de mortalité F'!$AC102)</f>
        <v>1</v>
      </c>
      <c r="BQ71" s="170">
        <f>BP71*(1-'Table de mortalité F'!$AC102)</f>
        <v>1</v>
      </c>
      <c r="BR71" s="170">
        <f>BQ71*(1-'Table de mortalité F'!$AC102)</f>
        <v>1</v>
      </c>
      <c r="BS71" s="170">
        <f>BR71*(1-'Table de mortalité F'!$AC102)</f>
        <v>1</v>
      </c>
      <c r="BT71" s="170">
        <f>BS71*(1-'Table de mortalité F'!$AC102)</f>
        <v>1</v>
      </c>
      <c r="BU71" s="170">
        <f>BT71*(1-'Table de mortalité F'!$AC102)</f>
        <v>1</v>
      </c>
      <c r="BV71" s="170">
        <f>BU71*(1-'Table de mortalité F'!$AC102)</f>
        <v>1</v>
      </c>
      <c r="BW71" s="170">
        <f>BV71*(1-'Table de mortalité F'!$AC102)</f>
        <v>1</v>
      </c>
      <c r="BX71" s="170">
        <f>BW71*(1-'Table de mortalité F'!$AC102)</f>
        <v>1</v>
      </c>
      <c r="BY71" s="170">
        <f>BX71*(1-'Table de mortalité F'!$AC102)</f>
        <v>1</v>
      </c>
      <c r="BZ71" s="170">
        <f>BY71*(1-'Table de mortalité F'!$AC102)</f>
        <v>1</v>
      </c>
      <c r="CA71" s="170">
        <f>BZ71*(1-'Table de mortalité F'!$AC102)</f>
        <v>1</v>
      </c>
      <c r="CB71" s="170">
        <f>CA71*(1-'Table de mortalité F'!$AC102)</f>
        <v>1</v>
      </c>
      <c r="CC71" s="170">
        <f>CB71*(1-'Table de mortalité F'!$AC102)</f>
        <v>1</v>
      </c>
      <c r="CD71" s="170">
        <f>CC71*(1-'Table de mortalité F'!$AC102)</f>
        <v>1</v>
      </c>
      <c r="CE71" s="170">
        <f>CD71*(1-'Table de mortalité F'!$AC102)</f>
        <v>1</v>
      </c>
      <c r="CF71" s="170">
        <f>CE71*(1-'Table de mortalité F'!$AC102)</f>
        <v>1</v>
      </c>
      <c r="CG71" s="170">
        <f>CF71*(1-'Table de mortalité F'!$AC102)</f>
        <v>1</v>
      </c>
      <c r="CH71" s="170">
        <f>CG71*(1-'Table de mortalité F'!$AC102)</f>
        <v>1</v>
      </c>
      <c r="CI71" s="170">
        <f>CH71*(1-'Table de mortalité F'!$AC102)</f>
        <v>1</v>
      </c>
      <c r="CJ71" s="170">
        <f>CI71*(1-'Table de mortalité F'!$AC102)</f>
        <v>1</v>
      </c>
      <c r="CK71" s="170">
        <f>CJ71*(1-'Table de mortalité F'!$AC102)</f>
        <v>1</v>
      </c>
      <c r="CL71" s="170">
        <f>CK71*(1-'Table de mortalité F'!$AC102)</f>
        <v>1</v>
      </c>
      <c r="CM71" s="170">
        <f>CL71*(1-'Table de mortalité F'!$AC102)</f>
        <v>1</v>
      </c>
      <c r="CN71" s="170">
        <f>CM71*(1-'Table de mortalité F'!$AC102)</f>
        <v>1</v>
      </c>
      <c r="CO71" s="170">
        <f>CN71*(1-'Table de mortalité F'!$AC102)</f>
        <v>1</v>
      </c>
      <c r="CP71" s="170">
        <f>CO71*(1-'Table de mortalité F'!$AC102)</f>
        <v>1</v>
      </c>
      <c r="CQ71" s="170">
        <f>CP71*(1-'Table de mortalité F'!$AC102)</f>
        <v>1</v>
      </c>
      <c r="CR71" s="170">
        <f>CQ71*(1-'Table de mortalité F'!$AC102)</f>
        <v>1</v>
      </c>
      <c r="CS71" s="170">
        <f>CR71*(1-'Table de mortalité F'!$AC102)</f>
        <v>1</v>
      </c>
      <c r="CT71" s="170">
        <f>CS71*(1-'Table de mortalité F'!$AC102)</f>
        <v>1</v>
      </c>
      <c r="CU71" s="170">
        <f>CT71*(1-'Table de mortalité F'!$AC102)</f>
        <v>1</v>
      </c>
      <c r="CV71" s="170">
        <f>CU71*(1-'Table de mortalité F'!$AC102)</f>
        <v>1</v>
      </c>
      <c r="CW71" s="170">
        <f>CV71*(1-'Table de mortalité F'!$AC102)</f>
        <v>1</v>
      </c>
      <c r="CX71" s="170">
        <f>CW71*(1-'Table de mortalité F'!$AC102)</f>
        <v>1</v>
      </c>
      <c r="CY71" s="170">
        <f>CX71*(1-'Table de mortalité F'!$AC102)</f>
        <v>1</v>
      </c>
      <c r="CZ71" s="170">
        <f>CY71*(1-'Table de mortalité F'!$AC102)</f>
        <v>1</v>
      </c>
      <c r="DA71" s="170">
        <f>CZ71*(1-'Table de mortalité F'!$AC102)</f>
        <v>1</v>
      </c>
      <c r="DB71" s="170">
        <f>DA71*(1-'Table de mortalité F'!$AC102)</f>
        <v>1</v>
      </c>
      <c r="DC71" s="170">
        <f>DB71*(1-'Table de mortalité F'!$AC102)</f>
        <v>1</v>
      </c>
      <c r="DD71" s="170">
        <f>DC71*(1-'Table de mortalité F'!$AC102)</f>
        <v>1</v>
      </c>
      <c r="DE71" s="170">
        <f>DD71*(1-'Table de mortalité F'!$AC102)</f>
        <v>1</v>
      </c>
      <c r="DF71" s="170">
        <f>DE71*(1-'Table de mortalité F'!$AC102)</f>
        <v>1</v>
      </c>
      <c r="DG71" s="170">
        <f>DF71*(1-'Table de mortalité F'!$AC102)</f>
        <v>1</v>
      </c>
      <c r="DH71" s="170">
        <f>DG71*(1-'Table de mortalité F'!$AC102)</f>
        <v>1</v>
      </c>
      <c r="DI71" s="170">
        <f>DH71*(1-'Table de mortalité F'!$AC102)</f>
        <v>1</v>
      </c>
      <c r="DJ71" s="170">
        <f>DI71*(1-'Table de mortalité F'!$AC102)</f>
        <v>1</v>
      </c>
      <c r="DK71" s="170">
        <f>DJ71*(1-'Table de mortalité F'!$AC102)</f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5"/>
  <cols>
    <col min="2" max="2" width="20" customWidth="1"/>
    <col min="3" max="3" width="19.85546875" customWidth="1"/>
    <col min="5" max="5" width="18" customWidth="1"/>
    <col min="6" max="6" width="15.140625" customWidth="1"/>
    <col min="8" max="8" width="22.140625" customWidth="1"/>
    <col min="15" max="15" width="13.85546875" bestFit="1" customWidth="1"/>
    <col min="17" max="17" width="12.42578125" bestFit="1" customWidth="1"/>
    <col min="18" max="18" width="15.42578125" bestFit="1" customWidth="1"/>
    <col min="20" max="20" width="15.28515625" bestFit="1" customWidth="1"/>
  </cols>
  <sheetData>
    <row r="1" spans="1:23" x14ac:dyDescent="0.25">
      <c r="A1" t="s">
        <v>226</v>
      </c>
    </row>
    <row r="3" spans="1:23" x14ac:dyDescent="0.25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1">
        <v>5.0999999999999997E-2</v>
      </c>
    </row>
    <row r="4" spans="1:23" x14ac:dyDescent="0.25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1">
        <v>5.0999999999999997E-2</v>
      </c>
    </row>
    <row r="5" spans="1:23" x14ac:dyDescent="0.25">
      <c r="C5" t="s">
        <v>134</v>
      </c>
      <c r="F5" t="s">
        <v>137</v>
      </c>
      <c r="I5" t="s">
        <v>230</v>
      </c>
      <c r="J5" s="111">
        <v>5.0999999999999997E-2</v>
      </c>
    </row>
    <row r="6" spans="1:23" x14ac:dyDescent="0.25">
      <c r="C6" t="s">
        <v>136</v>
      </c>
    </row>
    <row r="7" spans="1:23" x14ac:dyDescent="0.25">
      <c r="H7" t="s">
        <v>231</v>
      </c>
      <c r="I7" t="s">
        <v>228</v>
      </c>
      <c r="J7" s="111">
        <v>0.02</v>
      </c>
    </row>
    <row r="8" spans="1:23" x14ac:dyDescent="0.25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1">
        <v>0.02</v>
      </c>
    </row>
    <row r="9" spans="1:23" x14ac:dyDescent="0.25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1">
        <v>0.02</v>
      </c>
    </row>
    <row r="10" spans="1:23" ht="15.75" thickBot="1" x14ac:dyDescent="0.3"/>
    <row r="11" spans="1:23" ht="15.75" thickBot="1" x14ac:dyDescent="0.3">
      <c r="B11" s="112" t="s">
        <v>140</v>
      </c>
      <c r="C11" s="113" t="str">
        <f>CONCATENATE(C3,"-",F3,"-M")</f>
        <v>ICA-Privée-MI-M</v>
      </c>
      <c r="D11" s="195" t="s">
        <v>235</v>
      </c>
      <c r="E11" s="196"/>
      <c r="F11" s="196"/>
      <c r="G11" s="196"/>
      <c r="H11" s="196"/>
      <c r="I11" s="196"/>
      <c r="J11" s="196"/>
      <c r="K11" s="197"/>
      <c r="N11" t="s">
        <v>140</v>
      </c>
      <c r="O11" t="str">
        <f>CONCATENATE(C3,"-",F3,"-F")</f>
        <v>ICA-Privée-MI-F</v>
      </c>
      <c r="P11" s="195" t="s">
        <v>236</v>
      </c>
      <c r="Q11" s="196"/>
      <c r="R11" s="196"/>
      <c r="S11" s="196"/>
      <c r="T11" s="196"/>
      <c r="U11" s="196"/>
      <c r="V11" s="196"/>
      <c r="W11" s="197"/>
    </row>
    <row r="12" spans="1:23" x14ac:dyDescent="0.25">
      <c r="B12" t="s">
        <v>0</v>
      </c>
      <c r="C12" t="s">
        <v>138</v>
      </c>
      <c r="D12" s="114" t="s">
        <v>237</v>
      </c>
      <c r="E12" t="s">
        <v>238</v>
      </c>
      <c r="F12" t="s">
        <v>239</v>
      </c>
      <c r="G12" s="115" t="s">
        <v>240</v>
      </c>
      <c r="H12" s="116" t="s">
        <v>241</v>
      </c>
      <c r="I12" t="s">
        <v>242</v>
      </c>
      <c r="N12" t="s">
        <v>0</v>
      </c>
      <c r="O12" t="s">
        <v>138</v>
      </c>
      <c r="P12" s="114" t="s">
        <v>237</v>
      </c>
      <c r="Q12" t="s">
        <v>238</v>
      </c>
      <c r="R12" t="s">
        <v>239</v>
      </c>
      <c r="S12" s="115" t="s">
        <v>240</v>
      </c>
      <c r="T12" s="116" t="s">
        <v>241</v>
      </c>
    </row>
    <row r="13" spans="1:23" x14ac:dyDescent="0.25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7">
        <f t="shared" ref="E13:E44" ca="1" si="1">IF(D13=0,"",IF($B13-$B$13&lt;=4,$J$3,IF($B13-$B$13&lt;=14,$J$4,$J$5)))</f>
        <v>5.0999999999999997E-2</v>
      </c>
      <c r="F13" s="117">
        <f t="shared" ref="F13:F44" ca="1" si="2">IF(D13=0,"",IF($B13-$B$13&lt;=4,$J$7,IF($B13-$B$13&lt;=14,$J$8,$J$9)))</f>
        <v>0.02</v>
      </c>
      <c r="G13" s="118">
        <f t="shared" ref="G13:G44" ca="1" si="3">IF(D13=0,"",IF(D13=1,1,1+G14*(1-D13)/(1+E13)*(1+F13)))</f>
        <v>16.039683136666767</v>
      </c>
      <c r="H13" s="119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7">
        <f t="shared" ref="Q13:Q44" ca="1" si="6">IF(P13=0,"",IF($N13-$N$13&lt;=4,$J$3,IF($N13-$N$13&lt;=14,$J$4,$J$5)))</f>
        <v>5.0999999999999997E-2</v>
      </c>
      <c r="R13" s="117">
        <f t="shared" ref="R13:R44" ca="1" si="7">IF(P13=0,"",IF($N13-$N$13&lt;=4,$J$7,IF($N13-$N$13&lt;=14,$J$8,$J$9)))</f>
        <v>0.02</v>
      </c>
      <c r="S13" s="118">
        <f ca="1">IF(P13=0,"",IF(P13=1,1,1+S14*(1-P13)/(1+Q13)*(1+R13)))</f>
        <v>18.613735060645613</v>
      </c>
      <c r="T13" s="119">
        <f ca="1">IF(P13=0,"",S13-11/24)</f>
        <v>18.155401727312281</v>
      </c>
    </row>
    <row r="14" spans="1:23" x14ac:dyDescent="0.25">
      <c r="B14">
        <f>B13+1</f>
        <v>2023</v>
      </c>
      <c r="C14" s="16">
        <f>C13+1</f>
        <v>66</v>
      </c>
      <c r="D14">
        <f t="shared" ca="1" si="0"/>
        <v>9.4241237626962269E-3</v>
      </c>
      <c r="E14" s="117">
        <f t="shared" ca="1" si="1"/>
        <v>5.0999999999999997E-2</v>
      </c>
      <c r="F14" s="117">
        <f t="shared" ca="1" si="2"/>
        <v>0.02</v>
      </c>
      <c r="G14" s="118">
        <f t="shared" ca="1" si="3"/>
        <v>15.636822145750038</v>
      </c>
      <c r="H14" s="119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7">
        <f t="shared" ca="1" si="6"/>
        <v>5.0999999999999997E-2</v>
      </c>
      <c r="R14" s="117">
        <f t="shared" ca="1" si="7"/>
        <v>0.02</v>
      </c>
      <c r="S14" s="118">
        <f t="shared" ref="S14:S67" ca="1" si="8">IF(P14=0,"",IF(P14=1,1,1+S15*(1-P14)/(1+Q14)*(1+R14)))</f>
        <v>18.223592825875457</v>
      </c>
      <c r="T14" s="119">
        <f t="shared" ref="T14:T68" ca="1" si="9">IF(P14=0,"",S14-11/24)</f>
        <v>17.765259492542125</v>
      </c>
    </row>
    <row r="15" spans="1:23" x14ac:dyDescent="0.25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7">
        <f t="shared" ca="1" si="1"/>
        <v>5.0999999999999997E-2</v>
      </c>
      <c r="F15" s="117">
        <f t="shared" ca="1" si="2"/>
        <v>0.02</v>
      </c>
      <c r="G15" s="118">
        <f t="shared" ca="1" si="3"/>
        <v>15.225150442451101</v>
      </c>
      <c r="H15" s="119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7">
        <f t="shared" ca="1" si="6"/>
        <v>5.0999999999999997E-2</v>
      </c>
      <c r="R15" s="117">
        <f t="shared" ca="1" si="7"/>
        <v>0.02</v>
      </c>
      <c r="S15" s="118">
        <f t="shared" ca="1" si="8"/>
        <v>17.826212793104443</v>
      </c>
      <c r="T15" s="119">
        <f t="shared" ca="1" si="9"/>
        <v>17.36787945977111</v>
      </c>
    </row>
    <row r="16" spans="1:23" x14ac:dyDescent="0.25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7">
        <f t="shared" ca="1" si="1"/>
        <v>5.0999999999999997E-2</v>
      </c>
      <c r="F16" s="117">
        <f t="shared" ca="1" si="2"/>
        <v>0.02</v>
      </c>
      <c r="G16" s="118">
        <f t="shared" ca="1" si="3"/>
        <v>14.804350684617631</v>
      </c>
      <c r="H16" s="119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7">
        <f t="shared" ca="1" si="6"/>
        <v>5.0999999999999997E-2</v>
      </c>
      <c r="R16" s="117">
        <f t="shared" ca="1" si="7"/>
        <v>0.02</v>
      </c>
      <c r="S16" s="118">
        <f t="shared" ca="1" si="8"/>
        <v>17.421545707193143</v>
      </c>
      <c r="T16" s="119">
        <f t="shared" ca="1" si="9"/>
        <v>16.963212373859811</v>
      </c>
    </row>
    <row r="17" spans="2:20" x14ac:dyDescent="0.25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7">
        <f t="shared" ca="1" si="1"/>
        <v>5.0999999999999997E-2</v>
      </c>
      <c r="F17" s="117">
        <f t="shared" ca="1" si="2"/>
        <v>0.02</v>
      </c>
      <c r="G17" s="118">
        <f t="shared" ca="1" si="3"/>
        <v>14.3749711614958</v>
      </c>
      <c r="H17" s="119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7">
        <f t="shared" ca="1" si="6"/>
        <v>5.0999999999999997E-2</v>
      </c>
      <c r="R17" s="117">
        <f t="shared" ca="1" si="7"/>
        <v>0.02</v>
      </c>
      <c r="S17" s="118">
        <f t="shared" ca="1" si="8"/>
        <v>17.009904287157664</v>
      </c>
      <c r="T17" s="119">
        <f t="shared" ca="1" si="9"/>
        <v>16.551570953824331</v>
      </c>
    </row>
    <row r="18" spans="2:20" x14ac:dyDescent="0.25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7">
        <f t="shared" ca="1" si="1"/>
        <v>5.0999999999999997E-2</v>
      </c>
      <c r="F18" s="117">
        <f t="shared" ca="1" si="2"/>
        <v>0.02</v>
      </c>
      <c r="G18" s="118">
        <f t="shared" ca="1" si="3"/>
        <v>13.938270171449718</v>
      </c>
      <c r="H18" s="119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7">
        <f t="shared" ca="1" si="6"/>
        <v>5.0999999999999997E-2</v>
      </c>
      <c r="R18" s="117">
        <f t="shared" ca="1" si="7"/>
        <v>0.02</v>
      </c>
      <c r="S18" s="118">
        <f t="shared" ca="1" si="8"/>
        <v>16.591178674037451</v>
      </c>
      <c r="T18" s="119">
        <f t="shared" ca="1" si="9"/>
        <v>16.132845340704119</v>
      </c>
    </row>
    <row r="19" spans="2:20" x14ac:dyDescent="0.25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7">
        <f t="shared" ca="1" si="1"/>
        <v>5.0999999999999997E-2</v>
      </c>
      <c r="F19" s="117">
        <f t="shared" ca="1" si="2"/>
        <v>0.02</v>
      </c>
      <c r="G19" s="118">
        <f t="shared" ca="1" si="3"/>
        <v>13.495726779360874</v>
      </c>
      <c r="H19" s="119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7">
        <f t="shared" ca="1" si="6"/>
        <v>5.0999999999999997E-2</v>
      </c>
      <c r="R19" s="117">
        <f t="shared" ca="1" si="7"/>
        <v>0.02</v>
      </c>
      <c r="S19" s="118">
        <f t="shared" ca="1" si="8"/>
        <v>16.165005017891211</v>
      </c>
      <c r="T19" s="119">
        <f t="shared" ca="1" si="9"/>
        <v>15.706671684557877</v>
      </c>
    </row>
    <row r="20" spans="2:20" x14ac:dyDescent="0.25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7">
        <f t="shared" ca="1" si="1"/>
        <v>5.0999999999999997E-2</v>
      </c>
      <c r="F20" s="117">
        <f t="shared" ca="1" si="2"/>
        <v>0.02</v>
      </c>
      <c r="G20" s="118">
        <f t="shared" ca="1" si="3"/>
        <v>13.048586962513721</v>
      </c>
      <c r="H20" s="119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7">
        <f t="shared" ca="1" si="6"/>
        <v>5.0999999999999997E-2</v>
      </c>
      <c r="R20" s="117">
        <f t="shared" ca="1" si="7"/>
        <v>0.02</v>
      </c>
      <c r="S20" s="118">
        <f t="shared" ca="1" si="8"/>
        <v>15.731461904568144</v>
      </c>
      <c r="T20" s="119">
        <f t="shared" ca="1" si="9"/>
        <v>15.27312857123481</v>
      </c>
    </row>
    <row r="21" spans="2:20" x14ac:dyDescent="0.25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7">
        <f t="shared" ca="1" si="1"/>
        <v>5.0999999999999997E-2</v>
      </c>
      <c r="F21" s="117">
        <f t="shared" ca="1" si="2"/>
        <v>0.02</v>
      </c>
      <c r="G21" s="118">
        <f t="shared" ca="1" si="3"/>
        <v>12.597559675192418</v>
      </c>
      <c r="H21" s="119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7">
        <f t="shared" ca="1" si="6"/>
        <v>5.0999999999999997E-2</v>
      </c>
      <c r="R21" s="117">
        <f t="shared" ca="1" si="7"/>
        <v>0.02</v>
      </c>
      <c r="S21" s="118">
        <f t="shared" ca="1" si="8"/>
        <v>15.290901458911931</v>
      </c>
      <c r="T21" s="119">
        <f t="shared" ca="1" si="9"/>
        <v>14.832568125578597</v>
      </c>
    </row>
    <row r="22" spans="2:20" x14ac:dyDescent="0.25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7">
        <f t="shared" ca="1" si="1"/>
        <v>5.0999999999999997E-2</v>
      </c>
      <c r="F22" s="117">
        <f t="shared" ca="1" si="2"/>
        <v>0.02</v>
      </c>
      <c r="G22" s="118">
        <f t="shared" ca="1" si="3"/>
        <v>12.143417447645467</v>
      </c>
      <c r="H22" s="119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7">
        <f t="shared" ca="1" si="6"/>
        <v>5.0999999999999997E-2</v>
      </c>
      <c r="R22" s="117">
        <f t="shared" ca="1" si="7"/>
        <v>0.02</v>
      </c>
      <c r="S22" s="118">
        <f t="shared" ca="1" si="8"/>
        <v>14.843823843371732</v>
      </c>
      <c r="T22" s="119">
        <f t="shared" ca="1" si="9"/>
        <v>14.385490510038398</v>
      </c>
    </row>
    <row r="23" spans="2:20" x14ac:dyDescent="0.25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7">
        <f t="shared" ca="1" si="1"/>
        <v>5.0999999999999997E-2</v>
      </c>
      <c r="F23" s="117">
        <f t="shared" ca="1" si="2"/>
        <v>0.02</v>
      </c>
      <c r="G23" s="118">
        <f t="shared" ca="1" si="3"/>
        <v>11.686800862499569</v>
      </c>
      <c r="H23" s="119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7">
        <f t="shared" ca="1" si="6"/>
        <v>5.0999999999999997E-2</v>
      </c>
      <c r="R23" s="117">
        <f t="shared" ca="1" si="7"/>
        <v>0.02</v>
      </c>
      <c r="S23" s="118">
        <f t="shared" ca="1" si="8"/>
        <v>14.390440614832553</v>
      </c>
      <c r="T23" s="119">
        <f t="shared" ca="1" si="9"/>
        <v>13.932107281499219</v>
      </c>
    </row>
    <row r="24" spans="2:20" x14ac:dyDescent="0.25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7">
        <f t="shared" ca="1" si="1"/>
        <v>5.0999999999999997E-2</v>
      </c>
      <c r="F24" s="117">
        <f t="shared" ca="1" si="2"/>
        <v>0.02</v>
      </c>
      <c r="G24" s="118">
        <f t="shared" ca="1" si="3"/>
        <v>11.229361883145755</v>
      </c>
      <c r="H24" s="119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7">
        <f t="shared" ca="1" si="6"/>
        <v>5.0999999999999997E-2</v>
      </c>
      <c r="R24" s="117">
        <f t="shared" ca="1" si="7"/>
        <v>0.02</v>
      </c>
      <c r="S24" s="118">
        <f t="shared" ca="1" si="8"/>
        <v>13.931016023911326</v>
      </c>
      <c r="T24" s="119">
        <f t="shared" ca="1" si="9"/>
        <v>13.472682690577992</v>
      </c>
    </row>
    <row r="25" spans="2:20" x14ac:dyDescent="0.25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7">
        <f t="shared" ca="1" si="1"/>
        <v>5.0999999999999997E-2</v>
      </c>
      <c r="F25" s="117">
        <f t="shared" ca="1" si="2"/>
        <v>0.02</v>
      </c>
      <c r="G25" s="118">
        <f t="shared" ca="1" si="3"/>
        <v>10.770760778899428</v>
      </c>
      <c r="H25" s="119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7">
        <f t="shared" ca="1" si="6"/>
        <v>5.0999999999999997E-2</v>
      </c>
      <c r="R25" s="117">
        <f t="shared" ca="1" si="7"/>
        <v>0.02</v>
      </c>
      <c r="S25" s="118">
        <f t="shared" ca="1" si="8"/>
        <v>13.465019724510855</v>
      </c>
      <c r="T25" s="119">
        <f t="shared" ca="1" si="9"/>
        <v>13.006686391177521</v>
      </c>
    </row>
    <row r="26" spans="2:20" x14ac:dyDescent="0.25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7">
        <f t="shared" ca="1" si="1"/>
        <v>5.0999999999999997E-2</v>
      </c>
      <c r="F26" s="117">
        <f t="shared" ca="1" si="2"/>
        <v>0.02</v>
      </c>
      <c r="G26" s="118">
        <f t="shared" ca="1" si="3"/>
        <v>10.312114025434115</v>
      </c>
      <c r="H26" s="119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7">
        <f t="shared" ca="1" si="6"/>
        <v>5.0999999999999997E-2</v>
      </c>
      <c r="R26" s="117">
        <f t="shared" ca="1" si="7"/>
        <v>0.02</v>
      </c>
      <c r="S26" s="118">
        <f t="shared" ca="1" si="8"/>
        <v>12.993264784453563</v>
      </c>
      <c r="T26" s="119">
        <f t="shared" ca="1" si="9"/>
        <v>12.534931451120229</v>
      </c>
    </row>
    <row r="27" spans="2:20" x14ac:dyDescent="0.25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7">
        <f t="shared" ca="1" si="1"/>
        <v>5.0999999999999997E-2</v>
      </c>
      <c r="F27" s="117">
        <f t="shared" ca="1" si="2"/>
        <v>0.02</v>
      </c>
      <c r="G27" s="118">
        <f t="shared" ca="1" si="3"/>
        <v>9.8549405624896469</v>
      </c>
      <c r="H27" s="119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7">
        <f t="shared" ca="1" si="6"/>
        <v>5.0999999999999997E-2</v>
      </c>
      <c r="R27" s="117">
        <f t="shared" ca="1" si="7"/>
        <v>0.02</v>
      </c>
      <c r="S27" s="118">
        <f t="shared" ca="1" si="8"/>
        <v>12.516601656340496</v>
      </c>
      <c r="T27" s="119">
        <f t="shared" ca="1" si="9"/>
        <v>12.058268323007162</v>
      </c>
    </row>
    <row r="28" spans="2:20" x14ac:dyDescent="0.25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7">
        <f t="shared" ca="1" si="1"/>
        <v>5.0999999999999997E-2</v>
      </c>
      <c r="F28" s="117">
        <f t="shared" ca="1" si="2"/>
        <v>0.02</v>
      </c>
      <c r="G28" s="118">
        <f t="shared" ca="1" si="3"/>
        <v>9.4003053793571034</v>
      </c>
      <c r="H28" s="119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7">
        <f t="shared" ca="1" si="6"/>
        <v>5.0999999999999997E-2</v>
      </c>
      <c r="R28" s="117">
        <f t="shared" ca="1" si="7"/>
        <v>0.02</v>
      </c>
      <c r="S28" s="118">
        <f t="shared" ca="1" si="8"/>
        <v>12.03589106813839</v>
      </c>
      <c r="T28" s="119">
        <f t="shared" ca="1" si="9"/>
        <v>11.577557734805056</v>
      </c>
    </row>
    <row r="29" spans="2:20" x14ac:dyDescent="0.25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7">
        <f t="shared" ca="1" si="1"/>
        <v>5.0999999999999997E-2</v>
      </c>
      <c r="F29" s="117">
        <f t="shared" ca="1" si="2"/>
        <v>0.02</v>
      </c>
      <c r="G29" s="118">
        <f t="shared" ca="1" si="3"/>
        <v>8.9494915579288588</v>
      </c>
      <c r="H29" s="119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7">
        <f t="shared" ca="1" si="6"/>
        <v>5.0999999999999997E-2</v>
      </c>
      <c r="R29" s="117">
        <f t="shared" ca="1" si="7"/>
        <v>0.02</v>
      </c>
      <c r="S29" s="118">
        <f t="shared" ca="1" si="8"/>
        <v>11.552279850862881</v>
      </c>
      <c r="T29" s="119">
        <f t="shared" ca="1" si="9"/>
        <v>11.093946517529547</v>
      </c>
    </row>
    <row r="30" spans="2:20" x14ac:dyDescent="0.25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7">
        <f t="shared" ca="1" si="1"/>
        <v>5.0999999999999997E-2</v>
      </c>
      <c r="F30" s="117">
        <f t="shared" ca="1" si="2"/>
        <v>0.02</v>
      </c>
      <c r="G30" s="118">
        <f t="shared" ca="1" si="3"/>
        <v>8.5034516093827612</v>
      </c>
      <c r="H30" s="119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7">
        <f t="shared" ca="1" si="6"/>
        <v>5.0999999999999997E-2</v>
      </c>
      <c r="R30" s="117">
        <f t="shared" ca="1" si="7"/>
        <v>0.02</v>
      </c>
      <c r="S30" s="118">
        <f t="shared" ca="1" si="8"/>
        <v>11.066958426984055</v>
      </c>
      <c r="T30" s="119">
        <f t="shared" ca="1" si="9"/>
        <v>10.608625093650721</v>
      </c>
    </row>
    <row r="31" spans="2:20" x14ac:dyDescent="0.25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7">
        <f t="shared" ca="1" si="1"/>
        <v>5.0999999999999997E-2</v>
      </c>
      <c r="F31" s="117">
        <f t="shared" ca="1" si="2"/>
        <v>0.02</v>
      </c>
      <c r="G31" s="118">
        <f t="shared" ca="1" si="3"/>
        <v>8.0640009891294859</v>
      </c>
      <c r="H31" s="119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7">
        <f t="shared" ca="1" si="6"/>
        <v>5.0999999999999997E-2</v>
      </c>
      <c r="R31" s="117">
        <f t="shared" ca="1" si="7"/>
        <v>0.02</v>
      </c>
      <c r="S31" s="118">
        <f t="shared" ca="1" si="8"/>
        <v>10.581394555066762</v>
      </c>
      <c r="T31" s="119">
        <f t="shared" ca="1" si="9"/>
        <v>10.123061221733428</v>
      </c>
    </row>
    <row r="32" spans="2:20" x14ac:dyDescent="0.25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7">
        <f t="shared" ca="1" si="1"/>
        <v>5.0999999999999997E-2</v>
      </c>
      <c r="F32" s="117">
        <f t="shared" ca="1" si="2"/>
        <v>0.02</v>
      </c>
      <c r="G32" s="118">
        <f t="shared" ca="1" si="3"/>
        <v>7.6326167796063968</v>
      </c>
      <c r="H32" s="119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7">
        <f t="shared" ca="1" si="6"/>
        <v>5.0999999999999997E-2</v>
      </c>
      <c r="R32" s="117">
        <f t="shared" ca="1" si="7"/>
        <v>0.02</v>
      </c>
      <c r="S32" s="118">
        <f t="shared" ca="1" si="8"/>
        <v>10.098051906961798</v>
      </c>
      <c r="T32" s="119">
        <f t="shared" ca="1" si="9"/>
        <v>9.6397185736284641</v>
      </c>
    </row>
    <row r="33" spans="2:20" x14ac:dyDescent="0.25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7">
        <f t="shared" ca="1" si="1"/>
        <v>5.0999999999999997E-2</v>
      </c>
      <c r="F33" s="117">
        <f t="shared" ca="1" si="2"/>
        <v>0.02</v>
      </c>
      <c r="G33" s="118">
        <f t="shared" ca="1" si="3"/>
        <v>7.2113687705475495</v>
      </c>
      <c r="H33" s="119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7">
        <f t="shared" ca="1" si="6"/>
        <v>5.0999999999999997E-2</v>
      </c>
      <c r="R33" s="117">
        <f t="shared" ca="1" si="7"/>
        <v>0.02</v>
      </c>
      <c r="S33" s="118">
        <f t="shared" ca="1" si="8"/>
        <v>9.6193960979276945</v>
      </c>
      <c r="T33" s="119">
        <f t="shared" ca="1" si="9"/>
        <v>9.1610627645943605</v>
      </c>
    </row>
    <row r="34" spans="2:20" x14ac:dyDescent="0.25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7">
        <f t="shared" ca="1" si="1"/>
        <v>5.0999999999999997E-2</v>
      </c>
      <c r="F34" s="117">
        <f t="shared" ca="1" si="2"/>
        <v>0.02</v>
      </c>
      <c r="G34" s="118">
        <f t="shared" ca="1" si="3"/>
        <v>6.8006608272764684</v>
      </c>
      <c r="H34" s="119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7">
        <f t="shared" ca="1" si="6"/>
        <v>5.0999999999999997E-2</v>
      </c>
      <c r="R34" s="117">
        <f t="shared" ca="1" si="7"/>
        <v>0.02</v>
      </c>
      <c r="S34" s="118">
        <f t="shared" ca="1" si="8"/>
        <v>9.14709445097367</v>
      </c>
      <c r="T34" s="119">
        <f t="shared" ca="1" si="9"/>
        <v>8.6887611176403361</v>
      </c>
    </row>
    <row r="35" spans="2:20" x14ac:dyDescent="0.25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7">
        <f t="shared" ca="1" si="1"/>
        <v>5.0999999999999997E-2</v>
      </c>
      <c r="F35" s="117">
        <f t="shared" ca="1" si="2"/>
        <v>0.02</v>
      </c>
      <c r="G35" s="118">
        <f t="shared" ca="1" si="3"/>
        <v>6.4006926059607832</v>
      </c>
      <c r="H35" s="119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7">
        <f t="shared" ca="1" si="6"/>
        <v>5.0999999999999997E-2</v>
      </c>
      <c r="R35" s="117">
        <f t="shared" ca="1" si="7"/>
        <v>0.02</v>
      </c>
      <c r="S35" s="118">
        <f t="shared" ca="1" si="8"/>
        <v>8.6827397807945594</v>
      </c>
      <c r="T35" s="119">
        <f t="shared" ca="1" si="9"/>
        <v>8.2244064474612255</v>
      </c>
    </row>
    <row r="36" spans="2:20" x14ac:dyDescent="0.25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7">
        <f t="shared" ca="1" si="1"/>
        <v>5.0999999999999997E-2</v>
      </c>
      <c r="F36" s="117">
        <f t="shared" ca="1" si="2"/>
        <v>0.02</v>
      </c>
      <c r="G36" s="118">
        <f t="shared" ca="1" si="3"/>
        <v>6.0123173918736814</v>
      </c>
      <c r="H36" s="119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7">
        <f t="shared" ca="1" si="6"/>
        <v>5.0999999999999997E-2</v>
      </c>
      <c r="R36" s="117">
        <f t="shared" ca="1" si="7"/>
        <v>0.02</v>
      </c>
      <c r="S36" s="118">
        <f t="shared" ca="1" si="8"/>
        <v>8.2279910839912187</v>
      </c>
      <c r="T36" s="119">
        <f t="shared" ca="1" si="9"/>
        <v>7.7696577506578857</v>
      </c>
    </row>
    <row r="37" spans="2:20" x14ac:dyDescent="0.25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7">
        <f t="shared" ca="1" si="1"/>
        <v>5.0999999999999997E-2</v>
      </c>
      <c r="F37" s="117">
        <f t="shared" ca="1" si="2"/>
        <v>0.02</v>
      </c>
      <c r="G37" s="118">
        <f t="shared" ca="1" si="3"/>
        <v>5.6339894390097101</v>
      </c>
      <c r="H37" s="119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7">
        <f t="shared" ca="1" si="6"/>
        <v>5.0999999999999997E-2</v>
      </c>
      <c r="R37" s="117">
        <f t="shared" ca="1" si="7"/>
        <v>0.02</v>
      </c>
      <c r="S37" s="118">
        <f t="shared" ca="1" si="8"/>
        <v>7.7830355158745759</v>
      </c>
      <c r="T37" s="119">
        <f t="shared" ca="1" si="9"/>
        <v>7.3247021825412428</v>
      </c>
    </row>
    <row r="38" spans="2:20" x14ac:dyDescent="0.25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7">
        <f t="shared" ca="1" si="1"/>
        <v>5.0999999999999997E-2</v>
      </c>
      <c r="F38" s="117">
        <f t="shared" ca="1" si="2"/>
        <v>0.02</v>
      </c>
      <c r="G38" s="118">
        <f t="shared" ca="1" si="3"/>
        <v>5.2648419565393274</v>
      </c>
      <c r="H38" s="119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7">
        <f t="shared" ca="1" si="6"/>
        <v>5.0999999999999997E-2</v>
      </c>
      <c r="R38" s="117">
        <f t="shared" ca="1" si="7"/>
        <v>0.02</v>
      </c>
      <c r="S38" s="118">
        <f t="shared" ca="1" si="8"/>
        <v>7.3427576159019754</v>
      </c>
      <c r="T38" s="119">
        <f t="shared" ca="1" si="9"/>
        <v>6.8844242825686424</v>
      </c>
    </row>
    <row r="39" spans="2:20" x14ac:dyDescent="0.25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7">
        <f t="shared" ca="1" si="1"/>
        <v>5.0999999999999997E-2</v>
      </c>
      <c r="F39" s="117">
        <f t="shared" ca="1" si="2"/>
        <v>0.02</v>
      </c>
      <c r="G39" s="118">
        <f t="shared" ca="1" si="3"/>
        <v>4.9042390543224448</v>
      </c>
      <c r="H39" s="119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7">
        <f t="shared" ca="1" si="6"/>
        <v>5.0999999999999997E-2</v>
      </c>
      <c r="R39" s="117">
        <f t="shared" ca="1" si="7"/>
        <v>0.02</v>
      </c>
      <c r="S39" s="118">
        <f t="shared" ca="1" si="8"/>
        <v>6.9095995392923122</v>
      </c>
      <c r="T39" s="119">
        <f t="shared" ca="1" si="9"/>
        <v>6.4512662059589791</v>
      </c>
    </row>
    <row r="40" spans="2:20" x14ac:dyDescent="0.25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7">
        <f t="shared" ca="1" si="1"/>
        <v>5.0999999999999997E-2</v>
      </c>
      <c r="F40" s="117">
        <f t="shared" ca="1" si="2"/>
        <v>0.02</v>
      </c>
      <c r="G40" s="118">
        <f t="shared" ca="1" si="3"/>
        <v>4.5609461443919326</v>
      </c>
      <c r="H40" s="119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7">
        <f t="shared" ca="1" si="6"/>
        <v>5.0999999999999997E-2</v>
      </c>
      <c r="R40" s="117">
        <f t="shared" ca="1" si="7"/>
        <v>0.02</v>
      </c>
      <c r="S40" s="118">
        <f t="shared" ca="1" si="8"/>
        <v>6.4838858262989065</v>
      </c>
      <c r="T40" s="119">
        <f t="shared" ca="1" si="9"/>
        <v>6.0255524929655735</v>
      </c>
    </row>
    <row r="41" spans="2:20" x14ac:dyDescent="0.25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7">
        <f t="shared" ca="1" si="1"/>
        <v>5.0999999999999997E-2</v>
      </c>
      <c r="F41" s="117">
        <f t="shared" ca="1" si="2"/>
        <v>0.02</v>
      </c>
      <c r="G41" s="118">
        <f t="shared" ca="1" si="3"/>
        <v>4.2323673222600959</v>
      </c>
      <c r="H41" s="119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7">
        <f t="shared" ca="1" si="6"/>
        <v>5.0999999999999997E-2</v>
      </c>
      <c r="R41" s="117">
        <f t="shared" ca="1" si="7"/>
        <v>0.02</v>
      </c>
      <c r="S41" s="118">
        <f t="shared" ca="1" si="8"/>
        <v>6.0651695170175834</v>
      </c>
      <c r="T41" s="119">
        <f t="shared" ca="1" si="9"/>
        <v>5.6068361836842504</v>
      </c>
    </row>
    <row r="42" spans="2:20" x14ac:dyDescent="0.25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7">
        <f t="shared" ca="1" si="1"/>
        <v>5.0999999999999997E-2</v>
      </c>
      <c r="F42" s="117">
        <f t="shared" ca="1" si="2"/>
        <v>0.02</v>
      </c>
      <c r="G42" s="118">
        <f t="shared" ca="1" si="3"/>
        <v>3.9247166582964401</v>
      </c>
      <c r="H42" s="119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7">
        <f t="shared" ca="1" si="6"/>
        <v>5.0999999999999997E-2</v>
      </c>
      <c r="R42" s="117">
        <f t="shared" ca="1" si="7"/>
        <v>0.02</v>
      </c>
      <c r="S42" s="118">
        <f t="shared" ca="1" si="8"/>
        <v>5.6518988227980369</v>
      </c>
      <c r="T42" s="119">
        <f t="shared" ca="1" si="9"/>
        <v>5.1935654894647039</v>
      </c>
    </row>
    <row r="43" spans="2:20" x14ac:dyDescent="0.25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7">
        <f t="shared" ca="1" si="1"/>
        <v>5.0999999999999997E-2</v>
      </c>
      <c r="F43" s="117">
        <f t="shared" ca="1" si="2"/>
        <v>0.02</v>
      </c>
      <c r="G43" s="118">
        <f t="shared" ca="1" si="3"/>
        <v>3.6402447805790521</v>
      </c>
      <c r="H43" s="119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7">
        <f t="shared" ca="1" si="6"/>
        <v>5.0999999999999997E-2</v>
      </c>
      <c r="R43" s="117">
        <f t="shared" ca="1" si="7"/>
        <v>0.02</v>
      </c>
      <c r="S43" s="118">
        <f t="shared" ca="1" si="8"/>
        <v>5.2545598648812408</v>
      </c>
      <c r="T43" s="119">
        <f t="shared" ca="1" si="9"/>
        <v>4.7962265315479078</v>
      </c>
    </row>
    <row r="44" spans="2:20" x14ac:dyDescent="0.25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7">
        <f t="shared" ca="1" si="1"/>
        <v>5.0999999999999997E-2</v>
      </c>
      <c r="F44" s="117">
        <f t="shared" ca="1" si="2"/>
        <v>0.02</v>
      </c>
      <c r="G44" s="118">
        <f t="shared" ca="1" si="3"/>
        <v>3.3806833883552661</v>
      </c>
      <c r="H44" s="119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7">
        <f t="shared" ca="1" si="6"/>
        <v>5.0999999999999997E-2</v>
      </c>
      <c r="R44" s="117">
        <f t="shared" ca="1" si="7"/>
        <v>0.02</v>
      </c>
      <c r="S44" s="118">
        <f t="shared" ca="1" si="8"/>
        <v>4.8716526954352419</v>
      </c>
      <c r="T44" s="119">
        <f t="shared" ca="1" si="9"/>
        <v>4.4133193621019089</v>
      </c>
    </row>
    <row r="45" spans="2:20" x14ac:dyDescent="0.25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7">
        <f t="shared" ref="E45:E68" ca="1" si="15">IF(D45=0,"",IF($B45-$B$13&lt;=4,$J$3,IF($B45-$B$13&lt;=14,$J$4,$J$5)))</f>
        <v>5.0999999999999997E-2</v>
      </c>
      <c r="F45" s="117">
        <f t="shared" ref="F45:F68" ca="1" si="16">IF(D45=0,"",IF($B45-$B$13&lt;=4,$J$7,IF($B45-$B$13&lt;=14,$J$8,$J$9)))</f>
        <v>0.02</v>
      </c>
      <c r="G45" s="118">
        <f t="shared" ref="G45:G68" ca="1" si="17">IF(D45=0,"",IF(D45=1,1,1+G46*(1-D45)/(1+E45)*(1+F45)))</f>
        <v>3.1451708228602673</v>
      </c>
      <c r="H45" s="119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7">
        <f t="shared" ref="Q45:Q68" ca="1" si="20">IF(P45=0,"",IF($N45-$N$13&lt;=4,$J$3,IF($N45-$N$13&lt;=14,$J$4,$J$5)))</f>
        <v>5.0999999999999997E-2</v>
      </c>
      <c r="R45" s="117">
        <f t="shared" ref="R45:R68" ca="1" si="21">IF(P45=0,"",IF($N45-$N$13&lt;=4,$J$7,IF($N45-$N$13&lt;=14,$J$8,$J$9)))</f>
        <v>0.02</v>
      </c>
      <c r="S45" s="118">
        <f t="shared" ca="1" si="8"/>
        <v>4.511530486259856</v>
      </c>
      <c r="T45" s="119">
        <f t="shared" ca="1" si="9"/>
        <v>4.0531971529265229</v>
      </c>
    </row>
    <row r="46" spans="2:20" x14ac:dyDescent="0.25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7">
        <f t="shared" ca="1" si="15"/>
        <v>5.0999999999999997E-2</v>
      </c>
      <c r="F46" s="117">
        <f t="shared" ca="1" si="16"/>
        <v>0.02</v>
      </c>
      <c r="G46" s="118">
        <f t="shared" ca="1" si="17"/>
        <v>2.9324152394592975</v>
      </c>
      <c r="H46" s="119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7">
        <f t="shared" ca="1" si="20"/>
        <v>5.0999999999999997E-2</v>
      </c>
      <c r="R46" s="117">
        <f t="shared" ca="1" si="21"/>
        <v>0.02</v>
      </c>
      <c r="S46" s="118">
        <f t="shared" ca="1" si="8"/>
        <v>4.1716647395516144</v>
      </c>
      <c r="T46" s="119">
        <f t="shared" ca="1" si="9"/>
        <v>3.713331406218281</v>
      </c>
    </row>
    <row r="47" spans="2:20" x14ac:dyDescent="0.25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7">
        <f t="shared" ca="1" si="15"/>
        <v>5.0999999999999997E-2</v>
      </c>
      <c r="F47" s="117">
        <f t="shared" ca="1" si="16"/>
        <v>0.02</v>
      </c>
      <c r="G47" s="118">
        <f t="shared" ca="1" si="17"/>
        <v>2.741138397566758</v>
      </c>
      <c r="H47" s="119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7">
        <f t="shared" ca="1" si="20"/>
        <v>5.0999999999999997E-2</v>
      </c>
      <c r="R47" s="117">
        <f t="shared" ca="1" si="21"/>
        <v>0.02</v>
      </c>
      <c r="S47" s="118">
        <f t="shared" ca="1" si="8"/>
        <v>3.8529655658092139</v>
      </c>
      <c r="T47" s="119">
        <f t="shared" ca="1" si="9"/>
        <v>3.3946322324758804</v>
      </c>
    </row>
    <row r="48" spans="2:20" x14ac:dyDescent="0.25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7">
        <f t="shared" ca="1" si="15"/>
        <v>5.0999999999999997E-2</v>
      </c>
      <c r="F48" s="117">
        <f t="shared" ca="1" si="16"/>
        <v>0.02</v>
      </c>
      <c r="G48" s="118">
        <f t="shared" ca="1" si="17"/>
        <v>2.5707964517666007</v>
      </c>
      <c r="H48" s="119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7">
        <f t="shared" ca="1" si="20"/>
        <v>5.0999999999999997E-2</v>
      </c>
      <c r="R48" s="117">
        <f t="shared" ca="1" si="21"/>
        <v>0.02</v>
      </c>
      <c r="S48" s="118">
        <f t="shared" ca="1" si="8"/>
        <v>3.5600728097981129</v>
      </c>
      <c r="T48" s="119">
        <f t="shared" ca="1" si="9"/>
        <v>3.1017394764647794</v>
      </c>
    </row>
    <row r="49" spans="2:20" x14ac:dyDescent="0.25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7">
        <f t="shared" ca="1" si="15"/>
        <v>5.0999999999999997E-2</v>
      </c>
      <c r="F49" s="117">
        <f t="shared" ca="1" si="16"/>
        <v>0.02</v>
      </c>
      <c r="G49" s="118">
        <f t="shared" ca="1" si="17"/>
        <v>2.4230967686444469</v>
      </c>
      <c r="H49" s="119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7">
        <f t="shared" ca="1" si="20"/>
        <v>5.0999999999999997E-2</v>
      </c>
      <c r="R49" s="117">
        <f t="shared" ca="1" si="21"/>
        <v>0.02</v>
      </c>
      <c r="S49" s="118">
        <f t="shared" ca="1" si="8"/>
        <v>3.2978501437762158</v>
      </c>
      <c r="T49" s="119">
        <f t="shared" ca="1" si="9"/>
        <v>2.8395168104428823</v>
      </c>
    </row>
    <row r="50" spans="2:20" x14ac:dyDescent="0.25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7">
        <f t="shared" ca="1" si="15"/>
        <v>5.0999999999999997E-2</v>
      </c>
      <c r="F50" s="117">
        <f t="shared" ca="1" si="16"/>
        <v>0.02</v>
      </c>
      <c r="G50" s="118">
        <f t="shared" ca="1" si="17"/>
        <v>2.2859798772573172</v>
      </c>
      <c r="H50" s="119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7">
        <f t="shared" ca="1" si="20"/>
        <v>5.0999999999999997E-2</v>
      </c>
      <c r="R50" s="117">
        <f t="shared" ca="1" si="21"/>
        <v>0.02</v>
      </c>
      <c r="S50" s="118">
        <f t="shared" ca="1" si="8"/>
        <v>3.0674342399949825</v>
      </c>
      <c r="T50" s="119">
        <f t="shared" ca="1" si="9"/>
        <v>2.6091009066616491</v>
      </c>
    </row>
    <row r="51" spans="2:20" x14ac:dyDescent="0.25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7">
        <f t="shared" ca="1" si="15"/>
        <v>5.0999999999999997E-2</v>
      </c>
      <c r="F51" s="117">
        <f t="shared" ca="1" si="16"/>
        <v>0.02</v>
      </c>
      <c r="G51" s="118">
        <f t="shared" ca="1" si="17"/>
        <v>2.1590596010710748</v>
      </c>
      <c r="H51" s="119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7">
        <f t="shared" ca="1" si="20"/>
        <v>5.0999999999999997E-2</v>
      </c>
      <c r="R51" s="117">
        <f t="shared" ca="1" si="21"/>
        <v>0.02</v>
      </c>
      <c r="S51" s="118">
        <f t="shared" ca="1" si="8"/>
        <v>2.8678161546893723</v>
      </c>
      <c r="T51" s="119">
        <f t="shared" ca="1" si="9"/>
        <v>2.4094828213560389</v>
      </c>
    </row>
    <row r="52" spans="2:20" x14ac:dyDescent="0.25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7">
        <f t="shared" ca="1" si="15"/>
        <v>5.0999999999999997E-2</v>
      </c>
      <c r="F52" s="117">
        <f t="shared" ca="1" si="16"/>
        <v>0.02</v>
      </c>
      <c r="G52" s="118">
        <f t="shared" ca="1" si="17"/>
        <v>2.0449818868041207</v>
      </c>
      <c r="H52" s="119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7">
        <f t="shared" ca="1" si="20"/>
        <v>5.0999999999999997E-2</v>
      </c>
      <c r="R52" s="117">
        <f t="shared" ca="1" si="21"/>
        <v>0.02</v>
      </c>
      <c r="S52" s="118">
        <f t="shared" ca="1" si="8"/>
        <v>2.6980690000743563</v>
      </c>
      <c r="T52" s="119">
        <f t="shared" ca="1" si="9"/>
        <v>2.2397356667410229</v>
      </c>
    </row>
    <row r="53" spans="2:20" x14ac:dyDescent="0.25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7">
        <f t="shared" ca="1" si="15"/>
        <v>5.0999999999999997E-2</v>
      </c>
      <c r="F53" s="117">
        <f t="shared" ca="1" si="16"/>
        <v>0.02</v>
      </c>
      <c r="G53" s="118">
        <f t="shared" ca="1" si="17"/>
        <v>1.9531463497376067</v>
      </c>
      <c r="H53" s="119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7">
        <f t="shared" ca="1" si="20"/>
        <v>5.0999999999999997E-2</v>
      </c>
      <c r="R53" s="117">
        <f t="shared" ca="1" si="21"/>
        <v>0.02</v>
      </c>
      <c r="S53" s="118">
        <f t="shared" ca="1" si="8"/>
        <v>2.5478788842760665</v>
      </c>
      <c r="T53" s="119">
        <f t="shared" ca="1" si="9"/>
        <v>2.089545550942733</v>
      </c>
    </row>
    <row r="54" spans="2:20" x14ac:dyDescent="0.25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7">
        <f t="shared" ca="1" si="15"/>
        <v>5.0999999999999997E-2</v>
      </c>
      <c r="F54" s="117">
        <f t="shared" ca="1" si="16"/>
        <v>0.02</v>
      </c>
      <c r="G54" s="118">
        <f t="shared" ca="1" si="17"/>
        <v>1.8852014033937055</v>
      </c>
      <c r="H54" s="119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7">
        <f t="shared" ca="1" si="20"/>
        <v>5.0999999999999997E-2</v>
      </c>
      <c r="R54" s="117">
        <f t="shared" ca="1" si="21"/>
        <v>0.02</v>
      </c>
      <c r="S54" s="118">
        <f t="shared" ca="1" si="8"/>
        <v>2.4131670306959965</v>
      </c>
      <c r="T54" s="119">
        <f t="shared" ca="1" si="9"/>
        <v>1.9548336973626632</v>
      </c>
    </row>
    <row r="55" spans="2:20" x14ac:dyDescent="0.25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7">
        <f t="shared" ca="1" si="15"/>
        <v>5.0999999999999997E-2</v>
      </c>
      <c r="F55" s="117">
        <f t="shared" ca="1" si="16"/>
        <v>0.02</v>
      </c>
      <c r="G55" s="118">
        <f t="shared" ca="1" si="17"/>
        <v>1.821586082642533</v>
      </c>
      <c r="H55" s="119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7">
        <f t="shared" ca="1" si="20"/>
        <v>5.0999999999999997E-2</v>
      </c>
      <c r="R55" s="117">
        <f t="shared" ca="1" si="21"/>
        <v>0.02</v>
      </c>
      <c r="S55" s="118">
        <f t="shared" ca="1" si="8"/>
        <v>2.2910522802985427</v>
      </c>
      <c r="T55" s="119">
        <f t="shared" ca="1" si="9"/>
        <v>1.8327189469652094</v>
      </c>
    </row>
    <row r="56" spans="2:20" x14ac:dyDescent="0.25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7">
        <f t="shared" ca="1" si="15"/>
        <v>5.0999999999999997E-2</v>
      </c>
      <c r="F56" s="117">
        <f t="shared" ca="1" si="16"/>
        <v>0.02</v>
      </c>
      <c r="G56" s="118">
        <f t="shared" ca="1" si="17"/>
        <v>1.761822800712701</v>
      </c>
      <c r="H56" s="119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7">
        <f t="shared" ca="1" si="20"/>
        <v>5.0999999999999997E-2</v>
      </c>
      <c r="R56" s="117">
        <f t="shared" ca="1" si="21"/>
        <v>0.02</v>
      </c>
      <c r="S56" s="118">
        <f t="shared" ca="1" si="8"/>
        <v>2.1814440612902537</v>
      </c>
      <c r="T56" s="119">
        <f t="shared" ca="1" si="9"/>
        <v>1.7231107279569204</v>
      </c>
    </row>
    <row r="57" spans="2:20" x14ac:dyDescent="0.25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7">
        <f t="shared" ca="1" si="15"/>
        <v>5.0999999999999997E-2</v>
      </c>
      <c r="F57" s="117">
        <f t="shared" ca="1" si="16"/>
        <v>0.02</v>
      </c>
      <c r="G57" s="118">
        <f t="shared" ca="1" si="17"/>
        <v>1.7053578943592811</v>
      </c>
      <c r="H57" s="119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7">
        <f t="shared" ca="1" si="20"/>
        <v>5.0999999999999997E-2</v>
      </c>
      <c r="R57" s="117">
        <f t="shared" ca="1" si="21"/>
        <v>0.02</v>
      </c>
      <c r="S57" s="118">
        <f t="shared" ca="1" si="8"/>
        <v>2.0958451458672709</v>
      </c>
      <c r="T57" s="119">
        <f t="shared" ca="1" si="9"/>
        <v>1.6375118125339376</v>
      </c>
    </row>
    <row r="58" spans="2:20" x14ac:dyDescent="0.25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7">
        <f t="shared" ca="1" si="15"/>
        <v>5.0999999999999997E-2</v>
      </c>
      <c r="F58" s="117">
        <f t="shared" ca="1" si="16"/>
        <v>0.02</v>
      </c>
      <c r="G58" s="118">
        <f t="shared" ca="1" si="17"/>
        <v>1.6513194786290954</v>
      </c>
      <c r="H58" s="119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7">
        <f t="shared" ca="1" si="20"/>
        <v>5.0999999999999997E-2</v>
      </c>
      <c r="R58" s="117">
        <f t="shared" ca="1" si="21"/>
        <v>0.02</v>
      </c>
      <c r="S58" s="118">
        <f t="shared" ca="1" si="8"/>
        <v>2.0140738873013335</v>
      </c>
      <c r="T58" s="119">
        <f t="shared" ca="1" si="9"/>
        <v>1.5557405539680003</v>
      </c>
    </row>
    <row r="59" spans="2:20" x14ac:dyDescent="0.25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7">
        <f t="shared" ca="1" si="15"/>
        <v>5.0999999999999997E-2</v>
      </c>
      <c r="F59" s="117">
        <f t="shared" ca="1" si="16"/>
        <v>0.02</v>
      </c>
      <c r="G59" s="118">
        <f t="shared" ca="1" si="17"/>
        <v>1.5978916247413151</v>
      </c>
      <c r="H59" s="119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7">
        <f t="shared" ca="1" si="20"/>
        <v>5.0999999999999997E-2</v>
      </c>
      <c r="R59" s="117">
        <f t="shared" ca="1" si="21"/>
        <v>0.02</v>
      </c>
      <c r="S59" s="118">
        <f t="shared" ca="1" si="8"/>
        <v>1.9334131077540697</v>
      </c>
      <c r="T59" s="119">
        <f t="shared" ca="1" si="9"/>
        <v>1.4750797744207365</v>
      </c>
    </row>
    <row r="60" spans="2:20" x14ac:dyDescent="0.25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7">
        <f t="shared" ca="1" si="15"/>
        <v>5.0999999999999997E-2</v>
      </c>
      <c r="F60" s="117">
        <f t="shared" ca="1" si="16"/>
        <v>0.02</v>
      </c>
      <c r="G60" s="118">
        <f t="shared" ca="1" si="17"/>
        <v>1.5401571019684364</v>
      </c>
      <c r="H60" s="119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7">
        <f t="shared" ca="1" si="20"/>
        <v>5.0999999999999997E-2</v>
      </c>
      <c r="R60" s="117">
        <f t="shared" ca="1" si="21"/>
        <v>0.02</v>
      </c>
      <c r="S60" s="118">
        <f t="shared" ca="1" si="8"/>
        <v>1.8486200344872348</v>
      </c>
      <c r="T60" s="119">
        <f t="shared" ca="1" si="9"/>
        <v>1.3902867011539015</v>
      </c>
    </row>
    <row r="61" spans="2:20" x14ac:dyDescent="0.25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7">
        <f t="shared" ca="1" si="15"/>
        <v>5.0999999999999997E-2</v>
      </c>
      <c r="F61" s="117">
        <f t="shared" ca="1" si="16"/>
        <v>0.02</v>
      </c>
      <c r="G61" s="118">
        <f t="shared" ca="1" si="17"/>
        <v>1.4646674772157549</v>
      </c>
      <c r="H61" s="119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7">
        <f t="shared" ca="1" si="20"/>
        <v>5.0999999999999997E-2</v>
      </c>
      <c r="R61" s="117">
        <f t="shared" ca="1" si="21"/>
        <v>0.02</v>
      </c>
      <c r="S61" s="118">
        <f t="shared" ca="1" si="8"/>
        <v>1.7840762011185811</v>
      </c>
      <c r="T61" s="119">
        <f t="shared" ca="1" si="9"/>
        <v>1.3257428677852479</v>
      </c>
    </row>
    <row r="62" spans="2:20" x14ac:dyDescent="0.25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7">
        <f t="shared" ca="1" si="15"/>
        <v>5.0999999999999997E-2</v>
      </c>
      <c r="F62" s="117">
        <f t="shared" ca="1" si="16"/>
        <v>0.02</v>
      </c>
      <c r="G62" s="118">
        <f t="shared" ca="1" si="17"/>
        <v>1.3299714557564224</v>
      </c>
      <c r="H62" s="119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7">
        <f t="shared" ca="1" si="20"/>
        <v>5.0999999999999997E-2</v>
      </c>
      <c r="R62" s="117">
        <f t="shared" ca="1" si="21"/>
        <v>0.02</v>
      </c>
      <c r="S62" s="118">
        <f t="shared" ca="1" si="8"/>
        <v>1.7189488681177068</v>
      </c>
      <c r="T62" s="119">
        <f t="shared" ca="1" si="9"/>
        <v>1.2606155347843735</v>
      </c>
    </row>
    <row r="63" spans="2:20" x14ac:dyDescent="0.25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7">
        <f t="shared" ca="1" si="15"/>
        <v>5.0999999999999997E-2</v>
      </c>
      <c r="F63" s="117">
        <f t="shared" ca="1" si="16"/>
        <v>0.02</v>
      </c>
      <c r="G63" s="118">
        <f t="shared" ca="1" si="17"/>
        <v>1</v>
      </c>
      <c r="H63" s="119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7">
        <f t="shared" ca="1" si="20"/>
        <v>5.0999999999999997E-2</v>
      </c>
      <c r="R63" s="117">
        <f t="shared" ca="1" si="21"/>
        <v>0.02</v>
      </c>
      <c r="S63" s="118">
        <f t="shared" ca="1" si="8"/>
        <v>1.6462206108751847</v>
      </c>
      <c r="T63" s="119">
        <f t="shared" ca="1" si="9"/>
        <v>1.1878872775418514</v>
      </c>
    </row>
    <row r="64" spans="2:20" x14ac:dyDescent="0.25">
      <c r="B64">
        <f t="shared" si="24"/>
        <v>2073</v>
      </c>
      <c r="C64" s="16">
        <f t="shared" si="24"/>
        <v>116</v>
      </c>
      <c r="D64">
        <f t="shared" ca="1" si="14"/>
        <v>0</v>
      </c>
      <c r="E64" s="117" t="str">
        <f t="shared" ca="1" si="15"/>
        <v/>
      </c>
      <c r="F64" s="117" t="str">
        <f t="shared" ca="1" si="16"/>
        <v/>
      </c>
      <c r="G64" s="118" t="str">
        <f t="shared" ca="1" si="17"/>
        <v/>
      </c>
      <c r="H64" s="119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7">
        <f t="shared" ca="1" si="20"/>
        <v>5.0999999999999997E-2</v>
      </c>
      <c r="R64" s="117">
        <f t="shared" ca="1" si="21"/>
        <v>0.02</v>
      </c>
      <c r="S64" s="118">
        <f t="shared" ca="1" si="8"/>
        <v>1.5485131373228889</v>
      </c>
      <c r="T64" s="119">
        <f t="shared" ca="1" si="9"/>
        <v>1.0901798039895556</v>
      </c>
    </row>
    <row r="65" spans="2:20" x14ac:dyDescent="0.25">
      <c r="B65">
        <f t="shared" si="24"/>
        <v>2074</v>
      </c>
      <c r="C65" s="16">
        <f t="shared" si="24"/>
        <v>117</v>
      </c>
      <c r="D65">
        <f t="shared" ca="1" si="14"/>
        <v>0</v>
      </c>
      <c r="E65" s="117" t="str">
        <f t="shared" ca="1" si="15"/>
        <v/>
      </c>
      <c r="F65" s="117" t="str">
        <f t="shared" ca="1" si="16"/>
        <v/>
      </c>
      <c r="G65" s="118" t="str">
        <f t="shared" ca="1" si="17"/>
        <v/>
      </c>
      <c r="H65" s="119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7">
        <f t="shared" ca="1" si="20"/>
        <v>5.0999999999999997E-2</v>
      </c>
      <c r="R65" s="117">
        <f t="shared" ca="1" si="21"/>
        <v>0.02</v>
      </c>
      <c r="S65" s="118">
        <f t="shared" ca="1" si="8"/>
        <v>1.3784966698382495</v>
      </c>
      <c r="T65" s="119">
        <f t="shared" ca="1" si="9"/>
        <v>0.92016333650491622</v>
      </c>
    </row>
    <row r="66" spans="2:20" x14ac:dyDescent="0.25">
      <c r="B66">
        <f t="shared" si="24"/>
        <v>2075</v>
      </c>
      <c r="C66" s="16">
        <f t="shared" si="24"/>
        <v>118</v>
      </c>
      <c r="D66">
        <f t="shared" ca="1" si="14"/>
        <v>0</v>
      </c>
      <c r="E66" s="117" t="str">
        <f t="shared" ca="1" si="15"/>
        <v/>
      </c>
      <c r="F66" s="117" t="str">
        <f t="shared" ca="1" si="16"/>
        <v/>
      </c>
      <c r="G66" s="118" t="str">
        <f t="shared" ca="1" si="17"/>
        <v/>
      </c>
      <c r="H66" s="119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7">
        <f t="shared" ca="1" si="20"/>
        <v>5.0999999999999997E-2</v>
      </c>
      <c r="R66" s="117">
        <f t="shared" ca="1" si="21"/>
        <v>0.02</v>
      </c>
      <c r="S66" s="118">
        <f t="shared" ca="1" si="8"/>
        <v>1</v>
      </c>
      <c r="T66" s="119">
        <f t="shared" ca="1" si="9"/>
        <v>0.54166666666666674</v>
      </c>
    </row>
    <row r="67" spans="2:20" x14ac:dyDescent="0.25">
      <c r="B67">
        <f t="shared" si="24"/>
        <v>2076</v>
      </c>
      <c r="C67" s="16">
        <f t="shared" si="24"/>
        <v>119</v>
      </c>
      <c r="D67">
        <f t="shared" ca="1" si="14"/>
        <v>0</v>
      </c>
      <c r="E67" s="117" t="str">
        <f t="shared" ca="1" si="15"/>
        <v/>
      </c>
      <c r="F67" s="117" t="str">
        <f t="shared" ca="1" si="16"/>
        <v/>
      </c>
      <c r="G67" s="118" t="str">
        <f t="shared" ca="1" si="17"/>
        <v/>
      </c>
      <c r="H67" s="119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7" t="str">
        <f t="shared" ca="1" si="20"/>
        <v/>
      </c>
      <c r="R67" s="117" t="str">
        <f t="shared" ca="1" si="21"/>
        <v/>
      </c>
      <c r="S67" s="118" t="str">
        <f t="shared" ca="1" si="8"/>
        <v/>
      </c>
      <c r="T67" s="119" t="str">
        <f t="shared" ca="1" si="9"/>
        <v/>
      </c>
    </row>
    <row r="68" spans="2:20" x14ac:dyDescent="0.25">
      <c r="B68">
        <f t="shared" si="24"/>
        <v>2077</v>
      </c>
      <c r="C68" s="16">
        <f t="shared" si="24"/>
        <v>120</v>
      </c>
      <c r="D68">
        <f t="shared" ca="1" si="14"/>
        <v>0</v>
      </c>
      <c r="E68" s="117" t="str">
        <f t="shared" ca="1" si="15"/>
        <v/>
      </c>
      <c r="F68" s="117" t="str">
        <f t="shared" ca="1" si="16"/>
        <v/>
      </c>
      <c r="G68" s="120" t="str">
        <f t="shared" ca="1" si="17"/>
        <v/>
      </c>
      <c r="H68" s="121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7" t="str">
        <f t="shared" ca="1" si="20"/>
        <v/>
      </c>
      <c r="R68" s="117" t="str">
        <f t="shared" ca="1" si="21"/>
        <v/>
      </c>
      <c r="S68" s="120" t="str">
        <f ca="1">IF(P68=0,"",IF(P68=1,1,1+S69*(1-P68)/(1+Q68)*(1+R68)))</f>
        <v/>
      </c>
      <c r="T68" s="121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dimension ref="A1:N69"/>
  <sheetViews>
    <sheetView topLeftCell="A19" zoomScale="90" zoomScaleNormal="90" workbookViewId="0">
      <selection activeCell="F9" sqref="F9"/>
    </sheetView>
  </sheetViews>
  <sheetFormatPr baseColWidth="10" defaultRowHeight="15" x14ac:dyDescent="0.25"/>
  <cols>
    <col min="2" max="2" width="20" customWidth="1"/>
    <col min="3" max="3" width="22.140625" customWidth="1"/>
    <col min="4" max="4" width="13.28515625" bestFit="1" customWidth="1"/>
    <col min="5" max="5" width="22.85546875" customWidth="1"/>
    <col min="8" max="8" width="13.28515625" bestFit="1" customWidth="1"/>
    <col min="10" max="10" width="26.140625" bestFit="1" customWidth="1"/>
    <col min="11" max="11" width="19.42578125" bestFit="1" customWidth="1"/>
  </cols>
  <sheetData>
    <row r="1" spans="1:14" x14ac:dyDescent="0.25">
      <c r="A1" t="s">
        <v>183</v>
      </c>
      <c r="J1" s="94" t="s">
        <v>146</v>
      </c>
      <c r="K1" s="150">
        <v>1</v>
      </c>
      <c r="L1" s="13"/>
      <c r="M1" s="13"/>
      <c r="N1" s="13"/>
    </row>
    <row r="2" spans="1:14" ht="15.75" thickBot="1" x14ac:dyDescent="0.3">
      <c r="J2" s="96" t="s">
        <v>147</v>
      </c>
      <c r="K2" s="151">
        <v>12</v>
      </c>
      <c r="L2" s="13"/>
      <c r="M2" s="13"/>
      <c r="N2" s="13"/>
    </row>
    <row r="3" spans="1:14" x14ac:dyDescent="0.25">
      <c r="B3" s="94" t="s">
        <v>29</v>
      </c>
      <c r="C3" s="150" t="s">
        <v>136</v>
      </c>
      <c r="E3" s="94" t="s">
        <v>135</v>
      </c>
      <c r="F3" s="150" t="s">
        <v>137</v>
      </c>
      <c r="J3" s="96" t="s">
        <v>145</v>
      </c>
      <c r="K3" s="151" t="s">
        <v>144</v>
      </c>
      <c r="L3" s="13"/>
      <c r="M3" s="13"/>
      <c r="N3" s="13"/>
    </row>
    <row r="4" spans="1:14" x14ac:dyDescent="0.25">
      <c r="B4" s="96" t="s">
        <v>132</v>
      </c>
      <c r="C4" s="133" t="s">
        <v>133</v>
      </c>
      <c r="E4" s="96" t="s">
        <v>132</v>
      </c>
      <c r="F4" s="133" t="s">
        <v>32</v>
      </c>
      <c r="J4" s="96" t="s">
        <v>179</v>
      </c>
      <c r="K4" s="151" t="s">
        <v>177</v>
      </c>
      <c r="L4" s="13"/>
      <c r="M4" s="13"/>
      <c r="N4" s="13"/>
    </row>
    <row r="5" spans="1:14" ht="15.75" thickBot="1" x14ac:dyDescent="0.3">
      <c r="B5" s="96"/>
      <c r="C5" s="133" t="s">
        <v>134</v>
      </c>
      <c r="E5" s="99"/>
      <c r="F5" s="149" t="s">
        <v>137</v>
      </c>
      <c r="J5" s="96" t="s">
        <v>148</v>
      </c>
      <c r="K5" s="133"/>
      <c r="L5" s="13"/>
      <c r="M5" s="13"/>
      <c r="N5" s="13"/>
    </row>
    <row r="6" spans="1:14" ht="15.75" thickBot="1" x14ac:dyDescent="0.3">
      <c r="B6" s="99"/>
      <c r="C6" s="149" t="s">
        <v>136</v>
      </c>
      <c r="J6" s="146" t="s">
        <v>149</v>
      </c>
      <c r="K6" s="151">
        <v>5</v>
      </c>
      <c r="L6" s="13"/>
      <c r="M6" s="13"/>
      <c r="N6" s="13"/>
    </row>
    <row r="7" spans="1:14" ht="15.75" thickBot="1" x14ac:dyDescent="0.3">
      <c r="J7" s="146" t="s">
        <v>150</v>
      </c>
      <c r="K7" s="152">
        <v>1</v>
      </c>
      <c r="L7" s="13"/>
      <c r="M7" s="13"/>
      <c r="N7" s="13"/>
    </row>
    <row r="8" spans="1:14" x14ac:dyDescent="0.25">
      <c r="B8" s="94" t="s">
        <v>161</v>
      </c>
      <c r="C8" s="150">
        <v>65</v>
      </c>
      <c r="E8" s="94" t="s">
        <v>162</v>
      </c>
      <c r="F8" s="150">
        <v>73</v>
      </c>
      <c r="J8" s="147" t="s">
        <v>151</v>
      </c>
      <c r="K8" s="153"/>
      <c r="L8" s="13"/>
      <c r="M8" s="13"/>
      <c r="N8" s="13"/>
    </row>
    <row r="9" spans="1:14" ht="15.75" thickBot="1" x14ac:dyDescent="0.3">
      <c r="B9" s="96" t="s">
        <v>163</v>
      </c>
      <c r="C9" s="151" t="s">
        <v>33</v>
      </c>
      <c r="E9" s="99" t="s">
        <v>164</v>
      </c>
      <c r="F9" s="155" t="s">
        <v>26</v>
      </c>
      <c r="J9" s="146" t="s">
        <v>152</v>
      </c>
      <c r="K9" s="151">
        <v>0</v>
      </c>
      <c r="L9" s="13"/>
      <c r="M9" s="13"/>
      <c r="N9" s="13"/>
    </row>
    <row r="10" spans="1:14" ht="15.75" thickBot="1" x14ac:dyDescent="0.3">
      <c r="B10" s="99" t="s">
        <v>139</v>
      </c>
      <c r="C10" s="155">
        <v>2022</v>
      </c>
      <c r="F10" s="80"/>
      <c r="J10" s="146" t="s">
        <v>153</v>
      </c>
      <c r="K10" s="152">
        <v>0.6</v>
      </c>
      <c r="L10" s="13"/>
      <c r="M10" s="13"/>
      <c r="N10" s="13"/>
    </row>
    <row r="11" spans="1:14" x14ac:dyDescent="0.25">
      <c r="F11" s="80"/>
      <c r="J11" s="147" t="s">
        <v>165</v>
      </c>
      <c r="K11" s="151">
        <v>1</v>
      </c>
      <c r="L11" s="13"/>
      <c r="M11" s="13"/>
      <c r="N11" s="13"/>
    </row>
    <row r="12" spans="1:14" ht="15.75" thickBot="1" x14ac:dyDescent="0.3">
      <c r="B12" t="s">
        <v>140</v>
      </c>
      <c r="C12" t="str">
        <f>CONCATENATE(C3,"-",F3,"-", C9)</f>
        <v>CPM-2014-Privée-mod-MI-F</v>
      </c>
      <c r="F12" t="s">
        <v>140</v>
      </c>
      <c r="G12" t="str">
        <f>CONCATENATE(C3,"-",F3,"-",F9)</f>
        <v>CPM-2014-Privée-mod-MI-M</v>
      </c>
      <c r="J12" s="148" t="s">
        <v>195</v>
      </c>
      <c r="K12" s="156">
        <v>0.6</v>
      </c>
      <c r="L12" s="13"/>
      <c r="M12" s="13"/>
      <c r="N12" s="13"/>
    </row>
    <row r="13" spans="1:14" ht="18" x14ac:dyDescent="0.3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5">
      <c r="B14">
        <f>C10</f>
        <v>2022</v>
      </c>
      <c r="C14" s="16">
        <f>C8</f>
        <v>65</v>
      </c>
      <c r="D14" s="82">
        <f ca="1">INDIRECT(ADDRESS(13+C14-IF($C$3=$C$6,57,60),4+B14-2014,1,1,$C$12))</f>
        <v>6.2714190026951812E-3</v>
      </c>
      <c r="F14">
        <f>C10</f>
        <v>2022</v>
      </c>
      <c r="G14" s="16">
        <f>F8</f>
        <v>73</v>
      </c>
      <c r="H14" s="82">
        <f ca="1">INDIRECT(ADDRESS(13+G14-IF($C$3=$C$6,57,60),4+F14-2014,1,1,$G$12))</f>
        <v>1.9246932176079187E-2</v>
      </c>
      <c r="J14" s="13"/>
      <c r="K14" s="13"/>
      <c r="L14" s="13"/>
      <c r="M14" s="13"/>
      <c r="N14" s="13"/>
    </row>
    <row r="15" spans="1:14" x14ac:dyDescent="0.25">
      <c r="B15">
        <f>B14+1</f>
        <v>2023</v>
      </c>
      <c r="C15" s="16">
        <f>C14+1</f>
        <v>66</v>
      </c>
      <c r="D15" s="82">
        <f t="shared" ref="D15:D69" ca="1" si="0">INDIRECT(ADDRESS(13+C15-IF($C$3=$C$6,57,60),4+B15-2014,1,1,$C$12))</f>
        <v>6.7475420014252302E-3</v>
      </c>
      <c r="F15">
        <f>F14+1</f>
        <v>2023</v>
      </c>
      <c r="G15" s="16">
        <f>G14+1</f>
        <v>74</v>
      </c>
      <c r="H15" s="82">
        <f t="shared" ref="H15:H69" ca="1" si="1">INDIRECT(ADDRESS(13+G15-IF($C$3=$C$6,57,60),4+F15-2014,1,1,$G$12))</f>
        <v>2.1110525100566234E-2</v>
      </c>
    </row>
    <row r="16" spans="1:14" x14ac:dyDescent="0.25">
      <c r="B16">
        <f t="shared" ref="B16:B69" si="2">B15+1</f>
        <v>2024</v>
      </c>
      <c r="C16" s="16">
        <f t="shared" ref="C16:C69" si="3">C15+1</f>
        <v>67</v>
      </c>
      <c r="D16" s="82">
        <f t="shared" ca="1" si="0"/>
        <v>7.2377516149551742E-3</v>
      </c>
      <c r="F16">
        <f t="shared" ref="F16:F69" si="4">F15+1</f>
        <v>2024</v>
      </c>
      <c r="G16" s="16">
        <f t="shared" ref="G16:G69" si="5">G15+1</f>
        <v>75</v>
      </c>
      <c r="H16" s="82">
        <f t="shared" ca="1" si="1"/>
        <v>2.3291373830541719E-2</v>
      </c>
    </row>
    <row r="17" spans="2:8" x14ac:dyDescent="0.25">
      <c r="B17">
        <f t="shared" si="2"/>
        <v>2025</v>
      </c>
      <c r="C17" s="16">
        <f t="shared" si="3"/>
        <v>68</v>
      </c>
      <c r="D17" s="82">
        <f t="shared" ca="1" si="0"/>
        <v>7.7720185301549897E-3</v>
      </c>
      <c r="F17">
        <f t="shared" si="4"/>
        <v>2025</v>
      </c>
      <c r="G17" s="16">
        <f t="shared" si="5"/>
        <v>76</v>
      </c>
      <c r="H17" s="82">
        <f t="shared" ca="1" si="1"/>
        <v>2.566221173331687E-2</v>
      </c>
    </row>
    <row r="18" spans="2:8" x14ac:dyDescent="0.25">
      <c r="B18">
        <f t="shared" si="2"/>
        <v>2026</v>
      </c>
      <c r="C18" s="16">
        <f t="shared" si="3"/>
        <v>69</v>
      </c>
      <c r="D18" s="82">
        <f t="shared" ca="1" si="0"/>
        <v>8.3767486053771788E-3</v>
      </c>
      <c r="F18">
        <f t="shared" si="4"/>
        <v>2026</v>
      </c>
      <c r="G18" s="16">
        <f t="shared" si="5"/>
        <v>77</v>
      </c>
      <c r="H18" s="82">
        <f t="shared" ca="1" si="1"/>
        <v>2.8367307759091433E-2</v>
      </c>
    </row>
    <row r="19" spans="2:8" x14ac:dyDescent="0.25">
      <c r="B19">
        <f t="shared" si="2"/>
        <v>2027</v>
      </c>
      <c r="C19" s="16">
        <f t="shared" si="3"/>
        <v>70</v>
      </c>
      <c r="D19" s="82">
        <f t="shared" ca="1" si="0"/>
        <v>9.0663409373361488E-3</v>
      </c>
      <c r="F19">
        <f t="shared" si="4"/>
        <v>2027</v>
      </c>
      <c r="G19" s="16">
        <f t="shared" si="5"/>
        <v>78</v>
      </c>
      <c r="H19" s="82">
        <f t="shared" ca="1" si="1"/>
        <v>3.1513752055508708E-2</v>
      </c>
    </row>
    <row r="20" spans="2:8" x14ac:dyDescent="0.25">
      <c r="B20">
        <f t="shared" si="2"/>
        <v>2028</v>
      </c>
      <c r="C20" s="16">
        <f t="shared" si="3"/>
        <v>71</v>
      </c>
      <c r="D20" s="82">
        <f t="shared" ca="1" si="0"/>
        <v>9.9192211446245526E-3</v>
      </c>
      <c r="F20">
        <f t="shared" si="4"/>
        <v>2028</v>
      </c>
      <c r="G20" s="16">
        <f t="shared" si="5"/>
        <v>79</v>
      </c>
      <c r="H20" s="82">
        <f t="shared" ca="1" si="1"/>
        <v>3.5088454128079261E-2</v>
      </c>
    </row>
    <row r="21" spans="2:8" x14ac:dyDescent="0.25">
      <c r="B21">
        <f t="shared" si="2"/>
        <v>2029</v>
      </c>
      <c r="C21" s="16">
        <f t="shared" si="3"/>
        <v>72</v>
      </c>
      <c r="D21" s="82">
        <f t="shared" ca="1" si="0"/>
        <v>1.087293134523259E-2</v>
      </c>
      <c r="F21">
        <f t="shared" si="4"/>
        <v>2029</v>
      </c>
      <c r="G21" s="16">
        <f t="shared" si="5"/>
        <v>80</v>
      </c>
      <c r="H21" s="82">
        <f t="shared" ca="1" si="1"/>
        <v>3.917760798277875E-2</v>
      </c>
    </row>
    <row r="22" spans="2:8" x14ac:dyDescent="0.25">
      <c r="B22">
        <f t="shared" si="2"/>
        <v>2030</v>
      </c>
      <c r="C22" s="16">
        <f t="shared" si="3"/>
        <v>73</v>
      </c>
      <c r="D22" s="82">
        <f t="shared" ca="1" si="0"/>
        <v>1.1871513713830358E-2</v>
      </c>
      <c r="F22">
        <f t="shared" si="4"/>
        <v>2030</v>
      </c>
      <c r="G22" s="16">
        <f t="shared" si="5"/>
        <v>81</v>
      </c>
      <c r="H22" s="82">
        <f t="shared" ca="1" si="1"/>
        <v>4.3404398954331902E-2</v>
      </c>
    </row>
    <row r="23" spans="2:8" x14ac:dyDescent="0.25">
      <c r="B23">
        <f t="shared" si="2"/>
        <v>2031</v>
      </c>
      <c r="C23" s="16">
        <f t="shared" si="3"/>
        <v>74</v>
      </c>
      <c r="D23" s="82">
        <f t="shared" ca="1" si="0"/>
        <v>1.3035794507045815E-2</v>
      </c>
      <c r="F23">
        <f t="shared" si="4"/>
        <v>2031</v>
      </c>
      <c r="G23" s="16">
        <f t="shared" si="5"/>
        <v>82</v>
      </c>
      <c r="H23" s="82">
        <f t="shared" ca="1" si="1"/>
        <v>4.8264905304834002E-2</v>
      </c>
    </row>
    <row r="24" spans="2:8" x14ac:dyDescent="0.25">
      <c r="B24">
        <f t="shared" si="2"/>
        <v>2032</v>
      </c>
      <c r="C24" s="16">
        <f t="shared" si="3"/>
        <v>75</v>
      </c>
      <c r="D24" s="82">
        <f t="shared" ca="1" si="0"/>
        <v>1.4386288222397858E-2</v>
      </c>
      <c r="F24">
        <f t="shared" si="4"/>
        <v>2032</v>
      </c>
      <c r="G24" s="16">
        <f t="shared" si="5"/>
        <v>83</v>
      </c>
      <c r="H24" s="82">
        <f t="shared" ca="1" si="1"/>
        <v>5.3770081700901633E-2</v>
      </c>
    </row>
    <row r="25" spans="2:8" x14ac:dyDescent="0.25">
      <c r="B25">
        <f t="shared" si="2"/>
        <v>2033</v>
      </c>
      <c r="C25" s="16">
        <f t="shared" si="3"/>
        <v>76</v>
      </c>
      <c r="D25" s="82">
        <f t="shared" ca="1" si="0"/>
        <v>1.5944165652413841E-2</v>
      </c>
      <c r="F25">
        <f t="shared" si="4"/>
        <v>2033</v>
      </c>
      <c r="G25" s="16">
        <f t="shared" si="5"/>
        <v>84</v>
      </c>
      <c r="H25" s="82">
        <f t="shared" ca="1" si="1"/>
        <v>6.0082304167197433E-2</v>
      </c>
    </row>
    <row r="26" spans="2:8" x14ac:dyDescent="0.25">
      <c r="B26">
        <f t="shared" si="2"/>
        <v>2034</v>
      </c>
      <c r="C26" s="16">
        <f t="shared" si="3"/>
        <v>77</v>
      </c>
      <c r="D26" s="82">
        <f t="shared" ca="1" si="0"/>
        <v>1.7760704286345502E-2</v>
      </c>
      <c r="F26">
        <f t="shared" si="4"/>
        <v>2034</v>
      </c>
      <c r="G26" s="16">
        <f t="shared" si="5"/>
        <v>85</v>
      </c>
      <c r="H26" s="82">
        <f t="shared" ca="1" si="1"/>
        <v>6.7015550423088835E-2</v>
      </c>
    </row>
    <row r="27" spans="2:8" x14ac:dyDescent="0.25">
      <c r="B27">
        <f t="shared" si="2"/>
        <v>2035</v>
      </c>
      <c r="C27" s="16">
        <f t="shared" si="3"/>
        <v>78</v>
      </c>
      <c r="D27" s="82">
        <f t="shared" ca="1" si="0"/>
        <v>1.9870003215885997E-2</v>
      </c>
      <c r="F27">
        <f t="shared" si="4"/>
        <v>2035</v>
      </c>
      <c r="G27" s="16">
        <f t="shared" si="5"/>
        <v>86</v>
      </c>
      <c r="H27" s="82">
        <f t="shared" ca="1" si="1"/>
        <v>7.4614183160716538E-2</v>
      </c>
    </row>
    <row r="28" spans="2:8" x14ac:dyDescent="0.25">
      <c r="B28">
        <f t="shared" si="2"/>
        <v>2036</v>
      </c>
      <c r="C28" s="16">
        <f t="shared" si="3"/>
        <v>79</v>
      </c>
      <c r="D28" s="82">
        <f t="shared" ca="1" si="0"/>
        <v>2.23361156996572E-2</v>
      </c>
      <c r="F28">
        <f t="shared" si="4"/>
        <v>2036</v>
      </c>
      <c r="G28" s="16">
        <f t="shared" si="5"/>
        <v>87</v>
      </c>
      <c r="H28" s="82">
        <f t="shared" ca="1" si="1"/>
        <v>8.3079391677884737E-2</v>
      </c>
    </row>
    <row r="29" spans="2:8" x14ac:dyDescent="0.25">
      <c r="B29">
        <f t="shared" si="2"/>
        <v>2037</v>
      </c>
      <c r="C29" s="16">
        <f t="shared" si="3"/>
        <v>80</v>
      </c>
      <c r="D29" s="82">
        <f t="shared" ca="1" si="0"/>
        <v>2.5311352737381897E-2</v>
      </c>
      <c r="F29">
        <f t="shared" si="4"/>
        <v>2037</v>
      </c>
      <c r="G29" s="16">
        <f t="shared" si="5"/>
        <v>88</v>
      </c>
      <c r="H29" s="82">
        <f t="shared" ca="1" si="1"/>
        <v>9.2084661672975812E-2</v>
      </c>
    </row>
    <row r="30" spans="2:8" x14ac:dyDescent="0.25">
      <c r="B30">
        <f t="shared" si="2"/>
        <v>2038</v>
      </c>
      <c r="C30" s="16">
        <f t="shared" si="3"/>
        <v>81</v>
      </c>
      <c r="D30" s="82">
        <f t="shared" ca="1" si="0"/>
        <v>2.8592109630666596E-2</v>
      </c>
      <c r="F30">
        <f t="shared" si="4"/>
        <v>2038</v>
      </c>
      <c r="G30" s="16">
        <f t="shared" si="5"/>
        <v>89</v>
      </c>
      <c r="H30" s="82">
        <f t="shared" ca="1" si="1"/>
        <v>0.10187423722379232</v>
      </c>
    </row>
    <row r="31" spans="2:8" x14ac:dyDescent="0.25">
      <c r="B31">
        <f t="shared" si="2"/>
        <v>2039</v>
      </c>
      <c r="C31" s="16">
        <f t="shared" si="3"/>
        <v>82</v>
      </c>
      <c r="D31" s="82">
        <f t="shared" ca="1" si="0"/>
        <v>3.2335971699648247E-2</v>
      </c>
      <c r="F31">
        <f t="shared" si="4"/>
        <v>2039</v>
      </c>
      <c r="G31" s="16">
        <f t="shared" si="5"/>
        <v>90</v>
      </c>
      <c r="H31" s="82">
        <f t="shared" ca="1" si="1"/>
        <v>0.11264944404585137</v>
      </c>
    </row>
    <row r="32" spans="2:8" x14ac:dyDescent="0.25">
      <c r="B32">
        <f t="shared" si="2"/>
        <v>2040</v>
      </c>
      <c r="C32" s="16">
        <f t="shared" si="3"/>
        <v>83</v>
      </c>
      <c r="D32" s="82">
        <f t="shared" ca="1" si="0"/>
        <v>3.6582259621893994E-2</v>
      </c>
      <c r="F32">
        <f t="shared" si="4"/>
        <v>2040</v>
      </c>
      <c r="G32" s="16">
        <f t="shared" si="5"/>
        <v>91</v>
      </c>
      <c r="H32" s="82">
        <f t="shared" ca="1" si="1"/>
        <v>0.12702194995687877</v>
      </c>
    </row>
    <row r="33" spans="2:8" x14ac:dyDescent="0.25">
      <c r="B33">
        <f t="shared" si="2"/>
        <v>2041</v>
      </c>
      <c r="C33" s="16">
        <f t="shared" si="3"/>
        <v>84</v>
      </c>
      <c r="D33" s="82">
        <f t="shared" ca="1" si="0"/>
        <v>4.1392500877640508E-2</v>
      </c>
      <c r="F33">
        <f t="shared" si="4"/>
        <v>2041</v>
      </c>
      <c r="G33" s="16">
        <f t="shared" si="5"/>
        <v>92</v>
      </c>
      <c r="H33" s="82">
        <f t="shared" ca="1" si="1"/>
        <v>0.1423588036441035</v>
      </c>
    </row>
    <row r="34" spans="2:8" x14ac:dyDescent="0.25">
      <c r="B34">
        <f t="shared" si="2"/>
        <v>2042</v>
      </c>
      <c r="C34" s="16">
        <f t="shared" si="3"/>
        <v>85</v>
      </c>
      <c r="D34" s="82">
        <f t="shared" ca="1" si="0"/>
        <v>4.6629328779107956E-2</v>
      </c>
      <c r="F34">
        <f t="shared" si="4"/>
        <v>2042</v>
      </c>
      <c r="G34" s="16">
        <f t="shared" si="5"/>
        <v>93</v>
      </c>
      <c r="H34" s="82">
        <f t="shared" ca="1" si="1"/>
        <v>0.16090333150327202</v>
      </c>
    </row>
    <row r="35" spans="2:8" x14ac:dyDescent="0.25">
      <c r="B35">
        <f t="shared" si="2"/>
        <v>2043</v>
      </c>
      <c r="C35" s="16">
        <f t="shared" si="3"/>
        <v>86</v>
      </c>
      <c r="D35" s="82">
        <f t="shared" ca="1" si="0"/>
        <v>5.1611350736434886E-2</v>
      </c>
      <c r="F35">
        <f t="shared" si="4"/>
        <v>2043</v>
      </c>
      <c r="G35" s="16">
        <f t="shared" si="5"/>
        <v>94</v>
      </c>
      <c r="H35" s="82">
        <f t="shared" ca="1" si="1"/>
        <v>0.18179988880787804</v>
      </c>
    </row>
    <row r="36" spans="2:8" x14ac:dyDescent="0.25">
      <c r="B36">
        <f t="shared" si="2"/>
        <v>2044</v>
      </c>
      <c r="C36" s="16">
        <f t="shared" si="3"/>
        <v>87</v>
      </c>
      <c r="D36" s="82">
        <f t="shared" ca="1" si="0"/>
        <v>5.7469018236466281E-2</v>
      </c>
      <c r="F36">
        <f t="shared" si="4"/>
        <v>2044</v>
      </c>
      <c r="G36" s="16">
        <f t="shared" si="5"/>
        <v>95</v>
      </c>
      <c r="H36" s="82">
        <f t="shared" ca="1" si="1"/>
        <v>0.20491664235727844</v>
      </c>
    </row>
    <row r="37" spans="2:8" x14ac:dyDescent="0.25">
      <c r="B37">
        <f t="shared" si="2"/>
        <v>2045</v>
      </c>
      <c r="C37" s="16">
        <f t="shared" si="3"/>
        <v>88</v>
      </c>
      <c r="D37" s="82">
        <f t="shared" ca="1" si="0"/>
        <v>6.3988987868996997E-2</v>
      </c>
      <c r="F37">
        <f t="shared" si="4"/>
        <v>2045</v>
      </c>
      <c r="G37" s="16">
        <f t="shared" si="5"/>
        <v>96</v>
      </c>
      <c r="H37" s="82">
        <f t="shared" ca="1" si="1"/>
        <v>0.22943481180369665</v>
      </c>
    </row>
    <row r="38" spans="2:8" x14ac:dyDescent="0.25">
      <c r="B38">
        <f t="shared" si="2"/>
        <v>2046</v>
      </c>
      <c r="C38" s="16">
        <f t="shared" si="3"/>
        <v>89</v>
      </c>
      <c r="D38" s="82">
        <f t="shared" ca="1" si="0"/>
        <v>7.1157306997596079E-2</v>
      </c>
      <c r="F38">
        <f t="shared" si="4"/>
        <v>2046</v>
      </c>
      <c r="G38" s="16">
        <f t="shared" si="5"/>
        <v>97</v>
      </c>
      <c r="H38" s="82">
        <f t="shared" ca="1" si="1"/>
        <v>0.25507125982531637</v>
      </c>
    </row>
    <row r="39" spans="2:8" x14ac:dyDescent="0.25">
      <c r="B39">
        <f t="shared" si="2"/>
        <v>2047</v>
      </c>
      <c r="C39" s="16">
        <f t="shared" si="3"/>
        <v>90</v>
      </c>
      <c r="D39" s="82">
        <f t="shared" ca="1" si="0"/>
        <v>7.8917828519479163E-2</v>
      </c>
      <c r="F39">
        <f t="shared" si="4"/>
        <v>2047</v>
      </c>
      <c r="G39" s="16">
        <f t="shared" si="5"/>
        <v>98</v>
      </c>
      <c r="H39" s="82">
        <f t="shared" ca="1" si="1"/>
        <v>0.28161542101929737</v>
      </c>
    </row>
    <row r="40" spans="2:8" x14ac:dyDescent="0.25">
      <c r="B40">
        <f t="shared" si="2"/>
        <v>2048</v>
      </c>
      <c r="C40" s="16">
        <f t="shared" si="3"/>
        <v>91</v>
      </c>
      <c r="D40" s="82">
        <f t="shared" ca="1" si="0"/>
        <v>9.0254757125149659E-2</v>
      </c>
      <c r="F40">
        <f t="shared" si="4"/>
        <v>2048</v>
      </c>
      <c r="G40" s="16">
        <f t="shared" si="5"/>
        <v>99</v>
      </c>
      <c r="H40" s="82">
        <f t="shared" ca="1" si="1"/>
        <v>0.30899427780577227</v>
      </c>
    </row>
    <row r="41" spans="2:8" x14ac:dyDescent="0.25">
      <c r="B41">
        <f t="shared" si="2"/>
        <v>2049</v>
      </c>
      <c r="C41" s="16">
        <f t="shared" si="3"/>
        <v>92</v>
      </c>
      <c r="D41" s="82">
        <f t="shared" ca="1" si="0"/>
        <v>0.10269395127142611</v>
      </c>
      <c r="F41">
        <f t="shared" si="4"/>
        <v>2049</v>
      </c>
      <c r="G41" s="16">
        <f t="shared" si="5"/>
        <v>100</v>
      </c>
      <c r="H41" s="82">
        <f t="shared" ca="1" si="1"/>
        <v>0.33739883418558692</v>
      </c>
    </row>
    <row r="42" spans="2:8" x14ac:dyDescent="0.25">
      <c r="B42">
        <f t="shared" si="2"/>
        <v>2050</v>
      </c>
      <c r="C42" s="16">
        <f t="shared" si="3"/>
        <v>93</v>
      </c>
      <c r="D42" s="82">
        <f t="shared" ca="1" si="0"/>
        <v>0.118429787481103</v>
      </c>
      <c r="F42">
        <f t="shared" si="4"/>
        <v>2050</v>
      </c>
      <c r="G42" s="16">
        <f t="shared" si="5"/>
        <v>101</v>
      </c>
      <c r="H42" s="82">
        <f t="shared" ca="1" si="1"/>
        <v>0.36317002167612361</v>
      </c>
    </row>
    <row r="43" spans="2:8" x14ac:dyDescent="0.25">
      <c r="B43">
        <f t="shared" si="2"/>
        <v>2051</v>
      </c>
      <c r="C43" s="16">
        <f t="shared" si="3"/>
        <v>94</v>
      </c>
      <c r="D43" s="82">
        <f t="shared" ca="1" si="0"/>
        <v>0.13540305597406924</v>
      </c>
      <c r="F43">
        <f t="shared" si="4"/>
        <v>2051</v>
      </c>
      <c r="G43" s="16">
        <f t="shared" si="5"/>
        <v>102</v>
      </c>
      <c r="H43" s="82">
        <f t="shared" ca="1" si="1"/>
        <v>0.39000581128726913</v>
      </c>
    </row>
    <row r="44" spans="2:8" x14ac:dyDescent="0.25">
      <c r="B44">
        <f t="shared" si="2"/>
        <v>2052</v>
      </c>
      <c r="C44" s="16">
        <f t="shared" si="3"/>
        <v>95</v>
      </c>
      <c r="D44" s="82">
        <f t="shared" ca="1" si="0"/>
        <v>0.15457263406456467</v>
      </c>
      <c r="F44">
        <f t="shared" si="4"/>
        <v>2052</v>
      </c>
      <c r="G44" s="16">
        <f t="shared" si="5"/>
        <v>103</v>
      </c>
      <c r="H44" s="82">
        <f t="shared" ca="1" si="1"/>
        <v>0.41866388970905105</v>
      </c>
    </row>
    <row r="45" spans="2:8" x14ac:dyDescent="0.25">
      <c r="B45">
        <f t="shared" si="2"/>
        <v>2053</v>
      </c>
      <c r="C45" s="16">
        <f t="shared" si="3"/>
        <v>96</v>
      </c>
      <c r="D45" s="82">
        <f t="shared" ca="1" si="0"/>
        <v>0.17701301774905229</v>
      </c>
      <c r="F45">
        <f t="shared" si="4"/>
        <v>2053</v>
      </c>
      <c r="G45" s="16">
        <f t="shared" si="5"/>
        <v>104</v>
      </c>
      <c r="H45" s="82">
        <f t="shared" ca="1" si="1"/>
        <v>0.4501530369865881</v>
      </c>
    </row>
    <row r="46" spans="2:8" x14ac:dyDescent="0.25">
      <c r="B46">
        <f t="shared" si="2"/>
        <v>2054</v>
      </c>
      <c r="C46" s="16">
        <f t="shared" si="3"/>
        <v>97</v>
      </c>
      <c r="D46" s="82">
        <f t="shared" ca="1" si="0"/>
        <v>0.20278666962380013</v>
      </c>
      <c r="F46">
        <f t="shared" si="4"/>
        <v>2054</v>
      </c>
      <c r="G46" s="16">
        <f t="shared" si="5"/>
        <v>105</v>
      </c>
      <c r="H46" s="82">
        <f t="shared" ca="1" si="1"/>
        <v>0.47904000000000002</v>
      </c>
    </row>
    <row r="47" spans="2:8" x14ac:dyDescent="0.25">
      <c r="B47">
        <f t="shared" si="2"/>
        <v>2055</v>
      </c>
      <c r="C47" s="16">
        <f t="shared" si="3"/>
        <v>98</v>
      </c>
      <c r="D47" s="82">
        <f t="shared" ca="1" si="0"/>
        <v>0.23060298353266165</v>
      </c>
      <c r="F47">
        <f t="shared" si="4"/>
        <v>2055</v>
      </c>
      <c r="G47" s="16">
        <f t="shared" si="5"/>
        <v>106</v>
      </c>
      <c r="H47" s="82">
        <f t="shared" ca="1" si="1"/>
        <v>0.49928</v>
      </c>
    </row>
    <row r="48" spans="2:8" x14ac:dyDescent="0.25">
      <c r="B48">
        <f t="shared" si="2"/>
        <v>2056</v>
      </c>
      <c r="C48" s="16">
        <f t="shared" si="3"/>
        <v>99</v>
      </c>
      <c r="D48" s="82">
        <f t="shared" ca="1" si="0"/>
        <v>0.25935358125709052</v>
      </c>
      <c r="F48">
        <f t="shared" si="4"/>
        <v>2056</v>
      </c>
      <c r="G48" s="16">
        <f t="shared" si="5"/>
        <v>107</v>
      </c>
      <c r="H48" s="82">
        <f t="shared" ca="1" si="1"/>
        <v>0.51949999999999996</v>
      </c>
    </row>
    <row r="49" spans="2:8" x14ac:dyDescent="0.25">
      <c r="B49">
        <f t="shared" si="2"/>
        <v>2057</v>
      </c>
      <c r="C49" s="16">
        <f t="shared" si="3"/>
        <v>100</v>
      </c>
      <c r="D49" s="82">
        <f t="shared" ca="1" si="0"/>
        <v>0.28840827452100593</v>
      </c>
      <c r="F49">
        <f t="shared" si="4"/>
        <v>2057</v>
      </c>
      <c r="G49" s="16">
        <f t="shared" si="5"/>
        <v>108</v>
      </c>
      <c r="H49" s="82">
        <f t="shared" ca="1" si="1"/>
        <v>0.53969999999999996</v>
      </c>
    </row>
    <row r="50" spans="2:8" x14ac:dyDescent="0.25">
      <c r="B50">
        <f t="shared" si="2"/>
        <v>2058</v>
      </c>
      <c r="C50" s="16">
        <f t="shared" si="3"/>
        <v>101</v>
      </c>
      <c r="D50" s="82">
        <f t="shared" ca="1" si="0"/>
        <v>0.31478951846363107</v>
      </c>
      <c r="F50">
        <f t="shared" si="4"/>
        <v>2058</v>
      </c>
      <c r="G50" s="16">
        <f t="shared" si="5"/>
        <v>109</v>
      </c>
      <c r="H50" s="82">
        <f t="shared" ca="1" si="1"/>
        <v>0.55986999999999998</v>
      </c>
    </row>
    <row r="51" spans="2:8" x14ac:dyDescent="0.25">
      <c r="B51">
        <f t="shared" si="2"/>
        <v>2059</v>
      </c>
      <c r="C51" s="16">
        <f t="shared" si="3"/>
        <v>102</v>
      </c>
      <c r="D51" s="82">
        <f t="shared" ca="1" si="0"/>
        <v>0.34029867103481437</v>
      </c>
      <c r="F51">
        <f t="shared" si="4"/>
        <v>2059</v>
      </c>
      <c r="G51" s="16">
        <f t="shared" si="5"/>
        <v>110</v>
      </c>
      <c r="H51" s="82">
        <f t="shared" ca="1" si="1"/>
        <v>0.57999999999999996</v>
      </c>
    </row>
    <row r="52" spans="2:8" x14ac:dyDescent="0.25">
      <c r="B52">
        <f t="shared" si="2"/>
        <v>2060</v>
      </c>
      <c r="C52" s="16">
        <f t="shared" si="3"/>
        <v>103</v>
      </c>
      <c r="D52" s="82">
        <f t="shared" ca="1" si="0"/>
        <v>0.36530947796226287</v>
      </c>
      <c r="F52">
        <f t="shared" si="4"/>
        <v>2060</v>
      </c>
      <c r="G52" s="16">
        <f t="shared" si="5"/>
        <v>111</v>
      </c>
      <c r="H52" s="82">
        <f t="shared" ca="1" si="1"/>
        <v>0.6</v>
      </c>
    </row>
    <row r="53" spans="2:8" x14ac:dyDescent="0.25">
      <c r="B53">
        <f t="shared" si="2"/>
        <v>2061</v>
      </c>
      <c r="C53" s="16">
        <f t="shared" si="3"/>
        <v>104</v>
      </c>
      <c r="D53" s="82">
        <f t="shared" ca="1" si="0"/>
        <v>0.39064770674007115</v>
      </c>
      <c r="F53">
        <f t="shared" si="4"/>
        <v>2061</v>
      </c>
      <c r="G53" s="16">
        <f t="shared" si="5"/>
        <v>112</v>
      </c>
      <c r="H53" s="82">
        <f t="shared" ca="1" si="1"/>
        <v>0.62</v>
      </c>
    </row>
    <row r="54" spans="2:8" x14ac:dyDescent="0.25">
      <c r="B54">
        <f t="shared" si="2"/>
        <v>2062</v>
      </c>
      <c r="C54" s="16">
        <f t="shared" si="3"/>
        <v>105</v>
      </c>
      <c r="D54" s="82">
        <f t="shared" ca="1" si="0"/>
        <v>0.41915999999999998</v>
      </c>
      <c r="F54">
        <f t="shared" si="4"/>
        <v>2062</v>
      </c>
      <c r="G54" s="16">
        <f t="shared" si="5"/>
        <v>113</v>
      </c>
      <c r="H54" s="82">
        <f t="shared" ca="1" si="1"/>
        <v>0.64</v>
      </c>
    </row>
    <row r="55" spans="2:8" x14ac:dyDescent="0.25">
      <c r="B55">
        <f t="shared" si="2"/>
        <v>2063</v>
      </c>
      <c r="C55" s="16">
        <f t="shared" si="3"/>
        <v>106</v>
      </c>
      <c r="D55" s="82">
        <f t="shared" ca="1" si="0"/>
        <v>0.43936999999999998</v>
      </c>
      <c r="F55">
        <f t="shared" si="4"/>
        <v>2063</v>
      </c>
      <c r="G55" s="16">
        <f t="shared" si="5"/>
        <v>114</v>
      </c>
      <c r="H55" s="82">
        <f t="shared" ca="1" si="1"/>
        <v>0.66</v>
      </c>
    </row>
    <row r="56" spans="2:8" x14ac:dyDescent="0.25">
      <c r="B56">
        <f t="shared" si="2"/>
        <v>2064</v>
      </c>
      <c r="C56" s="16">
        <f t="shared" si="3"/>
        <v>107</v>
      </c>
      <c r="D56" s="82">
        <f t="shared" ca="1" si="0"/>
        <v>0.45956000000000002</v>
      </c>
      <c r="F56">
        <f t="shared" si="4"/>
        <v>2064</v>
      </c>
      <c r="G56" s="16">
        <f t="shared" si="5"/>
        <v>115</v>
      </c>
      <c r="H56" s="82">
        <f t="shared" ca="1" si="1"/>
        <v>1</v>
      </c>
    </row>
    <row r="57" spans="2:8" x14ac:dyDescent="0.25">
      <c r="B57">
        <f t="shared" si="2"/>
        <v>2065</v>
      </c>
      <c r="C57" s="16">
        <f t="shared" si="3"/>
        <v>108</v>
      </c>
      <c r="D57" s="82">
        <f t="shared" ca="1" si="0"/>
        <v>0.47972999999999999</v>
      </c>
      <c r="F57">
        <f t="shared" si="4"/>
        <v>2065</v>
      </c>
      <c r="G57" s="16">
        <f t="shared" si="5"/>
        <v>116</v>
      </c>
      <c r="H57" s="82">
        <f t="shared" ca="1" si="1"/>
        <v>0</v>
      </c>
    </row>
    <row r="58" spans="2:8" x14ac:dyDescent="0.25">
      <c r="B58">
        <f t="shared" si="2"/>
        <v>2066</v>
      </c>
      <c r="C58" s="16">
        <f t="shared" si="3"/>
        <v>109</v>
      </c>
      <c r="D58" s="82">
        <f t="shared" ca="1" si="0"/>
        <v>0.50988</v>
      </c>
      <c r="F58">
        <f t="shared" si="4"/>
        <v>2066</v>
      </c>
      <c r="G58" s="16">
        <f t="shared" si="5"/>
        <v>117</v>
      </c>
      <c r="H58" s="82">
        <f t="shared" ca="1" si="1"/>
        <v>0</v>
      </c>
    </row>
    <row r="59" spans="2:8" x14ac:dyDescent="0.25">
      <c r="B59">
        <f t="shared" si="2"/>
        <v>2067</v>
      </c>
      <c r="C59" s="16">
        <f t="shared" si="3"/>
        <v>110</v>
      </c>
      <c r="D59" s="82">
        <f t="shared" ca="1" si="0"/>
        <v>0.53</v>
      </c>
      <c r="F59">
        <f t="shared" si="4"/>
        <v>2067</v>
      </c>
      <c r="G59" s="16">
        <f t="shared" si="5"/>
        <v>118</v>
      </c>
      <c r="H59" s="82">
        <f t="shared" ca="1" si="1"/>
        <v>0</v>
      </c>
    </row>
    <row r="60" spans="2:8" x14ac:dyDescent="0.25">
      <c r="B60">
        <f t="shared" si="2"/>
        <v>2068</v>
      </c>
      <c r="C60" s="16">
        <f t="shared" si="3"/>
        <v>111</v>
      </c>
      <c r="D60" s="82">
        <f t="shared" ca="1" si="0"/>
        <v>0.55000000000000004</v>
      </c>
      <c r="F60">
        <f t="shared" si="4"/>
        <v>2068</v>
      </c>
      <c r="G60" s="16">
        <f t="shared" si="5"/>
        <v>119</v>
      </c>
      <c r="H60" s="82">
        <f t="shared" ca="1" si="1"/>
        <v>0</v>
      </c>
    </row>
    <row r="61" spans="2:8" x14ac:dyDescent="0.25">
      <c r="B61">
        <f t="shared" si="2"/>
        <v>2069</v>
      </c>
      <c r="C61" s="16">
        <f t="shared" si="3"/>
        <v>112</v>
      </c>
      <c r="D61" s="82">
        <f t="shared" ca="1" si="0"/>
        <v>0.56999999999999995</v>
      </c>
      <c r="F61">
        <f t="shared" si="4"/>
        <v>2069</v>
      </c>
      <c r="G61" s="16">
        <f t="shared" si="5"/>
        <v>120</v>
      </c>
      <c r="H61" s="82">
        <f t="shared" ca="1" si="1"/>
        <v>0</v>
      </c>
    </row>
    <row r="62" spans="2:8" x14ac:dyDescent="0.25">
      <c r="B62">
        <f t="shared" si="2"/>
        <v>2070</v>
      </c>
      <c r="C62" s="16">
        <f t="shared" si="3"/>
        <v>113</v>
      </c>
      <c r="D62" s="82">
        <f t="shared" ca="1" si="0"/>
        <v>0.59</v>
      </c>
      <c r="F62">
        <f t="shared" si="4"/>
        <v>2070</v>
      </c>
      <c r="G62" s="16">
        <f t="shared" si="5"/>
        <v>121</v>
      </c>
      <c r="H62" s="82">
        <f t="shared" ca="1" si="1"/>
        <v>0</v>
      </c>
    </row>
    <row r="63" spans="2:8" x14ac:dyDescent="0.25">
      <c r="B63">
        <f t="shared" si="2"/>
        <v>2071</v>
      </c>
      <c r="C63" s="16">
        <f t="shared" si="3"/>
        <v>114</v>
      </c>
      <c r="D63" s="82">
        <f t="shared" ca="1" si="0"/>
        <v>0.61</v>
      </c>
      <c r="F63">
        <f t="shared" si="4"/>
        <v>2071</v>
      </c>
      <c r="G63" s="16">
        <f t="shared" si="5"/>
        <v>122</v>
      </c>
      <c r="H63" s="82">
        <f t="shared" ca="1" si="1"/>
        <v>0</v>
      </c>
    </row>
    <row r="64" spans="2:8" x14ac:dyDescent="0.25">
      <c r="B64">
        <f t="shared" si="2"/>
        <v>2072</v>
      </c>
      <c r="C64" s="16">
        <f t="shared" si="3"/>
        <v>115</v>
      </c>
      <c r="D64" s="82">
        <f t="shared" ca="1" si="0"/>
        <v>1</v>
      </c>
      <c r="F64">
        <f t="shared" si="4"/>
        <v>2072</v>
      </c>
      <c r="G64" s="16">
        <f t="shared" si="5"/>
        <v>123</v>
      </c>
      <c r="H64" s="82">
        <f t="shared" ca="1" si="1"/>
        <v>0</v>
      </c>
    </row>
    <row r="65" spans="2:8" x14ac:dyDescent="0.25">
      <c r="B65">
        <f t="shared" si="2"/>
        <v>2073</v>
      </c>
      <c r="C65" s="16">
        <f t="shared" si="3"/>
        <v>116</v>
      </c>
      <c r="D65" s="82">
        <f t="shared" ca="1" si="0"/>
        <v>0</v>
      </c>
      <c r="F65">
        <f t="shared" si="4"/>
        <v>2073</v>
      </c>
      <c r="G65" s="16">
        <f t="shared" si="5"/>
        <v>124</v>
      </c>
      <c r="H65" s="82">
        <f t="shared" ca="1" si="1"/>
        <v>0</v>
      </c>
    </row>
    <row r="66" spans="2:8" x14ac:dyDescent="0.25">
      <c r="B66">
        <f t="shared" si="2"/>
        <v>2074</v>
      </c>
      <c r="C66" s="16">
        <f t="shared" si="3"/>
        <v>117</v>
      </c>
      <c r="D66" s="82">
        <f t="shared" ca="1" si="0"/>
        <v>0</v>
      </c>
      <c r="F66">
        <f t="shared" si="4"/>
        <v>2074</v>
      </c>
      <c r="G66" s="16">
        <f t="shared" si="5"/>
        <v>125</v>
      </c>
      <c r="H66" s="82">
        <f t="shared" ca="1" si="1"/>
        <v>0</v>
      </c>
    </row>
    <row r="67" spans="2:8" x14ac:dyDescent="0.25">
      <c r="B67">
        <f t="shared" si="2"/>
        <v>2075</v>
      </c>
      <c r="C67" s="16">
        <f t="shared" si="3"/>
        <v>118</v>
      </c>
      <c r="D67" s="82">
        <f t="shared" ca="1" si="0"/>
        <v>0</v>
      </c>
      <c r="F67">
        <f t="shared" si="4"/>
        <v>2075</v>
      </c>
      <c r="G67" s="16">
        <f t="shared" si="5"/>
        <v>126</v>
      </c>
      <c r="H67" s="82">
        <f t="shared" ca="1" si="1"/>
        <v>0</v>
      </c>
    </row>
    <row r="68" spans="2:8" x14ac:dyDescent="0.25">
      <c r="B68">
        <f t="shared" si="2"/>
        <v>2076</v>
      </c>
      <c r="C68" s="16">
        <f t="shared" si="3"/>
        <v>119</v>
      </c>
      <c r="D68" s="82">
        <f t="shared" ca="1" si="0"/>
        <v>0</v>
      </c>
      <c r="F68">
        <f t="shared" si="4"/>
        <v>2076</v>
      </c>
      <c r="G68" s="16">
        <f t="shared" si="5"/>
        <v>127</v>
      </c>
      <c r="H68" s="82">
        <f t="shared" ca="1" si="1"/>
        <v>0</v>
      </c>
    </row>
    <row r="69" spans="2:8" x14ac:dyDescent="0.25">
      <c r="B69">
        <f t="shared" si="2"/>
        <v>2077</v>
      </c>
      <c r="C69" s="16">
        <f t="shared" si="3"/>
        <v>120</v>
      </c>
      <c r="D69" s="82">
        <f t="shared" ca="1" si="0"/>
        <v>0</v>
      </c>
      <c r="F69">
        <f t="shared" si="4"/>
        <v>2077</v>
      </c>
      <c r="G69" s="16">
        <f t="shared" si="5"/>
        <v>128</v>
      </c>
      <c r="H69" s="82">
        <f t="shared" ca="1" si="1"/>
        <v>0</v>
      </c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hypothèses'!$L$17:$M$17</xm:f>
          </x14:formula1>
          <xm:sqref>K4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dimension ref="B1:M88"/>
  <sheetViews>
    <sheetView zoomScale="83" zoomScaleNormal="100" workbookViewId="0">
      <selection activeCell="G18" sqref="G18"/>
    </sheetView>
  </sheetViews>
  <sheetFormatPr baseColWidth="10" defaultRowHeight="15" x14ac:dyDescent="0.25"/>
  <cols>
    <col min="2" max="2" width="26.42578125" customWidth="1"/>
    <col min="3" max="3" width="18.42578125" customWidth="1"/>
    <col min="4" max="4" width="14" customWidth="1"/>
    <col min="5" max="5" width="18.140625" customWidth="1"/>
    <col min="6" max="6" width="16.7109375" customWidth="1"/>
    <col min="7" max="7" width="11.28515625" customWidth="1"/>
    <col min="8" max="8" width="10.5703125" customWidth="1"/>
    <col min="12" max="12" width="16" customWidth="1"/>
    <col min="13" max="13" width="18.42578125" customWidth="1"/>
  </cols>
  <sheetData>
    <row r="1" spans="2:13" ht="15.75" thickBot="1" x14ac:dyDescent="0.3"/>
    <row r="2" spans="2:13" x14ac:dyDescent="0.25">
      <c r="B2" s="94" t="s">
        <v>146</v>
      </c>
      <c r="C2" s="150">
        <f>'Probabilités de décès'!K1</f>
        <v>1</v>
      </c>
    </row>
    <row r="3" spans="2:13" x14ac:dyDescent="0.25">
      <c r="B3" s="96" t="s">
        <v>147</v>
      </c>
      <c r="C3" s="151">
        <f>'Probabilités de décès'!K2</f>
        <v>12</v>
      </c>
    </row>
    <row r="4" spans="2:13" x14ac:dyDescent="0.25">
      <c r="B4" s="96" t="s">
        <v>145</v>
      </c>
      <c r="C4" s="151" t="str">
        <f>'Probabilités de décès'!K3</f>
        <v>Taux det. variables</v>
      </c>
    </row>
    <row r="5" spans="2:13" x14ac:dyDescent="0.25">
      <c r="B5" s="96" t="s">
        <v>179</v>
      </c>
      <c r="C5" s="151" t="str">
        <f>'Probabilités de décès'!K4</f>
        <v>Aucun</v>
      </c>
    </row>
    <row r="6" spans="2:13" x14ac:dyDescent="0.25">
      <c r="B6" s="96" t="s">
        <v>148</v>
      </c>
      <c r="C6" s="133"/>
    </row>
    <row r="7" spans="2:13" x14ac:dyDescent="0.25">
      <c r="B7" s="146" t="s">
        <v>149</v>
      </c>
      <c r="C7" s="151">
        <f>'Probabilités de décès'!K6</f>
        <v>5</v>
      </c>
    </row>
    <row r="8" spans="2:13" x14ac:dyDescent="0.25">
      <c r="B8" s="146" t="s">
        <v>150</v>
      </c>
      <c r="C8" s="152">
        <f>'Probabilités de décès'!K7</f>
        <v>1</v>
      </c>
    </row>
    <row r="9" spans="2:13" x14ac:dyDescent="0.25">
      <c r="B9" s="147" t="s">
        <v>151</v>
      </c>
      <c r="C9" s="153"/>
    </row>
    <row r="10" spans="2:13" x14ac:dyDescent="0.25">
      <c r="B10" s="146" t="s">
        <v>152</v>
      </c>
      <c r="C10" s="151">
        <f>'Probabilités de décès'!K9</f>
        <v>0</v>
      </c>
    </row>
    <row r="11" spans="2:13" x14ac:dyDescent="0.25">
      <c r="B11" s="146" t="s">
        <v>153</v>
      </c>
      <c r="C11" s="152">
        <f>'Probabilités de décès'!K10</f>
        <v>0.6</v>
      </c>
    </row>
    <row r="12" spans="2:13" x14ac:dyDescent="0.25">
      <c r="B12" s="147" t="s">
        <v>165</v>
      </c>
      <c r="C12" s="151">
        <f>'Probabilités de décès'!K11</f>
        <v>1</v>
      </c>
    </row>
    <row r="13" spans="2:13" ht="15.75" thickBot="1" x14ac:dyDescent="0.3">
      <c r="B13" s="148" t="s">
        <v>195</v>
      </c>
      <c r="C13" s="154">
        <f>'Probabilités de décès'!K12</f>
        <v>0.6</v>
      </c>
    </row>
    <row r="14" spans="2:13" ht="15.75" thickBot="1" x14ac:dyDescent="0.3"/>
    <row r="15" spans="2:13" ht="15.75" thickBot="1" x14ac:dyDescent="0.3">
      <c r="B15" s="198" t="s">
        <v>141</v>
      </c>
      <c r="C15" s="199"/>
      <c r="D15" s="199"/>
      <c r="E15" s="199"/>
      <c r="F15" s="199"/>
      <c r="G15" s="199"/>
      <c r="H15" s="200"/>
      <c r="J15" s="198" t="s">
        <v>41</v>
      </c>
      <c r="K15" s="199"/>
      <c r="L15" s="199"/>
      <c r="M15" s="200"/>
    </row>
    <row r="17" spans="2:13" ht="17.25" x14ac:dyDescent="0.25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</row>
    <row r="18" spans="2:13" x14ac:dyDescent="0.25">
      <c r="B18">
        <f>'Probabilités de décès'!C10</f>
        <v>2022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4.963913937489961E-2</v>
      </c>
      <c r="J18">
        <f>'Probabilités de décès'!B14</f>
        <v>2022</v>
      </c>
      <c r="K18">
        <v>1</v>
      </c>
      <c r="L18" s="81">
        <v>0</v>
      </c>
      <c r="M18" s="81">
        <v>0.02</v>
      </c>
    </row>
    <row r="19" spans="2:13" x14ac:dyDescent="0.25">
      <c r="B19">
        <f>B18+1</f>
        <v>2023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4.963913937489961E-2</v>
      </c>
      <c r="J19">
        <f>J18+1</f>
        <v>2023</v>
      </c>
      <c r="K19">
        <f>K18+1</f>
        <v>2</v>
      </c>
      <c r="L19" s="81">
        <v>0</v>
      </c>
      <c r="M19" s="81">
        <v>0.02</v>
      </c>
    </row>
    <row r="20" spans="2:13" x14ac:dyDescent="0.25">
      <c r="B20">
        <f t="shared" ref="B20:B83" si="2">B19+1</f>
        <v>2024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4.963913937489961E-2</v>
      </c>
      <c r="J20">
        <f t="shared" ref="J20:J83" si="5">J19+1</f>
        <v>2024</v>
      </c>
      <c r="K20">
        <f t="shared" ref="K20:K83" si="6">K19+1</f>
        <v>3</v>
      </c>
      <c r="L20" s="81">
        <v>0</v>
      </c>
      <c r="M20" s="81">
        <v>0.02</v>
      </c>
    </row>
    <row r="21" spans="2:13" x14ac:dyDescent="0.25">
      <c r="B21">
        <f t="shared" si="2"/>
        <v>2025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4.963913937489961E-2</v>
      </c>
      <c r="J21">
        <f t="shared" si="5"/>
        <v>2025</v>
      </c>
      <c r="K21">
        <f t="shared" si="6"/>
        <v>4</v>
      </c>
      <c r="L21" s="81">
        <v>0</v>
      </c>
      <c r="M21" s="81">
        <v>0.02</v>
      </c>
    </row>
    <row r="22" spans="2:13" x14ac:dyDescent="0.25">
      <c r="B22">
        <f t="shared" si="2"/>
        <v>2026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4.963913937489961E-2</v>
      </c>
      <c r="J22">
        <f t="shared" si="5"/>
        <v>2026</v>
      </c>
      <c r="K22">
        <f t="shared" si="6"/>
        <v>5</v>
      </c>
      <c r="L22" s="81">
        <v>0</v>
      </c>
      <c r="M22" s="81">
        <v>0.02</v>
      </c>
    </row>
    <row r="23" spans="2:13" x14ac:dyDescent="0.25">
      <c r="B23">
        <f t="shared" si="2"/>
        <v>2027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4.5999999999999999E-2</v>
      </c>
      <c r="G23" s="81">
        <f t="shared" si="4"/>
        <v>4.3977055449330782E-2</v>
      </c>
      <c r="H23" s="81">
        <f t="shared" si="1"/>
        <v>4.488919567503169E-2</v>
      </c>
      <c r="J23">
        <f t="shared" si="5"/>
        <v>2027</v>
      </c>
      <c r="K23">
        <f t="shared" si="6"/>
        <v>6</v>
      </c>
      <c r="L23" s="81">
        <v>0</v>
      </c>
      <c r="M23" s="81">
        <v>0.02</v>
      </c>
    </row>
    <row r="24" spans="2:13" x14ac:dyDescent="0.25">
      <c r="B24">
        <f t="shared" si="2"/>
        <v>2028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4.5999999999999999E-2</v>
      </c>
      <c r="G24" s="81">
        <f t="shared" si="4"/>
        <v>4.3977055449330782E-2</v>
      </c>
      <c r="H24" s="81">
        <f t="shared" si="1"/>
        <v>4.488919567503169E-2</v>
      </c>
      <c r="J24">
        <f t="shared" si="5"/>
        <v>2028</v>
      </c>
      <c r="K24">
        <f t="shared" si="6"/>
        <v>7</v>
      </c>
      <c r="L24" s="81">
        <v>0</v>
      </c>
      <c r="M24" s="81">
        <v>0.02</v>
      </c>
    </row>
    <row r="25" spans="2:13" x14ac:dyDescent="0.25">
      <c r="B25">
        <f t="shared" si="2"/>
        <v>2029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4.5999999999999999E-2</v>
      </c>
      <c r="G25" s="81">
        <f t="shared" si="4"/>
        <v>4.3977055449330782E-2</v>
      </c>
      <c r="H25" s="81">
        <f t="shared" si="1"/>
        <v>4.488919567503169E-2</v>
      </c>
      <c r="J25">
        <f t="shared" si="5"/>
        <v>2029</v>
      </c>
      <c r="K25">
        <f t="shared" si="6"/>
        <v>8</v>
      </c>
      <c r="L25" s="81">
        <v>0</v>
      </c>
      <c r="M25" s="81">
        <v>0.02</v>
      </c>
    </row>
    <row r="26" spans="2:13" x14ac:dyDescent="0.25">
      <c r="B26">
        <f t="shared" si="2"/>
        <v>2030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4.5999999999999999E-2</v>
      </c>
      <c r="G26" s="81">
        <f t="shared" si="4"/>
        <v>4.3977055449330782E-2</v>
      </c>
      <c r="H26" s="81">
        <f t="shared" si="1"/>
        <v>4.488919567503169E-2</v>
      </c>
      <c r="J26">
        <f t="shared" si="5"/>
        <v>2030</v>
      </c>
      <c r="K26">
        <f t="shared" si="6"/>
        <v>9</v>
      </c>
      <c r="L26" s="81">
        <v>0</v>
      </c>
      <c r="M26" s="81">
        <v>0.02</v>
      </c>
    </row>
    <row r="27" spans="2:13" x14ac:dyDescent="0.25">
      <c r="B27">
        <f t="shared" si="2"/>
        <v>2031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4.5999999999999999E-2</v>
      </c>
      <c r="G27" s="81">
        <f t="shared" si="4"/>
        <v>4.3977055449330782E-2</v>
      </c>
      <c r="H27" s="81">
        <f t="shared" si="1"/>
        <v>4.488919567503169E-2</v>
      </c>
      <c r="J27">
        <f t="shared" si="5"/>
        <v>2031</v>
      </c>
      <c r="K27">
        <f t="shared" si="6"/>
        <v>10</v>
      </c>
      <c r="L27" s="81">
        <v>0</v>
      </c>
      <c r="M27" s="81">
        <v>0.02</v>
      </c>
    </row>
    <row r="28" spans="2:13" x14ac:dyDescent="0.25">
      <c r="B28">
        <f t="shared" si="2"/>
        <v>2032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4.5999999999999999E-2</v>
      </c>
      <c r="G28" s="81">
        <f t="shared" si="4"/>
        <v>4.3977055449330782E-2</v>
      </c>
      <c r="H28" s="81">
        <f t="shared" si="1"/>
        <v>4.488919567503169E-2</v>
      </c>
      <c r="J28">
        <f t="shared" si="5"/>
        <v>2032</v>
      </c>
      <c r="K28">
        <f t="shared" si="6"/>
        <v>11</v>
      </c>
      <c r="L28" s="81">
        <v>0</v>
      </c>
      <c r="M28" s="81">
        <v>0.02</v>
      </c>
    </row>
    <row r="29" spans="2:13" x14ac:dyDescent="0.25">
      <c r="B29">
        <f t="shared" si="2"/>
        <v>2033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4.5999999999999999E-2</v>
      </c>
      <c r="G29" s="81">
        <f t="shared" si="4"/>
        <v>4.3977055449330782E-2</v>
      </c>
      <c r="H29" s="81">
        <f t="shared" si="1"/>
        <v>4.488919567503169E-2</v>
      </c>
      <c r="J29">
        <f t="shared" si="5"/>
        <v>2033</v>
      </c>
      <c r="K29">
        <f t="shared" si="6"/>
        <v>12</v>
      </c>
      <c r="L29" s="81">
        <v>0</v>
      </c>
      <c r="M29" s="81">
        <v>0.02</v>
      </c>
    </row>
    <row r="30" spans="2:13" x14ac:dyDescent="0.25">
      <c r="B30">
        <f t="shared" si="2"/>
        <v>2034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4.5999999999999999E-2</v>
      </c>
      <c r="G30" s="81">
        <f t="shared" si="4"/>
        <v>4.3977055449330782E-2</v>
      </c>
      <c r="H30" s="81">
        <f t="shared" si="1"/>
        <v>4.488919567503169E-2</v>
      </c>
      <c r="J30">
        <f t="shared" si="5"/>
        <v>2034</v>
      </c>
      <c r="K30">
        <f t="shared" si="6"/>
        <v>13</v>
      </c>
      <c r="L30" s="81">
        <v>0</v>
      </c>
      <c r="M30" s="81">
        <v>0.02</v>
      </c>
    </row>
    <row r="31" spans="2:13" x14ac:dyDescent="0.25">
      <c r="B31">
        <f t="shared" si="2"/>
        <v>2035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4.5999999999999999E-2</v>
      </c>
      <c r="G31" s="81">
        <f t="shared" si="4"/>
        <v>4.3977055449330782E-2</v>
      </c>
      <c r="H31" s="81">
        <f t="shared" si="1"/>
        <v>4.488919567503169E-2</v>
      </c>
      <c r="J31">
        <f t="shared" si="5"/>
        <v>2035</v>
      </c>
      <c r="K31">
        <f t="shared" si="6"/>
        <v>14</v>
      </c>
      <c r="L31" s="81">
        <v>0</v>
      </c>
      <c r="M31" s="81">
        <v>0.02</v>
      </c>
    </row>
    <row r="32" spans="2:13" x14ac:dyDescent="0.25">
      <c r="B32">
        <f t="shared" si="2"/>
        <v>2036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4.5999999999999999E-2</v>
      </c>
      <c r="G32" s="81">
        <f t="shared" si="4"/>
        <v>4.3977055449330782E-2</v>
      </c>
      <c r="H32" s="81">
        <f t="shared" si="1"/>
        <v>4.488919567503169E-2</v>
      </c>
      <c r="J32">
        <f t="shared" si="5"/>
        <v>2036</v>
      </c>
      <c r="K32">
        <f t="shared" si="6"/>
        <v>15</v>
      </c>
      <c r="L32" s="81">
        <v>0</v>
      </c>
      <c r="M32" s="81">
        <v>0.02</v>
      </c>
    </row>
    <row r="33" spans="2:13" x14ac:dyDescent="0.25">
      <c r="B33">
        <f t="shared" si="2"/>
        <v>2037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3.5999999999999997E-2</v>
      </c>
      <c r="G33" s="81">
        <f t="shared" si="4"/>
        <v>3.4749034749034742E-2</v>
      </c>
      <c r="H33" s="81">
        <f t="shared" si="1"/>
        <v>3.531507688220481E-2</v>
      </c>
      <c r="J33">
        <f t="shared" si="5"/>
        <v>2037</v>
      </c>
      <c r="K33">
        <f t="shared" si="6"/>
        <v>16</v>
      </c>
      <c r="L33" s="81">
        <v>0</v>
      </c>
      <c r="M33" s="81">
        <v>0.02</v>
      </c>
    </row>
    <row r="34" spans="2:13" x14ac:dyDescent="0.25">
      <c r="B34">
        <f t="shared" si="2"/>
        <v>2038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3.5999999999999997E-2</v>
      </c>
      <c r="G34" s="81">
        <f t="shared" si="4"/>
        <v>3.4749034749034742E-2</v>
      </c>
      <c r="H34" s="81">
        <f t="shared" si="1"/>
        <v>3.531507688220481E-2</v>
      </c>
      <c r="J34">
        <f t="shared" si="5"/>
        <v>2038</v>
      </c>
      <c r="K34">
        <f t="shared" si="6"/>
        <v>17</v>
      </c>
      <c r="L34" s="81">
        <v>0</v>
      </c>
      <c r="M34" s="81">
        <v>0.02</v>
      </c>
    </row>
    <row r="35" spans="2:13" x14ac:dyDescent="0.25">
      <c r="B35">
        <f t="shared" si="2"/>
        <v>2039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3.5999999999999997E-2</v>
      </c>
      <c r="G35" s="81">
        <f t="shared" si="4"/>
        <v>3.4749034749034742E-2</v>
      </c>
      <c r="H35" s="81">
        <f t="shared" si="1"/>
        <v>3.531507688220481E-2</v>
      </c>
      <c r="J35">
        <f t="shared" si="5"/>
        <v>2039</v>
      </c>
      <c r="K35">
        <f t="shared" si="6"/>
        <v>18</v>
      </c>
      <c r="L35" s="81">
        <v>0</v>
      </c>
      <c r="M35" s="81">
        <v>0.02</v>
      </c>
    </row>
    <row r="36" spans="2:13" x14ac:dyDescent="0.25">
      <c r="B36">
        <f t="shared" si="2"/>
        <v>2040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3.5999999999999997E-2</v>
      </c>
      <c r="G36" s="81">
        <f t="shared" si="4"/>
        <v>3.4749034749034742E-2</v>
      </c>
      <c r="H36" s="81">
        <f t="shared" si="1"/>
        <v>3.531507688220481E-2</v>
      </c>
      <c r="J36">
        <f t="shared" si="5"/>
        <v>2040</v>
      </c>
      <c r="K36">
        <f t="shared" si="6"/>
        <v>19</v>
      </c>
      <c r="L36" s="81">
        <v>0</v>
      </c>
      <c r="M36" s="81">
        <v>0.02</v>
      </c>
    </row>
    <row r="37" spans="2:13" x14ac:dyDescent="0.25">
      <c r="B37">
        <f t="shared" si="2"/>
        <v>2041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3.5999999999999997E-2</v>
      </c>
      <c r="G37" s="81">
        <f t="shared" si="4"/>
        <v>3.4749034749034742E-2</v>
      </c>
      <c r="H37" s="81">
        <f t="shared" si="1"/>
        <v>3.531507688220481E-2</v>
      </c>
      <c r="J37">
        <f t="shared" si="5"/>
        <v>2041</v>
      </c>
      <c r="K37">
        <f t="shared" si="6"/>
        <v>20</v>
      </c>
      <c r="L37" s="81">
        <v>0</v>
      </c>
      <c r="M37" s="81">
        <v>0.02</v>
      </c>
    </row>
    <row r="38" spans="2:13" x14ac:dyDescent="0.25">
      <c r="B38">
        <f t="shared" si="2"/>
        <v>2042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3.5999999999999997E-2</v>
      </c>
      <c r="G38" s="81">
        <f t="shared" si="4"/>
        <v>3.4749034749034742E-2</v>
      </c>
      <c r="H38" s="81">
        <f t="shared" si="1"/>
        <v>3.531507688220481E-2</v>
      </c>
      <c r="J38">
        <f t="shared" si="5"/>
        <v>2042</v>
      </c>
      <c r="K38">
        <f t="shared" si="6"/>
        <v>21</v>
      </c>
      <c r="L38" s="81">
        <v>0</v>
      </c>
      <c r="M38" s="81">
        <v>0.02</v>
      </c>
    </row>
    <row r="39" spans="2:13" x14ac:dyDescent="0.25">
      <c r="B39">
        <f t="shared" si="2"/>
        <v>2043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3.5999999999999997E-2</v>
      </c>
      <c r="G39" s="81">
        <f t="shared" si="4"/>
        <v>3.4749034749034742E-2</v>
      </c>
      <c r="H39" s="81">
        <f t="shared" si="1"/>
        <v>3.531507688220481E-2</v>
      </c>
      <c r="J39">
        <f t="shared" si="5"/>
        <v>2043</v>
      </c>
      <c r="K39">
        <f t="shared" si="6"/>
        <v>22</v>
      </c>
      <c r="L39" s="81">
        <v>0</v>
      </c>
      <c r="M39" s="81">
        <v>0.02</v>
      </c>
    </row>
    <row r="40" spans="2:13" x14ac:dyDescent="0.25">
      <c r="B40">
        <f t="shared" si="2"/>
        <v>2044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3.5999999999999997E-2</v>
      </c>
      <c r="G40" s="81">
        <f t="shared" si="4"/>
        <v>3.4749034749034742E-2</v>
      </c>
      <c r="H40" s="81">
        <f t="shared" si="1"/>
        <v>3.531507688220481E-2</v>
      </c>
      <c r="J40">
        <f t="shared" si="5"/>
        <v>2044</v>
      </c>
      <c r="K40">
        <f t="shared" si="6"/>
        <v>23</v>
      </c>
      <c r="L40" s="81">
        <v>0</v>
      </c>
      <c r="M40" s="81">
        <v>0.02</v>
      </c>
    </row>
    <row r="41" spans="2:13" x14ac:dyDescent="0.25">
      <c r="B41">
        <f t="shared" si="2"/>
        <v>2045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3.5999999999999997E-2</v>
      </c>
      <c r="G41" s="81">
        <f t="shared" si="4"/>
        <v>3.4749034749034742E-2</v>
      </c>
      <c r="H41" s="81">
        <f t="shared" si="1"/>
        <v>3.531507688220481E-2</v>
      </c>
      <c r="J41">
        <f t="shared" si="5"/>
        <v>2045</v>
      </c>
      <c r="K41">
        <f t="shared" si="6"/>
        <v>24</v>
      </c>
      <c r="L41" s="81">
        <v>0</v>
      </c>
      <c r="M41" s="81">
        <v>0.02</v>
      </c>
    </row>
    <row r="42" spans="2:13" x14ac:dyDescent="0.25">
      <c r="B42">
        <f t="shared" si="2"/>
        <v>2046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3.5999999999999997E-2</v>
      </c>
      <c r="G42" s="81">
        <f t="shared" si="4"/>
        <v>3.4749034749034742E-2</v>
      </c>
      <c r="H42" s="81">
        <f t="shared" si="1"/>
        <v>3.531507688220481E-2</v>
      </c>
      <c r="J42">
        <f t="shared" si="5"/>
        <v>2046</v>
      </c>
      <c r="K42">
        <f t="shared" si="6"/>
        <v>25</v>
      </c>
      <c r="L42" s="81">
        <v>0</v>
      </c>
      <c r="M42" s="81">
        <v>0.02</v>
      </c>
    </row>
    <row r="43" spans="2:13" x14ac:dyDescent="0.25">
      <c r="B43">
        <f t="shared" si="2"/>
        <v>2047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3.5999999999999997E-2</v>
      </c>
      <c r="G43" s="81">
        <f t="shared" si="4"/>
        <v>3.4749034749034742E-2</v>
      </c>
      <c r="H43" s="81">
        <f t="shared" si="1"/>
        <v>3.531507688220481E-2</v>
      </c>
      <c r="J43">
        <f t="shared" si="5"/>
        <v>2047</v>
      </c>
      <c r="K43">
        <f t="shared" si="6"/>
        <v>26</v>
      </c>
      <c r="L43" s="81">
        <v>0</v>
      </c>
      <c r="M43" s="81">
        <v>0.02</v>
      </c>
    </row>
    <row r="44" spans="2:13" x14ac:dyDescent="0.25">
      <c r="B44">
        <f t="shared" si="2"/>
        <v>2048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3.5999999999999997E-2</v>
      </c>
      <c r="G44" s="81">
        <f t="shared" si="4"/>
        <v>3.4749034749034742E-2</v>
      </c>
      <c r="H44" s="81">
        <f t="shared" si="1"/>
        <v>3.531507688220481E-2</v>
      </c>
      <c r="J44">
        <f t="shared" si="5"/>
        <v>2048</v>
      </c>
      <c r="K44">
        <f t="shared" si="6"/>
        <v>27</v>
      </c>
      <c r="L44" s="81">
        <v>0</v>
      </c>
      <c r="M44" s="81">
        <v>0.02</v>
      </c>
    </row>
    <row r="45" spans="2:13" x14ac:dyDescent="0.25">
      <c r="B45">
        <f t="shared" si="2"/>
        <v>2049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3.5999999999999997E-2</v>
      </c>
      <c r="G45" s="81">
        <f t="shared" si="4"/>
        <v>3.4749034749034742E-2</v>
      </c>
      <c r="H45" s="81">
        <f t="shared" si="1"/>
        <v>3.531507688220481E-2</v>
      </c>
      <c r="J45">
        <f t="shared" si="5"/>
        <v>2049</v>
      </c>
      <c r="K45">
        <f t="shared" si="6"/>
        <v>28</v>
      </c>
      <c r="L45" s="81">
        <v>0</v>
      </c>
      <c r="M45" s="81">
        <v>0.02</v>
      </c>
    </row>
    <row r="46" spans="2:13" x14ac:dyDescent="0.25">
      <c r="B46">
        <f t="shared" si="2"/>
        <v>2050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3.5999999999999997E-2</v>
      </c>
      <c r="G46" s="81">
        <f t="shared" si="4"/>
        <v>3.4749034749034742E-2</v>
      </c>
      <c r="H46" s="81">
        <f t="shared" si="1"/>
        <v>3.531507688220481E-2</v>
      </c>
      <c r="J46">
        <f t="shared" si="5"/>
        <v>2050</v>
      </c>
      <c r="K46">
        <f t="shared" si="6"/>
        <v>29</v>
      </c>
      <c r="L46" s="81">
        <v>0</v>
      </c>
      <c r="M46" s="81">
        <v>0.02</v>
      </c>
    </row>
    <row r="47" spans="2:13" x14ac:dyDescent="0.25">
      <c r="B47">
        <f t="shared" si="2"/>
        <v>2051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3.5999999999999997E-2</v>
      </c>
      <c r="G47" s="81">
        <f t="shared" si="4"/>
        <v>3.4749034749034742E-2</v>
      </c>
      <c r="H47" s="81">
        <f t="shared" si="1"/>
        <v>3.531507688220481E-2</v>
      </c>
      <c r="J47">
        <f t="shared" si="5"/>
        <v>2051</v>
      </c>
      <c r="K47">
        <f t="shared" si="6"/>
        <v>30</v>
      </c>
      <c r="L47" s="81">
        <v>0</v>
      </c>
      <c r="M47" s="81">
        <v>0.02</v>
      </c>
    </row>
    <row r="48" spans="2:13" x14ac:dyDescent="0.25">
      <c r="B48">
        <f t="shared" si="2"/>
        <v>2052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3.5999999999999997E-2</v>
      </c>
      <c r="G48" s="81">
        <f t="shared" si="4"/>
        <v>3.4749034749034742E-2</v>
      </c>
      <c r="H48" s="81">
        <f t="shared" si="1"/>
        <v>3.531507688220481E-2</v>
      </c>
      <c r="J48">
        <f t="shared" si="5"/>
        <v>2052</v>
      </c>
      <c r="K48">
        <f t="shared" si="6"/>
        <v>31</v>
      </c>
      <c r="L48" s="81">
        <v>0</v>
      </c>
      <c r="M48" s="81">
        <v>0.02</v>
      </c>
    </row>
    <row r="49" spans="2:13" x14ac:dyDescent="0.25">
      <c r="B49">
        <f t="shared" si="2"/>
        <v>2053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3.5999999999999997E-2</v>
      </c>
      <c r="G49" s="81">
        <f t="shared" si="4"/>
        <v>3.4749034749034742E-2</v>
      </c>
      <c r="H49" s="81">
        <f t="shared" si="1"/>
        <v>3.531507688220481E-2</v>
      </c>
      <c r="J49">
        <f t="shared" si="5"/>
        <v>2053</v>
      </c>
      <c r="K49">
        <f t="shared" si="6"/>
        <v>32</v>
      </c>
      <c r="L49" s="81">
        <v>0</v>
      </c>
      <c r="M49" s="81">
        <v>0.02</v>
      </c>
    </row>
    <row r="50" spans="2:13" x14ac:dyDescent="0.25">
      <c r="B50">
        <f t="shared" si="2"/>
        <v>2054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3.5999999999999997E-2</v>
      </c>
      <c r="G50" s="81">
        <f t="shared" si="4"/>
        <v>3.4749034749034742E-2</v>
      </c>
      <c r="H50" s="81">
        <f t="shared" si="1"/>
        <v>3.531507688220481E-2</v>
      </c>
      <c r="J50">
        <f t="shared" si="5"/>
        <v>2054</v>
      </c>
      <c r="K50">
        <f t="shared" si="6"/>
        <v>33</v>
      </c>
      <c r="L50" s="81">
        <v>0</v>
      </c>
      <c r="M50" s="81">
        <v>0.02</v>
      </c>
    </row>
    <row r="51" spans="2:13" x14ac:dyDescent="0.25">
      <c r="B51">
        <f t="shared" si="2"/>
        <v>2055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3.5999999999999997E-2</v>
      </c>
      <c r="G51" s="81">
        <f t="shared" si="4"/>
        <v>3.4749034749034742E-2</v>
      </c>
      <c r="H51" s="81">
        <f t="shared" si="1"/>
        <v>3.531507688220481E-2</v>
      </c>
      <c r="J51">
        <f t="shared" si="5"/>
        <v>2055</v>
      </c>
      <c r="K51">
        <f t="shared" si="6"/>
        <v>34</v>
      </c>
      <c r="L51" s="81">
        <v>0</v>
      </c>
      <c r="M51" s="81">
        <v>0.02</v>
      </c>
    </row>
    <row r="52" spans="2:13" x14ac:dyDescent="0.25">
      <c r="B52">
        <f t="shared" si="2"/>
        <v>2056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3.5999999999999997E-2</v>
      </c>
      <c r="G52" s="81">
        <f t="shared" si="4"/>
        <v>3.4749034749034742E-2</v>
      </c>
      <c r="H52" s="81">
        <f t="shared" si="1"/>
        <v>3.531507688220481E-2</v>
      </c>
      <c r="J52">
        <f t="shared" si="5"/>
        <v>2056</v>
      </c>
      <c r="K52">
        <f t="shared" si="6"/>
        <v>35</v>
      </c>
      <c r="L52" s="81">
        <v>0</v>
      </c>
      <c r="M52" s="81">
        <v>0.02</v>
      </c>
    </row>
    <row r="53" spans="2:13" x14ac:dyDescent="0.25">
      <c r="B53">
        <f t="shared" si="2"/>
        <v>2057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3.5999999999999997E-2</v>
      </c>
      <c r="G53" s="81">
        <f t="shared" si="4"/>
        <v>3.4749034749034742E-2</v>
      </c>
      <c r="H53" s="81">
        <f t="shared" si="1"/>
        <v>3.531507688220481E-2</v>
      </c>
      <c r="J53">
        <f t="shared" si="5"/>
        <v>2057</v>
      </c>
      <c r="K53">
        <f t="shared" si="6"/>
        <v>36</v>
      </c>
      <c r="L53" s="81">
        <v>0</v>
      </c>
      <c r="M53" s="81">
        <v>0.02</v>
      </c>
    </row>
    <row r="54" spans="2:13" x14ac:dyDescent="0.25">
      <c r="B54">
        <f t="shared" si="2"/>
        <v>2058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3.5999999999999997E-2</v>
      </c>
      <c r="G54" s="81">
        <f t="shared" si="4"/>
        <v>3.4749034749034742E-2</v>
      </c>
      <c r="H54" s="81">
        <f t="shared" si="1"/>
        <v>3.531507688220481E-2</v>
      </c>
      <c r="J54">
        <f t="shared" si="5"/>
        <v>2058</v>
      </c>
      <c r="K54">
        <f t="shared" si="6"/>
        <v>37</v>
      </c>
      <c r="L54" s="81">
        <v>0</v>
      </c>
      <c r="M54" s="81">
        <v>0.02</v>
      </c>
    </row>
    <row r="55" spans="2:13" x14ac:dyDescent="0.25">
      <c r="B55">
        <f t="shared" si="2"/>
        <v>2059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3.5999999999999997E-2</v>
      </c>
      <c r="G55" s="81">
        <f t="shared" si="4"/>
        <v>3.4749034749034742E-2</v>
      </c>
      <c r="H55" s="81">
        <f t="shared" si="1"/>
        <v>3.531507688220481E-2</v>
      </c>
      <c r="J55">
        <f t="shared" si="5"/>
        <v>2059</v>
      </c>
      <c r="K55">
        <f t="shared" si="6"/>
        <v>38</v>
      </c>
      <c r="L55" s="81">
        <v>0</v>
      </c>
      <c r="M55" s="81">
        <v>0.02</v>
      </c>
    </row>
    <row r="56" spans="2:13" x14ac:dyDescent="0.25">
      <c r="B56">
        <f t="shared" si="2"/>
        <v>2060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3.5999999999999997E-2</v>
      </c>
      <c r="G56" s="81">
        <f t="shared" si="4"/>
        <v>3.4749034749034742E-2</v>
      </c>
      <c r="H56" s="81">
        <f t="shared" si="1"/>
        <v>3.531507688220481E-2</v>
      </c>
      <c r="J56">
        <f t="shared" si="5"/>
        <v>2060</v>
      </c>
      <c r="K56">
        <f t="shared" si="6"/>
        <v>39</v>
      </c>
      <c r="L56" s="81">
        <v>0</v>
      </c>
      <c r="M56" s="81">
        <v>0.02</v>
      </c>
    </row>
    <row r="57" spans="2:13" x14ac:dyDescent="0.25">
      <c r="B57">
        <f t="shared" si="2"/>
        <v>2061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3.5999999999999997E-2</v>
      </c>
      <c r="G57" s="81">
        <f t="shared" si="4"/>
        <v>3.4749034749034742E-2</v>
      </c>
      <c r="H57" s="81">
        <f t="shared" si="1"/>
        <v>3.531507688220481E-2</v>
      </c>
      <c r="J57">
        <f t="shared" si="5"/>
        <v>2061</v>
      </c>
      <c r="K57">
        <f t="shared" si="6"/>
        <v>40</v>
      </c>
      <c r="L57" s="81">
        <v>0</v>
      </c>
      <c r="M57" s="81">
        <v>0.02</v>
      </c>
    </row>
    <row r="58" spans="2:13" x14ac:dyDescent="0.25">
      <c r="B58">
        <f t="shared" si="2"/>
        <v>2062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3.5999999999999997E-2</v>
      </c>
      <c r="G58" s="81">
        <f t="shared" si="4"/>
        <v>3.4749034749034742E-2</v>
      </c>
      <c r="H58" s="81">
        <f t="shared" si="1"/>
        <v>3.531507688220481E-2</v>
      </c>
      <c r="J58">
        <f t="shared" si="5"/>
        <v>2062</v>
      </c>
      <c r="K58">
        <f t="shared" si="6"/>
        <v>41</v>
      </c>
      <c r="L58" s="81">
        <v>0</v>
      </c>
      <c r="M58" s="81">
        <v>0.02</v>
      </c>
    </row>
    <row r="59" spans="2:13" x14ac:dyDescent="0.25">
      <c r="B59">
        <f t="shared" si="2"/>
        <v>2063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3.5999999999999997E-2</v>
      </c>
      <c r="G59" s="81">
        <f t="shared" si="4"/>
        <v>3.4749034749034742E-2</v>
      </c>
      <c r="H59" s="81">
        <f t="shared" si="1"/>
        <v>3.531507688220481E-2</v>
      </c>
      <c r="J59">
        <f t="shared" si="5"/>
        <v>2063</v>
      </c>
      <c r="K59">
        <f t="shared" si="6"/>
        <v>42</v>
      </c>
      <c r="L59" s="81">
        <v>0</v>
      </c>
      <c r="M59" s="81">
        <v>0.02</v>
      </c>
    </row>
    <row r="60" spans="2:13" x14ac:dyDescent="0.25">
      <c r="B60">
        <f t="shared" si="2"/>
        <v>2064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3.5999999999999997E-2</v>
      </c>
      <c r="G60" s="81">
        <f t="shared" si="4"/>
        <v>3.4749034749034742E-2</v>
      </c>
      <c r="H60" s="81">
        <f t="shared" si="1"/>
        <v>3.531507688220481E-2</v>
      </c>
      <c r="J60">
        <f t="shared" si="5"/>
        <v>2064</v>
      </c>
      <c r="K60">
        <f t="shared" si="6"/>
        <v>43</v>
      </c>
      <c r="L60" s="81">
        <v>0</v>
      </c>
      <c r="M60" s="81">
        <v>0.02</v>
      </c>
    </row>
    <row r="61" spans="2:13" x14ac:dyDescent="0.25">
      <c r="B61">
        <f t="shared" si="2"/>
        <v>2065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3.5999999999999997E-2</v>
      </c>
      <c r="G61" s="81">
        <f t="shared" si="4"/>
        <v>3.4749034749034742E-2</v>
      </c>
      <c r="H61" s="81">
        <f t="shared" si="1"/>
        <v>3.531507688220481E-2</v>
      </c>
      <c r="J61">
        <f t="shared" si="5"/>
        <v>2065</v>
      </c>
      <c r="K61">
        <f t="shared" si="6"/>
        <v>44</v>
      </c>
      <c r="L61" s="81">
        <v>0</v>
      </c>
      <c r="M61" s="81">
        <v>0.02</v>
      </c>
    </row>
    <row r="62" spans="2:13" x14ac:dyDescent="0.25">
      <c r="B62">
        <f t="shared" si="2"/>
        <v>2066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3.5999999999999997E-2</v>
      </c>
      <c r="G62" s="81">
        <f t="shared" si="4"/>
        <v>3.4749034749034742E-2</v>
      </c>
      <c r="H62" s="81">
        <f t="shared" si="1"/>
        <v>3.531507688220481E-2</v>
      </c>
      <c r="J62">
        <f t="shared" si="5"/>
        <v>2066</v>
      </c>
      <c r="K62">
        <f t="shared" si="6"/>
        <v>45</v>
      </c>
      <c r="L62" s="81">
        <v>0</v>
      </c>
      <c r="M62" s="81">
        <v>0.02</v>
      </c>
    </row>
    <row r="63" spans="2:13" x14ac:dyDescent="0.25">
      <c r="B63">
        <f t="shared" si="2"/>
        <v>2067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3.5999999999999997E-2</v>
      </c>
      <c r="G63" s="81">
        <f t="shared" si="4"/>
        <v>3.4749034749034742E-2</v>
      </c>
      <c r="H63" s="81">
        <f t="shared" si="1"/>
        <v>3.531507688220481E-2</v>
      </c>
      <c r="J63">
        <f t="shared" si="5"/>
        <v>2067</v>
      </c>
      <c r="K63">
        <f t="shared" si="6"/>
        <v>46</v>
      </c>
      <c r="L63" s="81">
        <v>0</v>
      </c>
      <c r="M63" s="81">
        <v>0.02</v>
      </c>
    </row>
    <row r="64" spans="2:13" x14ac:dyDescent="0.25">
      <c r="B64">
        <f t="shared" si="2"/>
        <v>2068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3.5999999999999997E-2</v>
      </c>
      <c r="G64" s="81">
        <f t="shared" si="4"/>
        <v>3.4749034749034742E-2</v>
      </c>
      <c r="H64" s="81">
        <f t="shared" si="1"/>
        <v>3.531507688220481E-2</v>
      </c>
      <c r="J64">
        <f t="shared" si="5"/>
        <v>2068</v>
      </c>
      <c r="K64">
        <f t="shared" si="6"/>
        <v>47</v>
      </c>
      <c r="L64" s="81">
        <v>0</v>
      </c>
      <c r="M64" s="81">
        <v>0.02</v>
      </c>
    </row>
    <row r="65" spans="2:13" x14ac:dyDescent="0.25">
      <c r="B65">
        <f t="shared" si="2"/>
        <v>2069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3.5999999999999997E-2</v>
      </c>
      <c r="G65" s="81">
        <f t="shared" si="4"/>
        <v>3.4749034749034742E-2</v>
      </c>
      <c r="H65" s="81">
        <f t="shared" si="1"/>
        <v>3.531507688220481E-2</v>
      </c>
      <c r="J65">
        <f t="shared" si="5"/>
        <v>2069</v>
      </c>
      <c r="K65">
        <f t="shared" si="6"/>
        <v>48</v>
      </c>
      <c r="L65" s="81">
        <v>0</v>
      </c>
      <c r="M65" s="81">
        <v>0.02</v>
      </c>
    </row>
    <row r="66" spans="2:13" x14ac:dyDescent="0.25">
      <c r="B66">
        <f t="shared" si="2"/>
        <v>2070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3.5999999999999997E-2</v>
      </c>
      <c r="G66" s="81">
        <f t="shared" si="4"/>
        <v>3.4749034749034742E-2</v>
      </c>
      <c r="H66" s="81">
        <f t="shared" si="1"/>
        <v>3.531507688220481E-2</v>
      </c>
      <c r="J66">
        <f t="shared" si="5"/>
        <v>2070</v>
      </c>
      <c r="K66">
        <f t="shared" si="6"/>
        <v>49</v>
      </c>
      <c r="L66" s="81">
        <v>0</v>
      </c>
      <c r="M66" s="81">
        <v>0.02</v>
      </c>
    </row>
    <row r="67" spans="2:13" x14ac:dyDescent="0.25">
      <c r="B67">
        <f t="shared" si="2"/>
        <v>2071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3.5999999999999997E-2</v>
      </c>
      <c r="G67" s="81">
        <f t="shared" si="4"/>
        <v>3.4749034749034742E-2</v>
      </c>
      <c r="H67" s="81">
        <f t="shared" si="1"/>
        <v>3.531507688220481E-2</v>
      </c>
      <c r="J67">
        <f t="shared" si="5"/>
        <v>2071</v>
      </c>
      <c r="K67">
        <f t="shared" si="6"/>
        <v>50</v>
      </c>
      <c r="L67" s="81">
        <v>0</v>
      </c>
      <c r="M67" s="81">
        <v>0.02</v>
      </c>
    </row>
    <row r="68" spans="2:13" x14ac:dyDescent="0.25">
      <c r="B68">
        <f t="shared" si="2"/>
        <v>2072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3.5999999999999997E-2</v>
      </c>
      <c r="G68" s="81">
        <f t="shared" si="4"/>
        <v>3.4749034749034742E-2</v>
      </c>
      <c r="H68" s="81">
        <f t="shared" si="1"/>
        <v>3.531507688220481E-2</v>
      </c>
      <c r="J68">
        <f t="shared" si="5"/>
        <v>2072</v>
      </c>
      <c r="K68">
        <f t="shared" si="6"/>
        <v>51</v>
      </c>
      <c r="L68" s="81">
        <v>0</v>
      </c>
      <c r="M68" s="81">
        <v>0.02</v>
      </c>
    </row>
    <row r="69" spans="2:13" x14ac:dyDescent="0.25">
      <c r="B69">
        <f t="shared" si="2"/>
        <v>2073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3.5999999999999997E-2</v>
      </c>
      <c r="G69" s="81">
        <f t="shared" si="4"/>
        <v>3.4749034749034742E-2</v>
      </c>
      <c r="H69" s="81">
        <f t="shared" si="1"/>
        <v>3.531507688220481E-2</v>
      </c>
      <c r="J69">
        <f t="shared" si="5"/>
        <v>2073</v>
      </c>
      <c r="K69">
        <f t="shared" si="6"/>
        <v>52</v>
      </c>
      <c r="L69" s="81">
        <v>0</v>
      </c>
      <c r="M69" s="81">
        <v>0.02</v>
      </c>
    </row>
    <row r="70" spans="2:13" x14ac:dyDescent="0.25">
      <c r="B70">
        <f t="shared" si="2"/>
        <v>2074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3.5999999999999997E-2</v>
      </c>
      <c r="G70" s="81">
        <f t="shared" si="4"/>
        <v>3.4749034749034742E-2</v>
      </c>
      <c r="H70" s="81">
        <f t="shared" si="1"/>
        <v>3.531507688220481E-2</v>
      </c>
      <c r="J70">
        <f t="shared" si="5"/>
        <v>2074</v>
      </c>
      <c r="K70">
        <f t="shared" si="6"/>
        <v>53</v>
      </c>
      <c r="L70" s="81">
        <v>0</v>
      </c>
      <c r="M70" s="81">
        <v>0.02</v>
      </c>
    </row>
    <row r="71" spans="2:13" x14ac:dyDescent="0.25">
      <c r="B71">
        <f t="shared" si="2"/>
        <v>2075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3.5999999999999997E-2</v>
      </c>
      <c r="G71" s="81">
        <f t="shared" si="4"/>
        <v>3.4749034749034742E-2</v>
      </c>
      <c r="H71" s="81">
        <f t="shared" si="1"/>
        <v>3.531507688220481E-2</v>
      </c>
      <c r="J71">
        <f t="shared" si="5"/>
        <v>2075</v>
      </c>
      <c r="K71">
        <f t="shared" si="6"/>
        <v>54</v>
      </c>
      <c r="L71" s="81">
        <v>0</v>
      </c>
      <c r="M71" s="81">
        <v>0.02</v>
      </c>
    </row>
    <row r="72" spans="2:13" x14ac:dyDescent="0.25">
      <c r="B72">
        <f t="shared" si="2"/>
        <v>2076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3.5999999999999997E-2</v>
      </c>
      <c r="G72" s="81">
        <f t="shared" si="4"/>
        <v>3.4749034749034742E-2</v>
      </c>
      <c r="H72" s="81">
        <f t="shared" si="1"/>
        <v>3.531507688220481E-2</v>
      </c>
      <c r="J72">
        <f t="shared" si="5"/>
        <v>2076</v>
      </c>
      <c r="K72">
        <f t="shared" si="6"/>
        <v>55</v>
      </c>
      <c r="L72" s="81">
        <v>0</v>
      </c>
      <c r="M72" s="81">
        <v>0.02</v>
      </c>
    </row>
    <row r="73" spans="2:13" x14ac:dyDescent="0.25">
      <c r="B73">
        <f t="shared" si="2"/>
        <v>2077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3.5999999999999997E-2</v>
      </c>
      <c r="G73" s="81">
        <f t="shared" si="4"/>
        <v>3.4749034749034742E-2</v>
      </c>
      <c r="H73" s="81">
        <f t="shared" si="1"/>
        <v>3.531507688220481E-2</v>
      </c>
      <c r="J73">
        <f t="shared" si="5"/>
        <v>2077</v>
      </c>
      <c r="K73">
        <f t="shared" si="6"/>
        <v>56</v>
      </c>
      <c r="L73" s="81">
        <v>0</v>
      </c>
      <c r="M73" s="81">
        <v>0.02</v>
      </c>
    </row>
    <row r="74" spans="2:13" x14ac:dyDescent="0.25">
      <c r="B74">
        <f t="shared" si="2"/>
        <v>2078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3.5999999999999997E-2</v>
      </c>
      <c r="G74" s="81">
        <f t="shared" si="4"/>
        <v>3.4749034749034742E-2</v>
      </c>
      <c r="H74" s="81">
        <f t="shared" si="1"/>
        <v>3.531507688220481E-2</v>
      </c>
      <c r="J74">
        <f t="shared" si="5"/>
        <v>2078</v>
      </c>
      <c r="K74">
        <f t="shared" si="6"/>
        <v>57</v>
      </c>
      <c r="L74" s="81">
        <v>0</v>
      </c>
      <c r="M74" s="81">
        <v>0.02</v>
      </c>
    </row>
    <row r="75" spans="2:13" x14ac:dyDescent="0.25">
      <c r="B75">
        <f t="shared" si="2"/>
        <v>2079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3.5999999999999997E-2</v>
      </c>
      <c r="G75" s="81">
        <f t="shared" si="4"/>
        <v>3.4749034749034742E-2</v>
      </c>
      <c r="H75" s="81">
        <f t="shared" si="1"/>
        <v>3.531507688220481E-2</v>
      </c>
      <c r="J75">
        <f t="shared" si="5"/>
        <v>2079</v>
      </c>
      <c r="K75">
        <f t="shared" si="6"/>
        <v>58</v>
      </c>
      <c r="L75" s="81">
        <v>0</v>
      </c>
      <c r="M75" s="81">
        <v>0.02</v>
      </c>
    </row>
    <row r="76" spans="2:13" x14ac:dyDescent="0.25">
      <c r="B76">
        <f t="shared" si="2"/>
        <v>2080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3.5999999999999997E-2</v>
      </c>
      <c r="G76" s="81">
        <f t="shared" si="4"/>
        <v>3.4749034749034742E-2</v>
      </c>
      <c r="H76" s="81">
        <f t="shared" si="1"/>
        <v>3.531507688220481E-2</v>
      </c>
      <c r="J76">
        <f t="shared" si="5"/>
        <v>2080</v>
      </c>
      <c r="K76">
        <f t="shared" si="6"/>
        <v>59</v>
      </c>
      <c r="L76" s="81">
        <v>0</v>
      </c>
      <c r="M76" s="81">
        <v>0.02</v>
      </c>
    </row>
    <row r="77" spans="2:13" x14ac:dyDescent="0.25">
      <c r="B77">
        <f t="shared" si="2"/>
        <v>2081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3.5999999999999997E-2</v>
      </c>
      <c r="G77" s="81">
        <f t="shared" si="4"/>
        <v>3.4749034749034742E-2</v>
      </c>
      <c r="H77" s="81">
        <f t="shared" si="1"/>
        <v>3.531507688220481E-2</v>
      </c>
      <c r="J77">
        <f t="shared" si="5"/>
        <v>2081</v>
      </c>
      <c r="K77">
        <f t="shared" si="6"/>
        <v>60</v>
      </c>
      <c r="L77" s="81">
        <v>0</v>
      </c>
      <c r="M77" s="81">
        <v>0.02</v>
      </c>
    </row>
    <row r="78" spans="2:13" x14ac:dyDescent="0.25">
      <c r="B78">
        <f t="shared" si="2"/>
        <v>2082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3.5999999999999997E-2</v>
      </c>
      <c r="G78" s="81">
        <f t="shared" si="4"/>
        <v>3.4749034749034742E-2</v>
      </c>
      <c r="H78" s="81">
        <f t="shared" si="1"/>
        <v>3.531507688220481E-2</v>
      </c>
      <c r="J78">
        <f t="shared" si="5"/>
        <v>2082</v>
      </c>
      <c r="K78">
        <f t="shared" si="6"/>
        <v>61</v>
      </c>
      <c r="L78" s="81">
        <v>0</v>
      </c>
      <c r="M78" s="81">
        <v>0.02</v>
      </c>
    </row>
    <row r="79" spans="2:13" x14ac:dyDescent="0.25">
      <c r="B79">
        <f t="shared" si="2"/>
        <v>2083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3.5999999999999997E-2</v>
      </c>
      <c r="G79" s="81">
        <f t="shared" si="4"/>
        <v>3.4749034749034742E-2</v>
      </c>
      <c r="H79" s="81">
        <f t="shared" si="1"/>
        <v>3.531507688220481E-2</v>
      </c>
      <c r="J79">
        <f t="shared" si="5"/>
        <v>2083</v>
      </c>
      <c r="K79">
        <f t="shared" si="6"/>
        <v>62</v>
      </c>
      <c r="L79" s="81">
        <v>0</v>
      </c>
      <c r="M79" s="81">
        <v>0.02</v>
      </c>
    </row>
    <row r="80" spans="2:13" x14ac:dyDescent="0.25">
      <c r="B80">
        <f t="shared" si="2"/>
        <v>2084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3.5999999999999997E-2</v>
      </c>
      <c r="G80" s="81">
        <f t="shared" si="4"/>
        <v>3.4749034749034742E-2</v>
      </c>
      <c r="H80" s="81">
        <f t="shared" si="1"/>
        <v>3.531507688220481E-2</v>
      </c>
      <c r="J80">
        <f t="shared" si="5"/>
        <v>2084</v>
      </c>
      <c r="K80">
        <f t="shared" si="6"/>
        <v>63</v>
      </c>
      <c r="L80" s="81">
        <v>0</v>
      </c>
      <c r="M80" s="81">
        <v>0.02</v>
      </c>
    </row>
    <row r="81" spans="2:13" x14ac:dyDescent="0.25">
      <c r="B81">
        <f t="shared" si="2"/>
        <v>2085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3.5999999999999997E-2</v>
      </c>
      <c r="G81" s="81">
        <f t="shared" si="4"/>
        <v>3.4749034749034742E-2</v>
      </c>
      <c r="H81" s="81">
        <f t="shared" si="1"/>
        <v>3.531507688220481E-2</v>
      </c>
      <c r="J81">
        <f t="shared" si="5"/>
        <v>2085</v>
      </c>
      <c r="K81">
        <f t="shared" si="6"/>
        <v>64</v>
      </c>
      <c r="L81" s="81">
        <v>0</v>
      </c>
      <c r="M81" s="81">
        <v>0.02</v>
      </c>
    </row>
    <row r="82" spans="2:13" x14ac:dyDescent="0.25">
      <c r="B82">
        <f t="shared" si="2"/>
        <v>2086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3.5999999999999997E-2</v>
      </c>
      <c r="G82" s="81">
        <f t="shared" si="4"/>
        <v>3.4749034749034742E-2</v>
      </c>
      <c r="H82" s="81">
        <f t="shared" si="1"/>
        <v>3.531507688220481E-2</v>
      </c>
      <c r="J82">
        <f t="shared" si="5"/>
        <v>2086</v>
      </c>
      <c r="K82">
        <f t="shared" si="6"/>
        <v>65</v>
      </c>
      <c r="L82" s="81">
        <v>0</v>
      </c>
      <c r="M82" s="81">
        <v>0.02</v>
      </c>
    </row>
    <row r="83" spans="2:13" x14ac:dyDescent="0.25">
      <c r="B83">
        <f t="shared" si="2"/>
        <v>2087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3.5999999999999997E-2</v>
      </c>
      <c r="G83" s="81">
        <f t="shared" ref="G83:G86" si="8">F83/(1+F83)</f>
        <v>3.4749034749034742E-2</v>
      </c>
      <c r="H83" s="81">
        <f t="shared" ref="H83:H86" si="9">$C$3*(1-(1-G83)^(1/$C$3))</f>
        <v>3.531507688220481E-2</v>
      </c>
      <c r="J83">
        <f t="shared" si="5"/>
        <v>2087</v>
      </c>
      <c r="K83">
        <f t="shared" si="6"/>
        <v>66</v>
      </c>
      <c r="L83" s="81">
        <v>0</v>
      </c>
      <c r="M83" s="81">
        <v>0.02</v>
      </c>
    </row>
    <row r="84" spans="2:13" x14ac:dyDescent="0.25">
      <c r="B84">
        <f t="shared" ref="B84:B86" si="10">B83+1</f>
        <v>2088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3.5999999999999997E-2</v>
      </c>
      <c r="G84" s="81">
        <f t="shared" si="8"/>
        <v>3.4749034749034742E-2</v>
      </c>
      <c r="H84" s="81">
        <f t="shared" si="9"/>
        <v>3.531507688220481E-2</v>
      </c>
      <c r="J84">
        <f t="shared" ref="J84:K86" si="12">J83+1</f>
        <v>2088</v>
      </c>
      <c r="K84">
        <f t="shared" si="12"/>
        <v>67</v>
      </c>
      <c r="L84" s="81">
        <v>0</v>
      </c>
      <c r="M84" s="81">
        <v>0.02</v>
      </c>
    </row>
    <row r="85" spans="2:13" x14ac:dyDescent="0.25">
      <c r="B85">
        <f t="shared" si="10"/>
        <v>2089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3.5999999999999997E-2</v>
      </c>
      <c r="G85" s="81">
        <f t="shared" si="8"/>
        <v>3.4749034749034742E-2</v>
      </c>
      <c r="H85" s="81">
        <f t="shared" si="9"/>
        <v>3.531507688220481E-2</v>
      </c>
      <c r="J85">
        <f t="shared" si="12"/>
        <v>2089</v>
      </c>
      <c r="K85">
        <f t="shared" si="12"/>
        <v>68</v>
      </c>
      <c r="L85" s="81">
        <v>0</v>
      </c>
      <c r="M85" s="81">
        <v>0.02</v>
      </c>
    </row>
    <row r="86" spans="2:13" x14ac:dyDescent="0.25">
      <c r="B86">
        <f t="shared" si="10"/>
        <v>2090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3.5999999999999997E-2</v>
      </c>
      <c r="G86" s="81">
        <f t="shared" si="8"/>
        <v>3.4749034749034742E-2</v>
      </c>
      <c r="H86" s="81">
        <f t="shared" si="9"/>
        <v>3.531507688220481E-2</v>
      </c>
      <c r="J86">
        <f t="shared" si="12"/>
        <v>2090</v>
      </c>
      <c r="K86">
        <f t="shared" si="12"/>
        <v>69</v>
      </c>
      <c r="L86" s="81">
        <v>0</v>
      </c>
      <c r="M86" s="81">
        <v>0.02</v>
      </c>
    </row>
    <row r="87" spans="2:13" x14ac:dyDescent="0.25">
      <c r="D87" s="81"/>
      <c r="E87" s="81"/>
      <c r="L87" s="81"/>
      <c r="M87" s="81"/>
    </row>
    <row r="88" spans="2:13" x14ac:dyDescent="0.25">
      <c r="D88" s="81"/>
      <c r="E88" s="81"/>
      <c r="L88" s="81"/>
      <c r="M88" s="81"/>
    </row>
  </sheetData>
  <mergeCells count="2">
    <mergeCell ref="J15:M15"/>
    <mergeCell ref="B15:H15"/>
  </mergeCells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dimension ref="A1:AG79"/>
  <sheetViews>
    <sheetView topLeftCell="O1" workbookViewId="0">
      <selection activeCell="S7" sqref="S7:S75"/>
    </sheetView>
  </sheetViews>
  <sheetFormatPr baseColWidth="10" defaultRowHeight="15" x14ac:dyDescent="0.25"/>
  <cols>
    <col min="3" max="3" width="14.7109375" customWidth="1"/>
    <col min="7" max="7" width="12" bestFit="1" customWidth="1"/>
    <col min="16" max="16" width="16.140625" customWidth="1"/>
    <col min="17" max="17" width="19.7109375" customWidth="1"/>
    <col min="18" max="18" width="19" customWidth="1"/>
    <col min="21" max="21" width="14.42578125" customWidth="1"/>
    <col min="22" max="22" width="17.85546875" customWidth="1"/>
    <col min="23" max="23" width="16.85546875" customWidth="1"/>
    <col min="24" max="24" width="20.85546875" customWidth="1"/>
    <col min="29" max="29" width="17.42578125" customWidth="1"/>
    <col min="30" max="30" width="21.28515625" customWidth="1"/>
    <col min="31" max="31" width="18.42578125" customWidth="1"/>
  </cols>
  <sheetData>
    <row r="1" spans="1:33" x14ac:dyDescent="0.25">
      <c r="A1" t="s">
        <v>268</v>
      </c>
    </row>
    <row r="2" spans="1:33" ht="15.75" thickBot="1" x14ac:dyDescent="0.3"/>
    <row r="3" spans="1:33" ht="15.75" thickBot="1" x14ac:dyDescent="0.3">
      <c r="B3" s="112" t="s">
        <v>170</v>
      </c>
      <c r="C3" s="113"/>
      <c r="D3" s="130">
        <f ca="1">IF('Autres hypothèses'!C12=0,S5,VA!AF5)</f>
        <v>14.732871281014914</v>
      </c>
      <c r="N3" s="198" t="s">
        <v>178</v>
      </c>
      <c r="O3" s="199"/>
      <c r="P3" s="199"/>
      <c r="Q3" s="199"/>
      <c r="R3" s="199"/>
      <c r="S3" s="200"/>
      <c r="U3" s="198" t="s">
        <v>184</v>
      </c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200"/>
    </row>
    <row r="4" spans="1:33" ht="15.75" thickBot="1" x14ac:dyDescent="0.3">
      <c r="U4" s="83" t="s">
        <v>185</v>
      </c>
    </row>
    <row r="5" spans="1:33" ht="15.75" thickBot="1" x14ac:dyDescent="0.3">
      <c r="N5" s="94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5">
        <f ca="1">SUM(S7:S75)</f>
        <v>14.292354008004393</v>
      </c>
      <c r="U5" s="94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8" t="s">
        <v>180</v>
      </c>
      <c r="AF5" s="145">
        <f ca="1">SUM(AF7:AF75)</f>
        <v>14.732871281014914</v>
      </c>
    </row>
    <row r="6" spans="1:33" x14ac:dyDescent="0.25">
      <c r="B6" s="123" t="s">
        <v>155</v>
      </c>
      <c r="C6" s="124" t="s">
        <v>156</v>
      </c>
      <c r="D6" s="124" t="s">
        <v>157</v>
      </c>
      <c r="E6" s="124" t="s">
        <v>158</v>
      </c>
      <c r="F6" s="124" t="s">
        <v>159</v>
      </c>
      <c r="G6" s="124" t="s">
        <v>160</v>
      </c>
      <c r="H6" s="75"/>
      <c r="I6" s="124" t="s">
        <v>166</v>
      </c>
      <c r="J6" s="124" t="s">
        <v>167</v>
      </c>
      <c r="K6" s="124" t="s">
        <v>168</v>
      </c>
      <c r="L6" s="125" t="s">
        <v>169</v>
      </c>
      <c r="N6" s="131" t="s">
        <v>174</v>
      </c>
      <c r="O6" s="132" t="s">
        <v>176</v>
      </c>
      <c r="P6" s="13" t="s">
        <v>172</v>
      </c>
      <c r="Q6" s="13" t="s">
        <v>270</v>
      </c>
      <c r="R6" s="13" t="s">
        <v>181</v>
      </c>
      <c r="S6" s="133" t="s">
        <v>182</v>
      </c>
      <c r="U6" s="139" t="s">
        <v>190</v>
      </c>
      <c r="V6" s="140" t="s">
        <v>191</v>
      </c>
      <c r="W6" s="140" t="s">
        <v>192</v>
      </c>
      <c r="X6" s="141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2" t="s">
        <v>181</v>
      </c>
      <c r="AF6" s="133" t="s">
        <v>182</v>
      </c>
    </row>
    <row r="7" spans="1:33" x14ac:dyDescent="0.25">
      <c r="B7" s="96">
        <v>0</v>
      </c>
      <c r="C7" s="13">
        <f>'Probabilités de décès'!C10</f>
        <v>2022</v>
      </c>
      <c r="D7" s="13">
        <f>'Probabilités de décès'!C8</f>
        <v>65</v>
      </c>
      <c r="E7" s="126">
        <f ca="1">'Probabilités de décès'!D14</f>
        <v>6.2714190026951812E-3</v>
      </c>
      <c r="F7" s="126">
        <f ca="1">1-E7</f>
        <v>0.99372858099730477</v>
      </c>
      <c r="G7" s="126">
        <f>1</f>
        <v>1</v>
      </c>
      <c r="H7" s="13"/>
      <c r="I7" s="13">
        <f>'Probabilités de décès'!F8</f>
        <v>73</v>
      </c>
      <c r="J7" s="126">
        <f ca="1">'Probabilités de décès'!H14</f>
        <v>1.9246932176079187E-2</v>
      </c>
      <c r="K7" s="126">
        <f ca="1">1-J7</f>
        <v>0.9807530678239208</v>
      </c>
      <c r="L7" s="127">
        <f>1</f>
        <v>1</v>
      </c>
      <c r="N7" s="85">
        <f>'Autres hypothèses'!$C$2</f>
        <v>1</v>
      </c>
      <c r="O7" s="134">
        <f>IF(B7&lt;'Autres hypothèses'!$C$7,'Autres hypothèses'!$C$8*N7,IF(B7&lt;'Autres hypothèses'!$C$7+'Autres hypothèses'!$C$10,'Autres hypothèses'!$C$11*N7,0))</f>
        <v>1</v>
      </c>
      <c r="P7" s="134">
        <f>G7*N7+(1-G7)*O7</f>
        <v>1</v>
      </c>
      <c r="Q7" s="126">
        <f>(1-(1+VLOOKUP(C7,'Autres hypothèses'!$B$18:$H$86,5,FALSE))^-1)/VLOOKUP(C7,'Autres hypothèses'!$B$18:$H$86,7,FALSE)</f>
        <v>0.9775595365451456</v>
      </c>
      <c r="R7" s="126">
        <f>1</f>
        <v>1</v>
      </c>
      <c r="S7" s="135">
        <f>P7*Q7*R7</f>
        <v>0.9775595365451456</v>
      </c>
      <c r="U7" s="143">
        <f>L7*G7</f>
        <v>1</v>
      </c>
      <c r="V7" s="126">
        <f>G7*(1-L7)</f>
        <v>0</v>
      </c>
      <c r="W7" s="126">
        <f>(1-G7)*L7</f>
        <v>0</v>
      </c>
      <c r="X7" s="126">
        <f>(1-G7)*(1-L7)</f>
        <v>0</v>
      </c>
      <c r="Y7" s="134">
        <f>'Autres hypothèses'!$C$2</f>
        <v>1</v>
      </c>
      <c r="Z7" s="134">
        <f>Y7</f>
        <v>1</v>
      </c>
      <c r="AA7" s="134">
        <f>MAX(IF(B7&lt;'Autres hypothèses'!$C$7,'Autres hypothèses'!$C$8*Y7,IF(B7&lt;'Autres hypothèses'!$C$7+'Autres hypothèses'!$C$10,'Autres hypothèses'!$C$11*Y7,0)),IF('Autres hypothèses'!$C$12=1,Y7*'Autres hypothèses'!$C$13))</f>
        <v>1</v>
      </c>
      <c r="AB7" s="134">
        <f>IF(B7&lt;'Autres hypothèses'!$C$7,'Autres hypothèses'!$C$8*Y7,IF(B7&lt;'Autres hypothèses'!$C$7+'Autres hypothèses'!$C$10,'Autres hypothèses'!$C$11*Y7,0))</f>
        <v>1</v>
      </c>
      <c r="AC7" s="134">
        <f>U7*Y7+V7*Z7+W7*AA7+X7*AB7</f>
        <v>1</v>
      </c>
      <c r="AD7" s="134">
        <f>(1-(1+VLOOKUP(C7,'Autres hypothèses'!$B$18:$H$86,5,FALSE))^-1)/VLOOKUP(C7,'Autres hypothèses'!$B$18:$H$86,7,FALSE)</f>
        <v>0.9775595365451456</v>
      </c>
      <c r="AE7" s="126">
        <f>1</f>
        <v>1</v>
      </c>
      <c r="AF7" s="135">
        <f>AC7*AD7*AE7</f>
        <v>0.9775595365451456</v>
      </c>
    </row>
    <row r="8" spans="1:33" x14ac:dyDescent="0.25">
      <c r="B8" s="96">
        <f>B7+1</f>
        <v>1</v>
      </c>
      <c r="C8" s="13">
        <f>C7+1</f>
        <v>2023</v>
      </c>
      <c r="D8" s="13">
        <f>D7+1</f>
        <v>66</v>
      </c>
      <c r="E8" s="126">
        <f ca="1">IF(E7=1,1,'Probabilités de décès'!D15)</f>
        <v>6.7475420014252302E-3</v>
      </c>
      <c r="F8" s="126">
        <f t="shared" ref="F8:F62" ca="1" si="0">1-E8</f>
        <v>0.99325245799857476</v>
      </c>
      <c r="G8" s="126">
        <f ca="1">G7*F7</f>
        <v>0.99372858099730477</v>
      </c>
      <c r="H8" s="13"/>
      <c r="I8" s="13">
        <f>I7+1</f>
        <v>74</v>
      </c>
      <c r="J8" s="126">
        <f ca="1">IF(J7=1,1,'Probabilités de décès'!H15)</f>
        <v>2.1110525100566234E-2</v>
      </c>
      <c r="K8" s="126">
        <f t="shared" ref="K8:K62" ca="1" si="1">1-J8</f>
        <v>0.97888947489943379</v>
      </c>
      <c r="L8" s="127">
        <f ca="1">L7*K7</f>
        <v>0.9807530678239208</v>
      </c>
      <c r="N8" s="85">
        <f>N7*(1+IF('Autres hypothèses'!$C$5="Aucun",VLOOKUP(C8-1,'Autres hypothèses'!$J$18:$M$86,3,FALSE),VLOOKUP(C8-1,'Autres hypothèses'!$J$18:$M$86,4,FALSE)))</f>
        <v>1</v>
      </c>
      <c r="O8" s="134">
        <f>IF(B8&lt;'Autres hypothèses'!$C$7,'Autres hypothèses'!$C$8*N8,IF(B8&lt;'Autres hypothèses'!$C$7+'Autres hypothèses'!$C$10,'Autres hypothèses'!$C$11*N8,0))</f>
        <v>1</v>
      </c>
      <c r="P8" s="134">
        <f t="shared" ref="P8:P61" ca="1" si="2">G8*N8+(1-G8)*O8</f>
        <v>1</v>
      </c>
      <c r="Q8" s="126">
        <f>(1-(1+VLOOKUP(C8,'Autres hypothèses'!$B$18:$H$86,5,FALSE))^-1)/VLOOKUP(C8,'Autres hypothèses'!$B$18:$H$86,7,FALSE)</f>
        <v>0.9775595365451456</v>
      </c>
      <c r="R8" s="126">
        <f>R7/(1+VLOOKUP(C8-1,'Autres hypothèses'!$B$18:$H$86,5,FALSE))</f>
        <v>0.95147478591817325</v>
      </c>
      <c r="S8" s="135">
        <f t="shared" ref="S8:S71" ca="1" si="3">P8*Q8*R8</f>
        <v>0.9301232507565611</v>
      </c>
      <c r="U8" s="143">
        <f t="shared" ref="U8:U61" ca="1" si="4">L8*G8</f>
        <v>0.97460235439741827</v>
      </c>
      <c r="V8" s="126">
        <f t="shared" ref="V8:V61" ca="1" si="5">G8*(1-L8)</f>
        <v>1.9126226599886553E-2</v>
      </c>
      <c r="W8" s="126">
        <f t="shared" ref="W8:W61" ca="1" si="6">(1-G8)*L8</f>
        <v>6.1507134265025836E-3</v>
      </c>
      <c r="X8" s="126">
        <f t="shared" ref="X8:X61" ca="1" si="7">(1-G8)*(1-L8)</f>
        <v>1.2070557619264942E-4</v>
      </c>
      <c r="Y8" s="134">
        <f>Y7*(1+IF('Autres hypothèses'!$C$5="Aucun",VLOOKUP(C8-1,'Autres hypothèses'!$J$18:$M$86,3,FALSE),VLOOKUP(C8-1,'Autres hypothèses'!$J$18:$M$86,4,FALSE)))</f>
        <v>1</v>
      </c>
      <c r="Z8" s="134">
        <f t="shared" ref="Z8:Z61" si="8">Y8</f>
        <v>1</v>
      </c>
      <c r="AA8" s="134">
        <f>MAX(IF(B8&lt;'Autres hypothèses'!$C$7,'Autres hypothèses'!$C$8*Y8,IF(B8&lt;'Autres hypothèses'!$C$7+'Autres hypothèses'!$C$10,'Autres hypothèses'!$C$11*Y8,0)),IF('Autres hypothèses'!$C$12=1,Y8*'Autres hypothèses'!$C$13))</f>
        <v>1</v>
      </c>
      <c r="AB8" s="134">
        <f>IF(B8&lt;'Autres hypothèses'!$C$7,'Autres hypothèses'!$C$8*Y8,IF(B8&lt;'Autres hypothèses'!$C$7+'Autres hypothèses'!$C$10,'Autres hypothèses'!$C$11*Y8,0))</f>
        <v>1</v>
      </c>
      <c r="AC8" s="134">
        <f t="shared" ref="AC8:AC61" ca="1" si="9">U8*Y8+V8*Z8+W8*AA8+X8*AB8</f>
        <v>1</v>
      </c>
      <c r="AD8" s="134">
        <f>(1-(1+VLOOKUP(C8,'Autres hypothèses'!$B$18:$H$86,5,FALSE))^-1)/VLOOKUP(C8,'Autres hypothèses'!$B$18:$H$86,7,FALSE)</f>
        <v>0.9775595365451456</v>
      </c>
      <c r="AE8" s="126">
        <f>AE7/(1+VLOOKUP(C8-1,'Autres hypothèses'!B18:H86,5,FALSE))</f>
        <v>0.95147478591817325</v>
      </c>
      <c r="AF8" s="135">
        <f t="shared" ref="AF8:AF71" ca="1" si="10">AC8*AD8*AE8</f>
        <v>0.9301232507565611</v>
      </c>
      <c r="AG8" s="80"/>
    </row>
    <row r="9" spans="1:33" x14ac:dyDescent="0.25">
      <c r="B9" s="96">
        <f t="shared" ref="B9:B72" si="11">B8+1</f>
        <v>2</v>
      </c>
      <c r="C9" s="13">
        <f t="shared" ref="C9:C72" si="12">C8+1</f>
        <v>2024</v>
      </c>
      <c r="D9" s="13">
        <f t="shared" ref="D9:D72" si="13">D8+1</f>
        <v>67</v>
      </c>
      <c r="E9" s="126">
        <f ca="1">IF(E8=1,1,'Probabilités de décès'!D16)</f>
        <v>7.2377516149551742E-3</v>
      </c>
      <c r="F9" s="126">
        <f t="shared" ca="1" si="0"/>
        <v>0.99276224838504479</v>
      </c>
      <c r="G9" s="126">
        <f ca="1">G8*F8</f>
        <v>0.98702335565900878</v>
      </c>
      <c r="H9" s="13"/>
      <c r="I9" s="13">
        <f t="shared" ref="I9:I72" si="14">I8+1</f>
        <v>75</v>
      </c>
      <c r="J9" s="126">
        <f ca="1">IF(J8=1,1,'Probabilités de décès'!H16)</f>
        <v>2.3291373830541719E-2</v>
      </c>
      <c r="K9" s="126">
        <f ca="1">1-J9</f>
        <v>0.9767086261694583</v>
      </c>
      <c r="L9" s="127">
        <f ca="1">L8*K8</f>
        <v>0.96004885556816655</v>
      </c>
      <c r="N9" s="85">
        <f>N8*(1+IF('Autres hypothèses'!$C$5="Aucun",VLOOKUP(C9-1,'Autres hypothèses'!$J$18:$M$86,3,FALSE),VLOOKUP(C9-1,'Autres hypothèses'!$J$18:$M$86,4,FALSE)))</f>
        <v>1</v>
      </c>
      <c r="O9" s="134">
        <f>IF(B9&lt;'Autres hypothèses'!$C$7,'Autres hypothèses'!$C$8*N9,IF(B9&lt;'Autres hypothèses'!$C$7+'Autres hypothèses'!$C$10,'Autres hypothèses'!$C$11*N9,0))</f>
        <v>1</v>
      </c>
      <c r="P9" s="134">
        <f t="shared" ca="1" si="2"/>
        <v>1</v>
      </c>
      <c r="Q9" s="126">
        <f>(1-(1+VLOOKUP(C9,'Autres hypothèses'!$B$18:$H$86,5,FALSE))^-1)/VLOOKUP(C9,'Autres hypothèses'!$B$18:$H$86,7,FALSE)</f>
        <v>0.9775595365451456</v>
      </c>
      <c r="R9" s="126">
        <f>R8/(1+VLOOKUP(C9-1,'Autres hypothèses'!$B$18:$H$86,5,FALSE))</f>
        <v>0.90530426823803356</v>
      </c>
      <c r="S9" s="135">
        <f t="shared" ca="1" si="3"/>
        <v>0.8849888208911143</v>
      </c>
      <c r="U9" s="143">
        <f t="shared" ca="1" si="4"/>
        <v>0.94759064301948281</v>
      </c>
      <c r="V9" s="126">
        <f t="shared" ca="1" si="5"/>
        <v>3.9432712639525976E-2</v>
      </c>
      <c r="W9" s="126">
        <f t="shared" ca="1" si="6"/>
        <v>1.2458212548683742E-2</v>
      </c>
      <c r="X9" s="126">
        <f t="shared" ca="1" si="7"/>
        <v>5.1843179230747437E-4</v>
      </c>
      <c r="Y9" s="134">
        <f>Y8*(1+IF('Autres hypothèses'!$C$5="Aucun",VLOOKUP(C9-1,'Autres hypothèses'!$J$18:$M$86,3,FALSE),VLOOKUP(C9-1,'Autres hypothèses'!$J$18:$M$86,4,FALSE)))</f>
        <v>1</v>
      </c>
      <c r="Z9" s="134">
        <f t="shared" si="8"/>
        <v>1</v>
      </c>
      <c r="AA9" s="134">
        <f>MAX(IF(B9&lt;'Autres hypothèses'!$C$7,'Autres hypothèses'!$C$8*Y9,IF(B9&lt;'Autres hypothèses'!$C$7+'Autres hypothèses'!$C$10,'Autres hypothèses'!$C$11*Y9,0)),IF('Autres hypothèses'!$C$12=1,Y9*'Autres hypothèses'!$C$13))</f>
        <v>1</v>
      </c>
      <c r="AB9" s="134">
        <f>IF(B9&lt;'Autres hypothèses'!$C$7,'Autres hypothèses'!$C$8*Y9,IF(B9&lt;'Autres hypothèses'!$C$7+'Autres hypothèses'!$C$10,'Autres hypothèses'!$C$11*Y9,0))</f>
        <v>1</v>
      </c>
      <c r="AC9" s="134">
        <f t="shared" ca="1" si="9"/>
        <v>1</v>
      </c>
      <c r="AD9" s="134">
        <f>(1-(1+VLOOKUP(C9,'Autres hypothèses'!$B$18:$H$86,5,FALSE))^-1)/VLOOKUP(C9,'Autres hypothèses'!$B$18:$H$86,7,FALSE)</f>
        <v>0.9775595365451456</v>
      </c>
      <c r="AE9" s="126">
        <f>AE8/(1+VLOOKUP(C9-1,'Autres hypothèses'!B19:H87,5,FALSE))</f>
        <v>0.90530426823803356</v>
      </c>
      <c r="AF9" s="135">
        <f t="shared" ca="1" si="10"/>
        <v>0.8849888208911143</v>
      </c>
      <c r="AG9" s="80"/>
    </row>
    <row r="10" spans="1:33" x14ac:dyDescent="0.25">
      <c r="B10" s="96">
        <f t="shared" si="11"/>
        <v>3</v>
      </c>
      <c r="C10" s="13">
        <f t="shared" si="12"/>
        <v>2025</v>
      </c>
      <c r="D10" s="13">
        <f t="shared" si="13"/>
        <v>68</v>
      </c>
      <c r="E10" s="126">
        <f ca="1">IF(E9=1,1,'Probabilités de décès'!D17)</f>
        <v>7.7720185301549897E-3</v>
      </c>
      <c r="F10" s="126">
        <f t="shared" ca="1" si="0"/>
        <v>0.99222798146984503</v>
      </c>
      <c r="G10" s="126">
        <f t="shared" ref="G10:G62" ca="1" si="15">G9*F9</f>
        <v>0.9798795257725893</v>
      </c>
      <c r="H10" s="13"/>
      <c r="I10" s="13">
        <f t="shared" si="14"/>
        <v>76</v>
      </c>
      <c r="J10" s="126">
        <f ca="1">IF(J9=1,1,'Probabilités de décès'!H17)</f>
        <v>2.566221173331687E-2</v>
      </c>
      <c r="K10" s="126">
        <f t="shared" ca="1" si="1"/>
        <v>0.97433778826668316</v>
      </c>
      <c r="L10" s="127">
        <f t="shared" ref="L10:L62" ca="1" si="16">L9*K9</f>
        <v>0.93768799877754461</v>
      </c>
      <c r="N10" s="85">
        <f>N9*(1+IF('Autres hypothèses'!$C$5="Aucun",VLOOKUP(C10-1,'Autres hypothèses'!$J$18:$M$86,3,FALSE),VLOOKUP(C10-1,'Autres hypothèses'!$J$18:$M$86,4,FALSE)))</f>
        <v>1</v>
      </c>
      <c r="O10" s="134">
        <f>IF(B10&lt;'Autres hypothèses'!$C$7,'Autres hypothèses'!$C$8*N10,IF(B10&lt;'Autres hypothèses'!$C$7+'Autres hypothèses'!$C$10,'Autres hypothèses'!$C$11*N10,0))</f>
        <v>1</v>
      </c>
      <c r="P10" s="134">
        <f t="shared" ca="1" si="2"/>
        <v>1</v>
      </c>
      <c r="Q10" s="126">
        <f>(1-(1+VLOOKUP(C10,'Autres hypothèses'!$B$18:$H$86,5,FALSE))^-1)/VLOOKUP(C10,'Autres hypothèses'!$B$18:$H$86,7,FALSE)</f>
        <v>0.9775595365451456</v>
      </c>
      <c r="R10" s="126">
        <f>R9/(1+VLOOKUP(C10-1,'Autres hypothèses'!$B$18:$H$86,5,FALSE))</f>
        <v>0.86137418481259143</v>
      </c>
      <c r="S10" s="135">
        <f ca="1">P10*Q10*R10</f>
        <v>0.84204454889734948</v>
      </c>
      <c r="U10" s="143">
        <f t="shared" ca="1" si="4"/>
        <v>0.91882127156478866</v>
      </c>
      <c r="V10" s="126">
        <f t="shared" ca="1" si="5"/>
        <v>6.1058254207800595E-2</v>
      </c>
      <c r="W10" s="126">
        <f t="shared" ca="1" si="6"/>
        <v>1.8866727212755903E-2</v>
      </c>
      <c r="X10" s="126">
        <f t="shared" ca="1" si="7"/>
        <v>1.2537470146547977E-3</v>
      </c>
      <c r="Y10" s="134">
        <f>Y9*(1+IF('Autres hypothèses'!$C$5="Aucun",VLOOKUP(C10-1,'Autres hypothèses'!$J$18:$M$86,3,FALSE),VLOOKUP(C10-1,'Autres hypothèses'!$J$18:$M$86,4,FALSE)))</f>
        <v>1</v>
      </c>
      <c r="Z10" s="134">
        <f t="shared" si="8"/>
        <v>1</v>
      </c>
      <c r="AA10" s="134">
        <f>MAX(IF(B10&lt;'Autres hypothèses'!$C$7,'Autres hypothèses'!$C$8*Y10,IF(B10&lt;'Autres hypothèses'!$C$7+'Autres hypothèses'!$C$10,'Autres hypothèses'!$C$11*Y10,0)),IF('Autres hypothèses'!$C$12=1,Y10*'Autres hypothèses'!$C$13))</f>
        <v>1</v>
      </c>
      <c r="AB10" s="134">
        <f>IF(B10&lt;'Autres hypothèses'!$C$7,'Autres hypothèses'!$C$8*Y10,IF(B10&lt;'Autres hypothèses'!$C$7+'Autres hypothèses'!$C$10,'Autres hypothèses'!$C$11*Y10,0))</f>
        <v>1</v>
      </c>
      <c r="AC10" s="134">
        <f ca="1">U10*Y10+V10*Z10+W10*AA10+X10*AB10</f>
        <v>1</v>
      </c>
      <c r="AD10" s="134">
        <f>(1-(1+VLOOKUP(C10,'Autres hypothèses'!$B$18:$H$86,5,FALSE))^-1)/VLOOKUP(C10,'Autres hypothèses'!$B$18:$H$86,7,FALSE)</f>
        <v>0.9775595365451456</v>
      </c>
      <c r="AE10" s="126">
        <f>AE9/(1+VLOOKUP(C10-1,'Autres hypothèses'!B20:H88,5,FALSE))</f>
        <v>0.86137418481259143</v>
      </c>
      <c r="AF10" s="135">
        <f t="shared" ca="1" si="10"/>
        <v>0.84204454889734948</v>
      </c>
      <c r="AG10" s="80"/>
    </row>
    <row r="11" spans="1:33" x14ac:dyDescent="0.25">
      <c r="B11" s="96">
        <f t="shared" si="11"/>
        <v>4</v>
      </c>
      <c r="C11" s="13">
        <f t="shared" si="12"/>
        <v>2026</v>
      </c>
      <c r="D11" s="13">
        <f t="shared" si="13"/>
        <v>69</v>
      </c>
      <c r="E11" s="126">
        <f ca="1">IF(E10=1,1,'Probabilités de décès'!D18)</f>
        <v>8.3767486053771788E-3</v>
      </c>
      <c r="F11" s="126">
        <f t="shared" ca="1" si="0"/>
        <v>0.99162325139462282</v>
      </c>
      <c r="G11" s="126">
        <f t="shared" ca="1" si="15"/>
        <v>0.9722638839409653</v>
      </c>
      <c r="H11" s="13"/>
      <c r="I11" s="13">
        <f t="shared" si="14"/>
        <v>77</v>
      </c>
      <c r="J11" s="126">
        <f ca="1">IF(J10=1,1,'Probabilités de décès'!H18)</f>
        <v>2.8367307759091433E-2</v>
      </c>
      <c r="K11" s="126">
        <f t="shared" ca="1" si="1"/>
        <v>0.97163269224090854</v>
      </c>
      <c r="L11" s="127">
        <f t="shared" ca="1" si="16"/>
        <v>0.91362485081312517</v>
      </c>
      <c r="N11" s="85">
        <f>N10*(1+IF('Autres hypothèses'!$C$5="Aucun",VLOOKUP(C11-1,'Autres hypothèses'!$J$18:$M$86,3,FALSE),VLOOKUP(C11-1,'Autres hypothèses'!$J$18:$M$86,4,FALSE)))</f>
        <v>1</v>
      </c>
      <c r="O11" s="134">
        <f>IF(B11&lt;'Autres hypothèses'!$C$7,'Autres hypothèses'!$C$8*N11,IF(B11&lt;'Autres hypothèses'!$C$7+'Autres hypothèses'!$C$10,'Autres hypothèses'!$C$11*N11,0))</f>
        <v>1</v>
      </c>
      <c r="P11" s="134">
        <f t="shared" ca="1" si="2"/>
        <v>1</v>
      </c>
      <c r="Q11" s="126">
        <f>(1-(1+VLOOKUP(C11,'Autres hypothèses'!$B$18:$H$86,5,FALSE))^-1)/VLOOKUP(C11,'Autres hypothèses'!$B$18:$H$86,7,FALSE)</f>
        <v>0.9775595365451456</v>
      </c>
      <c r="R11" s="126">
        <f>R10/(1+VLOOKUP(C11-1,'Autres hypothèses'!$B$18:$H$86,5,FALSE))</f>
        <v>0.81957581809000146</v>
      </c>
      <c r="S11" s="135">
        <f t="shared" ca="1" si="3"/>
        <v>0.80118415689567035</v>
      </c>
      <c r="U11" s="143">
        <f t="shared" ca="1" si="4"/>
        <v>0.88828444591655409</v>
      </c>
      <c r="V11" s="126">
        <f t="shared" ca="1" si="5"/>
        <v>8.397943802441124E-2</v>
      </c>
      <c r="W11" s="126">
        <f t="shared" ca="1" si="6"/>
        <v>2.5340404896571102E-2</v>
      </c>
      <c r="X11" s="126">
        <f t="shared" ca="1" si="7"/>
        <v>2.3957111624635969E-3</v>
      </c>
      <c r="Y11" s="134">
        <f>Y10*(1+IF('Autres hypothèses'!$C$5="Aucun",VLOOKUP(C11-1,'Autres hypothèses'!$J$18:$M$86,3,FALSE),VLOOKUP(C11-1,'Autres hypothèses'!$J$18:$M$86,4,FALSE)))</f>
        <v>1</v>
      </c>
      <c r="Z11" s="134">
        <f t="shared" si="8"/>
        <v>1</v>
      </c>
      <c r="AA11" s="134">
        <f>MAX(IF(B11&lt;'Autres hypothèses'!$C$7,'Autres hypothèses'!$C$8*Y11,IF(B11&lt;'Autres hypothèses'!$C$7+'Autres hypothèses'!$C$10,'Autres hypothèses'!$C$11*Y11,0)),IF('Autres hypothèses'!$C$12=1,Y11*'Autres hypothèses'!$C$13))</f>
        <v>1</v>
      </c>
      <c r="AB11" s="134">
        <f>IF(B11&lt;'Autres hypothèses'!$C$7,'Autres hypothèses'!$C$8*Y11,IF(B11&lt;'Autres hypothèses'!$C$7+'Autres hypothèses'!$C$10,'Autres hypothèses'!$C$11*Y11,0))</f>
        <v>1</v>
      </c>
      <c r="AC11" s="134">
        <f t="shared" ca="1" si="9"/>
        <v>1</v>
      </c>
      <c r="AD11" s="134">
        <f>(1-(1+VLOOKUP(C11,'Autres hypothèses'!$B$18:$H$86,5,FALSE))^-1)/VLOOKUP(C11,'Autres hypothèses'!$B$18:$H$86,7,FALSE)</f>
        <v>0.9775595365451456</v>
      </c>
      <c r="AE11" s="126">
        <f>AE10/(1+VLOOKUP(C11-1,'Autres hypothèses'!B21:H89,5,FALSE))</f>
        <v>0.81957581809000146</v>
      </c>
      <c r="AF11" s="135">
        <f ca="1">AC11*AD11*AE11</f>
        <v>0.80118415689567035</v>
      </c>
      <c r="AG11" s="80"/>
    </row>
    <row r="12" spans="1:33" x14ac:dyDescent="0.25">
      <c r="B12" s="96">
        <f t="shared" si="11"/>
        <v>5</v>
      </c>
      <c r="C12" s="13">
        <f t="shared" si="12"/>
        <v>2027</v>
      </c>
      <c r="D12" s="13">
        <f t="shared" si="13"/>
        <v>70</v>
      </c>
      <c r="E12" s="126">
        <f ca="1">IF(E11=1,1,'Probabilités de décès'!D19)</f>
        <v>9.0663409373361488E-3</v>
      </c>
      <c r="F12" s="126">
        <f t="shared" ca="1" si="0"/>
        <v>0.99093365906266384</v>
      </c>
      <c r="G12" s="126">
        <f t="shared" ca="1" si="15"/>
        <v>0.96411947380710417</v>
      </c>
      <c r="H12" s="13"/>
      <c r="I12" s="13">
        <f t="shared" si="14"/>
        <v>78</v>
      </c>
      <c r="J12" s="126">
        <f ca="1">IF(J11=1,1,'Probabilités de décès'!H19)</f>
        <v>3.1513752055508708E-2</v>
      </c>
      <c r="K12" s="126">
        <f t="shared" ca="1" si="1"/>
        <v>0.96848624794449134</v>
      </c>
      <c r="L12" s="127">
        <f t="shared" ca="1" si="16"/>
        <v>0.88770777349375518</v>
      </c>
      <c r="N12" s="85">
        <f>N11*(1+IF('Autres hypothèses'!$C$5="Aucun",VLOOKUP(C12-1,'Autres hypothèses'!$J$18:$M$86,3,FALSE),VLOOKUP(C12-1,'Autres hypothèses'!$J$18:$M$86,4,FALSE)))</f>
        <v>1</v>
      </c>
      <c r="O12" s="134">
        <f>IF(B12&lt;'Autres hypothèses'!$C$7,'Autres hypothèses'!$C$8*N12,IF(B12&lt;'Autres hypothèses'!$C$7+'Autres hypothèses'!$C$10,'Autres hypothèses'!$C$11*N12,0))</f>
        <v>0</v>
      </c>
      <c r="P12" s="134">
        <f t="shared" ca="1" si="2"/>
        <v>0.96411947380710417</v>
      </c>
      <c r="Q12" s="126">
        <f>(1-(1+VLOOKUP(C12,'Autres hypothèses'!$B$18:$H$86,5,FALSE))^-1)/VLOOKUP(C12,'Autres hypothèses'!$B$18:$H$86,7,FALSE)</f>
        <v>0.97968018334959373</v>
      </c>
      <c r="R12" s="126">
        <f>R11/(1+VLOOKUP(C12-1,'Autres hypothèses'!$B$18:$H$86,5,FALSE))</f>
        <v>0.77980572606089582</v>
      </c>
      <c r="S12" s="135">
        <f t="shared" ca="1" si="3"/>
        <v>0.73654892211932643</v>
      </c>
      <c r="U12" s="143">
        <f t="shared" ca="1" si="4"/>
        <v>0.85585635147527528</v>
      </c>
      <c r="V12" s="126">
        <f t="shared" ca="1" si="5"/>
        <v>0.10826312233182891</v>
      </c>
      <c r="W12" s="126">
        <f t="shared" ca="1" si="6"/>
        <v>3.1851422018479923E-2</v>
      </c>
      <c r="X12" s="126">
        <f t="shared" ca="1" si="7"/>
        <v>4.0291041744159092E-3</v>
      </c>
      <c r="Y12" s="134">
        <f>Y11*(1+IF('Autres hypothèses'!$C$5="Aucun",VLOOKUP(C12-1,'Autres hypothèses'!$J$18:$M$86,3,FALSE),VLOOKUP(C12-1,'Autres hypothèses'!$J$18:$M$86,4,FALSE)))</f>
        <v>1</v>
      </c>
      <c r="Z12" s="134">
        <f t="shared" si="8"/>
        <v>1</v>
      </c>
      <c r="AA12" s="134">
        <f>MAX(IF(B12&lt;'Autres hypothèses'!$C$7,'Autres hypothèses'!$C$8*Y12,IF(B12&lt;'Autres hypothèses'!$C$7+'Autres hypothèses'!$C$10,'Autres hypothèses'!$C$11*Y12,0)),IF('Autres hypothèses'!$C$12=1,Y12*'Autres hypothèses'!$C$13))</f>
        <v>0.6</v>
      </c>
      <c r="AB12" s="134">
        <f>IF(B12&lt;'Autres hypothèses'!$C$7,'Autres hypothèses'!$C$8*Y12,IF(B12&lt;'Autres hypothèses'!$C$7+'Autres hypothèses'!$C$10,'Autres hypothèses'!$C$11*Y12,0))</f>
        <v>0</v>
      </c>
      <c r="AC12" s="134">
        <f t="shared" ca="1" si="9"/>
        <v>0.98323032701819213</v>
      </c>
      <c r="AD12" s="134">
        <f>(1-(1+VLOOKUP(C12,'Autres hypothèses'!$B$18:$H$86,5,FALSE))^-1)/VLOOKUP(C12,'Autres hypothèses'!$B$18:$H$86,7,FALSE)</f>
        <v>0.97968018334959373</v>
      </c>
      <c r="AE12" s="126">
        <f>AE11/(1+VLOOKUP(C12-1,'Autres hypothèses'!B22:H90,5,FALSE))</f>
        <v>0.77980572606089582</v>
      </c>
      <c r="AF12" s="135">
        <f t="shared" ca="1" si="10"/>
        <v>0.75114885367949291</v>
      </c>
      <c r="AG12" s="80"/>
    </row>
    <row r="13" spans="1:33" x14ac:dyDescent="0.25">
      <c r="B13" s="96">
        <f t="shared" si="11"/>
        <v>6</v>
      </c>
      <c r="C13" s="13">
        <f t="shared" si="12"/>
        <v>2028</v>
      </c>
      <c r="D13" s="13">
        <f t="shared" si="13"/>
        <v>71</v>
      </c>
      <c r="E13" s="126">
        <f ca="1">IF(E12=1,1,'Probabilités de décès'!D20)</f>
        <v>9.9192211446245526E-3</v>
      </c>
      <c r="F13" s="126">
        <f t="shared" ca="1" si="0"/>
        <v>0.99008077885537549</v>
      </c>
      <c r="G13" s="126">
        <f t="shared" ca="1" si="15"/>
        <v>0.95537843795324384</v>
      </c>
      <c r="H13" s="13"/>
      <c r="I13" s="13">
        <f t="shared" si="14"/>
        <v>79</v>
      </c>
      <c r="J13" s="126">
        <f ca="1">IF(J12=1,1,'Probabilités de décès'!H20)</f>
        <v>3.5088454128079261E-2</v>
      </c>
      <c r="K13" s="126">
        <f t="shared" ca="1" si="1"/>
        <v>0.96491154587192074</v>
      </c>
      <c r="L13" s="127">
        <f t="shared" ca="1" si="16"/>
        <v>0.85973277082212529</v>
      </c>
      <c r="N13" s="85">
        <f>N12*(1+IF('Autres hypothèses'!$C$5="Aucun",VLOOKUP(C13-1,'Autres hypothèses'!$J$18:$M$86,3,FALSE),VLOOKUP(C13-1,'Autres hypothèses'!$J$18:$M$86,4,FALSE)))</f>
        <v>1</v>
      </c>
      <c r="O13" s="134">
        <f>IF(B13&lt;'Autres hypothèses'!$C$7,'Autres hypothèses'!$C$8*N13,IF(B13&lt;'Autres hypothèses'!$C$7+'Autres hypothèses'!$C$10,'Autres hypothèses'!$C$11*N13,0))</f>
        <v>0</v>
      </c>
      <c r="P13" s="134">
        <f t="shared" ca="1" si="2"/>
        <v>0.95537843795324384</v>
      </c>
      <c r="Q13" s="126">
        <f>(1-(1+VLOOKUP(C13,'Autres hypothèses'!$B$18:$H$86,5,FALSE))^-1)/VLOOKUP(C13,'Autres hypothèses'!$B$18:$H$86,7,FALSE)</f>
        <v>0.97968018334959373</v>
      </c>
      <c r="R13" s="126">
        <f>R12/(1+VLOOKUP(C13-1,'Autres hypothèses'!$B$18:$H$86,5,FALSE))</f>
        <v>0.7455121664062101</v>
      </c>
      <c r="S13" s="135">
        <f t="shared" ca="1" si="3"/>
        <v>0.69777353582635293</v>
      </c>
      <c r="U13" s="143">
        <f t="shared" ca="1" si="4"/>
        <v>0.82137015164525629</v>
      </c>
      <c r="V13" s="126">
        <f t="shared" ca="1" si="5"/>
        <v>0.13400828630798761</v>
      </c>
      <c r="W13" s="126">
        <f t="shared" ca="1" si="6"/>
        <v>3.8362619176869055E-2</v>
      </c>
      <c r="X13" s="126">
        <f t="shared" ca="1" si="7"/>
        <v>6.2589428698871024E-3</v>
      </c>
      <c r="Y13" s="134">
        <f>Y12*(1+IF('Autres hypothèses'!$C$5="Aucun",VLOOKUP(C13-1,'Autres hypothèses'!$J$18:$M$86,3,FALSE),VLOOKUP(C13-1,'Autres hypothèses'!$J$18:$M$86,4,FALSE)))</f>
        <v>1</v>
      </c>
      <c r="Z13" s="134">
        <f t="shared" si="8"/>
        <v>1</v>
      </c>
      <c r="AA13" s="134">
        <f>MAX(IF(B13&lt;'Autres hypothèses'!$C$7,'Autres hypothèses'!$C$8*Y13,IF(B13&lt;'Autres hypothèses'!$C$7+'Autres hypothèses'!$C$10,'Autres hypothèses'!$C$11*Y13,0)),IF('Autres hypothèses'!$C$12=1,Y13*'Autres hypothèses'!$C$13))</f>
        <v>0.6</v>
      </c>
      <c r="AB13" s="134">
        <f>IF(B13&lt;'Autres hypothèses'!$C$7,'Autres hypothèses'!$C$8*Y13,IF(B13&lt;'Autres hypothèses'!$C$7+'Autres hypothèses'!$C$10,'Autres hypothèses'!$C$11*Y13,0))</f>
        <v>0</v>
      </c>
      <c r="AC13" s="134">
        <f t="shared" ca="1" si="9"/>
        <v>0.97839600945936533</v>
      </c>
      <c r="AD13" s="134">
        <f>(1-(1+VLOOKUP(C13,'Autres hypothèses'!$B$18:$H$86,5,FALSE))^-1)/VLOOKUP(C13,'Autres hypothèses'!$B$18:$H$86,7,FALSE)</f>
        <v>0.97968018334959373</v>
      </c>
      <c r="AE13" s="126">
        <f>AE12/(1+VLOOKUP(C13-1,'Autres hypothèses'!B23:H91,5,FALSE))</f>
        <v>0.7455121664062101</v>
      </c>
      <c r="AF13" s="135">
        <f t="shared" ca="1" si="10"/>
        <v>0.71458472981809795</v>
      </c>
      <c r="AG13" s="80"/>
    </row>
    <row r="14" spans="1:33" x14ac:dyDescent="0.25">
      <c r="B14" s="96">
        <f t="shared" si="11"/>
        <v>7</v>
      </c>
      <c r="C14" s="13">
        <f t="shared" si="12"/>
        <v>2029</v>
      </c>
      <c r="D14" s="13">
        <f t="shared" si="13"/>
        <v>72</v>
      </c>
      <c r="E14" s="126">
        <f ca="1">IF(E13=1,1,'Probabilités de décès'!D21)</f>
        <v>1.087293134523259E-2</v>
      </c>
      <c r="F14" s="126">
        <f t="shared" ca="1" si="0"/>
        <v>0.98912706865476741</v>
      </c>
      <c r="G14" s="126">
        <f t="shared" ca="1" si="15"/>
        <v>0.94590182795037969</v>
      </c>
      <c r="H14" s="13"/>
      <c r="I14" s="13">
        <f t="shared" si="14"/>
        <v>80</v>
      </c>
      <c r="J14" s="126">
        <f ca="1">IF(J13=1,1,'Probabilités de décès'!H21)</f>
        <v>3.917760798277875E-2</v>
      </c>
      <c r="K14" s="126">
        <f t="shared" ca="1" si="1"/>
        <v>0.96082239201722119</v>
      </c>
      <c r="L14" s="127">
        <f t="shared" ca="1" si="16"/>
        <v>0.8295660769307267</v>
      </c>
      <c r="N14" s="85">
        <f>N13*(1+IF('Autres hypothèses'!$C$5="Aucun",VLOOKUP(C14-1,'Autres hypothèses'!$J$18:$M$86,3,FALSE),VLOOKUP(C14-1,'Autres hypothèses'!$J$18:$M$86,4,FALSE)))</f>
        <v>1</v>
      </c>
      <c r="O14" s="134">
        <f>IF(B14&lt;'Autres hypothèses'!$C$7,'Autres hypothèses'!$C$8*N14,IF(B14&lt;'Autres hypothèses'!$C$7+'Autres hypothèses'!$C$10,'Autres hypothèses'!$C$11*N14,0))</f>
        <v>0</v>
      </c>
      <c r="P14" s="134">
        <f t="shared" ca="1" si="2"/>
        <v>0.94590182795037969</v>
      </c>
      <c r="Q14" s="126">
        <f>(1-(1+VLOOKUP(C14,'Autres hypothèses'!$B$18:$H$86,5,FALSE))^-1)/VLOOKUP(C14,'Autres hypothèses'!$B$18:$H$86,7,FALSE)</f>
        <v>0.97968018334959373</v>
      </c>
      <c r="R14" s="126">
        <f>R13/(1+VLOOKUP(C14-1,'Autres hypothèses'!$B$18:$H$86,5,FALSE))</f>
        <v>0.71272673652601348</v>
      </c>
      <c r="S14" s="135">
        <f t="shared" ca="1" si="3"/>
        <v>0.66047052181226074</v>
      </c>
      <c r="U14" s="143">
        <f t="shared" ca="1" si="4"/>
        <v>0.78468806857439966</v>
      </c>
      <c r="V14" s="126">
        <f t="shared" ca="1" si="5"/>
        <v>0.16121375937598001</v>
      </c>
      <c r="W14" s="126">
        <f t="shared" ca="1" si="6"/>
        <v>4.4878008356327007E-2</v>
      </c>
      <c r="X14" s="126">
        <f t="shared" ca="1" si="7"/>
        <v>9.2201636932932977E-3</v>
      </c>
      <c r="Y14" s="134">
        <f>Y13*(1+IF('Autres hypothèses'!$C$5="Aucun",VLOOKUP(C14-1,'Autres hypothèses'!$J$18:$M$86,3,FALSE),VLOOKUP(C14-1,'Autres hypothèses'!$J$18:$M$86,4,FALSE)))</f>
        <v>1</v>
      </c>
      <c r="Z14" s="134">
        <f t="shared" si="8"/>
        <v>1</v>
      </c>
      <c r="AA14" s="134">
        <f>MAX(IF(B14&lt;'Autres hypothèses'!$C$7,'Autres hypothèses'!$C$8*Y14,IF(B14&lt;'Autres hypothèses'!$C$7+'Autres hypothèses'!$C$10,'Autres hypothèses'!$C$11*Y14,0)),IF('Autres hypothèses'!$C$12=1,Y14*'Autres hypothèses'!$C$13))</f>
        <v>0.6</v>
      </c>
      <c r="AB14" s="134">
        <f>IF(B14&lt;'Autres hypothèses'!$C$7,'Autres hypothèses'!$C$8*Y14,IF(B14&lt;'Autres hypothèses'!$C$7+'Autres hypothèses'!$C$10,'Autres hypothèses'!$C$11*Y14,0))</f>
        <v>0</v>
      </c>
      <c r="AC14" s="134">
        <f t="shared" ca="1" si="9"/>
        <v>0.97282863296417588</v>
      </c>
      <c r="AD14" s="134">
        <f>(1-(1+VLOOKUP(C14,'Autres hypothèses'!$B$18:$H$86,5,FALSE))^-1)/VLOOKUP(C14,'Autres hypothèses'!$B$18:$H$86,7,FALSE)</f>
        <v>0.97968018334959373</v>
      </c>
      <c r="AE14" s="126">
        <f>AE13/(1+VLOOKUP(C14-1,'Autres hypothèses'!B24:H92,5,FALSE))</f>
        <v>0.71272673652601348</v>
      </c>
      <c r="AF14" s="135">
        <f t="shared" ca="1" si="10"/>
        <v>0.67927200885107419</v>
      </c>
      <c r="AG14" s="80"/>
    </row>
    <row r="15" spans="1:33" x14ac:dyDescent="0.25">
      <c r="B15" s="96">
        <f t="shared" si="11"/>
        <v>8</v>
      </c>
      <c r="C15" s="13">
        <f t="shared" si="12"/>
        <v>2030</v>
      </c>
      <c r="D15" s="13">
        <f t="shared" si="13"/>
        <v>73</v>
      </c>
      <c r="E15" s="126">
        <f ca="1">IF(E14=1,1,'Probabilités de décès'!D22)</f>
        <v>1.1871513713830358E-2</v>
      </c>
      <c r="F15" s="126">
        <f t="shared" ca="1" si="0"/>
        <v>0.98812848628616967</v>
      </c>
      <c r="G15" s="126">
        <f t="shared" ca="1" si="15"/>
        <v>0.93561710231574524</v>
      </c>
      <c r="H15" s="13"/>
      <c r="I15" s="13">
        <f t="shared" si="14"/>
        <v>81</v>
      </c>
      <c r="J15" s="126">
        <f ca="1">IF(J14=1,1,'Probabilités de décès'!H22)</f>
        <v>4.3404398954331902E-2</v>
      </c>
      <c r="K15" s="126">
        <f t="shared" ca="1" si="1"/>
        <v>0.9565956010456681</v>
      </c>
      <c r="L15" s="127">
        <f t="shared" ca="1" si="16"/>
        <v>0.79706566237292298</v>
      </c>
      <c r="N15" s="85">
        <f>N14*(1+IF('Autres hypothèses'!$C$5="Aucun",VLOOKUP(C15-1,'Autres hypothèses'!$J$18:$M$86,3,FALSE),VLOOKUP(C15-1,'Autres hypothèses'!$J$18:$M$86,4,FALSE)))</f>
        <v>1</v>
      </c>
      <c r="O15" s="134">
        <f>IF(B15&lt;'Autres hypothèses'!$C$7,'Autres hypothèses'!$C$8*N15,IF(B15&lt;'Autres hypothèses'!$C$7+'Autres hypothèses'!$C$10,'Autres hypothèses'!$C$11*N15,0))</f>
        <v>0</v>
      </c>
      <c r="P15" s="134">
        <f ca="1">G15*N15+(1-G15)*O15</f>
        <v>0.93561710231574524</v>
      </c>
      <c r="Q15" s="126">
        <f>(1-(1+VLOOKUP(C15,'Autres hypothèses'!$B$18:$H$86,5,FALSE))^-1)/VLOOKUP(C15,'Autres hypothèses'!$B$18:$H$86,7,FALSE)</f>
        <v>0.97968018334959373</v>
      </c>
      <c r="R15" s="126">
        <f>R14/(1+VLOOKUP(C15-1,'Autres hypothèses'!$B$18:$H$86,5,FALSE))</f>
        <v>0.68138311331358836</v>
      </c>
      <c r="S15" s="135">
        <f t="shared" ca="1" si="3"/>
        <v>0.62455953267021613</v>
      </c>
      <c r="U15" s="143">
        <f t="shared" ca="1" si="4"/>
        <v>0.74574826538473438</v>
      </c>
      <c r="V15" s="126">
        <f t="shared" ca="1" si="5"/>
        <v>0.18986883693101092</v>
      </c>
      <c r="W15" s="126">
        <f t="shared" ca="1" si="6"/>
        <v>5.131739698818865E-2</v>
      </c>
      <c r="X15" s="126">
        <f t="shared" ca="1" si="7"/>
        <v>1.306550069606611E-2</v>
      </c>
      <c r="Y15" s="134">
        <f>Y14*(1+IF('Autres hypothèses'!$C$5="Aucun",VLOOKUP(C15-1,'Autres hypothèses'!$J$18:$M$86,3,FALSE),VLOOKUP(C15-1,'Autres hypothèses'!$J$18:$M$86,4,FALSE)))</f>
        <v>1</v>
      </c>
      <c r="Z15" s="134">
        <f t="shared" si="8"/>
        <v>1</v>
      </c>
      <c r="AA15" s="134">
        <f>MAX(IF(B15&lt;'Autres hypothèses'!$C$7,'Autres hypothèses'!$C$8*Y15,IF(B15&lt;'Autres hypothèses'!$C$7+'Autres hypothèses'!$C$10,'Autres hypothèses'!$C$11*Y15,0)),IF('Autres hypothèses'!$C$12=1,Y15*'Autres hypothèses'!$C$13))</f>
        <v>0.6</v>
      </c>
      <c r="AB15" s="134">
        <f>IF(B15&lt;'Autres hypothèses'!$C$7,'Autres hypothèses'!$C$8*Y15,IF(B15&lt;'Autres hypothèses'!$C$7+'Autres hypothèses'!$C$10,'Autres hypothèses'!$C$11*Y15,0))</f>
        <v>0</v>
      </c>
      <c r="AC15" s="134">
        <f t="shared" ca="1" si="9"/>
        <v>0.96640754050865851</v>
      </c>
      <c r="AD15" s="134">
        <f>(1-(1+VLOOKUP(C15,'Autres hypothèses'!$B$18:$H$86,5,FALSE))^-1)/VLOOKUP(C15,'Autres hypothèses'!$B$18:$H$86,7,FALSE)</f>
        <v>0.97968018334959373</v>
      </c>
      <c r="AE15" s="126">
        <f>AE14/(1+VLOOKUP(C15-1,'Autres hypothèses'!B25:H93,5,FALSE))</f>
        <v>0.68138311331358836</v>
      </c>
      <c r="AF15" s="135">
        <f t="shared" ca="1" si="10"/>
        <v>0.64511330583327586</v>
      </c>
      <c r="AG15" s="80"/>
    </row>
    <row r="16" spans="1:33" x14ac:dyDescent="0.25">
      <c r="B16" s="96">
        <f t="shared" si="11"/>
        <v>9</v>
      </c>
      <c r="C16" s="13">
        <f t="shared" si="12"/>
        <v>2031</v>
      </c>
      <c r="D16" s="13">
        <f t="shared" si="13"/>
        <v>74</v>
      </c>
      <c r="E16" s="126">
        <f ca="1">IF(E15=1,1,'Probabilités de décès'!D23)</f>
        <v>1.3035794507045815E-2</v>
      </c>
      <c r="F16" s="126">
        <f t="shared" ca="1" si="0"/>
        <v>0.98696420549295416</v>
      </c>
      <c r="G16" s="126">
        <f t="shared" ca="1" si="15"/>
        <v>0.9245099110547097</v>
      </c>
      <c r="H16" s="13"/>
      <c r="I16" s="13">
        <f t="shared" si="14"/>
        <v>82</v>
      </c>
      <c r="J16" s="126">
        <f ca="1">IF(J15=1,1,'Probabilités de décès'!H23)</f>
        <v>4.8264905304834002E-2</v>
      </c>
      <c r="K16" s="126">
        <f t="shared" ca="1" si="1"/>
        <v>0.95173509469516604</v>
      </c>
      <c r="L16" s="127">
        <f t="shared" ca="1" si="16"/>
        <v>0.76246950637048982</v>
      </c>
      <c r="N16" s="85">
        <f>N15*(1+IF('Autres hypothèses'!$C$5="Aucun",VLOOKUP(C16-1,'Autres hypothèses'!$J$18:$M$86,3,FALSE),VLOOKUP(C16-1,'Autres hypothèses'!$J$18:$M$86,4,FALSE)))</f>
        <v>1</v>
      </c>
      <c r="O16" s="134">
        <f>IF(B16&lt;'Autres hypothèses'!$C$7,'Autres hypothèses'!$C$8*N16,IF(B16&lt;'Autres hypothèses'!$C$7+'Autres hypothèses'!$C$10,'Autres hypothèses'!$C$11*N16,0))</f>
        <v>0</v>
      </c>
      <c r="P16" s="134">
        <f t="shared" ca="1" si="2"/>
        <v>0.9245099110547097</v>
      </c>
      <c r="Q16" s="126">
        <f>(1-(1+VLOOKUP(C16,'Autres hypothèses'!$B$18:$H$86,5,FALSE))^-1)/VLOOKUP(C16,'Autres hypothèses'!$B$18:$H$86,7,FALSE)</f>
        <v>0.97968018334959373</v>
      </c>
      <c r="R16" s="126">
        <f>R15/(1+VLOOKUP(C16-1,'Autres hypothèses'!$B$18:$H$86,5,FALSE))</f>
        <v>0.65141789035715902</v>
      </c>
      <c r="S16" s="135">
        <f t="shared" ca="1" si="3"/>
        <v>0.59000484284227361</v>
      </c>
      <c r="U16" s="143">
        <f t="shared" ca="1" si="4"/>
        <v>0.70491061551650991</v>
      </c>
      <c r="V16" s="126">
        <f t="shared" ca="1" si="5"/>
        <v>0.21959929553819973</v>
      </c>
      <c r="W16" s="126">
        <f t="shared" ca="1" si="6"/>
        <v>5.7558890853979867E-2</v>
      </c>
      <c r="X16" s="126">
        <f t="shared" ca="1" si="7"/>
        <v>1.7931198091310434E-2</v>
      </c>
      <c r="Y16" s="134">
        <f>Y15*(1+IF('Autres hypothèses'!$C$5="Aucun",VLOOKUP(C16-1,'Autres hypothèses'!$J$18:$M$86,3,FALSE),VLOOKUP(C16-1,'Autres hypothèses'!$J$18:$M$86,4,FALSE)))</f>
        <v>1</v>
      </c>
      <c r="Z16" s="134">
        <f t="shared" si="8"/>
        <v>1</v>
      </c>
      <c r="AA16" s="134">
        <f>MAX(IF(B16&lt;'Autres hypothèses'!$C$7,'Autres hypothèses'!$C$8*Y16,IF(B16&lt;'Autres hypothèses'!$C$7+'Autres hypothèses'!$C$10,'Autres hypothèses'!$C$11*Y16,0)),IF('Autres hypothèses'!$C$12=1,Y16*'Autres hypothèses'!$C$13))</f>
        <v>0.6</v>
      </c>
      <c r="AB16" s="134">
        <f>IF(B16&lt;'Autres hypothèses'!$C$7,'Autres hypothèses'!$C$8*Y16,IF(B16&lt;'Autres hypothèses'!$C$7+'Autres hypothèses'!$C$10,'Autres hypothèses'!$C$11*Y16,0))</f>
        <v>0</v>
      </c>
      <c r="AC16" s="134">
        <f t="shared" ca="1" si="9"/>
        <v>0.95904524556709758</v>
      </c>
      <c r="AD16" s="134">
        <f>(1-(1+VLOOKUP(C16,'Autres hypothèses'!$B$18:$H$86,5,FALSE))^-1)/VLOOKUP(C16,'Autres hypothèses'!$B$18:$H$86,7,FALSE)</f>
        <v>0.97968018334959373</v>
      </c>
      <c r="AE16" s="126">
        <f>AE15/(1+VLOOKUP(C16-1,'Autres hypothèses'!B26:H94,5,FALSE))</f>
        <v>0.65141789035715902</v>
      </c>
      <c r="AF16" s="135">
        <f t="shared" ca="1" si="10"/>
        <v>0.61204464400377889</v>
      </c>
      <c r="AG16" s="80"/>
    </row>
    <row r="17" spans="2:33" x14ac:dyDescent="0.25">
      <c r="B17" s="96">
        <f t="shared" si="11"/>
        <v>10</v>
      </c>
      <c r="C17" s="13">
        <f t="shared" si="12"/>
        <v>2032</v>
      </c>
      <c r="D17" s="13">
        <f t="shared" si="13"/>
        <v>75</v>
      </c>
      <c r="E17" s="126">
        <f ca="1">IF(E16=1,1,'Probabilités de décès'!D24)</f>
        <v>1.4386288222397858E-2</v>
      </c>
      <c r="F17" s="126">
        <f t="shared" ca="1" si="0"/>
        <v>0.98561371177760215</v>
      </c>
      <c r="G17" s="126">
        <f t="shared" ca="1" si="15"/>
        <v>0.91245818983447324</v>
      </c>
      <c r="H17" s="13"/>
      <c r="I17" s="13">
        <f t="shared" si="14"/>
        <v>83</v>
      </c>
      <c r="J17" s="126">
        <f ca="1">IF(J16=1,1,'Probabilités de décès'!H24)</f>
        <v>5.3770081700901633E-2</v>
      </c>
      <c r="K17" s="126">
        <f t="shared" ca="1" si="1"/>
        <v>0.94622991829909842</v>
      </c>
      <c r="L17" s="127">
        <f ca="1">L16*K16</f>
        <v>0.72566898784769462</v>
      </c>
      <c r="N17" s="85">
        <f>N16*(1+IF('Autres hypothèses'!$C$5="Aucun",VLOOKUP(C17-1,'Autres hypothèses'!$J$18:$M$86,3,FALSE),VLOOKUP(C17-1,'Autres hypothèses'!$J$18:$M$86,4,FALSE)))</f>
        <v>1</v>
      </c>
      <c r="O17" s="134">
        <f>IF(B17&lt;'Autres hypothèses'!$C$7,'Autres hypothèses'!$C$8*N17,IF(B17&lt;'Autres hypothèses'!$C$7+'Autres hypothèses'!$C$10,'Autres hypothèses'!$C$11*N17,0))</f>
        <v>0</v>
      </c>
      <c r="P17" s="134">
        <f t="shared" ca="1" si="2"/>
        <v>0.91245818983447324</v>
      </c>
      <c r="Q17" s="126">
        <f>(1-(1+VLOOKUP(C17,'Autres hypothèses'!$B$18:$H$86,5,FALSE))^-1)/VLOOKUP(C17,'Autres hypothèses'!$B$18:$H$86,7,FALSE)</f>
        <v>0.97968018334959373</v>
      </c>
      <c r="R17" s="126">
        <f>R16/(1+VLOOKUP(C17-1,'Autres hypothèses'!$B$18:$H$86,5,FALSE))</f>
        <v>0.62277044967223616</v>
      </c>
      <c r="S17" s="135">
        <f t="shared" ca="1" si="3"/>
        <v>0.55670522079619489</v>
      </c>
      <c r="U17" s="143">
        <f t="shared" ca="1" si="4"/>
        <v>0.66214261107052175</v>
      </c>
      <c r="V17" s="126">
        <f t="shared" ca="1" si="5"/>
        <v>0.25031557876395144</v>
      </c>
      <c r="W17" s="126">
        <f t="shared" ca="1" si="6"/>
        <v>6.3526376777172822E-2</v>
      </c>
      <c r="X17" s="126">
        <f t="shared" ca="1" si="7"/>
        <v>2.4015433388353932E-2</v>
      </c>
      <c r="Y17" s="134">
        <f>Y16*(1+IF('Autres hypothèses'!$C$5="Aucun",VLOOKUP(C17-1,'Autres hypothèses'!$J$18:$M$86,3,FALSE),VLOOKUP(C17-1,'Autres hypothèses'!$J$18:$M$86,4,FALSE)))</f>
        <v>1</v>
      </c>
      <c r="Z17" s="134">
        <f t="shared" si="8"/>
        <v>1</v>
      </c>
      <c r="AA17" s="134">
        <f>MAX(IF(B17&lt;'Autres hypothèses'!$C$7,'Autres hypothèses'!$C$8*Y17,IF(B17&lt;'Autres hypothèses'!$C$7+'Autres hypothèses'!$C$10,'Autres hypothèses'!$C$11*Y17,0)),IF('Autres hypothèses'!$C$12=1,Y17*'Autres hypothèses'!$C$13))</f>
        <v>0.6</v>
      </c>
      <c r="AB17" s="134">
        <f>IF(B17&lt;'Autres hypothèses'!$C$7,'Autres hypothèses'!$C$8*Y17,IF(B17&lt;'Autres hypothèses'!$C$7+'Autres hypothèses'!$C$10,'Autres hypothèses'!$C$11*Y17,0))</f>
        <v>0</v>
      </c>
      <c r="AC17" s="134">
        <f t="shared" ca="1" si="9"/>
        <v>0.95057401590077695</v>
      </c>
      <c r="AD17" s="134">
        <f>(1-(1+VLOOKUP(C17,'Autres hypothèses'!$B$18:$H$86,5,FALSE))^-1)/VLOOKUP(C17,'Autres hypothèses'!$B$18:$H$86,7,FALSE)</f>
        <v>0.97968018334959373</v>
      </c>
      <c r="AE17" s="126">
        <f>AE16/(1+VLOOKUP(C17-1,'Autres hypothèses'!B27:H95,5,FALSE))</f>
        <v>0.62277044967223616</v>
      </c>
      <c r="AF17" s="135">
        <f t="shared" ca="1" si="10"/>
        <v>0.57996029111335679</v>
      </c>
      <c r="AG17" s="80"/>
    </row>
    <row r="18" spans="2:33" x14ac:dyDescent="0.25">
      <c r="B18" s="96">
        <f t="shared" si="11"/>
        <v>11</v>
      </c>
      <c r="C18" s="13">
        <f t="shared" si="12"/>
        <v>2033</v>
      </c>
      <c r="D18" s="13">
        <f t="shared" si="13"/>
        <v>76</v>
      </c>
      <c r="E18" s="126">
        <f ca="1">IF(E17=1,1,'Probabilités de décès'!D25)</f>
        <v>1.5944165652413841E-2</v>
      </c>
      <c r="F18" s="126">
        <f t="shared" ca="1" si="0"/>
        <v>0.98405583434758614</v>
      </c>
      <c r="G18" s="126">
        <f t="shared" ca="1" si="15"/>
        <v>0.89933130332462707</v>
      </c>
      <c r="H18" s="13"/>
      <c r="I18" s="13">
        <f t="shared" si="14"/>
        <v>84</v>
      </c>
      <c r="J18" s="126">
        <f ca="1">IF(J17=1,1,'Probabilités de décès'!H25)</f>
        <v>6.0082304167197433E-2</v>
      </c>
      <c r="K18" s="126">
        <f t="shared" ca="1" si="1"/>
        <v>0.9399176958328026</v>
      </c>
      <c r="L18" s="127">
        <f t="shared" ca="1" si="16"/>
        <v>0.68664970708331352</v>
      </c>
      <c r="N18" s="85">
        <f>N17*(1+IF('Autres hypothèses'!$C$5="Aucun",VLOOKUP(C18-1,'Autres hypothèses'!$J$18:$M$86,3,FALSE),VLOOKUP(C18-1,'Autres hypothèses'!$J$18:$M$86,4,FALSE)))</f>
        <v>1</v>
      </c>
      <c r="O18" s="134">
        <f>IF(B18&lt;'Autres hypothèses'!$C$7,'Autres hypothèses'!$C$8*N18,IF(B18&lt;'Autres hypothèses'!$C$7+'Autres hypothèses'!$C$10,'Autres hypothèses'!$C$11*N18,0))</f>
        <v>0</v>
      </c>
      <c r="P18" s="134">
        <f t="shared" ca="1" si="2"/>
        <v>0.89933130332462707</v>
      </c>
      <c r="Q18" s="126">
        <f>(1-(1+VLOOKUP(C18,'Autres hypothèses'!$B$18:$H$86,5,FALSE))^-1)/VLOOKUP(C18,'Autres hypothèses'!$B$18:$H$86,7,FALSE)</f>
        <v>0.97968018334959373</v>
      </c>
      <c r="R18" s="126">
        <f>R17/(1+VLOOKUP(C18-1,'Autres hypothèses'!$B$18:$H$86,5,FALSE))</f>
        <v>0.5953828390747955</v>
      </c>
      <c r="S18" s="135">
        <f t="shared" ca="1" si="3"/>
        <v>0.52456625146740632</v>
      </c>
      <c r="U18" s="143">
        <f t="shared" ca="1" si="4"/>
        <v>0.61752557599870972</v>
      </c>
      <c r="V18" s="126">
        <f t="shared" ca="1" si="5"/>
        <v>0.2818057273259173</v>
      </c>
      <c r="W18" s="126">
        <f t="shared" ca="1" si="6"/>
        <v>6.912413108460376E-2</v>
      </c>
      <c r="X18" s="126">
        <f t="shared" ca="1" si="7"/>
        <v>3.1544565590769166E-2</v>
      </c>
      <c r="Y18" s="134">
        <f>Y17*(1+IF('Autres hypothèses'!$C$5="Aucun",VLOOKUP(C18-1,'Autres hypothèses'!$J$18:$M$86,3,FALSE),VLOOKUP(C18-1,'Autres hypothèses'!$J$18:$M$86,4,FALSE)))</f>
        <v>1</v>
      </c>
      <c r="Z18" s="134">
        <f t="shared" si="8"/>
        <v>1</v>
      </c>
      <c r="AA18" s="134">
        <f>MAX(IF(B18&lt;'Autres hypothèses'!$C$7,'Autres hypothèses'!$C$8*Y18,IF(B18&lt;'Autres hypothèses'!$C$7+'Autres hypothèses'!$C$10,'Autres hypothèses'!$C$11*Y18,0)),IF('Autres hypothèses'!$C$12=1,Y18*'Autres hypothèses'!$C$13))</f>
        <v>0.6</v>
      </c>
      <c r="AB18" s="134">
        <f>IF(B18&lt;'Autres hypothèses'!$C$7,'Autres hypothèses'!$C$8*Y18,IF(B18&lt;'Autres hypothèses'!$C$7+'Autres hypothèses'!$C$10,'Autres hypothèses'!$C$11*Y18,0))</f>
        <v>0</v>
      </c>
      <c r="AC18" s="134">
        <f t="shared" ca="1" si="9"/>
        <v>0.94080578197538933</v>
      </c>
      <c r="AD18" s="134">
        <f>(1-(1+VLOOKUP(C18,'Autres hypothèses'!$B$18:$H$86,5,FALSE))^-1)/VLOOKUP(C18,'Autres hypothèses'!$B$18:$H$86,7,FALSE)</f>
        <v>0.97968018334959373</v>
      </c>
      <c r="AE18" s="126">
        <f>AE17/(1+VLOOKUP(C18-1,'Autres hypothèses'!B28:H96,5,FALSE))</f>
        <v>0.5953828390747955</v>
      </c>
      <c r="AF18" s="135">
        <f t="shared" ca="1" si="10"/>
        <v>0.54875768316445495</v>
      </c>
      <c r="AG18" s="80"/>
    </row>
    <row r="19" spans="2:33" x14ac:dyDescent="0.25">
      <c r="B19" s="96">
        <f t="shared" si="11"/>
        <v>12</v>
      </c>
      <c r="C19" s="13">
        <f t="shared" si="12"/>
        <v>2034</v>
      </c>
      <c r="D19" s="13">
        <f t="shared" si="13"/>
        <v>77</v>
      </c>
      <c r="E19" s="126">
        <f ca="1">IF(E18=1,1,'Probabilités de décès'!D26)</f>
        <v>1.7760704286345502E-2</v>
      </c>
      <c r="F19" s="126">
        <f t="shared" ca="1" si="0"/>
        <v>0.98223929571365454</v>
      </c>
      <c r="G19" s="126">
        <f t="shared" ca="1" si="15"/>
        <v>0.88499221604801792</v>
      </c>
      <c r="H19" s="13"/>
      <c r="I19" s="13">
        <f t="shared" si="14"/>
        <v>85</v>
      </c>
      <c r="J19" s="126">
        <f ca="1">IF(J18=1,1,'Probabilités de décès'!H26)</f>
        <v>6.7015550423088835E-2</v>
      </c>
      <c r="K19" s="126">
        <f t="shared" ca="1" si="1"/>
        <v>0.93298444957691118</v>
      </c>
      <c r="L19" s="127">
        <f t="shared" ca="1" si="16"/>
        <v>0.64539421052601686</v>
      </c>
      <c r="N19" s="85">
        <f>N18*(1+IF('Autres hypothèses'!$C$5="Aucun",VLOOKUP(C19-1,'Autres hypothèses'!$J$18:$M$86,3,FALSE),VLOOKUP(C19-1,'Autres hypothèses'!$J$18:$M$86,4,FALSE)))</f>
        <v>1</v>
      </c>
      <c r="O19" s="134">
        <f>IF(B19&lt;'Autres hypothèses'!$C$7,'Autres hypothèses'!$C$8*N19,IF(B19&lt;'Autres hypothèses'!$C$7+'Autres hypothèses'!$C$10,'Autres hypothèses'!$C$11*N19,0))</f>
        <v>0</v>
      </c>
      <c r="P19" s="134">
        <f t="shared" ca="1" si="2"/>
        <v>0.88499221604801792</v>
      </c>
      <c r="Q19" s="126">
        <f>(1-(1+VLOOKUP(C19,'Autres hypothèses'!$B$18:$H$86,5,FALSE))^-1)/VLOOKUP(C19,'Autres hypothèses'!$B$18:$H$86,7,FALSE)</f>
        <v>0.97968018334959373</v>
      </c>
      <c r="R19" s="126">
        <f>R18/(1+VLOOKUP(C19-1,'Autres hypothèses'!$B$18:$H$86,5,FALSE))</f>
        <v>0.56919965494722324</v>
      </c>
      <c r="S19" s="135">
        <f t="shared" ca="1" si="3"/>
        <v>0.49350141516094093</v>
      </c>
      <c r="U19" s="143">
        <f t="shared" ca="1" si="4"/>
        <v>0.57116885259798067</v>
      </c>
      <c r="V19" s="126">
        <f t="shared" ca="1" si="5"/>
        <v>0.31382336345003725</v>
      </c>
      <c r="W19" s="126">
        <f t="shared" ca="1" si="6"/>
        <v>7.4225357928036181E-2</v>
      </c>
      <c r="X19" s="126">
        <f t="shared" ca="1" si="7"/>
        <v>4.0782426023945891E-2</v>
      </c>
      <c r="Y19" s="134">
        <f>Y18*(1+IF('Autres hypothèses'!$C$5="Aucun",VLOOKUP(C19-1,'Autres hypothèses'!$J$18:$M$86,3,FALSE),VLOOKUP(C19-1,'Autres hypothèses'!$J$18:$M$86,4,FALSE)))</f>
        <v>1</v>
      </c>
      <c r="Z19" s="134">
        <f t="shared" si="8"/>
        <v>1</v>
      </c>
      <c r="AA19" s="134">
        <f>MAX(IF(B19&lt;'Autres hypothèses'!$C$7,'Autres hypothèses'!$C$8*Y19,IF(B19&lt;'Autres hypothèses'!$C$7+'Autres hypothèses'!$C$10,'Autres hypothèses'!$C$11*Y19,0)),IF('Autres hypothèses'!$C$12=1,Y19*'Autres hypothèses'!$C$13))</f>
        <v>0.6</v>
      </c>
      <c r="AB19" s="134">
        <f>IF(B19&lt;'Autres hypothèses'!$C$7,'Autres hypothèses'!$C$8*Y19,IF(B19&lt;'Autres hypothèses'!$C$7+'Autres hypothèses'!$C$10,'Autres hypothèses'!$C$11*Y19,0))</f>
        <v>0</v>
      </c>
      <c r="AC19" s="134">
        <f t="shared" ca="1" si="9"/>
        <v>0.92952743080483957</v>
      </c>
      <c r="AD19" s="134">
        <f>(1-(1+VLOOKUP(C19,'Autres hypothèses'!$B$18:$H$86,5,FALSE))^-1)/VLOOKUP(C19,'Autres hypothèses'!$B$18:$H$86,7,FALSE)</f>
        <v>0.97968018334959373</v>
      </c>
      <c r="AE19" s="126">
        <f>AE18/(1+VLOOKUP(C19-1,'Autres hypothèses'!B29:H97,5,FALSE))</f>
        <v>0.56919965494722324</v>
      </c>
      <c r="AF19" s="135">
        <f t="shared" ca="1" si="10"/>
        <v>0.51833574828664097</v>
      </c>
      <c r="AG19" s="80"/>
    </row>
    <row r="20" spans="2:33" x14ac:dyDescent="0.25">
      <c r="B20" s="96">
        <f t="shared" si="11"/>
        <v>13</v>
      </c>
      <c r="C20" s="13">
        <f t="shared" si="12"/>
        <v>2035</v>
      </c>
      <c r="D20" s="13">
        <f t="shared" si="13"/>
        <v>78</v>
      </c>
      <c r="E20" s="126">
        <f ca="1">IF(E19=1,1,'Probabilités de décès'!D27)</f>
        <v>1.9870003215885997E-2</v>
      </c>
      <c r="F20" s="126">
        <f t="shared" ca="1" si="0"/>
        <v>0.98012999678411405</v>
      </c>
      <c r="G20" s="126">
        <f t="shared" ca="1" si="15"/>
        <v>0.86927413100307149</v>
      </c>
      <c r="H20" s="13"/>
      <c r="I20" s="13">
        <f t="shared" si="14"/>
        <v>86</v>
      </c>
      <c r="J20" s="126">
        <f ca="1">IF(J19=1,1,'Probabilités de décès'!H27)</f>
        <v>7.4614183160716538E-2</v>
      </c>
      <c r="K20" s="126">
        <f t="shared" ca="1" si="1"/>
        <v>0.92538581683928345</v>
      </c>
      <c r="L20" s="127">
        <f t="shared" ca="1" si="16"/>
        <v>0.60214276226774099</v>
      </c>
      <c r="N20" s="85">
        <f>N19*(1+IF('Autres hypothèses'!$C$5="Aucun",VLOOKUP(C20-1,'Autres hypothèses'!$J$18:$M$86,3,FALSE),VLOOKUP(C20-1,'Autres hypothèses'!$J$18:$M$86,4,FALSE)))</f>
        <v>1</v>
      </c>
      <c r="O20" s="134">
        <f>IF(B20&lt;'Autres hypothèses'!$C$7,'Autres hypothèses'!$C$8*N20,IF(B20&lt;'Autres hypothèses'!$C$7+'Autres hypothèses'!$C$10,'Autres hypothèses'!$C$11*N20,0))</f>
        <v>0</v>
      </c>
      <c r="P20" s="134">
        <f t="shared" ca="1" si="2"/>
        <v>0.86927413100307149</v>
      </c>
      <c r="Q20" s="126">
        <f>(1-(1+VLOOKUP(C20,'Autres hypothèses'!$B$18:$H$86,5,FALSE))^-1)/VLOOKUP(C20,'Autres hypothèses'!$B$18:$H$86,7,FALSE)</f>
        <v>0.97968018334959373</v>
      </c>
      <c r="R20" s="126">
        <f>R19/(1+VLOOKUP(C20-1,'Autres hypothèses'!$B$18:$H$86,5,FALSE))</f>
        <v>0.5441679301598692</v>
      </c>
      <c r="S20" s="135">
        <f t="shared" ca="1" si="3"/>
        <v>0.463419199293857</v>
      </c>
      <c r="U20" s="143">
        <f t="shared" ca="1" si="4"/>
        <v>0.5234271264100796</v>
      </c>
      <c r="V20" s="126">
        <f t="shared" ca="1" si="5"/>
        <v>0.34584700459299189</v>
      </c>
      <c r="W20" s="126">
        <f t="shared" ca="1" si="6"/>
        <v>7.8715635857661378E-2</v>
      </c>
      <c r="X20" s="126">
        <f t="shared" ca="1" si="7"/>
        <v>5.2010233139267135E-2</v>
      </c>
      <c r="Y20" s="134">
        <f>Y19*(1+IF('Autres hypothèses'!$C$5="Aucun",VLOOKUP(C20-1,'Autres hypothèses'!$J$18:$M$86,3,FALSE),VLOOKUP(C20-1,'Autres hypothèses'!$J$18:$M$86,4,FALSE)))</f>
        <v>1</v>
      </c>
      <c r="Z20" s="134">
        <f t="shared" si="8"/>
        <v>1</v>
      </c>
      <c r="AA20" s="134">
        <f>MAX(IF(B20&lt;'Autres hypothèses'!$C$7,'Autres hypothèses'!$C$8*Y20,IF(B20&lt;'Autres hypothèses'!$C$7+'Autres hypothèses'!$C$10,'Autres hypothèses'!$C$11*Y20,0)),IF('Autres hypothèses'!$C$12=1,Y20*'Autres hypothèses'!$C$13))</f>
        <v>0.6</v>
      </c>
      <c r="AB20" s="134">
        <f>IF(B20&lt;'Autres hypothèses'!$C$7,'Autres hypothèses'!$C$8*Y20,IF(B20&lt;'Autres hypothèses'!$C$7+'Autres hypothèses'!$C$10,'Autres hypothèses'!$C$11*Y20,0))</f>
        <v>0</v>
      </c>
      <c r="AC20" s="134">
        <f t="shared" ca="1" si="9"/>
        <v>0.91650351251766837</v>
      </c>
      <c r="AD20" s="134">
        <f>(1-(1+VLOOKUP(C20,'Autres hypothèses'!$B$18:$H$86,5,FALSE))^-1)/VLOOKUP(C20,'Autres hypothèses'!$B$18:$H$86,7,FALSE)</f>
        <v>0.97968018334959373</v>
      </c>
      <c r="AE20" s="126">
        <f>AE19/(1+VLOOKUP(C20-1,'Autres hypothèses'!B30:H98,5,FALSE))</f>
        <v>0.5441679301598692</v>
      </c>
      <c r="AF20" s="135">
        <f t="shared" ca="1" si="10"/>
        <v>0.48859768026324096</v>
      </c>
      <c r="AG20" s="80"/>
    </row>
    <row r="21" spans="2:33" x14ac:dyDescent="0.25">
      <c r="B21" s="96">
        <f t="shared" si="11"/>
        <v>14</v>
      </c>
      <c r="C21" s="13">
        <f t="shared" si="12"/>
        <v>2036</v>
      </c>
      <c r="D21" s="13">
        <f t="shared" si="13"/>
        <v>79</v>
      </c>
      <c r="E21" s="126">
        <f ca="1">IF(E20=1,1,'Probabilités de décès'!D28)</f>
        <v>2.23361156996572E-2</v>
      </c>
      <c r="F21" s="126">
        <f t="shared" ca="1" si="0"/>
        <v>0.97766388430034279</v>
      </c>
      <c r="G21" s="126">
        <f t="shared" ca="1" si="15"/>
        <v>0.85200165122455396</v>
      </c>
      <c r="H21" s="13"/>
      <c r="I21" s="13">
        <f t="shared" si="14"/>
        <v>87</v>
      </c>
      <c r="J21" s="126">
        <f ca="1">IF(J20=1,1,'Probabilités de décès'!H28)</f>
        <v>8.3079391677884737E-2</v>
      </c>
      <c r="K21" s="126">
        <f t="shared" ca="1" si="1"/>
        <v>0.9169206083221153</v>
      </c>
      <c r="L21" s="127">
        <f t="shared" ca="1" si="16"/>
        <v>0.55721437191499601</v>
      </c>
      <c r="N21" s="85">
        <f>N20*(1+IF('Autres hypothèses'!$C$5="Aucun",VLOOKUP(C21-1,'Autres hypothèses'!$J$18:$M$86,3,FALSE),VLOOKUP(C21-1,'Autres hypothèses'!$J$18:$M$86,4,FALSE)))</f>
        <v>1</v>
      </c>
      <c r="O21" s="134">
        <f>IF(B21&lt;'Autres hypothèses'!$C$7,'Autres hypothèses'!$C$8*N21,IF(B21&lt;'Autres hypothèses'!$C$7+'Autres hypothèses'!$C$10,'Autres hypothèses'!$C$11*N21,0))</f>
        <v>0</v>
      </c>
      <c r="P21" s="134">
        <f t="shared" ca="1" si="2"/>
        <v>0.85200165122455396</v>
      </c>
      <c r="Q21" s="126">
        <f>(1-(1+VLOOKUP(C21,'Autres hypothèses'!$B$18:$H$86,5,FALSE))^-1)/VLOOKUP(C21,'Autres hypothèses'!$B$18:$H$86,7,FALSE)</f>
        <v>0.97968018334959373</v>
      </c>
      <c r="R21" s="126">
        <f>R20/(1+VLOOKUP(C21-1,'Autres hypothèses'!$B$18:$H$86,5,FALSE))</f>
        <v>0.52023702692148099</v>
      </c>
      <c r="S21" s="135">
        <f t="shared" ca="1" si="3"/>
        <v>0.43423619341642899</v>
      </c>
      <c r="U21" s="143">
        <f t="shared" ca="1" si="4"/>
        <v>0.47474756495762932</v>
      </c>
      <c r="V21" s="126">
        <f t="shared" ca="1" si="5"/>
        <v>0.37725408626692464</v>
      </c>
      <c r="W21" s="126">
        <f t="shared" ca="1" si="6"/>
        <v>8.246680695736669E-2</v>
      </c>
      <c r="X21" s="126">
        <f t="shared" ca="1" si="7"/>
        <v>6.5531541818079353E-2</v>
      </c>
      <c r="Y21" s="134">
        <f>Y20*(1+IF('Autres hypothèses'!$C$5="Aucun",VLOOKUP(C21-1,'Autres hypothèses'!$J$18:$M$86,3,FALSE),VLOOKUP(C21-1,'Autres hypothèses'!$J$18:$M$86,4,FALSE)))</f>
        <v>1</v>
      </c>
      <c r="Z21" s="134">
        <f t="shared" si="8"/>
        <v>1</v>
      </c>
      <c r="AA21" s="134">
        <f>MAX(IF(B21&lt;'Autres hypothèses'!$C$7,'Autres hypothèses'!$C$8*Y21,IF(B21&lt;'Autres hypothèses'!$C$7+'Autres hypothèses'!$C$10,'Autres hypothèses'!$C$11*Y21,0)),IF('Autres hypothèses'!$C$12=1,Y21*'Autres hypothèses'!$C$13))</f>
        <v>0.6</v>
      </c>
      <c r="AB21" s="134">
        <f>IF(B21&lt;'Autres hypothèses'!$C$7,'Autres hypothèses'!$C$8*Y21,IF(B21&lt;'Autres hypothèses'!$C$7+'Autres hypothèses'!$C$10,'Autres hypothèses'!$C$11*Y21,0))</f>
        <v>0</v>
      </c>
      <c r="AC21" s="134">
        <f t="shared" ca="1" si="9"/>
        <v>0.90148173539897392</v>
      </c>
      <c r="AD21" s="134">
        <f>(1-(1+VLOOKUP(C21,'Autres hypothèses'!$B$18:$H$86,5,FALSE))^-1)/VLOOKUP(C21,'Autres hypothèses'!$B$18:$H$86,7,FALSE)</f>
        <v>0.97968018334959373</v>
      </c>
      <c r="AE21" s="126">
        <f>AE20/(1+VLOOKUP(C21-1,'Autres hypothèses'!B31:H99,5,FALSE))</f>
        <v>0.52023702692148099</v>
      </c>
      <c r="AF21" s="135">
        <f t="shared" ca="1" si="10"/>
        <v>0.45945450534216692</v>
      </c>
      <c r="AG21" s="80"/>
    </row>
    <row r="22" spans="2:33" x14ac:dyDescent="0.25">
      <c r="B22" s="96">
        <f t="shared" si="11"/>
        <v>15</v>
      </c>
      <c r="C22" s="13">
        <f t="shared" si="12"/>
        <v>2037</v>
      </c>
      <c r="D22" s="13">
        <f t="shared" si="13"/>
        <v>80</v>
      </c>
      <c r="E22" s="126">
        <f ca="1">IF(E21=1,1,'Probabilités de décès'!D29)</f>
        <v>2.5311352737381897E-2</v>
      </c>
      <c r="F22" s="126">
        <f t="shared" ca="1" si="0"/>
        <v>0.97468864726261806</v>
      </c>
      <c r="G22" s="126">
        <f t="shared" ca="1" si="15"/>
        <v>0.83297124376650333</v>
      </c>
      <c r="H22" s="13"/>
      <c r="I22" s="13">
        <f t="shared" si="14"/>
        <v>88</v>
      </c>
      <c r="J22" s="126">
        <f ca="1">IF(J21=1,1,'Probabilités de décès'!H29)</f>
        <v>9.2084661672975812E-2</v>
      </c>
      <c r="K22" s="126">
        <f t="shared" ca="1" si="1"/>
        <v>0.9079153383270242</v>
      </c>
      <c r="L22" s="127">
        <f t="shared" ca="1" si="16"/>
        <v>0.5109213408621236</v>
      </c>
      <c r="N22" s="85">
        <f>N21*(1+IF('Autres hypothèses'!$C$5="Aucun",VLOOKUP(C22-1,'Autres hypothèses'!$J$18:$M$86,3,FALSE),VLOOKUP(C22-1,'Autres hypothèses'!$J$18:$M$86,4,FALSE)))</f>
        <v>1</v>
      </c>
      <c r="O22" s="134">
        <f>IF(B22&lt;'Autres hypothèses'!$C$7,'Autres hypothèses'!$C$8*N22,IF(B22&lt;'Autres hypothèses'!$C$7+'Autres hypothèses'!$C$10,'Autres hypothèses'!$C$11*N22,0))</f>
        <v>0</v>
      </c>
      <c r="P22" s="134">
        <f t="shared" ca="1" si="2"/>
        <v>0.83297124376650333</v>
      </c>
      <c r="Q22" s="126">
        <f>(1-(1+VLOOKUP(C22,'Autres hypothèses'!$B$18:$H$86,5,FALSE))^-1)/VLOOKUP(C22,'Autres hypothèses'!$B$18:$H$86,7,FALSE)</f>
        <v>0.98397165791092345</v>
      </c>
      <c r="R22" s="126">
        <f>R21/(1+VLOOKUP(C22-1,'Autres hypothèses'!$B$18:$H$86,5,FALSE))</f>
        <v>0.49735853434176003</v>
      </c>
      <c r="S22" s="135">
        <f t="shared" ca="1" si="3"/>
        <v>0.40764504952487457</v>
      </c>
      <c r="U22" s="143">
        <f t="shared" ca="1" si="4"/>
        <v>0.42558278476477268</v>
      </c>
      <c r="V22" s="126">
        <f t="shared" ca="1" si="5"/>
        <v>0.40738845900173065</v>
      </c>
      <c r="W22" s="126">
        <f t="shared" ca="1" si="6"/>
        <v>8.5338556097350901E-2</v>
      </c>
      <c r="X22" s="126">
        <f t="shared" ca="1" si="7"/>
        <v>8.1690200136145766E-2</v>
      </c>
      <c r="Y22" s="134">
        <f>Y21*(1+IF('Autres hypothèses'!$C$5="Aucun",VLOOKUP(C22-1,'Autres hypothèses'!$J$18:$M$86,3,FALSE),VLOOKUP(C22-1,'Autres hypothèses'!$J$18:$M$86,4,FALSE)))</f>
        <v>1</v>
      </c>
      <c r="Z22" s="134">
        <f t="shared" si="8"/>
        <v>1</v>
      </c>
      <c r="AA22" s="134">
        <f>MAX(IF(B22&lt;'Autres hypothèses'!$C$7,'Autres hypothèses'!$C$8*Y22,IF(B22&lt;'Autres hypothèses'!$C$7+'Autres hypothèses'!$C$10,'Autres hypothèses'!$C$11*Y22,0)),IF('Autres hypothèses'!$C$12=1,Y22*'Autres hypothèses'!$C$13))</f>
        <v>0.6</v>
      </c>
      <c r="AB22" s="134">
        <f>IF(B22&lt;'Autres hypothèses'!$C$7,'Autres hypothèses'!$C$8*Y22,IF(B22&lt;'Autres hypothèses'!$C$7+'Autres hypothèses'!$C$10,'Autres hypothèses'!$C$11*Y22,0))</f>
        <v>0</v>
      </c>
      <c r="AC22" s="134">
        <f t="shared" ca="1" si="9"/>
        <v>0.88417437742491389</v>
      </c>
      <c r="AD22" s="134">
        <f>(1-(1+VLOOKUP(C22,'Autres hypothèses'!$B$18:$H$86,5,FALSE))^-1)/VLOOKUP(C22,'Autres hypothèses'!$B$18:$H$86,7,FALSE)</f>
        <v>0.98397165791092345</v>
      </c>
      <c r="AE22" s="126">
        <f>AE21/(1+VLOOKUP(C22-1,'Autres hypothèses'!B32:H100,5,FALSE))</f>
        <v>0.49735853434176003</v>
      </c>
      <c r="AF22" s="135">
        <f t="shared" ca="1" si="10"/>
        <v>0.43270318221818344</v>
      </c>
      <c r="AG22" s="80"/>
    </row>
    <row r="23" spans="2:33" x14ac:dyDescent="0.25">
      <c r="B23" s="96">
        <f t="shared" si="11"/>
        <v>16</v>
      </c>
      <c r="C23" s="13">
        <f t="shared" si="12"/>
        <v>2038</v>
      </c>
      <c r="D23" s="13">
        <f t="shared" si="13"/>
        <v>81</v>
      </c>
      <c r="E23" s="126">
        <f ca="1">IF(E22=1,1,'Probabilités de décès'!D30)</f>
        <v>2.8592109630666596E-2</v>
      </c>
      <c r="F23" s="126">
        <f t="shared" ca="1" si="0"/>
        <v>0.97140789036933339</v>
      </c>
      <c r="G23" s="126">
        <f t="shared" ca="1" si="15"/>
        <v>0.81188761479543359</v>
      </c>
      <c r="H23" s="13"/>
      <c r="I23" s="13">
        <f t="shared" si="14"/>
        <v>89</v>
      </c>
      <c r="J23" s="126">
        <f ca="1">IF(J22=1,1,'Probabilités de décès'!H30)</f>
        <v>0.10187423722379232</v>
      </c>
      <c r="K23" s="126">
        <f t="shared" ca="1" si="1"/>
        <v>0.8981257627762077</v>
      </c>
      <c r="L23" s="127">
        <f t="shared" ca="1" si="16"/>
        <v>0.46387332204733178</v>
      </c>
      <c r="N23" s="85">
        <f>N22*(1+IF('Autres hypothèses'!$C$5="Aucun",VLOOKUP(C23-1,'Autres hypothèses'!$J$18:$M$86,3,FALSE),VLOOKUP(C23-1,'Autres hypothèses'!$J$18:$M$86,4,FALSE)))</f>
        <v>1</v>
      </c>
      <c r="O23" s="134">
        <f>IF(B23&lt;'Autres hypothèses'!$C$7,'Autres hypothèses'!$C$8*N23,IF(B23&lt;'Autres hypothèses'!$C$7+'Autres hypothèses'!$C$10,'Autres hypothèses'!$C$11*N23,0))</f>
        <v>0</v>
      </c>
      <c r="P23" s="134">
        <f t="shared" ca="1" si="2"/>
        <v>0.81188761479543359</v>
      </c>
      <c r="Q23" s="126">
        <f>(1-(1+VLOOKUP(C23,'Autres hypothèses'!$B$18:$H$86,5,FALSE))^-1)/VLOOKUP(C23,'Autres hypothèses'!$B$18:$H$86,7,FALSE)</f>
        <v>0.98397165791092345</v>
      </c>
      <c r="R23" s="126">
        <f>R22/(1+VLOOKUP(C23-1,'Autres hypothèses'!$B$18:$H$86,5,FALSE))</f>
        <v>0.4800758053491892</v>
      </c>
      <c r="S23" s="135">
        <f t="shared" ca="1" si="3"/>
        <v>0.38352027208948164</v>
      </c>
      <c r="U23" s="143">
        <f t="shared" ca="1" si="4"/>
        <v>0.37661300500424222</v>
      </c>
      <c r="V23" s="126">
        <f t="shared" ca="1" si="5"/>
        <v>0.43527460979119137</v>
      </c>
      <c r="W23" s="126">
        <f t="shared" ca="1" si="6"/>
        <v>8.7260317043089564E-2</v>
      </c>
      <c r="X23" s="126">
        <f t="shared" ca="1" si="7"/>
        <v>0.10085206816147685</v>
      </c>
      <c r="Y23" s="134">
        <f>Y22*(1+IF('Autres hypothèses'!$C$5="Aucun",VLOOKUP(C23-1,'Autres hypothèses'!$J$18:$M$86,3,FALSE),VLOOKUP(C23-1,'Autres hypothèses'!$J$18:$M$86,4,FALSE)))</f>
        <v>1</v>
      </c>
      <c r="Z23" s="134">
        <f t="shared" si="8"/>
        <v>1</v>
      </c>
      <c r="AA23" s="134">
        <f>MAX(IF(B23&lt;'Autres hypothèses'!$C$7,'Autres hypothèses'!$C$8*Y23,IF(B23&lt;'Autres hypothèses'!$C$7+'Autres hypothèses'!$C$10,'Autres hypothèses'!$C$11*Y23,0)),IF('Autres hypothèses'!$C$12=1,Y23*'Autres hypothèses'!$C$13))</f>
        <v>0.6</v>
      </c>
      <c r="AB23" s="134">
        <f>IF(B23&lt;'Autres hypothèses'!$C$7,'Autres hypothèses'!$C$8*Y23,IF(B23&lt;'Autres hypothèses'!$C$7+'Autres hypothèses'!$C$10,'Autres hypothèses'!$C$11*Y23,0))</f>
        <v>0</v>
      </c>
      <c r="AC23" s="134">
        <f t="shared" ca="1" si="9"/>
        <v>0.86424380502128728</v>
      </c>
      <c r="AD23" s="134">
        <f>(1-(1+VLOOKUP(C23,'Autres hypothèses'!$B$18:$H$86,5,FALSE))^-1)/VLOOKUP(C23,'Autres hypothèses'!$B$18:$H$86,7,FALSE)</f>
        <v>0.98397165791092345</v>
      </c>
      <c r="AE23" s="126">
        <f>AE22/(1+VLOOKUP(C23-1,'Autres hypothèses'!B33:H101,5,FALSE))</f>
        <v>0.4800758053491892</v>
      </c>
      <c r="AF23" s="135">
        <f t="shared" ca="1" si="10"/>
        <v>0.40825234085745687</v>
      </c>
      <c r="AG23" s="80"/>
    </row>
    <row r="24" spans="2:33" x14ac:dyDescent="0.25">
      <c r="B24" s="96">
        <f t="shared" si="11"/>
        <v>17</v>
      </c>
      <c r="C24" s="13">
        <f t="shared" si="12"/>
        <v>2039</v>
      </c>
      <c r="D24" s="13">
        <f t="shared" si="13"/>
        <v>82</v>
      </c>
      <c r="E24" s="126">
        <f ca="1">IF(E23=1,1,'Probabilités de décès'!D31)</f>
        <v>3.2335971699648247E-2</v>
      </c>
      <c r="F24" s="126">
        <f t="shared" ca="1" si="0"/>
        <v>0.9676640283003517</v>
      </c>
      <c r="G24" s="126">
        <f t="shared" ca="1" si="15"/>
        <v>0.78867403510542211</v>
      </c>
      <c r="H24" s="13"/>
      <c r="I24" s="13">
        <f t="shared" si="14"/>
        <v>90</v>
      </c>
      <c r="J24" s="126">
        <f ca="1">IF(J23=1,1,'Probabilités de décès'!H31)</f>
        <v>0.11264944404585137</v>
      </c>
      <c r="K24" s="126">
        <f t="shared" ca="1" si="1"/>
        <v>0.88735055595414858</v>
      </c>
      <c r="L24" s="127">
        <f t="shared" ca="1" si="16"/>
        <v>0.41661658119529332</v>
      </c>
      <c r="N24" s="85">
        <f>N23*(1+IF('Autres hypothèses'!$C$5="Aucun",VLOOKUP(C24-1,'Autres hypothèses'!$J$18:$M$86,3,FALSE),VLOOKUP(C24-1,'Autres hypothèses'!$J$18:$M$86,4,FALSE)))</f>
        <v>1</v>
      </c>
      <c r="O24" s="134">
        <f>IF(B24&lt;'Autres hypothèses'!$C$7,'Autres hypothèses'!$C$8*N24,IF(B24&lt;'Autres hypothèses'!$C$7+'Autres hypothèses'!$C$10,'Autres hypothèses'!$C$11*N24,0))</f>
        <v>0</v>
      </c>
      <c r="P24" s="134">
        <f t="shared" ca="1" si="2"/>
        <v>0.78867403510542211</v>
      </c>
      <c r="Q24" s="126">
        <f>(1-(1+VLOOKUP(C24,'Autres hypothèses'!$B$18:$H$86,5,FALSE))^-1)/VLOOKUP(C24,'Autres hypothèses'!$B$18:$H$86,7,FALSE)</f>
        <v>0.98397165791092345</v>
      </c>
      <c r="R24" s="126">
        <f>R23/(1+VLOOKUP(C24-1,'Autres hypothèses'!$B$18:$H$86,5,FALSE))</f>
        <v>0.46339363450693938</v>
      </c>
      <c r="S24" s="135">
        <f t="shared" ca="1" si="3"/>
        <v>0.35960870504277609</v>
      </c>
      <c r="U24" s="143">
        <f t="shared" ca="1" si="4"/>
        <v>0.3285746801831177</v>
      </c>
      <c r="V24" s="126">
        <f t="shared" ca="1" si="5"/>
        <v>0.46009935492230442</v>
      </c>
      <c r="W24" s="126">
        <f t="shared" ca="1" si="6"/>
        <v>8.8041901012175613E-2</v>
      </c>
      <c r="X24" s="126">
        <f t="shared" ca="1" si="7"/>
        <v>0.12328406388240228</v>
      </c>
      <c r="Y24" s="134">
        <f>Y23*(1+IF('Autres hypothèses'!$C$5="Aucun",VLOOKUP(C24-1,'Autres hypothèses'!$J$18:$M$86,3,FALSE),VLOOKUP(C24-1,'Autres hypothèses'!$J$18:$M$86,4,FALSE)))</f>
        <v>1</v>
      </c>
      <c r="Z24" s="134">
        <f t="shared" si="8"/>
        <v>1</v>
      </c>
      <c r="AA24" s="134">
        <f>MAX(IF(B24&lt;'Autres hypothèses'!$C$7,'Autres hypothèses'!$C$8*Y24,IF(B24&lt;'Autres hypothèses'!$C$7+'Autres hypothèses'!$C$10,'Autres hypothèses'!$C$11*Y24,0)),IF('Autres hypothèses'!$C$12=1,Y24*'Autres hypothèses'!$C$13))</f>
        <v>0.6</v>
      </c>
      <c r="AB24" s="134">
        <f>IF(B24&lt;'Autres hypothèses'!$C$7,'Autres hypothèses'!$C$8*Y24,IF(B24&lt;'Autres hypothèses'!$C$7+'Autres hypothèses'!$C$10,'Autres hypothèses'!$C$11*Y24,0))</f>
        <v>0</v>
      </c>
      <c r="AC24" s="134">
        <f t="shared" ca="1" si="9"/>
        <v>0.84149917571272748</v>
      </c>
      <c r="AD24" s="134">
        <f>(1-(1+VLOOKUP(C24,'Autres hypothèses'!$B$18:$H$86,5,FALSE))^-1)/VLOOKUP(C24,'Autres hypothèses'!$B$18:$H$86,7,FALSE)</f>
        <v>0.98397165791092345</v>
      </c>
      <c r="AE24" s="126">
        <f>AE23/(1+VLOOKUP(C24-1,'Autres hypothèses'!B34:H102,5,FALSE))</f>
        <v>0.46339363450693938</v>
      </c>
      <c r="AF24" s="135">
        <f t="shared" ca="1" si="10"/>
        <v>0.38369518381845485</v>
      </c>
      <c r="AG24" s="80"/>
    </row>
    <row r="25" spans="2:33" x14ac:dyDescent="0.25">
      <c r="B25" s="96">
        <f t="shared" si="11"/>
        <v>18</v>
      </c>
      <c r="C25" s="13">
        <f t="shared" si="12"/>
        <v>2040</v>
      </c>
      <c r="D25" s="13">
        <f t="shared" si="13"/>
        <v>83</v>
      </c>
      <c r="E25" s="126">
        <f ca="1">IF(E24=1,1,'Probabilités de décès'!D32)</f>
        <v>3.6582259621893994E-2</v>
      </c>
      <c r="F25" s="126">
        <f t="shared" ca="1" si="0"/>
        <v>0.96341774037810601</v>
      </c>
      <c r="G25" s="126">
        <f t="shared" ca="1" si="15"/>
        <v>0.7631714938260058</v>
      </c>
      <c r="H25" s="13"/>
      <c r="I25" s="13">
        <f t="shared" si="14"/>
        <v>91</v>
      </c>
      <c r="J25" s="126">
        <f ca="1">IF(J24=1,1,'Probabilités de décès'!H32)</f>
        <v>0.12702194995687877</v>
      </c>
      <c r="K25" s="126">
        <f t="shared" ca="1" si="1"/>
        <v>0.87297805004312123</v>
      </c>
      <c r="L25" s="127">
        <f t="shared" ca="1" si="16"/>
        <v>0.36968495494336023</v>
      </c>
      <c r="N25" s="85">
        <f>N24*(1+IF('Autres hypothèses'!$C$5="Aucun",VLOOKUP(C25-1,'Autres hypothèses'!$J$18:$M$86,3,FALSE),VLOOKUP(C25-1,'Autres hypothèses'!$J$18:$M$86,4,FALSE)))</f>
        <v>1</v>
      </c>
      <c r="O25" s="134">
        <f>IF(B25&lt;'Autres hypothèses'!$C$7,'Autres hypothèses'!$C$8*N25,IF(B25&lt;'Autres hypothèses'!$C$7+'Autres hypothèses'!$C$10,'Autres hypothèses'!$C$11*N25,0))</f>
        <v>0</v>
      </c>
      <c r="P25" s="134">
        <f t="shared" ca="1" si="2"/>
        <v>0.7631714938260058</v>
      </c>
      <c r="Q25" s="126">
        <f>(1-(1+VLOOKUP(C25,'Autres hypothèses'!$B$18:$H$86,5,FALSE))^-1)/VLOOKUP(C25,'Autres hypothèses'!$B$18:$H$86,7,FALSE)</f>
        <v>0.98397165791092345</v>
      </c>
      <c r="R25" s="126">
        <f>R24/(1+VLOOKUP(C25-1,'Autres hypothèses'!$B$18:$H$86,5,FALSE))</f>
        <v>0.4472911529989762</v>
      </c>
      <c r="S25" s="135">
        <f t="shared" ca="1" si="3"/>
        <v>0.33588842483934916</v>
      </c>
      <c r="U25" s="143">
        <f t="shared" ca="1" si="4"/>
        <v>0.28213301930912388</v>
      </c>
      <c r="V25" s="126">
        <f t="shared" ca="1" si="5"/>
        <v>0.48103847451688186</v>
      </c>
      <c r="W25" s="126">
        <f t="shared" ca="1" si="6"/>
        <v>8.7551935634236355E-2</v>
      </c>
      <c r="X25" s="126">
        <f t="shared" ca="1" si="7"/>
        <v>0.14927657053975782</v>
      </c>
      <c r="Y25" s="134">
        <f>Y24*(1+IF('Autres hypothèses'!$C$5="Aucun",VLOOKUP(C25-1,'Autres hypothèses'!$J$18:$M$86,3,FALSE),VLOOKUP(C25-1,'Autres hypothèses'!$J$18:$M$86,4,FALSE)))</f>
        <v>1</v>
      </c>
      <c r="Z25" s="134">
        <f t="shared" si="8"/>
        <v>1</v>
      </c>
      <c r="AA25" s="134">
        <f>MAX(IF(B25&lt;'Autres hypothèses'!$C$7,'Autres hypothèses'!$C$8*Y25,IF(B25&lt;'Autres hypothèses'!$C$7+'Autres hypothèses'!$C$10,'Autres hypothèses'!$C$11*Y25,0)),IF('Autres hypothèses'!$C$12=1,Y25*'Autres hypothèses'!$C$13))</f>
        <v>0.6</v>
      </c>
      <c r="AB25" s="134">
        <f>IF(B25&lt;'Autres hypothèses'!$C$7,'Autres hypothèses'!$C$8*Y25,IF(B25&lt;'Autres hypothèses'!$C$7+'Autres hypothèses'!$C$10,'Autres hypothèses'!$C$11*Y25,0))</f>
        <v>0</v>
      </c>
      <c r="AC25" s="134">
        <f t="shared" ca="1" si="9"/>
        <v>0.8157026552065475</v>
      </c>
      <c r="AD25" s="134">
        <f>(1-(1+VLOOKUP(C25,'Autres hypothèses'!$B$18:$H$86,5,FALSE))^-1)/VLOOKUP(C25,'Autres hypothèses'!$B$18:$H$86,7,FALSE)</f>
        <v>0.98397165791092345</v>
      </c>
      <c r="AE25" s="126">
        <f>AE24/(1+VLOOKUP(C25-1,'Autres hypothèses'!B35:H103,5,FALSE))</f>
        <v>0.4472911529989762</v>
      </c>
      <c r="AF25" s="135">
        <f t="shared" ca="1" si="10"/>
        <v>0.35900853505551322</v>
      </c>
      <c r="AG25" s="80"/>
    </row>
    <row r="26" spans="2:33" x14ac:dyDescent="0.25">
      <c r="B26" s="96">
        <f t="shared" si="11"/>
        <v>19</v>
      </c>
      <c r="C26" s="13">
        <f t="shared" si="12"/>
        <v>2041</v>
      </c>
      <c r="D26" s="13">
        <f t="shared" si="13"/>
        <v>84</v>
      </c>
      <c r="E26" s="126">
        <f ca="1">IF(E25=1,1,'Probabilités de décès'!D33)</f>
        <v>4.1392500877640508E-2</v>
      </c>
      <c r="F26" s="126">
        <f t="shared" ca="1" si="0"/>
        <v>0.95860749912235954</v>
      </c>
      <c r="G26" s="126">
        <f t="shared" ca="1" si="15"/>
        <v>0.73525295610283414</v>
      </c>
      <c r="H26" s="13"/>
      <c r="I26" s="13">
        <f t="shared" si="14"/>
        <v>92</v>
      </c>
      <c r="J26" s="126">
        <f ca="1">IF(J25=1,1,'Probabilités de décès'!H33)</f>
        <v>0.1423588036441035</v>
      </c>
      <c r="K26" s="126">
        <f t="shared" ca="1" si="1"/>
        <v>0.85764119635589653</v>
      </c>
      <c r="L26" s="127">
        <f t="shared" ca="1" si="16"/>
        <v>0.32272685109673377</v>
      </c>
      <c r="N26" s="85">
        <f>N25*(1+IF('Autres hypothèses'!$C$5="Aucun",VLOOKUP(C26-1,'Autres hypothèses'!$J$18:$M$86,3,FALSE),VLOOKUP(C26-1,'Autres hypothèses'!$J$18:$M$86,4,FALSE)))</f>
        <v>1</v>
      </c>
      <c r="O26" s="134">
        <f>IF(B26&lt;'Autres hypothèses'!$C$7,'Autres hypothèses'!$C$8*N26,IF(B26&lt;'Autres hypothèses'!$C$7+'Autres hypothèses'!$C$10,'Autres hypothèses'!$C$11*N26,0))</f>
        <v>0</v>
      </c>
      <c r="P26" s="134">
        <f t="shared" ca="1" si="2"/>
        <v>0.73525295610283414</v>
      </c>
      <c r="Q26" s="126">
        <f>(1-(1+VLOOKUP(C26,'Autres hypothèses'!$B$18:$H$86,5,FALSE))^-1)/VLOOKUP(C26,'Autres hypothèses'!$B$18:$H$86,7,FALSE)</f>
        <v>0.98397165791092345</v>
      </c>
      <c r="R26" s="126">
        <f>R25/(1+VLOOKUP(C26-1,'Autres hypothèses'!$B$18:$H$86,5,FALSE))</f>
        <v>0.43174821718047895</v>
      </c>
      <c r="S26" s="135">
        <f t="shared" ca="1" si="3"/>
        <v>0.31235604949602996</v>
      </c>
      <c r="U26" s="143">
        <f t="shared" ca="1" si="4"/>
        <v>0.23728587128263268</v>
      </c>
      <c r="V26" s="126">
        <f t="shared" ca="1" si="5"/>
        <v>0.49796708482020141</v>
      </c>
      <c r="W26" s="126">
        <f t="shared" ca="1" si="6"/>
        <v>8.5440979814101078E-2</v>
      </c>
      <c r="X26" s="126">
        <f t="shared" ca="1" si="7"/>
        <v>0.17930606408306476</v>
      </c>
      <c r="Y26" s="134">
        <f>Y25*(1+IF('Autres hypothèses'!$C$5="Aucun",VLOOKUP(C26-1,'Autres hypothèses'!$J$18:$M$86,3,FALSE),VLOOKUP(C26-1,'Autres hypothèses'!$J$18:$M$86,4,FALSE)))</f>
        <v>1</v>
      </c>
      <c r="Z26" s="134">
        <f t="shared" si="8"/>
        <v>1</v>
      </c>
      <c r="AA26" s="134">
        <f>MAX(IF(B26&lt;'Autres hypothèses'!$C$7,'Autres hypothèses'!$C$8*Y26,IF(B26&lt;'Autres hypothèses'!$C$7+'Autres hypothèses'!$C$10,'Autres hypothèses'!$C$11*Y26,0)),IF('Autres hypothèses'!$C$12=1,Y26*'Autres hypothèses'!$C$13))</f>
        <v>0.6</v>
      </c>
      <c r="AB26" s="134">
        <f>IF(B26&lt;'Autres hypothèses'!$C$7,'Autres hypothèses'!$C$8*Y26,IF(B26&lt;'Autres hypothèses'!$C$7+'Autres hypothèses'!$C$10,'Autres hypothèses'!$C$11*Y26,0))</f>
        <v>0</v>
      </c>
      <c r="AC26" s="134">
        <f t="shared" ca="1" si="9"/>
        <v>0.7865175439912947</v>
      </c>
      <c r="AD26" s="134">
        <f>(1-(1+VLOOKUP(C26,'Autres hypothèses'!$B$18:$H$86,5,FALSE))^-1)/VLOOKUP(C26,'Autres hypothèses'!$B$18:$H$86,7,FALSE)</f>
        <v>0.98397165791092345</v>
      </c>
      <c r="AE26" s="126">
        <f>AE25/(1+VLOOKUP(C26-1,'Autres hypothèses'!B36:H104,5,FALSE))</f>
        <v>0.43174821718047895</v>
      </c>
      <c r="AF26" s="135">
        <f t="shared" ca="1" si="10"/>
        <v>0.33413468230392307</v>
      </c>
      <c r="AG26" s="80"/>
    </row>
    <row r="27" spans="2:33" x14ac:dyDescent="0.25">
      <c r="B27" s="96">
        <f t="shared" si="11"/>
        <v>20</v>
      </c>
      <c r="C27" s="13">
        <f t="shared" si="12"/>
        <v>2042</v>
      </c>
      <c r="D27" s="13">
        <f t="shared" si="13"/>
        <v>85</v>
      </c>
      <c r="E27" s="126">
        <f ca="1">IF(E26=1,1,'Probabilités de décès'!D34)</f>
        <v>4.6629328779107956E-2</v>
      </c>
      <c r="F27" s="126">
        <f t="shared" ca="1" si="0"/>
        <v>0.95337067122089203</v>
      </c>
      <c r="G27" s="126">
        <f t="shared" ca="1" si="15"/>
        <v>0.70481899747205989</v>
      </c>
      <c r="H27" s="13"/>
      <c r="I27" s="13">
        <f t="shared" si="14"/>
        <v>93</v>
      </c>
      <c r="J27" s="126">
        <f ca="1">IF(J26=1,1,'Probabilités de décès'!H34)</f>
        <v>0.16090333150327202</v>
      </c>
      <c r="K27" s="126">
        <f t="shared" ca="1" si="1"/>
        <v>0.83909666849672804</v>
      </c>
      <c r="L27" s="127">
        <f t="shared" ca="1" si="16"/>
        <v>0.27678384267077405</v>
      </c>
      <c r="N27" s="85">
        <f>N26*(1+IF('Autres hypothèses'!$C$5="Aucun",VLOOKUP(C27-1,'Autres hypothèses'!$J$18:$M$86,3,FALSE),VLOOKUP(C27-1,'Autres hypothèses'!$J$18:$M$86,4,FALSE)))</f>
        <v>1</v>
      </c>
      <c r="O27" s="134">
        <f>IF(B27&lt;'Autres hypothèses'!$C$7,'Autres hypothèses'!$C$8*N27,IF(B27&lt;'Autres hypothèses'!$C$7+'Autres hypothèses'!$C$10,'Autres hypothèses'!$C$11*N27,0))</f>
        <v>0</v>
      </c>
      <c r="P27" s="134">
        <f t="shared" ca="1" si="2"/>
        <v>0.70481899747205989</v>
      </c>
      <c r="Q27" s="126">
        <f>(1-(1+VLOOKUP(C27,'Autres hypothèses'!$B$18:$H$86,5,FALSE))^-1)/VLOOKUP(C27,'Autres hypothèses'!$B$18:$H$86,7,FALSE)</f>
        <v>0.98397165791092345</v>
      </c>
      <c r="R27" s="126">
        <f>R26/(1+VLOOKUP(C27-1,'Autres hypothèses'!$B$18:$H$86,5,FALSE))</f>
        <v>0.41674538337884065</v>
      </c>
      <c r="S27" s="135">
        <f t="shared" ca="1" si="3"/>
        <v>0.28902205737753783</v>
      </c>
      <c r="U27" s="143">
        <f t="shared" ca="1" si="4"/>
        <v>0.19508251050767933</v>
      </c>
      <c r="V27" s="126">
        <f t="shared" ca="1" si="5"/>
        <v>0.50973648696438056</v>
      </c>
      <c r="W27" s="126">
        <f t="shared" ca="1" si="6"/>
        <v>8.1701332163094734E-2</v>
      </c>
      <c r="X27" s="126">
        <f t="shared" ca="1" si="7"/>
        <v>0.21347967036484539</v>
      </c>
      <c r="Y27" s="134">
        <f>Y26*(1+IF('Autres hypothèses'!$C$5="Aucun",VLOOKUP(C27-1,'Autres hypothèses'!$J$18:$M$86,3,FALSE),VLOOKUP(C27-1,'Autres hypothèses'!$J$18:$M$86,4,FALSE)))</f>
        <v>1</v>
      </c>
      <c r="Z27" s="134">
        <f t="shared" si="8"/>
        <v>1</v>
      </c>
      <c r="AA27" s="134">
        <f>MAX(IF(B27&lt;'Autres hypothèses'!$C$7,'Autres hypothèses'!$C$8*Y27,IF(B27&lt;'Autres hypothèses'!$C$7+'Autres hypothèses'!$C$10,'Autres hypothèses'!$C$11*Y27,0)),IF('Autres hypothèses'!$C$12=1,Y27*'Autres hypothèses'!$C$13))</f>
        <v>0.6</v>
      </c>
      <c r="AB27" s="134">
        <f>IF(B27&lt;'Autres hypothèses'!$C$7,'Autres hypothèses'!$C$8*Y27,IF(B27&lt;'Autres hypothèses'!$C$7+'Autres hypothèses'!$C$10,'Autres hypothèses'!$C$11*Y27,0))</f>
        <v>0</v>
      </c>
      <c r="AC27" s="134">
        <f t="shared" ca="1" si="9"/>
        <v>0.75383979676991675</v>
      </c>
      <c r="AD27" s="134">
        <f>(1-(1+VLOOKUP(C27,'Autres hypothèses'!$B$18:$H$86,5,FALSE))^-1)/VLOOKUP(C27,'Autres hypothèses'!$B$18:$H$86,7,FALSE)</f>
        <v>0.98397165791092345</v>
      </c>
      <c r="AE27" s="126">
        <f>AE26/(1+VLOOKUP(C27-1,'Autres hypothèses'!B37:H105,5,FALSE))</f>
        <v>0.41674538337884065</v>
      </c>
      <c r="AF27" s="135">
        <f t="shared" ca="1" si="10"/>
        <v>0.30912380309973597</v>
      </c>
      <c r="AG27" s="80"/>
    </row>
    <row r="28" spans="2:33" x14ac:dyDescent="0.25">
      <c r="B28" s="96">
        <f t="shared" si="11"/>
        <v>21</v>
      </c>
      <c r="C28" s="13">
        <f t="shared" si="12"/>
        <v>2043</v>
      </c>
      <c r="D28" s="13">
        <f t="shared" si="13"/>
        <v>86</v>
      </c>
      <c r="E28" s="126">
        <f ca="1">IF(E27=1,1,'Probabilités de décès'!D35)</f>
        <v>5.1611350736434886E-2</v>
      </c>
      <c r="F28" s="126">
        <f t="shared" ca="1" si="0"/>
        <v>0.94838864926356514</v>
      </c>
      <c r="G28" s="126">
        <f t="shared" ca="1" si="15"/>
        <v>0.6719537607091739</v>
      </c>
      <c r="H28" s="13"/>
      <c r="I28" s="13">
        <f t="shared" si="14"/>
        <v>94</v>
      </c>
      <c r="J28" s="126">
        <f ca="1">IF(J27=1,1,'Probabilités de décès'!H35)</f>
        <v>0.18179988880787804</v>
      </c>
      <c r="K28" s="126">
        <f t="shared" ca="1" si="1"/>
        <v>0.81820011119212199</v>
      </c>
      <c r="L28" s="127">
        <f t="shared" ca="1" si="16"/>
        <v>0.23224840027876903</v>
      </c>
      <c r="N28" s="85">
        <f>N27*(1+IF('Autres hypothèses'!$C$5="Aucun",VLOOKUP(C28-1,'Autres hypothèses'!$J$18:$M$86,3,FALSE),VLOOKUP(C28-1,'Autres hypothèses'!$J$18:$M$86,4,FALSE)))</f>
        <v>1</v>
      </c>
      <c r="O28" s="134">
        <f>IF(B28&lt;'Autres hypothèses'!$C$7,'Autres hypothèses'!$C$8*N28,IF(B28&lt;'Autres hypothèses'!$C$7+'Autres hypothèses'!$C$10,'Autres hypothèses'!$C$11*N28,0))</f>
        <v>0</v>
      </c>
      <c r="P28" s="134">
        <f t="shared" ca="1" si="2"/>
        <v>0.6719537607091739</v>
      </c>
      <c r="Q28" s="126">
        <f>(1-(1+VLOOKUP(C28,'Autres hypothèses'!$B$18:$H$86,5,FALSE))^-1)/VLOOKUP(C28,'Autres hypothèses'!$B$18:$H$86,7,FALSE)</f>
        <v>0.98397165791092345</v>
      </c>
      <c r="R28" s="126">
        <f>R27/(1+VLOOKUP(C28-1,'Autres hypothèses'!$B$18:$H$86,5,FALSE))</f>
        <v>0.40226388357030951</v>
      </c>
      <c r="S28" s="135">
        <f t="shared" ca="1" si="3"/>
        <v>0.26597022474871279</v>
      </c>
      <c r="U28" s="143">
        <f t="shared" ca="1" si="4"/>
        <v>0.1560601859860084</v>
      </c>
      <c r="V28" s="126">
        <f t="shared" ca="1" si="5"/>
        <v>0.51589357472316555</v>
      </c>
      <c r="W28" s="126">
        <f t="shared" ca="1" si="6"/>
        <v>7.6188214292760625E-2</v>
      </c>
      <c r="X28" s="126">
        <f t="shared" ca="1" si="7"/>
        <v>0.25185802499806548</v>
      </c>
      <c r="Y28" s="134">
        <f>Y27*(1+IF('Autres hypothèses'!$C$5="Aucun",VLOOKUP(C28-1,'Autres hypothèses'!$J$18:$M$86,3,FALSE),VLOOKUP(C28-1,'Autres hypothèses'!$J$18:$M$86,4,FALSE)))</f>
        <v>1</v>
      </c>
      <c r="Z28" s="134">
        <f t="shared" si="8"/>
        <v>1</v>
      </c>
      <c r="AA28" s="134">
        <f>MAX(IF(B28&lt;'Autres hypothèses'!$C$7,'Autres hypothèses'!$C$8*Y28,IF(B28&lt;'Autres hypothèses'!$C$7+'Autres hypothèses'!$C$10,'Autres hypothèses'!$C$11*Y28,0)),IF('Autres hypothèses'!$C$12=1,Y28*'Autres hypothèses'!$C$13))</f>
        <v>0.6</v>
      </c>
      <c r="AB28" s="134">
        <f>IF(B28&lt;'Autres hypothèses'!$C$7,'Autres hypothèses'!$C$8*Y28,IF(B28&lt;'Autres hypothèses'!$C$7+'Autres hypothèses'!$C$10,'Autres hypothèses'!$C$11*Y28,0))</f>
        <v>0</v>
      </c>
      <c r="AC28" s="134">
        <f t="shared" ca="1" si="9"/>
        <v>0.71766668928483024</v>
      </c>
      <c r="AD28" s="134">
        <f>(1-(1+VLOOKUP(C28,'Autres hypothèses'!$B$18:$H$86,5,FALSE))^-1)/VLOOKUP(C28,'Autres hypothèses'!$B$18:$H$86,7,FALSE)</f>
        <v>0.98397165791092345</v>
      </c>
      <c r="AE28" s="126">
        <f>AE27/(1+VLOOKUP(C28-1,'Autres hypothèses'!B38:H106,5,FALSE))</f>
        <v>0.40226388357030951</v>
      </c>
      <c r="AF28" s="135">
        <f t="shared" ca="1" si="10"/>
        <v>0.28406414519103224</v>
      </c>
      <c r="AG28" s="80"/>
    </row>
    <row r="29" spans="2:33" x14ac:dyDescent="0.25">
      <c r="B29" s="96">
        <f t="shared" si="11"/>
        <v>22</v>
      </c>
      <c r="C29" s="13">
        <f t="shared" si="12"/>
        <v>2044</v>
      </c>
      <c r="D29" s="13">
        <f t="shared" si="13"/>
        <v>87</v>
      </c>
      <c r="E29" s="126">
        <f ca="1">IF(E28=1,1,'Probabilités de décès'!D36)</f>
        <v>5.7469018236466281E-2</v>
      </c>
      <c r="F29" s="126">
        <f t="shared" ca="1" si="0"/>
        <v>0.94253098176353367</v>
      </c>
      <c r="G29" s="126">
        <f t="shared" ca="1" si="15"/>
        <v>0.63727331948654631</v>
      </c>
      <c r="H29" s="13"/>
      <c r="I29" s="13">
        <f t="shared" si="14"/>
        <v>95</v>
      </c>
      <c r="J29" s="126">
        <f ca="1">IF(J28=1,1,'Probabilités de décès'!H36)</f>
        <v>0.20491664235727844</v>
      </c>
      <c r="K29" s="126">
        <f t="shared" ca="1" si="1"/>
        <v>0.79508335764272153</v>
      </c>
      <c r="L29" s="127">
        <f t="shared" ca="1" si="16"/>
        <v>0.19002566693228129</v>
      </c>
      <c r="N29" s="85">
        <f>N28*(1+IF('Autres hypothèses'!$C$5="Aucun",VLOOKUP(C29-1,'Autres hypothèses'!$J$18:$M$86,3,FALSE),VLOOKUP(C29-1,'Autres hypothèses'!$J$18:$M$86,4,FALSE)))</f>
        <v>1</v>
      </c>
      <c r="O29" s="134">
        <f>IF(B29&lt;'Autres hypothèses'!$C$7,'Autres hypothèses'!$C$8*N29,IF(B29&lt;'Autres hypothèses'!$C$7+'Autres hypothèses'!$C$10,'Autres hypothèses'!$C$11*N29,0))</f>
        <v>0</v>
      </c>
      <c r="P29" s="134">
        <f t="shared" ca="1" si="2"/>
        <v>0.63727331948654631</v>
      </c>
      <c r="Q29" s="126">
        <f>(1-(1+VLOOKUP(C29,'Autres hypothèses'!$B$18:$H$86,5,FALSE))^-1)/VLOOKUP(C29,'Autres hypothèses'!$B$18:$H$86,7,FALSE)</f>
        <v>0.98397165791092345</v>
      </c>
      <c r="R29" s="126">
        <f>R28/(1+VLOOKUP(C29-1,'Autres hypothèses'!$B$18:$H$86,5,FALSE))</f>
        <v>0.38828560190184314</v>
      </c>
      <c r="S29" s="135">
        <f t="shared" ca="1" si="3"/>
        <v>0.2434779364804619</v>
      </c>
      <c r="U29" s="143">
        <f t="shared" ca="1" si="4"/>
        <v>0.12109828755357974</v>
      </c>
      <c r="V29" s="126">
        <f t="shared" ca="1" si="5"/>
        <v>0.51617503193296654</v>
      </c>
      <c r="W29" s="126">
        <f t="shared" ca="1" si="6"/>
        <v>6.8927379378701553E-2</v>
      </c>
      <c r="X29" s="126">
        <f t="shared" ca="1" si="7"/>
        <v>0.29379930113475211</v>
      </c>
      <c r="Y29" s="134">
        <f>Y28*(1+IF('Autres hypothèses'!$C$5="Aucun",VLOOKUP(C29-1,'Autres hypothèses'!$J$18:$M$86,3,FALSE),VLOOKUP(C29-1,'Autres hypothèses'!$J$18:$M$86,4,FALSE)))</f>
        <v>1</v>
      </c>
      <c r="Z29" s="134">
        <f t="shared" si="8"/>
        <v>1</v>
      </c>
      <c r="AA29" s="134">
        <f>MAX(IF(B29&lt;'Autres hypothèses'!$C$7,'Autres hypothèses'!$C$8*Y29,IF(B29&lt;'Autres hypothèses'!$C$7+'Autres hypothèses'!$C$10,'Autres hypothèses'!$C$11*Y29,0)),IF('Autres hypothèses'!$C$12=1,Y29*'Autres hypothèses'!$C$13))</f>
        <v>0.6</v>
      </c>
      <c r="AB29" s="134">
        <f>IF(B29&lt;'Autres hypothèses'!$C$7,'Autres hypothèses'!$C$8*Y29,IF(B29&lt;'Autres hypothèses'!$C$7+'Autres hypothèses'!$C$10,'Autres hypothèses'!$C$11*Y29,0))</f>
        <v>0</v>
      </c>
      <c r="AC29" s="134">
        <f t="shared" ca="1" si="9"/>
        <v>0.67862974711376722</v>
      </c>
      <c r="AD29" s="134">
        <f>(1-(1+VLOOKUP(C29,'Autres hypothèses'!$B$18:$H$86,5,FALSE))^-1)/VLOOKUP(C29,'Autres hypothèses'!$B$18:$H$86,7,FALSE)</f>
        <v>0.98397165791092345</v>
      </c>
      <c r="AE29" s="126">
        <f>AE28/(1+VLOOKUP(C29-1,'Autres hypothèses'!B39:H107,5,FALSE))</f>
        <v>0.38828560190184314</v>
      </c>
      <c r="AF29" s="135">
        <f t="shared" ca="1" si="10"/>
        <v>0.25927865706765402</v>
      </c>
      <c r="AG29" s="80"/>
    </row>
    <row r="30" spans="2:33" x14ac:dyDescent="0.25">
      <c r="B30" s="96">
        <f t="shared" si="11"/>
        <v>23</v>
      </c>
      <c r="C30" s="13">
        <f t="shared" si="12"/>
        <v>2045</v>
      </c>
      <c r="D30" s="13">
        <f t="shared" si="13"/>
        <v>88</v>
      </c>
      <c r="E30" s="126">
        <f ca="1">IF(E29=1,1,'Probabilités de décès'!D37)</f>
        <v>6.3988987868996997E-2</v>
      </c>
      <c r="F30" s="126">
        <f t="shared" ca="1" si="0"/>
        <v>0.93601101213100302</v>
      </c>
      <c r="G30" s="126">
        <f t="shared" ca="1" si="15"/>
        <v>0.6006498474673605</v>
      </c>
      <c r="H30" s="13"/>
      <c r="I30" s="13">
        <f t="shared" si="14"/>
        <v>96</v>
      </c>
      <c r="J30" s="126">
        <f ca="1">IF(J29=1,1,'Probabilités de décès'!H37)</f>
        <v>0.22943481180369665</v>
      </c>
      <c r="K30" s="126">
        <f t="shared" ca="1" si="1"/>
        <v>0.77056518819630337</v>
      </c>
      <c r="L30" s="127">
        <f t="shared" ca="1" si="16"/>
        <v>0.1510862453028157</v>
      </c>
      <c r="N30" s="85">
        <f>N29*(1+IF('Autres hypothèses'!$C$5="Aucun",VLOOKUP(C30-1,'Autres hypothèses'!$J$18:$M$86,3,FALSE),VLOOKUP(C30-1,'Autres hypothèses'!$J$18:$M$86,4,FALSE)))</f>
        <v>1</v>
      </c>
      <c r="O30" s="134">
        <f>IF(B30&lt;'Autres hypothèses'!$C$7,'Autres hypothèses'!$C$8*N30,IF(B30&lt;'Autres hypothèses'!$C$7+'Autres hypothèses'!$C$10,'Autres hypothèses'!$C$11*N30,0))</f>
        <v>0</v>
      </c>
      <c r="P30" s="134">
        <f t="shared" ca="1" si="2"/>
        <v>0.6006498474673605</v>
      </c>
      <c r="Q30" s="126">
        <f>(1-(1+VLOOKUP(C30,'Autres hypothèses'!$B$18:$H$86,5,FALSE))^-1)/VLOOKUP(C30,'Autres hypothèses'!$B$18:$H$86,7,FALSE)</f>
        <v>0.98397165791092345</v>
      </c>
      <c r="R30" s="126">
        <f>R29/(1+VLOOKUP(C30-1,'Autres hypothèses'!$B$18:$H$86,5,FALSE))</f>
        <v>0.37479305202880608</v>
      </c>
      <c r="S30" s="135">
        <f t="shared" ca="1" si="3"/>
        <v>0.22151109894661103</v>
      </c>
      <c r="U30" s="143">
        <f t="shared" ca="1" si="4"/>
        <v>9.0749930195552456E-2</v>
      </c>
      <c r="V30" s="126">
        <f t="shared" ca="1" si="5"/>
        <v>0.50989991727180806</v>
      </c>
      <c r="W30" s="126">
        <f t="shared" ca="1" si="6"/>
        <v>6.0336315107263234E-2</v>
      </c>
      <c r="X30" s="126">
        <f t="shared" ca="1" si="7"/>
        <v>0.33901383742537627</v>
      </c>
      <c r="Y30" s="134">
        <f>Y29*(1+IF('Autres hypothèses'!$C$5="Aucun",VLOOKUP(C30-1,'Autres hypothèses'!$J$18:$M$86,3,FALSE),VLOOKUP(C30-1,'Autres hypothèses'!$J$18:$M$86,4,FALSE)))</f>
        <v>1</v>
      </c>
      <c r="Z30" s="134">
        <f t="shared" si="8"/>
        <v>1</v>
      </c>
      <c r="AA30" s="134">
        <f>MAX(IF(B30&lt;'Autres hypothèses'!$C$7,'Autres hypothèses'!$C$8*Y30,IF(B30&lt;'Autres hypothèses'!$C$7+'Autres hypothèses'!$C$10,'Autres hypothèses'!$C$11*Y30,0)),IF('Autres hypothèses'!$C$12=1,Y30*'Autres hypothèses'!$C$13))</f>
        <v>0.6</v>
      </c>
      <c r="AB30" s="134">
        <f>IF(B30&lt;'Autres hypothèses'!$C$7,'Autres hypothèses'!$C$8*Y30,IF(B30&lt;'Autres hypothèses'!$C$7+'Autres hypothèses'!$C$10,'Autres hypothèses'!$C$11*Y30,0))</f>
        <v>0</v>
      </c>
      <c r="AC30" s="134">
        <f t="shared" ca="1" si="9"/>
        <v>0.63685163653171839</v>
      </c>
      <c r="AD30" s="134">
        <f>(1-(1+VLOOKUP(C30,'Autres hypothèses'!$B$18:$H$86,5,FALSE))^-1)/VLOOKUP(C30,'Autres hypothèses'!$B$18:$H$86,7,FALSE)</f>
        <v>0.98397165791092345</v>
      </c>
      <c r="AE30" s="126">
        <f>AE29/(1+VLOOKUP(C30-1,'Autres hypothèses'!B40:H108,5,FALSE))</f>
        <v>0.37479305202880608</v>
      </c>
      <c r="AF30" s="135">
        <f t="shared" ca="1" si="10"/>
        <v>0.23486180254420924</v>
      </c>
      <c r="AG30" s="80"/>
    </row>
    <row r="31" spans="2:33" x14ac:dyDescent="0.25">
      <c r="B31" s="96">
        <f t="shared" si="11"/>
        <v>24</v>
      </c>
      <c r="C31" s="13">
        <f t="shared" si="12"/>
        <v>2046</v>
      </c>
      <c r="D31" s="13">
        <f t="shared" si="13"/>
        <v>89</v>
      </c>
      <c r="E31" s="126">
        <f ca="1">IF(E30=1,1,'Probabilités de décès'!D38)</f>
        <v>7.1157306997596079E-2</v>
      </c>
      <c r="F31" s="126">
        <f t="shared" ca="1" si="0"/>
        <v>0.92884269300240396</v>
      </c>
      <c r="G31" s="126">
        <f t="shared" ca="1" si="15"/>
        <v>0.56221487166425665</v>
      </c>
      <c r="H31" s="13"/>
      <c r="I31" s="13">
        <f t="shared" si="14"/>
        <v>97</v>
      </c>
      <c r="J31" s="126">
        <f ca="1">IF(J30=1,1,'Probabilités de décès'!H38)</f>
        <v>0.25507125982531637</v>
      </c>
      <c r="K31" s="126">
        <f t="shared" ca="1" si="1"/>
        <v>0.74492874017468358</v>
      </c>
      <c r="L31" s="127">
        <f t="shared" ca="1" si="16"/>
        <v>0.11642180104563704</v>
      </c>
      <c r="N31" s="85">
        <f>N30*(1+IF('Autres hypothèses'!$C$5="Aucun",VLOOKUP(C31-1,'Autres hypothèses'!$J$18:$M$86,3,FALSE),VLOOKUP(C31-1,'Autres hypothèses'!$J$18:$M$86,4,FALSE)))</f>
        <v>1</v>
      </c>
      <c r="O31" s="134">
        <f>IF(B31&lt;'Autres hypothèses'!$C$7,'Autres hypothèses'!$C$8*N31,IF(B31&lt;'Autres hypothèses'!$C$7+'Autres hypothèses'!$C$10,'Autres hypothèses'!$C$11*N31,0))</f>
        <v>0</v>
      </c>
      <c r="P31" s="134">
        <f t="shared" ca="1" si="2"/>
        <v>0.56221487166425665</v>
      </c>
      <c r="Q31" s="126">
        <f>(1-(1+VLOOKUP(C31,'Autres hypothèses'!$B$18:$H$86,5,FALSE))^-1)/VLOOKUP(C31,'Autres hypothèses'!$B$18:$H$86,7,FALSE)</f>
        <v>0.98397165791092345</v>
      </c>
      <c r="R31" s="126">
        <f>R30/(1+VLOOKUP(C31-1,'Autres hypothèses'!$B$18:$H$86,5,FALSE))</f>
        <v>0.3617693552401603</v>
      </c>
      <c r="S31" s="135">
        <f t="shared" ca="1" si="3"/>
        <v>0.20013207328500782</v>
      </c>
      <c r="U31" s="143">
        <f t="shared" ca="1" si="4"/>
        <v>6.5454067933794449E-2</v>
      </c>
      <c r="V31" s="126">
        <f t="shared" ca="1" si="5"/>
        <v>0.49676080373046222</v>
      </c>
      <c r="W31" s="126">
        <f t="shared" ca="1" si="6"/>
        <v>5.0967733111842592E-2</v>
      </c>
      <c r="X31" s="126">
        <f t="shared" ca="1" si="7"/>
        <v>0.38681739522390074</v>
      </c>
      <c r="Y31" s="134">
        <f>Y30*(1+IF('Autres hypothèses'!$C$5="Aucun",VLOOKUP(C31-1,'Autres hypothèses'!$J$18:$M$86,3,FALSE),VLOOKUP(C31-1,'Autres hypothèses'!$J$18:$M$86,4,FALSE)))</f>
        <v>1</v>
      </c>
      <c r="Z31" s="134">
        <f t="shared" si="8"/>
        <v>1</v>
      </c>
      <c r="AA31" s="134">
        <f>MAX(IF(B31&lt;'Autres hypothèses'!$C$7,'Autres hypothèses'!$C$8*Y31,IF(B31&lt;'Autres hypothèses'!$C$7+'Autres hypothèses'!$C$10,'Autres hypothèses'!$C$11*Y31,0)),IF('Autres hypothèses'!$C$12=1,Y31*'Autres hypothèses'!$C$13))</f>
        <v>0.6</v>
      </c>
      <c r="AB31" s="134">
        <f>IF(B31&lt;'Autres hypothèses'!$C$7,'Autres hypothèses'!$C$8*Y31,IF(B31&lt;'Autres hypothèses'!$C$7+'Autres hypothèses'!$C$10,'Autres hypothèses'!$C$11*Y31,0))</f>
        <v>0</v>
      </c>
      <c r="AC31" s="134">
        <f t="shared" ca="1" si="9"/>
        <v>0.59279551153136223</v>
      </c>
      <c r="AD31" s="134">
        <f>(1-(1+VLOOKUP(C31,'Autres hypothèses'!$B$18:$H$86,5,FALSE))^-1)/VLOOKUP(C31,'Autres hypothèses'!$B$18:$H$86,7,FALSE)</f>
        <v>0.98397165791092345</v>
      </c>
      <c r="AE31" s="126">
        <f>AE30/(1+VLOOKUP(C31-1,'Autres hypothèses'!B41:H109,5,FALSE))</f>
        <v>0.3617693552401603</v>
      </c>
      <c r="AF31" s="135">
        <f t="shared" ca="1" si="10"/>
        <v>0.21101788788622822</v>
      </c>
      <c r="AG31" s="80"/>
    </row>
    <row r="32" spans="2:33" x14ac:dyDescent="0.25">
      <c r="B32" s="96">
        <f t="shared" si="11"/>
        <v>25</v>
      </c>
      <c r="C32" s="13">
        <f t="shared" si="12"/>
        <v>2047</v>
      </c>
      <c r="D32" s="13">
        <f t="shared" si="13"/>
        <v>90</v>
      </c>
      <c r="E32" s="126">
        <f ca="1">IF(E31=1,1,'Probabilités de décès'!D39)</f>
        <v>7.8917828519479163E-2</v>
      </c>
      <c r="F32" s="126">
        <f t="shared" ca="1" si="0"/>
        <v>0.92108217148052085</v>
      </c>
      <c r="G32" s="126">
        <f t="shared" ca="1" si="15"/>
        <v>0.52220917544262913</v>
      </c>
      <c r="H32" s="13"/>
      <c r="I32" s="13">
        <f t="shared" si="14"/>
        <v>98</v>
      </c>
      <c r="J32" s="126">
        <f ca="1">IF(J31=1,1,'Probabilités de décès'!H39)</f>
        <v>0.28161542101929737</v>
      </c>
      <c r="K32" s="126">
        <f t="shared" ca="1" si="1"/>
        <v>0.71838457898070263</v>
      </c>
      <c r="L32" s="127">
        <f t="shared" ca="1" si="16"/>
        <v>8.6725945581794056E-2</v>
      </c>
      <c r="N32" s="85">
        <f>N31*(1+IF('Autres hypothèses'!$C$5="Aucun",VLOOKUP(C32-1,'Autres hypothèses'!$J$18:$M$86,3,FALSE),VLOOKUP(C32-1,'Autres hypothèses'!$J$18:$M$86,4,FALSE)))</f>
        <v>1</v>
      </c>
      <c r="O32" s="134">
        <f>IF(B32&lt;'Autres hypothèses'!$C$7,'Autres hypothèses'!$C$8*N32,IF(B32&lt;'Autres hypothèses'!$C$7+'Autres hypothèses'!$C$10,'Autres hypothèses'!$C$11*N32,0))</f>
        <v>0</v>
      </c>
      <c r="P32" s="134">
        <f t="shared" ca="1" si="2"/>
        <v>0.52220917544262913</v>
      </c>
      <c r="Q32" s="126">
        <f>(1-(1+VLOOKUP(C32,'Autres hypothèses'!$B$18:$H$86,5,FALSE))^-1)/VLOOKUP(C32,'Autres hypothèses'!$B$18:$H$86,7,FALSE)</f>
        <v>0.98397165791092345</v>
      </c>
      <c r="R32" s="126">
        <f>R31/(1+VLOOKUP(C32-1,'Autres hypothèses'!$B$18:$H$86,5,FALSE))</f>
        <v>0.34919821934378403</v>
      </c>
      <c r="S32" s="135">
        <f t="shared" ca="1" si="3"/>
        <v>0.1794316736546343</v>
      </c>
      <c r="U32" s="143">
        <f t="shared" ca="1" si="4"/>
        <v>4.5289084531750998E-2</v>
      </c>
      <c r="V32" s="126">
        <f t="shared" ca="1" si="5"/>
        <v>0.47692009091087811</v>
      </c>
      <c r="W32" s="126">
        <f t="shared" ca="1" si="6"/>
        <v>4.1436861050043058E-2</v>
      </c>
      <c r="X32" s="126">
        <f t="shared" ca="1" si="7"/>
        <v>0.43635396350732786</v>
      </c>
      <c r="Y32" s="134">
        <f>Y31*(1+IF('Autres hypothèses'!$C$5="Aucun",VLOOKUP(C32-1,'Autres hypothèses'!$J$18:$M$86,3,FALSE),VLOOKUP(C32-1,'Autres hypothèses'!$J$18:$M$86,4,FALSE)))</f>
        <v>1</v>
      </c>
      <c r="Z32" s="134">
        <f t="shared" si="8"/>
        <v>1</v>
      </c>
      <c r="AA32" s="134">
        <f>MAX(IF(B32&lt;'Autres hypothèses'!$C$7,'Autres hypothèses'!$C$8*Y32,IF(B32&lt;'Autres hypothèses'!$C$7+'Autres hypothèses'!$C$10,'Autres hypothèses'!$C$11*Y32,0)),IF('Autres hypothèses'!$C$12=1,Y32*'Autres hypothèses'!$C$13))</f>
        <v>0.6</v>
      </c>
      <c r="AB32" s="134">
        <f>IF(B32&lt;'Autres hypothèses'!$C$7,'Autres hypothèses'!$C$8*Y32,IF(B32&lt;'Autres hypothèses'!$C$7+'Autres hypothèses'!$C$10,'Autres hypothèses'!$C$11*Y32,0))</f>
        <v>0</v>
      </c>
      <c r="AC32" s="134">
        <f t="shared" ca="1" si="9"/>
        <v>0.54707129207265492</v>
      </c>
      <c r="AD32" s="134">
        <f>(1-(1+VLOOKUP(C32,'Autres hypothèses'!$B$18:$H$86,5,FALSE))^-1)/VLOOKUP(C32,'Autres hypothèses'!$B$18:$H$86,7,FALSE)</f>
        <v>0.98397165791092345</v>
      </c>
      <c r="AE32" s="126">
        <f>AE31/(1+VLOOKUP(C32-1,'Autres hypothèses'!B42:H110,5,FALSE))</f>
        <v>0.34919821934378403</v>
      </c>
      <c r="AF32" s="135">
        <f t="shared" ca="1" si="10"/>
        <v>0.18797432554071236</v>
      </c>
      <c r="AG32" s="80"/>
    </row>
    <row r="33" spans="2:33" x14ac:dyDescent="0.25">
      <c r="B33" s="96">
        <f t="shared" si="11"/>
        <v>26</v>
      </c>
      <c r="C33" s="13">
        <f t="shared" si="12"/>
        <v>2048</v>
      </c>
      <c r="D33" s="13">
        <f t="shared" si="13"/>
        <v>91</v>
      </c>
      <c r="E33" s="126">
        <f ca="1">IF(E32=1,1,'Probabilités de décès'!D40)</f>
        <v>9.0254757125149659E-2</v>
      </c>
      <c r="F33" s="126">
        <f t="shared" ca="1" si="0"/>
        <v>0.90974524287485037</v>
      </c>
      <c r="G33" s="126">
        <f t="shared" ca="1" si="15"/>
        <v>0.4809975612837491</v>
      </c>
      <c r="H33" s="13"/>
      <c r="I33" s="13">
        <f t="shared" si="14"/>
        <v>99</v>
      </c>
      <c r="J33" s="126">
        <f ca="1">IF(J32=1,1,'Probabilités de décès'!H40)</f>
        <v>0.30899427780577227</v>
      </c>
      <c r="K33" s="126">
        <f t="shared" ca="1" si="1"/>
        <v>0.69100572219422773</v>
      </c>
      <c r="L33" s="127">
        <f t="shared" ca="1" si="16"/>
        <v>6.2302581903480453E-2</v>
      </c>
      <c r="N33" s="85">
        <f>N32*(1+IF('Autres hypothèses'!$C$5="Aucun",VLOOKUP(C33-1,'Autres hypothèses'!$J$18:$M$86,3,FALSE),VLOOKUP(C33-1,'Autres hypothèses'!$J$18:$M$86,4,FALSE)))</f>
        <v>1</v>
      </c>
      <c r="O33" s="134">
        <f>IF(B33&lt;'Autres hypothèses'!$C$7,'Autres hypothèses'!$C$8*N33,IF(B33&lt;'Autres hypothèses'!$C$7+'Autres hypothèses'!$C$10,'Autres hypothèses'!$C$11*N33,0))</f>
        <v>0</v>
      </c>
      <c r="P33" s="134">
        <f t="shared" ca="1" si="2"/>
        <v>0.4809975612837491</v>
      </c>
      <c r="Q33" s="126">
        <f>(1-(1+VLOOKUP(C33,'Autres hypothèses'!$B$18:$H$86,5,FALSE))^-1)/VLOOKUP(C33,'Autres hypothèses'!$B$18:$H$86,7,FALSE)</f>
        <v>0.98397165791092345</v>
      </c>
      <c r="R33" s="126">
        <f>R32/(1+VLOOKUP(C33-1,'Autres hypothèses'!$B$18:$H$86,5,FALSE))</f>
        <v>0.3370639182855058</v>
      </c>
      <c r="S33" s="135">
        <f t="shared" ca="1" si="3"/>
        <v>0.15952829691331535</v>
      </c>
      <c r="U33" s="143">
        <f t="shared" ca="1" si="4"/>
        <v>2.9967389957255137E-2</v>
      </c>
      <c r="V33" s="126">
        <f t="shared" ca="1" si="5"/>
        <v>0.45103017132649392</v>
      </c>
      <c r="W33" s="126">
        <f t="shared" ca="1" si="6"/>
        <v>3.2335191946225313E-2</v>
      </c>
      <c r="X33" s="126">
        <f t="shared" ca="1" si="7"/>
        <v>0.48666724677002554</v>
      </c>
      <c r="Y33" s="134">
        <f>Y32*(1+IF('Autres hypothèses'!$C$5="Aucun",VLOOKUP(C33-1,'Autres hypothèses'!$J$18:$M$86,3,FALSE),VLOOKUP(C33-1,'Autres hypothèses'!$J$18:$M$86,4,FALSE)))</f>
        <v>1</v>
      </c>
      <c r="Z33" s="134">
        <f t="shared" si="8"/>
        <v>1</v>
      </c>
      <c r="AA33" s="134">
        <f>MAX(IF(B33&lt;'Autres hypothèses'!$C$7,'Autres hypothèses'!$C$8*Y33,IF(B33&lt;'Autres hypothèses'!$C$7+'Autres hypothèses'!$C$10,'Autres hypothèses'!$C$11*Y33,0)),IF('Autres hypothèses'!$C$12=1,Y33*'Autres hypothèses'!$C$13))</f>
        <v>0.6</v>
      </c>
      <c r="AB33" s="134">
        <f>IF(B33&lt;'Autres hypothèses'!$C$7,'Autres hypothèses'!$C$8*Y33,IF(B33&lt;'Autres hypothèses'!$C$7+'Autres hypothèses'!$C$10,'Autres hypothèses'!$C$11*Y33,0))</f>
        <v>0</v>
      </c>
      <c r="AC33" s="134">
        <f t="shared" ca="1" si="9"/>
        <v>0.50039867645148428</v>
      </c>
      <c r="AD33" s="134">
        <f>(1-(1+VLOOKUP(C33,'Autres hypothèses'!$B$18:$H$86,5,FALSE))^-1)/VLOOKUP(C33,'Autres hypothèses'!$B$18:$H$86,7,FALSE)</f>
        <v>0.98397165791092345</v>
      </c>
      <c r="AE33" s="126">
        <f>AE32/(1+VLOOKUP(C33-1,'Autres hypothèses'!B43:H111,5,FALSE))</f>
        <v>0.3370639182855058</v>
      </c>
      <c r="AF33" s="135">
        <f t="shared" ca="1" si="10"/>
        <v>0.16596289681579193</v>
      </c>
      <c r="AG33" s="80"/>
    </row>
    <row r="34" spans="2:33" x14ac:dyDescent="0.25">
      <c r="B34" s="96">
        <f t="shared" si="11"/>
        <v>27</v>
      </c>
      <c r="C34" s="13">
        <f t="shared" si="12"/>
        <v>2049</v>
      </c>
      <c r="D34" s="13">
        <f t="shared" si="13"/>
        <v>92</v>
      </c>
      <c r="E34" s="126">
        <f ca="1">IF(E33=1,1,'Probabilités de décès'!D41)</f>
        <v>0.10269395127142611</v>
      </c>
      <c r="F34" s="126">
        <f t="shared" ca="1" si="0"/>
        <v>0.89730604872857389</v>
      </c>
      <c r="G34" s="126">
        <f t="shared" ca="1" si="15"/>
        <v>0.43758524321229503</v>
      </c>
      <c r="H34" s="13"/>
      <c r="I34" s="13">
        <f t="shared" si="14"/>
        <v>100</v>
      </c>
      <c r="J34" s="126">
        <f ca="1">IF(J33=1,1,'Probabilités de décès'!H41)</f>
        <v>0.33739883418558692</v>
      </c>
      <c r="K34" s="126">
        <f t="shared" ca="1" si="1"/>
        <v>0.66260116581441308</v>
      </c>
      <c r="L34" s="127">
        <f t="shared" ca="1" si="16"/>
        <v>4.3051440602779531E-2</v>
      </c>
      <c r="N34" s="85">
        <f>N33*(1+IF('Autres hypothèses'!$C$5="Aucun",VLOOKUP(C34-1,'Autres hypothèses'!$J$18:$M$86,3,FALSE),VLOOKUP(C34-1,'Autres hypothèses'!$J$18:$M$86,4,FALSE)))</f>
        <v>1</v>
      </c>
      <c r="O34" s="134">
        <f>IF(B34&lt;'Autres hypothèses'!$C$7,'Autres hypothèses'!$C$8*N34,IF(B34&lt;'Autres hypothèses'!$C$7+'Autres hypothèses'!$C$10,'Autres hypothèses'!$C$11*N34,0))</f>
        <v>0</v>
      </c>
      <c r="P34" s="134">
        <f t="shared" ca="1" si="2"/>
        <v>0.43758524321229503</v>
      </c>
      <c r="Q34" s="126">
        <f>(1-(1+VLOOKUP(C34,'Autres hypothèses'!$B$18:$H$86,5,FALSE))^-1)/VLOOKUP(C34,'Autres hypothèses'!$B$18:$H$86,7,FALSE)</f>
        <v>0.98397165791092345</v>
      </c>
      <c r="R34" s="126">
        <f>R33/(1+VLOOKUP(C34-1,'Autres hypothèses'!$B$18:$H$86,5,FALSE))</f>
        <v>0.32535127247635692</v>
      </c>
      <c r="S34" s="135">
        <f t="shared" ca="1" si="3"/>
        <v>0.14008697801236999</v>
      </c>
      <c r="U34" s="143">
        <f t="shared" ca="1" si="4"/>
        <v>1.8838675106806955E-2</v>
      </c>
      <c r="V34" s="126">
        <f t="shared" ca="1" si="5"/>
        <v>0.41874656810548805</v>
      </c>
      <c r="W34" s="126">
        <f t="shared" ca="1" si="6"/>
        <v>2.4212765495972573E-2</v>
      </c>
      <c r="X34" s="126">
        <f t="shared" ca="1" si="7"/>
        <v>0.5382019912917323</v>
      </c>
      <c r="Y34" s="134">
        <f>Y33*(1+IF('Autres hypothèses'!$C$5="Aucun",VLOOKUP(C34-1,'Autres hypothèses'!$J$18:$M$86,3,FALSE),VLOOKUP(C34-1,'Autres hypothèses'!$J$18:$M$86,4,FALSE)))</f>
        <v>1</v>
      </c>
      <c r="Z34" s="134">
        <f t="shared" si="8"/>
        <v>1</v>
      </c>
      <c r="AA34" s="134">
        <f>MAX(IF(B34&lt;'Autres hypothèses'!$C$7,'Autres hypothèses'!$C$8*Y34,IF(B34&lt;'Autres hypothèses'!$C$7+'Autres hypothèses'!$C$10,'Autres hypothèses'!$C$11*Y34,0)),IF('Autres hypothèses'!$C$12=1,Y34*'Autres hypothèses'!$C$13))</f>
        <v>0.6</v>
      </c>
      <c r="AB34" s="134">
        <f>IF(B34&lt;'Autres hypothèses'!$C$7,'Autres hypothèses'!$C$8*Y34,IF(B34&lt;'Autres hypothèses'!$C$7+'Autres hypothèses'!$C$10,'Autres hypothèses'!$C$11*Y34,0))</f>
        <v>0</v>
      </c>
      <c r="AC34" s="134">
        <f t="shared" ca="1" si="9"/>
        <v>0.45211290250987857</v>
      </c>
      <c r="AD34" s="134">
        <f>(1-(1+VLOOKUP(C34,'Autres hypothèses'!$B$18:$H$86,5,FALSE))^-1)/VLOOKUP(C34,'Autres hypothèses'!$B$18:$H$86,7,FALSE)</f>
        <v>0.98397165791092345</v>
      </c>
      <c r="AE34" s="126">
        <f>AE33/(1+VLOOKUP(C34-1,'Autres hypothèses'!B44:H112,5,FALSE))</f>
        <v>0.32535127247635692</v>
      </c>
      <c r="AF34" s="135">
        <f t="shared" ca="1" si="10"/>
        <v>0.14473781101042069</v>
      </c>
      <c r="AG34" s="80"/>
    </row>
    <row r="35" spans="2:33" x14ac:dyDescent="0.25">
      <c r="B35" s="96">
        <f t="shared" si="11"/>
        <v>28</v>
      </c>
      <c r="C35" s="13">
        <f t="shared" si="12"/>
        <v>2050</v>
      </c>
      <c r="D35" s="13">
        <f t="shared" si="13"/>
        <v>93</v>
      </c>
      <c r="E35" s="126">
        <f ca="1">IF(E34=1,1,'Probabilités de décès'!D42)</f>
        <v>0.118429787481103</v>
      </c>
      <c r="F35" s="126">
        <f t="shared" ca="1" si="0"/>
        <v>0.881570212518897</v>
      </c>
      <c r="G35" s="126">
        <f t="shared" ca="1" si="15"/>
        <v>0.39264788556875646</v>
      </c>
      <c r="H35" s="13"/>
      <c r="I35" s="13">
        <f t="shared" si="14"/>
        <v>101</v>
      </c>
      <c r="J35" s="126">
        <f ca="1">IF(J34=1,1,'Probabilités de décès'!H42)</f>
        <v>0.36317002167612361</v>
      </c>
      <c r="K35" s="126">
        <f t="shared" ca="1" si="1"/>
        <v>0.63682997832387644</v>
      </c>
      <c r="L35" s="127">
        <f t="shared" ca="1" si="16"/>
        <v>2.8525934733391677E-2</v>
      </c>
      <c r="N35" s="85">
        <f>N34*(1+IF('Autres hypothèses'!$C$5="Aucun",VLOOKUP(C35-1,'Autres hypothèses'!$J$18:$M$86,3,FALSE),VLOOKUP(C35-1,'Autres hypothèses'!$J$18:$M$86,4,FALSE)))</f>
        <v>1</v>
      </c>
      <c r="O35" s="134">
        <f>IF(B35&lt;'Autres hypothèses'!$C$7,'Autres hypothèses'!$C$8*N35,IF(B35&lt;'Autres hypothèses'!$C$7+'Autres hypothèses'!$C$10,'Autres hypothèses'!$C$11*N35,0))</f>
        <v>0</v>
      </c>
      <c r="P35" s="134">
        <f t="shared" ca="1" si="2"/>
        <v>0.39264788556875646</v>
      </c>
      <c r="Q35" s="126">
        <f>(1-(1+VLOOKUP(C35,'Autres hypothèses'!$B$18:$H$86,5,FALSE))^-1)/VLOOKUP(C35,'Autres hypothèses'!$B$18:$H$86,7,FALSE)</f>
        <v>0.98397165791092345</v>
      </c>
      <c r="R35" s="126">
        <f>R34/(1+VLOOKUP(C35-1,'Autres hypothèses'!$B$18:$H$86,5,FALSE))</f>
        <v>0.31404562980343331</v>
      </c>
      <c r="S35" s="135">
        <f t="shared" ca="1" si="3"/>
        <v>0.12133290802954279</v>
      </c>
      <c r="U35" s="143">
        <f t="shared" ca="1" si="4"/>
        <v>1.120064795693859E-2</v>
      </c>
      <c r="V35" s="126">
        <f t="shared" ca="1" si="5"/>
        <v>0.38144723761181787</v>
      </c>
      <c r="W35" s="126">
        <f t="shared" ca="1" si="6"/>
        <v>1.7325286776453085E-2</v>
      </c>
      <c r="X35" s="126">
        <f t="shared" ca="1" si="7"/>
        <v>0.59002682765479042</v>
      </c>
      <c r="Y35" s="134">
        <f>Y34*(1+IF('Autres hypothèses'!$C$5="Aucun",VLOOKUP(C35-1,'Autres hypothèses'!$J$18:$M$86,3,FALSE),VLOOKUP(C35-1,'Autres hypothèses'!$J$18:$M$86,4,FALSE)))</f>
        <v>1</v>
      </c>
      <c r="Z35" s="134">
        <f t="shared" si="8"/>
        <v>1</v>
      </c>
      <c r="AA35" s="134">
        <f>MAX(IF(B35&lt;'Autres hypothèses'!$C$7,'Autres hypothèses'!$C$8*Y35,IF(B35&lt;'Autres hypothèses'!$C$7+'Autres hypothèses'!$C$10,'Autres hypothèses'!$C$11*Y35,0)),IF('Autres hypothèses'!$C$12=1,Y35*'Autres hypothèses'!$C$13))</f>
        <v>0.6</v>
      </c>
      <c r="AB35" s="134">
        <f>IF(B35&lt;'Autres hypothèses'!$C$7,'Autres hypothèses'!$C$8*Y35,IF(B35&lt;'Autres hypothèses'!$C$7+'Autres hypothèses'!$C$10,'Autres hypothèses'!$C$11*Y35,0))</f>
        <v>0</v>
      </c>
      <c r="AC35" s="134">
        <f t="shared" ca="1" si="9"/>
        <v>0.40304305763462833</v>
      </c>
      <c r="AD35" s="134">
        <f>(1-(1+VLOOKUP(C35,'Autres hypothèses'!$B$18:$H$86,5,FALSE))^-1)/VLOOKUP(C35,'Autres hypothèses'!$B$18:$H$86,7,FALSE)</f>
        <v>0.98397165791092345</v>
      </c>
      <c r="AE35" s="126">
        <f>AE34/(1+VLOOKUP(C35-1,'Autres hypothèses'!B45:H113,5,FALSE))</f>
        <v>0.31404562980343331</v>
      </c>
      <c r="AF35" s="135">
        <f t="shared" ca="1" si="10"/>
        <v>0.12454514092974731</v>
      </c>
      <c r="AG35" s="80"/>
    </row>
    <row r="36" spans="2:33" x14ac:dyDescent="0.25">
      <c r="B36" s="96">
        <f t="shared" si="11"/>
        <v>29</v>
      </c>
      <c r="C36" s="13">
        <f t="shared" si="12"/>
        <v>2051</v>
      </c>
      <c r="D36" s="13">
        <f t="shared" si="13"/>
        <v>94</v>
      </c>
      <c r="E36" s="126">
        <f ca="1">IF(E35=1,1,'Probabilités de décès'!D43)</f>
        <v>0.13540305597406924</v>
      </c>
      <c r="F36" s="126">
        <f t="shared" ca="1" si="0"/>
        <v>0.86459694402593079</v>
      </c>
      <c r="G36" s="126">
        <f t="shared" ca="1" si="15"/>
        <v>0.34614667992594417</v>
      </c>
      <c r="H36" s="13"/>
      <c r="I36" s="13">
        <f t="shared" si="14"/>
        <v>102</v>
      </c>
      <c r="J36" s="126">
        <f ca="1">IF(J35=1,1,'Probabilités de décès'!H43)</f>
        <v>0.39000581128726913</v>
      </c>
      <c r="K36" s="126">
        <f t="shared" ca="1" si="1"/>
        <v>0.60999418871273092</v>
      </c>
      <c r="L36" s="127">
        <f t="shared" ca="1" si="16"/>
        <v>1.8166170397934136E-2</v>
      </c>
      <c r="N36" s="85">
        <f>N35*(1+IF('Autres hypothèses'!$C$5="Aucun",VLOOKUP(C36-1,'Autres hypothèses'!$J$18:$M$86,3,FALSE),VLOOKUP(C36-1,'Autres hypothèses'!$J$18:$M$86,4,FALSE)))</f>
        <v>1</v>
      </c>
      <c r="O36" s="134">
        <f>IF(B36&lt;'Autres hypothèses'!$C$7,'Autres hypothèses'!$C$8*N36,IF(B36&lt;'Autres hypothèses'!$C$7+'Autres hypothèses'!$C$10,'Autres hypothèses'!$C$11*N36,0))</f>
        <v>0</v>
      </c>
      <c r="P36" s="134">
        <f t="shared" ca="1" si="2"/>
        <v>0.34614667992594417</v>
      </c>
      <c r="Q36" s="126">
        <f>(1-(1+VLOOKUP(C36,'Autres hypothèses'!$B$18:$H$86,5,FALSE))^-1)/VLOOKUP(C36,'Autres hypothèses'!$B$18:$H$86,7,FALSE)</f>
        <v>0.98397165791092345</v>
      </c>
      <c r="R36" s="126">
        <f>R35/(1+VLOOKUP(C36-1,'Autres hypothèses'!$B$18:$H$86,5,FALSE))</f>
        <v>0.3031328473006113</v>
      </c>
      <c r="S36" s="135">
        <f t="shared" ca="1" si="3"/>
        <v>0.10324659992001911</v>
      </c>
      <c r="U36" s="143">
        <f t="shared" ca="1" si="4"/>
        <v>6.2881595702138689E-3</v>
      </c>
      <c r="V36" s="126">
        <f t="shared" ca="1" si="5"/>
        <v>0.33985852035573033</v>
      </c>
      <c r="W36" s="126">
        <f t="shared" ca="1" si="6"/>
        <v>1.1878010827720267E-2</v>
      </c>
      <c r="X36" s="126">
        <f t="shared" ca="1" si="7"/>
        <v>0.64197530924633561</v>
      </c>
      <c r="Y36" s="134">
        <f>Y35*(1+IF('Autres hypothèses'!$C$5="Aucun",VLOOKUP(C36-1,'Autres hypothèses'!$J$18:$M$86,3,FALSE),VLOOKUP(C36-1,'Autres hypothèses'!$J$18:$M$86,4,FALSE)))</f>
        <v>1</v>
      </c>
      <c r="Z36" s="134">
        <f t="shared" si="8"/>
        <v>1</v>
      </c>
      <c r="AA36" s="134">
        <f>MAX(IF(B36&lt;'Autres hypothèses'!$C$7,'Autres hypothèses'!$C$8*Y36,IF(B36&lt;'Autres hypothèses'!$C$7+'Autres hypothèses'!$C$10,'Autres hypothèses'!$C$11*Y36,0)),IF('Autres hypothèses'!$C$12=1,Y36*'Autres hypothèses'!$C$13))</f>
        <v>0.6</v>
      </c>
      <c r="AB36" s="134">
        <f>IF(B36&lt;'Autres hypothèses'!$C$7,'Autres hypothèses'!$C$8*Y36,IF(B36&lt;'Autres hypothèses'!$C$7+'Autres hypothèses'!$C$10,'Autres hypothèses'!$C$11*Y36,0))</f>
        <v>0</v>
      </c>
      <c r="AC36" s="134">
        <f t="shared" ca="1" si="9"/>
        <v>0.35327348642257639</v>
      </c>
      <c r="AD36" s="134">
        <f>(1-(1+VLOOKUP(C36,'Autres hypothèses'!$B$18:$H$86,5,FALSE))^-1)/VLOOKUP(C36,'Autres hypothèses'!$B$18:$H$86,7,FALSE)</f>
        <v>0.98397165791092345</v>
      </c>
      <c r="AE36" s="126">
        <f>AE35/(1+VLOOKUP(C36-1,'Autres hypothèses'!B46:H114,5,FALSE))</f>
        <v>0.3031328473006113</v>
      </c>
      <c r="AF36" s="135">
        <f t="shared" ca="1" si="10"/>
        <v>0.10537234192980123</v>
      </c>
      <c r="AG36" s="80"/>
    </row>
    <row r="37" spans="2:33" x14ac:dyDescent="0.25">
      <c r="B37" s="96">
        <f t="shared" si="11"/>
        <v>30</v>
      </c>
      <c r="C37" s="13">
        <f t="shared" si="12"/>
        <v>2052</v>
      </c>
      <c r="D37" s="13">
        <f t="shared" si="13"/>
        <v>95</v>
      </c>
      <c r="E37" s="126">
        <f ca="1">IF(E36=1,1,'Probabilités de décès'!D44)</f>
        <v>0.15457263406456467</v>
      </c>
      <c r="F37" s="126">
        <f t="shared" ca="1" si="0"/>
        <v>0.84542736593543533</v>
      </c>
      <c r="G37" s="126">
        <f t="shared" ca="1" si="15"/>
        <v>0.29927736164869334</v>
      </c>
      <c r="H37" s="13"/>
      <c r="I37" s="13">
        <f t="shared" si="14"/>
        <v>103</v>
      </c>
      <c r="J37" s="126">
        <f ca="1">IF(J36=1,1,'Probabilités de décès'!H44)</f>
        <v>0.41866388970905105</v>
      </c>
      <c r="K37" s="126">
        <f t="shared" ca="1" si="1"/>
        <v>0.58133611029094889</v>
      </c>
      <c r="L37" s="127">
        <f t="shared" ca="1" si="16"/>
        <v>1.1081258373905062E-2</v>
      </c>
      <c r="N37" s="85">
        <f>N36*(1+IF('Autres hypothèses'!$C$5="Aucun",VLOOKUP(C37-1,'Autres hypothèses'!$J$18:$M$86,3,FALSE),VLOOKUP(C37-1,'Autres hypothèses'!$J$18:$M$86,4,FALSE)))</f>
        <v>1</v>
      </c>
      <c r="O37" s="134">
        <f>IF(B37&lt;'Autres hypothèses'!$C$7,'Autres hypothèses'!$C$8*N37,IF(B37&lt;'Autres hypothèses'!$C$7+'Autres hypothèses'!$C$10,'Autres hypothèses'!$C$11*N37,0))</f>
        <v>0</v>
      </c>
      <c r="P37" s="134">
        <f t="shared" ca="1" si="2"/>
        <v>0.29927736164869334</v>
      </c>
      <c r="Q37" s="126">
        <f>(1-(1+VLOOKUP(C37,'Autres hypothèses'!$B$18:$H$86,5,FALSE))^-1)/VLOOKUP(C37,'Autres hypothèses'!$B$18:$H$86,7,FALSE)</f>
        <v>0.98397165791092345</v>
      </c>
      <c r="R37" s="126">
        <f>R36/(1+VLOOKUP(C37-1,'Autres hypothèses'!$B$18:$H$86,5,FALSE))</f>
        <v>0.29259927345618852</v>
      </c>
      <c r="S37" s="135">
        <f t="shared" ca="1" si="3"/>
        <v>8.6164763293355637E-2</v>
      </c>
      <c r="U37" s="143">
        <f t="shared" ca="1" si="4"/>
        <v>3.3163697698897964E-3</v>
      </c>
      <c r="V37" s="126">
        <f t="shared" ca="1" si="5"/>
        <v>0.29596099187880354</v>
      </c>
      <c r="W37" s="126">
        <f t="shared" ca="1" si="6"/>
        <v>7.7648886040152651E-3</v>
      </c>
      <c r="X37" s="126">
        <f t="shared" ca="1" si="7"/>
        <v>0.69295774974729141</v>
      </c>
      <c r="Y37" s="134">
        <f>Y36*(1+IF('Autres hypothèses'!$C$5="Aucun",VLOOKUP(C37-1,'Autres hypothèses'!$J$18:$M$86,3,FALSE),VLOOKUP(C37-1,'Autres hypothèses'!$J$18:$M$86,4,FALSE)))</f>
        <v>1</v>
      </c>
      <c r="Z37" s="134">
        <f t="shared" si="8"/>
        <v>1</v>
      </c>
      <c r="AA37" s="134">
        <f>MAX(IF(B37&lt;'Autres hypothèses'!$C$7,'Autres hypothèses'!$C$8*Y37,IF(B37&lt;'Autres hypothèses'!$C$7+'Autres hypothèses'!$C$10,'Autres hypothèses'!$C$11*Y37,0)),IF('Autres hypothèses'!$C$12=1,Y37*'Autres hypothèses'!$C$13))</f>
        <v>0.6</v>
      </c>
      <c r="AB37" s="134">
        <f>IF(B37&lt;'Autres hypothèses'!$C$7,'Autres hypothèses'!$C$8*Y37,IF(B37&lt;'Autres hypothèses'!$C$7+'Autres hypothèses'!$C$10,'Autres hypothèses'!$C$11*Y37,0))</f>
        <v>0</v>
      </c>
      <c r="AC37" s="134">
        <f t="shared" ca="1" si="9"/>
        <v>0.30393629481110251</v>
      </c>
      <c r="AD37" s="134">
        <f>(1-(1+VLOOKUP(C37,'Autres hypothèses'!$B$18:$H$86,5,FALSE))^-1)/VLOOKUP(C37,'Autres hypothèses'!$B$18:$H$86,7,FALSE)</f>
        <v>0.98397165791092345</v>
      </c>
      <c r="AE37" s="126">
        <f>AE36/(1+VLOOKUP(C37-1,'Autres hypothèses'!B47:H115,5,FALSE))</f>
        <v>0.29259927345618852</v>
      </c>
      <c r="AF37" s="135">
        <f t="shared" ca="1" si="10"/>
        <v>8.7506113908474251E-2</v>
      </c>
      <c r="AG37" s="80"/>
    </row>
    <row r="38" spans="2:33" x14ac:dyDescent="0.25">
      <c r="B38" s="96">
        <f t="shared" si="11"/>
        <v>31</v>
      </c>
      <c r="C38" s="13">
        <f t="shared" si="12"/>
        <v>2053</v>
      </c>
      <c r="D38" s="13">
        <f t="shared" si="13"/>
        <v>96</v>
      </c>
      <c r="E38" s="126">
        <f ca="1">IF(E37=1,1,'Probabilités de décès'!D45)</f>
        <v>0.17701301774905229</v>
      </c>
      <c r="F38" s="126">
        <f t="shared" ca="1" si="0"/>
        <v>0.82298698225094769</v>
      </c>
      <c r="G38" s="126">
        <f t="shared" ca="1" si="15"/>
        <v>0.25301727154276149</v>
      </c>
      <c r="H38" s="13"/>
      <c r="I38" s="13">
        <f t="shared" si="14"/>
        <v>104</v>
      </c>
      <c r="J38" s="126">
        <f ca="1">IF(J37=1,1,'Probabilités de décès'!H45)</f>
        <v>0.4501530369865881</v>
      </c>
      <c r="K38" s="126">
        <f t="shared" ca="1" si="1"/>
        <v>0.54984696301341196</v>
      </c>
      <c r="L38" s="127">
        <f t="shared" ca="1" si="16"/>
        <v>6.4419356402149741E-3</v>
      </c>
      <c r="N38" s="85">
        <f>N37*(1+IF('Autres hypothèses'!$C$5="Aucun",VLOOKUP(C38-1,'Autres hypothèses'!$J$18:$M$86,3,FALSE),VLOOKUP(C38-1,'Autres hypothèses'!$J$18:$M$86,4,FALSE)))</f>
        <v>1</v>
      </c>
      <c r="O38" s="134">
        <f>IF(B38&lt;'Autres hypothèses'!$C$7,'Autres hypothèses'!$C$8*N38,IF(B38&lt;'Autres hypothèses'!$C$7+'Autres hypothèses'!$C$10,'Autres hypothèses'!$C$11*N38,0))</f>
        <v>0</v>
      </c>
      <c r="P38" s="134">
        <f t="shared" ca="1" si="2"/>
        <v>0.25301727154276149</v>
      </c>
      <c r="Q38" s="126">
        <f>(1-(1+VLOOKUP(C38,'Autres hypothèses'!$B$18:$H$86,5,FALSE))^-1)/VLOOKUP(C38,'Autres hypothèses'!$B$18:$H$86,7,FALSE)</f>
        <v>0.98397165791092345</v>
      </c>
      <c r="R38" s="126">
        <f>R37/(1+VLOOKUP(C38-1,'Autres hypothèses'!$B$18:$H$86,5,FALSE))</f>
        <v>0.28243173113531711</v>
      </c>
      <c r="S38" s="135">
        <f t="shared" ca="1" si="3"/>
        <v>7.0314718984123503E-2</v>
      </c>
      <c r="U38" s="143">
        <f t="shared" ca="1" si="4"/>
        <v>1.6299209791412652E-3</v>
      </c>
      <c r="V38" s="126">
        <f t="shared" ca="1" si="5"/>
        <v>0.25138735056362022</v>
      </c>
      <c r="W38" s="126">
        <f t="shared" ca="1" si="6"/>
        <v>4.8120146610737095E-3</v>
      </c>
      <c r="X38" s="126">
        <f t="shared" ca="1" si="7"/>
        <v>0.74217071379616484</v>
      </c>
      <c r="Y38" s="134">
        <f>Y37*(1+IF('Autres hypothèses'!$C$5="Aucun",VLOOKUP(C38-1,'Autres hypothèses'!$J$18:$M$86,3,FALSE),VLOOKUP(C38-1,'Autres hypothèses'!$J$18:$M$86,4,FALSE)))</f>
        <v>1</v>
      </c>
      <c r="Z38" s="134">
        <f t="shared" si="8"/>
        <v>1</v>
      </c>
      <c r="AA38" s="134">
        <f>MAX(IF(B38&lt;'Autres hypothèses'!$C$7,'Autres hypothèses'!$C$8*Y38,IF(B38&lt;'Autres hypothèses'!$C$7+'Autres hypothèses'!$C$10,'Autres hypothèses'!$C$11*Y38,0)),IF('Autres hypothèses'!$C$12=1,Y38*'Autres hypothèses'!$C$13))</f>
        <v>0.6</v>
      </c>
      <c r="AB38" s="134">
        <f>IF(B38&lt;'Autres hypothèses'!$C$7,'Autres hypothèses'!$C$8*Y38,IF(B38&lt;'Autres hypothèses'!$C$7+'Autres hypothèses'!$C$10,'Autres hypothèses'!$C$11*Y38,0))</f>
        <v>0</v>
      </c>
      <c r="AC38" s="134">
        <f t="shared" ca="1" si="9"/>
        <v>0.25590448033940572</v>
      </c>
      <c r="AD38" s="134">
        <f>(1-(1+VLOOKUP(C38,'Autres hypothèses'!$B$18:$H$86,5,FALSE))^-1)/VLOOKUP(C38,'Autres hypothèses'!$B$18:$H$86,7,FALSE)</f>
        <v>0.98397165791092345</v>
      </c>
      <c r="AE38" s="126">
        <f>AE37/(1+VLOOKUP(C38-1,'Autres hypothèses'!B48:H116,5,FALSE))</f>
        <v>0.28243173113531711</v>
      </c>
      <c r="AF38" s="135">
        <f t="shared" ca="1" si="10"/>
        <v>7.111708822139598E-2</v>
      </c>
      <c r="AG38" s="80"/>
    </row>
    <row r="39" spans="2:33" x14ac:dyDescent="0.25">
      <c r="B39" s="96">
        <f t="shared" si="11"/>
        <v>32</v>
      </c>
      <c r="C39" s="13">
        <f t="shared" si="12"/>
        <v>2054</v>
      </c>
      <c r="D39" s="13">
        <f t="shared" si="13"/>
        <v>97</v>
      </c>
      <c r="E39" s="126">
        <f ca="1">IF(E38=1,1,'Probabilités de décès'!D46)</f>
        <v>0.20278666962380013</v>
      </c>
      <c r="F39" s="126">
        <f t="shared" ca="1" si="0"/>
        <v>0.7972133303761999</v>
      </c>
      <c r="G39" s="126">
        <f t="shared" ca="1" si="15"/>
        <v>0.20822992076434585</v>
      </c>
      <c r="H39" s="13"/>
      <c r="I39" s="13">
        <f t="shared" si="14"/>
        <v>105</v>
      </c>
      <c r="J39" s="126">
        <f ca="1">IF(J38=1,1,'Probabilités de décès'!H46)</f>
        <v>0.47904000000000002</v>
      </c>
      <c r="K39" s="126">
        <f t="shared" ca="1" si="1"/>
        <v>0.52095999999999998</v>
      </c>
      <c r="L39" s="127">
        <f t="shared" ca="1" si="16"/>
        <v>3.542078747700063E-3</v>
      </c>
      <c r="N39" s="85">
        <f>N38*(1+IF('Autres hypothèses'!$C$5="Aucun",VLOOKUP(C39-1,'Autres hypothèses'!$J$18:$M$86,3,FALSE),VLOOKUP(C39-1,'Autres hypothèses'!$J$18:$M$86,4,FALSE)))</f>
        <v>1</v>
      </c>
      <c r="O39" s="134">
        <f>IF(B39&lt;'Autres hypothèses'!$C$7,'Autres hypothèses'!$C$8*N39,IF(B39&lt;'Autres hypothèses'!$C$7+'Autres hypothèses'!$C$10,'Autres hypothèses'!$C$11*N39,0))</f>
        <v>0</v>
      </c>
      <c r="P39" s="134">
        <f t="shared" ca="1" si="2"/>
        <v>0.20822992076434585</v>
      </c>
      <c r="Q39" s="126">
        <f>(1-(1+VLOOKUP(C39,'Autres hypothèses'!$B$18:$H$86,5,FALSE))^-1)/VLOOKUP(C39,'Autres hypothèses'!$B$18:$H$86,7,FALSE)</f>
        <v>0.98397165791092345</v>
      </c>
      <c r="R39" s="126">
        <f>R38/(1+VLOOKUP(C39-1,'Autres hypothèses'!$B$18:$H$86,5,FALSE))</f>
        <v>0.27261750109586591</v>
      </c>
      <c r="S39" s="135">
        <f t="shared" ca="1" si="3"/>
        <v>5.5857237822941323E-2</v>
      </c>
      <c r="U39" s="143">
        <f t="shared" ca="1" si="4"/>
        <v>7.3756677697465751E-4</v>
      </c>
      <c r="V39" s="126">
        <f t="shared" ca="1" si="5"/>
        <v>0.2074923539873712</v>
      </c>
      <c r="W39" s="126">
        <f t="shared" ca="1" si="6"/>
        <v>2.8045119707254054E-3</v>
      </c>
      <c r="X39" s="126">
        <f t="shared" ca="1" si="7"/>
        <v>0.78896556726492872</v>
      </c>
      <c r="Y39" s="134">
        <f>Y38*(1+IF('Autres hypothèses'!$C$5="Aucun",VLOOKUP(C39-1,'Autres hypothèses'!$J$18:$M$86,3,FALSE),VLOOKUP(C39-1,'Autres hypothèses'!$J$18:$M$86,4,FALSE)))</f>
        <v>1</v>
      </c>
      <c r="Z39" s="134">
        <f t="shared" si="8"/>
        <v>1</v>
      </c>
      <c r="AA39" s="134">
        <f>MAX(IF(B39&lt;'Autres hypothèses'!$C$7,'Autres hypothèses'!$C$8*Y39,IF(B39&lt;'Autres hypothèses'!$C$7+'Autres hypothèses'!$C$10,'Autres hypothèses'!$C$11*Y39,0)),IF('Autres hypothèses'!$C$12=1,Y39*'Autres hypothèses'!$C$13))</f>
        <v>0.6</v>
      </c>
      <c r="AB39" s="134">
        <f>IF(B39&lt;'Autres hypothèses'!$C$7,'Autres hypothèses'!$C$8*Y39,IF(B39&lt;'Autres hypothèses'!$C$7+'Autres hypothèses'!$C$10,'Autres hypothèses'!$C$11*Y39,0))</f>
        <v>0</v>
      </c>
      <c r="AC39" s="134">
        <f t="shared" ca="1" si="9"/>
        <v>0.20991262794678109</v>
      </c>
      <c r="AD39" s="134">
        <f>(1-(1+VLOOKUP(C39,'Autres hypothèses'!$B$18:$H$86,5,FALSE))^-1)/VLOOKUP(C39,'Autres hypothèses'!$B$18:$H$86,7,FALSE)</f>
        <v>0.98397165791092345</v>
      </c>
      <c r="AE39" s="126">
        <f>AE38/(1+VLOOKUP(C39-1,'Autres hypothèses'!B49:H117,5,FALSE))</f>
        <v>0.27261750109586591</v>
      </c>
      <c r="AF39" s="135">
        <f t="shared" ca="1" si="10"/>
        <v>5.6308620481738125E-2</v>
      </c>
      <c r="AG39" s="80"/>
    </row>
    <row r="40" spans="2:33" x14ac:dyDescent="0.25">
      <c r="B40" s="96">
        <f t="shared" si="11"/>
        <v>33</v>
      </c>
      <c r="C40" s="13">
        <f t="shared" si="12"/>
        <v>2055</v>
      </c>
      <c r="D40" s="13">
        <f t="shared" si="13"/>
        <v>98</v>
      </c>
      <c r="E40" s="126">
        <f ca="1">IF(E39=1,1,'Probabilités de décès'!D47)</f>
        <v>0.23060298353266165</v>
      </c>
      <c r="F40" s="126">
        <f t="shared" ca="1" si="0"/>
        <v>0.76939701646733838</v>
      </c>
      <c r="G40" s="126">
        <f t="shared" ca="1" si="15"/>
        <v>0.16600366861651639</v>
      </c>
      <c r="H40" s="13"/>
      <c r="I40" s="13">
        <f t="shared" si="14"/>
        <v>106</v>
      </c>
      <c r="J40" s="126">
        <f ca="1">IF(J39=1,1,'Probabilités de décès'!H47)</f>
        <v>0.49928</v>
      </c>
      <c r="K40" s="126">
        <f t="shared" ca="1" si="1"/>
        <v>0.50072000000000005</v>
      </c>
      <c r="L40" s="127">
        <f t="shared" ca="1" si="16"/>
        <v>1.8452813444018248E-3</v>
      </c>
      <c r="N40" s="85">
        <f>N39*(1+IF('Autres hypothèses'!$C$5="Aucun",VLOOKUP(C40-1,'Autres hypothèses'!$J$18:$M$86,3,FALSE),VLOOKUP(C40-1,'Autres hypothèses'!$J$18:$M$86,4,FALSE)))</f>
        <v>1</v>
      </c>
      <c r="O40" s="134">
        <f>IF(B40&lt;'Autres hypothèses'!$C$7,'Autres hypothèses'!$C$8*N40,IF(B40&lt;'Autres hypothèses'!$C$7+'Autres hypothèses'!$C$10,'Autres hypothèses'!$C$11*N40,0))</f>
        <v>0</v>
      </c>
      <c r="P40" s="134">
        <f t="shared" ca="1" si="2"/>
        <v>0.16600366861651639</v>
      </c>
      <c r="Q40" s="126">
        <f>(1-(1+VLOOKUP(C40,'Autres hypothèses'!$B$18:$H$86,5,FALSE))^-1)/VLOOKUP(C40,'Autres hypothèses'!$B$18:$H$86,7,FALSE)</f>
        <v>0.98397165791092345</v>
      </c>
      <c r="R40" s="126">
        <f>R39/(1+VLOOKUP(C40-1,'Autres hypothèses'!$B$18:$H$86,5,FALSE))</f>
        <v>0.26314430607709066</v>
      </c>
      <c r="S40" s="135">
        <f t="shared" ca="1" si="3"/>
        <v>4.2982755396180017E-2</v>
      </c>
      <c r="U40" s="143">
        <f t="shared" ca="1" si="4"/>
        <v>3.0632347280032038E-4</v>
      </c>
      <c r="V40" s="126">
        <f t="shared" ca="1" si="5"/>
        <v>0.16569734514371606</v>
      </c>
      <c r="W40" s="126">
        <f t="shared" ca="1" si="6"/>
        <v>1.5389578716015044E-3</v>
      </c>
      <c r="X40" s="126">
        <f t="shared" ca="1" si="7"/>
        <v>0.83245737351188209</v>
      </c>
      <c r="Y40" s="134">
        <f>Y39*(1+IF('Autres hypothèses'!$C$5="Aucun",VLOOKUP(C40-1,'Autres hypothèses'!$J$18:$M$86,3,FALSE),VLOOKUP(C40-1,'Autres hypothèses'!$J$18:$M$86,4,FALSE)))</f>
        <v>1</v>
      </c>
      <c r="Z40" s="134">
        <f t="shared" si="8"/>
        <v>1</v>
      </c>
      <c r="AA40" s="134">
        <f>MAX(IF(B40&lt;'Autres hypothèses'!$C$7,'Autres hypothèses'!$C$8*Y40,IF(B40&lt;'Autres hypothèses'!$C$7+'Autres hypothèses'!$C$10,'Autres hypothèses'!$C$11*Y40,0)),IF('Autres hypothèses'!$C$12=1,Y40*'Autres hypothèses'!$C$13))</f>
        <v>0.6</v>
      </c>
      <c r="AB40" s="134">
        <f>IF(B40&lt;'Autres hypothèses'!$C$7,'Autres hypothèses'!$C$8*Y40,IF(B40&lt;'Autres hypothèses'!$C$7+'Autres hypothèses'!$C$10,'Autres hypothèses'!$C$11*Y40,0))</f>
        <v>0</v>
      </c>
      <c r="AC40" s="134">
        <f t="shared" ca="1" si="9"/>
        <v>0.16692704333947728</v>
      </c>
      <c r="AD40" s="134">
        <f>(1-(1+VLOOKUP(C40,'Autres hypothèses'!$B$18:$H$86,5,FALSE))^-1)/VLOOKUP(C40,'Autres hypothèses'!$B$18:$H$86,7,FALSE)</f>
        <v>0.98397165791092345</v>
      </c>
      <c r="AE40" s="126">
        <f>AE39/(1+VLOOKUP(C40-1,'Autres hypothèses'!B50:H118,5,FALSE))</f>
        <v>0.26314430607709066</v>
      </c>
      <c r="AF40" s="135">
        <f t="shared" ca="1" si="10"/>
        <v>4.3221841617507625E-2</v>
      </c>
      <c r="AG40" s="80"/>
    </row>
    <row r="41" spans="2:33" x14ac:dyDescent="0.25">
      <c r="B41" s="96">
        <f t="shared" si="11"/>
        <v>34</v>
      </c>
      <c r="C41" s="13">
        <f t="shared" si="12"/>
        <v>2056</v>
      </c>
      <c r="D41" s="13">
        <f t="shared" si="13"/>
        <v>99</v>
      </c>
      <c r="E41" s="126">
        <f ca="1">IF(E40=1,1,'Probabilités de décès'!D48)</f>
        <v>0.25935358125709052</v>
      </c>
      <c r="F41" s="126">
        <f t="shared" ca="1" si="0"/>
        <v>0.74064641874290948</v>
      </c>
      <c r="G41" s="126">
        <f t="shared" ca="1" si="15"/>
        <v>0.12772272735618045</v>
      </c>
      <c r="H41" s="13"/>
      <c r="I41" s="13">
        <f t="shared" si="14"/>
        <v>107</v>
      </c>
      <c r="J41" s="126">
        <f ca="1">IF(J40=1,1,'Probabilités de décès'!H48)</f>
        <v>0.51949999999999996</v>
      </c>
      <c r="K41" s="126">
        <f t="shared" ca="1" si="1"/>
        <v>0.48050000000000004</v>
      </c>
      <c r="L41" s="127">
        <f t="shared" ca="1" si="16"/>
        <v>9.2396927476888187E-4</v>
      </c>
      <c r="N41" s="85">
        <f>N40*(1+IF('Autres hypothèses'!$C$5="Aucun",VLOOKUP(C41-1,'Autres hypothèses'!$J$18:$M$86,3,FALSE),VLOOKUP(C41-1,'Autres hypothèses'!$J$18:$M$86,4,FALSE)))</f>
        <v>1</v>
      </c>
      <c r="O41" s="134">
        <f>IF(B41&lt;'Autres hypothèses'!$C$7,'Autres hypothèses'!$C$8*N41,IF(B41&lt;'Autres hypothèses'!$C$7+'Autres hypothèses'!$C$10,'Autres hypothèses'!$C$11*N41,0))</f>
        <v>0</v>
      </c>
      <c r="P41" s="134">
        <f t="shared" ca="1" si="2"/>
        <v>0.12772272735618045</v>
      </c>
      <c r="Q41" s="126">
        <f>(1-(1+VLOOKUP(C41,'Autres hypothèses'!$B$18:$H$86,5,FALSE))^-1)/VLOOKUP(C41,'Autres hypothèses'!$B$18:$H$86,7,FALSE)</f>
        <v>0.98397165791092345</v>
      </c>
      <c r="R41" s="126">
        <f>R40/(1+VLOOKUP(C41-1,'Autres hypothèses'!$B$18:$H$86,5,FALSE))</f>
        <v>0.25400029544120717</v>
      </c>
      <c r="S41" s="135">
        <f t="shared" ca="1" si="3"/>
        <v>3.1921625252284071E-2</v>
      </c>
      <c r="U41" s="143">
        <f t="shared" ca="1" si="4"/>
        <v>1.1801187576679368E-4</v>
      </c>
      <c r="V41" s="126">
        <f t="shared" ca="1" si="5"/>
        <v>0.12760471548041366</v>
      </c>
      <c r="W41" s="126">
        <f t="shared" ca="1" si="6"/>
        <v>8.0595739900208815E-4</v>
      </c>
      <c r="X41" s="126">
        <f t="shared" ca="1" si="7"/>
        <v>0.87147131524481736</v>
      </c>
      <c r="Y41" s="134">
        <f>Y40*(1+IF('Autres hypothèses'!$C$5="Aucun",VLOOKUP(C41-1,'Autres hypothèses'!$J$18:$M$86,3,FALSE),VLOOKUP(C41-1,'Autres hypothèses'!$J$18:$M$86,4,FALSE)))</f>
        <v>1</v>
      </c>
      <c r="Z41" s="134">
        <f t="shared" si="8"/>
        <v>1</v>
      </c>
      <c r="AA41" s="134">
        <f>MAX(IF(B41&lt;'Autres hypothèses'!$C$7,'Autres hypothèses'!$C$8*Y41,IF(B41&lt;'Autres hypothèses'!$C$7+'Autres hypothèses'!$C$10,'Autres hypothèses'!$C$11*Y41,0)),IF('Autres hypothèses'!$C$12=1,Y41*'Autres hypothèses'!$C$13))</f>
        <v>0.6</v>
      </c>
      <c r="AB41" s="134">
        <f>IF(B41&lt;'Autres hypothèses'!$C$7,'Autres hypothèses'!$C$8*Y41,IF(B41&lt;'Autres hypothèses'!$C$7+'Autres hypothèses'!$C$10,'Autres hypothèses'!$C$11*Y41,0))</f>
        <v>0</v>
      </c>
      <c r="AC41" s="134">
        <f t="shared" ca="1" si="9"/>
        <v>0.12820630179558171</v>
      </c>
      <c r="AD41" s="134">
        <f>(1-(1+VLOOKUP(C41,'Autres hypothèses'!$B$18:$H$86,5,FALSE))^-1)/VLOOKUP(C41,'Autres hypothèses'!$B$18:$H$86,7,FALSE)</f>
        <v>0.98397165791092345</v>
      </c>
      <c r="AE41" s="126">
        <f>AE40/(1+VLOOKUP(C41-1,'Autres hypothèses'!B51:H119,5,FALSE))</f>
        <v>0.25400029544120717</v>
      </c>
      <c r="AF41" s="135">
        <f t="shared" ca="1" si="10"/>
        <v>3.2042484572748643E-2</v>
      </c>
      <c r="AG41" s="80"/>
    </row>
    <row r="42" spans="2:33" x14ac:dyDescent="0.25">
      <c r="B42" s="96">
        <f t="shared" si="11"/>
        <v>35</v>
      </c>
      <c r="C42" s="13">
        <f t="shared" si="12"/>
        <v>2057</v>
      </c>
      <c r="D42" s="13">
        <f t="shared" si="13"/>
        <v>100</v>
      </c>
      <c r="E42" s="126">
        <f ca="1">IF(E41=1,1,'Probabilités de décès'!D49)</f>
        <v>0.28840827452100593</v>
      </c>
      <c r="F42" s="126">
        <f t="shared" ca="1" si="0"/>
        <v>0.71159172547899407</v>
      </c>
      <c r="G42" s="126">
        <f t="shared" ca="1" si="15"/>
        <v>9.4597380608432091E-2</v>
      </c>
      <c r="H42" s="13"/>
      <c r="I42" s="13">
        <f t="shared" si="14"/>
        <v>108</v>
      </c>
      <c r="J42" s="126">
        <f ca="1">IF(J41=1,1,'Probabilités de décès'!H49)</f>
        <v>0.53969999999999996</v>
      </c>
      <c r="K42" s="126">
        <f t="shared" ca="1" si="1"/>
        <v>0.46030000000000004</v>
      </c>
      <c r="L42" s="127">
        <f t="shared" ca="1" si="16"/>
        <v>4.4396723652644776E-4</v>
      </c>
      <c r="N42" s="85">
        <f>N41*(1+IF('Autres hypothèses'!$C$5="Aucun",VLOOKUP(C42-1,'Autres hypothèses'!$J$18:$M$86,3,FALSE),VLOOKUP(C42-1,'Autres hypothèses'!$J$18:$M$86,4,FALSE)))</f>
        <v>1</v>
      </c>
      <c r="O42" s="134">
        <f>IF(B42&lt;'Autres hypothèses'!$C$7,'Autres hypothèses'!$C$8*N42,IF(B42&lt;'Autres hypothèses'!$C$7+'Autres hypothèses'!$C$10,'Autres hypothèses'!$C$11*N42,0))</f>
        <v>0</v>
      </c>
      <c r="P42" s="134">
        <f t="shared" ca="1" si="2"/>
        <v>9.4597380608432091E-2</v>
      </c>
      <c r="Q42" s="126">
        <f>(1-(1+VLOOKUP(C42,'Autres hypothèses'!$B$18:$H$86,5,FALSE))^-1)/VLOOKUP(C42,'Autres hypothèses'!$B$18:$H$86,7,FALSE)</f>
        <v>0.98397165791092345</v>
      </c>
      <c r="R42" s="126">
        <f>R41/(1+VLOOKUP(C42-1,'Autres hypothèses'!$B$18:$H$86,5,FALSE))</f>
        <v>0.24517403034865556</v>
      </c>
      <c r="S42" s="135">
        <f t="shared" ca="1" si="3"/>
        <v>2.282107859416739E-2</v>
      </c>
      <c r="U42" s="143">
        <f t="shared" ca="1" si="4"/>
        <v>4.1998137651366176E-5</v>
      </c>
      <c r="V42" s="126">
        <f t="shared" ca="1" si="5"/>
        <v>9.4555382470780727E-2</v>
      </c>
      <c r="W42" s="126">
        <f t="shared" ca="1" si="6"/>
        <v>4.0196909887508158E-4</v>
      </c>
      <c r="X42" s="126">
        <f t="shared" ca="1" si="7"/>
        <v>0.90500065029269283</v>
      </c>
      <c r="Y42" s="134">
        <f>Y41*(1+IF('Autres hypothèses'!$C$5="Aucun",VLOOKUP(C42-1,'Autres hypothèses'!$J$18:$M$86,3,FALSE),VLOOKUP(C42-1,'Autres hypothèses'!$J$18:$M$86,4,FALSE)))</f>
        <v>1</v>
      </c>
      <c r="Z42" s="134">
        <f t="shared" si="8"/>
        <v>1</v>
      </c>
      <c r="AA42" s="134">
        <f>MAX(IF(B42&lt;'Autres hypothèses'!$C$7,'Autres hypothèses'!$C$8*Y42,IF(B42&lt;'Autres hypothèses'!$C$7+'Autres hypothèses'!$C$10,'Autres hypothèses'!$C$11*Y42,0)),IF('Autres hypothèses'!$C$12=1,Y42*'Autres hypothèses'!$C$13))</f>
        <v>0.6</v>
      </c>
      <c r="AB42" s="134">
        <f>IF(B42&lt;'Autres hypothèses'!$C$7,'Autres hypothèses'!$C$8*Y42,IF(B42&lt;'Autres hypothèses'!$C$7+'Autres hypothèses'!$C$10,'Autres hypothèses'!$C$11*Y42,0))</f>
        <v>0</v>
      </c>
      <c r="AC42" s="134">
        <f t="shared" ca="1" si="9"/>
        <v>9.4838562067757134E-2</v>
      </c>
      <c r="AD42" s="134">
        <f>(1-(1+VLOOKUP(C42,'Autres hypothèses'!$B$18:$H$86,5,FALSE))^-1)/VLOOKUP(C42,'Autres hypothèses'!$B$18:$H$86,7,FALSE)</f>
        <v>0.98397165791092345</v>
      </c>
      <c r="AE42" s="126">
        <f>AE41/(1+VLOOKUP(C42-1,'Autres hypothèses'!B52:H120,5,FALSE))</f>
        <v>0.24517403034865556</v>
      </c>
      <c r="AF42" s="135">
        <f t="shared" ca="1" si="10"/>
        <v>2.2879262245800367E-2</v>
      </c>
      <c r="AG42" s="80"/>
    </row>
    <row r="43" spans="2:33" x14ac:dyDescent="0.25">
      <c r="B43" s="96">
        <f t="shared" si="11"/>
        <v>36</v>
      </c>
      <c r="C43" s="13">
        <f t="shared" si="12"/>
        <v>2058</v>
      </c>
      <c r="D43" s="13">
        <f t="shared" si="13"/>
        <v>101</v>
      </c>
      <c r="E43" s="126">
        <f ca="1">IF(E42=1,1,'Probabilités de décès'!D50)</f>
        <v>0.31478951846363107</v>
      </c>
      <c r="F43" s="126">
        <f t="shared" ca="1" si="0"/>
        <v>0.68521048153636888</v>
      </c>
      <c r="G43" s="126">
        <f t="shared" ca="1" si="15"/>
        <v>6.7314713292947331E-2</v>
      </c>
      <c r="H43" s="13"/>
      <c r="I43" s="13">
        <f t="shared" si="14"/>
        <v>109</v>
      </c>
      <c r="J43" s="126">
        <f ca="1">IF(J42=1,1,'Probabilités de décès'!H50)</f>
        <v>0.55986999999999998</v>
      </c>
      <c r="K43" s="126">
        <f t="shared" ca="1" si="1"/>
        <v>0.44013000000000002</v>
      </c>
      <c r="L43" s="127">
        <f t="shared" ca="1" si="16"/>
        <v>2.0435811897312391E-4</v>
      </c>
      <c r="N43" s="85">
        <f>N42*(1+IF('Autres hypothèses'!$C$5="Aucun",VLOOKUP(C43-1,'Autres hypothèses'!$J$18:$M$86,3,FALSE),VLOOKUP(C43-1,'Autres hypothèses'!$J$18:$M$86,4,FALSE)))</f>
        <v>1</v>
      </c>
      <c r="O43" s="134">
        <f>IF(B43&lt;'Autres hypothèses'!$C$7,'Autres hypothèses'!$C$8*N43,IF(B43&lt;'Autres hypothèses'!$C$7+'Autres hypothèses'!$C$10,'Autres hypothèses'!$C$11*N43,0))</f>
        <v>0</v>
      </c>
      <c r="P43" s="134">
        <f t="shared" ca="1" si="2"/>
        <v>6.7314713292947331E-2</v>
      </c>
      <c r="Q43" s="126">
        <f>(1-(1+VLOOKUP(C43,'Autres hypothèses'!$B$18:$H$86,5,FALSE))^-1)/VLOOKUP(C43,'Autres hypothèses'!$B$18:$H$86,7,FALSE)</f>
        <v>0.98397165791092345</v>
      </c>
      <c r="R43" s="126">
        <f>R42/(1+VLOOKUP(C43-1,'Autres hypothèses'!$B$18:$H$86,5,FALSE))</f>
        <v>0.23665446944850924</v>
      </c>
      <c r="S43" s="135">
        <f t="shared" ca="1" si="3"/>
        <v>1.5674991017485825E-2</v>
      </c>
      <c r="U43" s="143">
        <f t="shared" ca="1" si="4"/>
        <v>1.3756308187761857E-5</v>
      </c>
      <c r="V43" s="126">
        <f t="shared" ca="1" si="5"/>
        <v>6.7300956984759575E-2</v>
      </c>
      <c r="W43" s="126">
        <f t="shared" ca="1" si="6"/>
        <v>1.9060181078536204E-4</v>
      </c>
      <c r="X43" s="126">
        <f t="shared" ca="1" si="7"/>
        <v>0.9324946848962673</v>
      </c>
      <c r="Y43" s="134">
        <f>Y42*(1+IF('Autres hypothèses'!$C$5="Aucun",VLOOKUP(C43-1,'Autres hypothèses'!$J$18:$M$86,3,FALSE),VLOOKUP(C43-1,'Autres hypothèses'!$J$18:$M$86,4,FALSE)))</f>
        <v>1</v>
      </c>
      <c r="Z43" s="134">
        <f t="shared" si="8"/>
        <v>1</v>
      </c>
      <c r="AA43" s="134">
        <f>MAX(IF(B43&lt;'Autres hypothèses'!$C$7,'Autres hypothèses'!$C$8*Y43,IF(B43&lt;'Autres hypothèses'!$C$7+'Autres hypothèses'!$C$10,'Autres hypothèses'!$C$11*Y43,0)),IF('Autres hypothèses'!$C$12=1,Y43*'Autres hypothèses'!$C$13))</f>
        <v>0.6</v>
      </c>
      <c r="AB43" s="134">
        <f>IF(B43&lt;'Autres hypothèses'!$C$7,'Autres hypothèses'!$C$8*Y43,IF(B43&lt;'Autres hypothèses'!$C$7+'Autres hypothèses'!$C$10,'Autres hypothèses'!$C$11*Y43,0))</f>
        <v>0</v>
      </c>
      <c r="AC43" s="134">
        <f t="shared" ca="1" si="9"/>
        <v>6.7429074379418544E-2</v>
      </c>
      <c r="AD43" s="134">
        <f>(1-(1+VLOOKUP(C43,'Autres hypothèses'!$B$18:$H$86,5,FALSE))^-1)/VLOOKUP(C43,'Autres hypothèses'!$B$18:$H$86,7,FALSE)</f>
        <v>0.98397165791092345</v>
      </c>
      <c r="AE43" s="126">
        <f>AE42/(1+VLOOKUP(C43-1,'Autres hypothèses'!B53:H121,5,FALSE))</f>
        <v>0.23665446944850924</v>
      </c>
      <c r="AF43" s="135">
        <f t="shared" ca="1" si="10"/>
        <v>1.5701621287682248E-2</v>
      </c>
      <c r="AG43" s="80"/>
    </row>
    <row r="44" spans="2:33" x14ac:dyDescent="0.25">
      <c r="B44" s="96">
        <f t="shared" si="11"/>
        <v>37</v>
      </c>
      <c r="C44" s="13">
        <f t="shared" si="12"/>
        <v>2059</v>
      </c>
      <c r="D44" s="13">
        <f t="shared" si="13"/>
        <v>102</v>
      </c>
      <c r="E44" s="126">
        <f ca="1">IF(E43=1,1,'Probabilités de décès'!D51)</f>
        <v>0.34029867103481437</v>
      </c>
      <c r="F44" s="126">
        <f t="shared" ca="1" si="0"/>
        <v>0.65970132896518563</v>
      </c>
      <c r="G44" s="126">
        <f t="shared" ca="1" si="15"/>
        <v>4.6124747109943055E-2</v>
      </c>
      <c r="H44" s="13"/>
      <c r="I44" s="13">
        <f t="shared" si="14"/>
        <v>110</v>
      </c>
      <c r="J44" s="126">
        <f ca="1">IF(J43=1,1,'Probabilités de décès'!H51)</f>
        <v>0.57999999999999996</v>
      </c>
      <c r="K44" s="126">
        <f t="shared" ca="1" si="1"/>
        <v>0.42000000000000004</v>
      </c>
      <c r="L44" s="127">
        <f t="shared" ca="1" si="16"/>
        <v>8.9944138903641036E-5</v>
      </c>
      <c r="N44" s="85">
        <f>N43*(1+IF('Autres hypothèses'!$C$5="Aucun",VLOOKUP(C44-1,'Autres hypothèses'!$J$18:$M$86,3,FALSE),VLOOKUP(C44-1,'Autres hypothèses'!$J$18:$M$86,4,FALSE)))</f>
        <v>1</v>
      </c>
      <c r="O44" s="134">
        <f>IF(B44&lt;'Autres hypothèses'!$C$7,'Autres hypothèses'!$C$8*N44,IF(B44&lt;'Autres hypothèses'!$C$7+'Autres hypothèses'!$C$10,'Autres hypothèses'!$C$11*N44,0))</f>
        <v>0</v>
      </c>
      <c r="P44" s="134">
        <f t="shared" ca="1" si="2"/>
        <v>4.6124747109943055E-2</v>
      </c>
      <c r="Q44" s="126">
        <f>(1-(1+VLOOKUP(C44,'Autres hypothèses'!$B$18:$H$86,5,FALSE))^-1)/VLOOKUP(C44,'Autres hypothèses'!$B$18:$H$86,7,FALSE)</f>
        <v>0.98397165791092345</v>
      </c>
      <c r="R44" s="126">
        <f>R43/(1+VLOOKUP(C44-1,'Autres hypothèses'!$B$18:$H$86,5,FALSE))</f>
        <v>0.22843095506612859</v>
      </c>
      <c r="S44" s="135">
        <f t="shared" ca="1" si="3"/>
        <v>1.0367440292634861E-2</v>
      </c>
      <c r="U44" s="143">
        <f t="shared" ca="1" si="4"/>
        <v>4.1486506609520336E-6</v>
      </c>
      <c r="V44" s="126">
        <f t="shared" ca="1" si="5"/>
        <v>4.6120598459282104E-2</v>
      </c>
      <c r="W44" s="126">
        <f t="shared" ca="1" si="6"/>
        <v>8.5795488242688996E-5</v>
      </c>
      <c r="X44" s="126">
        <f t="shared" ca="1" si="7"/>
        <v>0.9537894574018142</v>
      </c>
      <c r="Y44" s="134">
        <f>Y43*(1+IF('Autres hypothèses'!$C$5="Aucun",VLOOKUP(C44-1,'Autres hypothèses'!$J$18:$M$86,3,FALSE),VLOOKUP(C44-1,'Autres hypothèses'!$J$18:$M$86,4,FALSE)))</f>
        <v>1</v>
      </c>
      <c r="Z44" s="134">
        <f t="shared" si="8"/>
        <v>1</v>
      </c>
      <c r="AA44" s="134">
        <f>MAX(IF(B44&lt;'Autres hypothèses'!$C$7,'Autres hypothèses'!$C$8*Y44,IF(B44&lt;'Autres hypothèses'!$C$7+'Autres hypothèses'!$C$10,'Autres hypothèses'!$C$11*Y44,0)),IF('Autres hypothèses'!$C$12=1,Y44*'Autres hypothèses'!$C$13))</f>
        <v>0.6</v>
      </c>
      <c r="AB44" s="134">
        <f>IF(B44&lt;'Autres hypothèses'!$C$7,'Autres hypothèses'!$C$8*Y44,IF(B44&lt;'Autres hypothèses'!$C$7+'Autres hypothèses'!$C$10,'Autres hypothèses'!$C$11*Y44,0))</f>
        <v>0</v>
      </c>
      <c r="AC44" s="134">
        <f t="shared" ca="1" si="9"/>
        <v>4.6176224402888669E-2</v>
      </c>
      <c r="AD44" s="134">
        <f>(1-(1+VLOOKUP(C44,'Autres hypothèses'!$B$18:$H$86,5,FALSE))^-1)/VLOOKUP(C44,'Autres hypothèses'!$B$18:$H$86,7,FALSE)</f>
        <v>0.98397165791092345</v>
      </c>
      <c r="AE44" s="126">
        <f>AE43/(1+VLOOKUP(C44-1,'Autres hypothèses'!B54:H122,5,FALSE))</f>
        <v>0.22843095506612859</v>
      </c>
      <c r="AF44" s="135">
        <f t="shared" ca="1" si="10"/>
        <v>1.037901082243675E-2</v>
      </c>
      <c r="AG44" s="80"/>
    </row>
    <row r="45" spans="2:33" x14ac:dyDescent="0.25">
      <c r="B45" s="96">
        <f t="shared" si="11"/>
        <v>38</v>
      </c>
      <c r="C45" s="13">
        <f t="shared" si="12"/>
        <v>2060</v>
      </c>
      <c r="D45" s="13">
        <f t="shared" si="13"/>
        <v>103</v>
      </c>
      <c r="E45" s="126">
        <f ca="1">IF(E44=1,1,'Probabilités de décès'!D52)</f>
        <v>0.36530947796226287</v>
      </c>
      <c r="F45" s="126">
        <f t="shared" ca="1" si="0"/>
        <v>0.63469052203773713</v>
      </c>
      <c r="G45" s="126">
        <f t="shared" ca="1" si="15"/>
        <v>3.0428556966612539E-2</v>
      </c>
      <c r="H45" s="13"/>
      <c r="I45" s="13">
        <f t="shared" si="14"/>
        <v>111</v>
      </c>
      <c r="J45" s="126">
        <f ca="1">IF(J44=1,1,'Probabilités de décès'!H52)</f>
        <v>0.6</v>
      </c>
      <c r="K45" s="126">
        <f t="shared" ca="1" si="1"/>
        <v>0.4</v>
      </c>
      <c r="L45" s="127">
        <f t="shared" ca="1" si="16"/>
        <v>3.7776538339529237E-5</v>
      </c>
      <c r="N45" s="85">
        <f>N44*(1+IF('Autres hypothèses'!$C$5="Aucun",VLOOKUP(C45-1,'Autres hypothèses'!$J$18:$M$86,3,FALSE),VLOOKUP(C45-1,'Autres hypothèses'!$J$18:$M$86,4,FALSE)))</f>
        <v>1</v>
      </c>
      <c r="O45" s="134">
        <f>IF(B45&lt;'Autres hypothèses'!$C$7,'Autres hypothèses'!$C$8*N45,IF(B45&lt;'Autres hypothèses'!$C$7+'Autres hypothèses'!$C$10,'Autres hypothèses'!$C$11*N45,0))</f>
        <v>0</v>
      </c>
      <c r="P45" s="134">
        <f t="shared" ca="1" si="2"/>
        <v>3.0428556966612539E-2</v>
      </c>
      <c r="Q45" s="126">
        <f>(1-(1+VLOOKUP(C45,'Autres hypothèses'!$B$18:$H$86,5,FALSE))^-1)/VLOOKUP(C45,'Autres hypothèses'!$B$18:$H$86,7,FALSE)</f>
        <v>0.98397165791092345</v>
      </c>
      <c r="R45" s="126">
        <f>R44/(1+VLOOKUP(C45-1,'Autres hypothèses'!$B$18:$H$86,5,FALSE))</f>
        <v>0.22049319987078048</v>
      </c>
      <c r="S45" s="135">
        <f t="shared" ca="1" si="3"/>
        <v>6.6017510994386399E-3</v>
      </c>
      <c r="U45" s="143">
        <f t="shared" ca="1" si="4"/>
        <v>1.149485548865788E-6</v>
      </c>
      <c r="V45" s="126">
        <f t="shared" ca="1" si="5"/>
        <v>3.0427407481063672E-2</v>
      </c>
      <c r="W45" s="126">
        <f t="shared" ca="1" si="6"/>
        <v>3.6627052790663449E-5</v>
      </c>
      <c r="X45" s="126">
        <f t="shared" ca="1" si="7"/>
        <v>0.96953481598059676</v>
      </c>
      <c r="Y45" s="134">
        <f>Y44*(1+IF('Autres hypothèses'!$C$5="Aucun",VLOOKUP(C45-1,'Autres hypothèses'!$J$18:$M$86,3,FALSE),VLOOKUP(C45-1,'Autres hypothèses'!$J$18:$M$86,4,FALSE)))</f>
        <v>1</v>
      </c>
      <c r="Z45" s="134">
        <f t="shared" si="8"/>
        <v>1</v>
      </c>
      <c r="AA45" s="134">
        <f>MAX(IF(B45&lt;'Autres hypothèses'!$C$7,'Autres hypothèses'!$C$8*Y45,IF(B45&lt;'Autres hypothèses'!$C$7+'Autres hypothèses'!$C$10,'Autres hypothèses'!$C$11*Y45,0)),IF('Autres hypothèses'!$C$12=1,Y45*'Autres hypothèses'!$C$13))</f>
        <v>0.6</v>
      </c>
      <c r="AB45" s="134">
        <f>IF(B45&lt;'Autres hypothèses'!$C$7,'Autres hypothèses'!$C$8*Y45,IF(B45&lt;'Autres hypothèses'!$C$7+'Autres hypothèses'!$C$10,'Autres hypothèses'!$C$11*Y45,0))</f>
        <v>0</v>
      </c>
      <c r="AC45" s="134">
        <f t="shared" ca="1" si="9"/>
        <v>3.0450533198286937E-2</v>
      </c>
      <c r="AD45" s="134">
        <f>(1-(1+VLOOKUP(C45,'Autres hypothèses'!$B$18:$H$86,5,FALSE))^-1)/VLOOKUP(C45,'Autres hypothèses'!$B$18:$H$86,7,FALSE)</f>
        <v>0.98397165791092345</v>
      </c>
      <c r="AE45" s="126">
        <f>AE44/(1+VLOOKUP(C45-1,'Autres hypothèses'!B55:H123,5,FALSE))</f>
        <v>0.22049319987078048</v>
      </c>
      <c r="AF45" s="135">
        <f t="shared" ca="1" si="10"/>
        <v>6.6065190419926419E-3</v>
      </c>
      <c r="AG45" s="80"/>
    </row>
    <row r="46" spans="2:33" x14ac:dyDescent="0.25">
      <c r="B46" s="96">
        <f t="shared" si="11"/>
        <v>39</v>
      </c>
      <c r="C46" s="13">
        <f t="shared" si="12"/>
        <v>2061</v>
      </c>
      <c r="D46" s="13">
        <f t="shared" si="13"/>
        <v>104</v>
      </c>
      <c r="E46" s="126">
        <f ca="1">IF(E45=1,1,'Probabilités de décès'!D53)</f>
        <v>0.39064770674007115</v>
      </c>
      <c r="F46" s="126">
        <f t="shared" ca="1" si="0"/>
        <v>0.6093522932599289</v>
      </c>
      <c r="G46" s="126">
        <f t="shared" ca="1" si="15"/>
        <v>1.9312716705994337E-2</v>
      </c>
      <c r="H46" s="13"/>
      <c r="I46" s="13">
        <f t="shared" si="14"/>
        <v>112</v>
      </c>
      <c r="J46" s="126">
        <f ca="1">IF(J45=1,1,'Probabilités de décès'!H53)</f>
        <v>0.62</v>
      </c>
      <c r="K46" s="126">
        <f t="shared" ca="1" si="1"/>
        <v>0.38</v>
      </c>
      <c r="L46" s="127">
        <f t="shared" ca="1" si="16"/>
        <v>1.5110615335811696E-5</v>
      </c>
      <c r="N46" s="85">
        <f>N45*(1+IF('Autres hypothèses'!$C$5="Aucun",VLOOKUP(C46-1,'Autres hypothèses'!$J$18:$M$86,3,FALSE),VLOOKUP(C46-1,'Autres hypothèses'!$J$18:$M$86,4,FALSE)))</f>
        <v>1</v>
      </c>
      <c r="O46" s="134">
        <f>IF(B46&lt;'Autres hypothèses'!$C$7,'Autres hypothèses'!$C$8*N46,IF(B46&lt;'Autres hypothèses'!$C$7+'Autres hypothèses'!$C$10,'Autres hypothèses'!$C$11*N46,0))</f>
        <v>0</v>
      </c>
      <c r="P46" s="134">
        <f t="shared" ca="1" si="2"/>
        <v>1.9312716705994337E-2</v>
      </c>
      <c r="Q46" s="126">
        <f>(1-(1+VLOOKUP(C46,'Autres hypothèses'!$B$18:$H$86,5,FALSE))^-1)/VLOOKUP(C46,'Autres hypothèses'!$B$18:$H$86,7,FALSE)</f>
        <v>0.98397165791092345</v>
      </c>
      <c r="R46" s="126">
        <f>R45/(1+VLOOKUP(C46-1,'Autres hypothèses'!$B$18:$H$86,5,FALSE))</f>
        <v>0.21283127400654486</v>
      </c>
      <c r="S46" s="135">
        <f t="shared" ca="1" si="3"/>
        <v>4.0444680035385287E-3</v>
      </c>
      <c r="U46" s="143">
        <f t="shared" ca="1" si="4"/>
        <v>2.9182703323378477E-7</v>
      </c>
      <c r="V46" s="126">
        <f t="shared" ca="1" si="5"/>
        <v>1.9312424878961103E-2</v>
      </c>
      <c r="W46" s="126">
        <f t="shared" ca="1" si="6"/>
        <v>1.4818788302577911E-5</v>
      </c>
      <c r="X46" s="126">
        <f t="shared" ca="1" si="7"/>
        <v>0.98067246450570311</v>
      </c>
      <c r="Y46" s="134">
        <f>Y45*(1+IF('Autres hypothèses'!$C$5="Aucun",VLOOKUP(C46-1,'Autres hypothèses'!$J$18:$M$86,3,FALSE),VLOOKUP(C46-1,'Autres hypothèses'!$J$18:$M$86,4,FALSE)))</f>
        <v>1</v>
      </c>
      <c r="Z46" s="134">
        <f t="shared" si="8"/>
        <v>1</v>
      </c>
      <c r="AA46" s="134">
        <f>MAX(IF(B46&lt;'Autres hypothèses'!$C$7,'Autres hypothèses'!$C$8*Y46,IF(B46&lt;'Autres hypothèses'!$C$7+'Autres hypothèses'!$C$10,'Autres hypothèses'!$C$11*Y46,0)),IF('Autres hypothèses'!$C$12=1,Y46*'Autres hypothèses'!$C$13))</f>
        <v>0.6</v>
      </c>
      <c r="AB46" s="134">
        <f>IF(B46&lt;'Autres hypothèses'!$C$7,'Autres hypothèses'!$C$8*Y46,IF(B46&lt;'Autres hypothèses'!$C$7+'Autres hypothèses'!$C$10,'Autres hypothèses'!$C$11*Y46,0))</f>
        <v>0</v>
      </c>
      <c r="AC46" s="134">
        <f t="shared" ca="1" si="9"/>
        <v>1.9321607978975884E-2</v>
      </c>
      <c r="AD46" s="134">
        <f>(1-(1+VLOOKUP(C46,'Autres hypothèses'!$B$18:$H$86,5,FALSE))^-1)/VLOOKUP(C46,'Autres hypothèses'!$B$18:$H$86,7,FALSE)</f>
        <v>0.98397165791092345</v>
      </c>
      <c r="AE46" s="126">
        <f>AE45/(1+VLOOKUP(C46-1,'Autres hypothèses'!B56:H124,5,FALSE))</f>
        <v>0.21283127400654486</v>
      </c>
      <c r="AF46" s="135">
        <f t="shared" ca="1" si="10"/>
        <v>4.0463300134065362E-3</v>
      </c>
      <c r="AG46" s="80"/>
    </row>
    <row r="47" spans="2:33" x14ac:dyDescent="0.25">
      <c r="B47" s="96">
        <f t="shared" si="11"/>
        <v>40</v>
      </c>
      <c r="C47" s="13">
        <f t="shared" si="12"/>
        <v>2062</v>
      </c>
      <c r="D47" s="13">
        <f t="shared" si="13"/>
        <v>105</v>
      </c>
      <c r="E47" s="126">
        <f ca="1">IF(E46=1,1,'Probabilités de décès'!D54)</f>
        <v>0.41915999999999998</v>
      </c>
      <c r="F47" s="126">
        <f t="shared" ca="1" si="0"/>
        <v>0.58084000000000002</v>
      </c>
      <c r="G47" s="126">
        <f t="shared" ca="1" si="15"/>
        <v>1.1768248213876989E-2</v>
      </c>
      <c r="H47" s="13"/>
      <c r="I47" s="13">
        <f t="shared" si="14"/>
        <v>113</v>
      </c>
      <c r="J47" s="126">
        <f ca="1">IF(J46=1,1,'Probabilités de décès'!H54)</f>
        <v>0.64</v>
      </c>
      <c r="K47" s="126">
        <f t="shared" ca="1" si="1"/>
        <v>0.36</v>
      </c>
      <c r="L47" s="127">
        <f t="shared" ca="1" si="16"/>
        <v>5.7420338276084443E-6</v>
      </c>
      <c r="N47" s="85">
        <f>N46*(1+IF('Autres hypothèses'!$C$5="Aucun",VLOOKUP(C47-1,'Autres hypothèses'!$J$18:$M$86,3,FALSE),VLOOKUP(C47-1,'Autres hypothèses'!$J$18:$M$86,4,FALSE)))</f>
        <v>1</v>
      </c>
      <c r="O47" s="134">
        <f>IF(B47&lt;'Autres hypothèses'!$C$7,'Autres hypothèses'!$C$8*N47,IF(B47&lt;'Autres hypothèses'!$C$7+'Autres hypothèses'!$C$10,'Autres hypothèses'!$C$11*N47,0))</f>
        <v>0</v>
      </c>
      <c r="P47" s="134">
        <f t="shared" ca="1" si="2"/>
        <v>1.1768248213876989E-2</v>
      </c>
      <c r="Q47" s="126">
        <f>(1-(1+VLOOKUP(C47,'Autres hypothèses'!$B$18:$H$86,5,FALSE))^-1)/VLOOKUP(C47,'Autres hypothèses'!$B$18:$H$86,7,FALSE)</f>
        <v>0.98397165791092345</v>
      </c>
      <c r="R47" s="126">
        <f>R46/(1+VLOOKUP(C47-1,'Autres hypothèses'!$B$18:$H$86,5,FALSE))</f>
        <v>0.20543559267041009</v>
      </c>
      <c r="S47" s="135">
        <f t="shared" ca="1" si="3"/>
        <v>2.3788666534484641E-3</v>
      </c>
      <c r="U47" s="143">
        <f t="shared" ca="1" si="4"/>
        <v>6.7573679335774323E-8</v>
      </c>
      <c r="V47" s="126">
        <f t="shared" ca="1" si="5"/>
        <v>1.1768180640197653E-2</v>
      </c>
      <c r="W47" s="126">
        <f t="shared" ca="1" si="6"/>
        <v>5.6744601482726696E-6</v>
      </c>
      <c r="X47" s="126">
        <f t="shared" ca="1" si="7"/>
        <v>0.98822607732597467</v>
      </c>
      <c r="Y47" s="134">
        <f>Y46*(1+IF('Autres hypothèses'!$C$5="Aucun",VLOOKUP(C47-1,'Autres hypothèses'!$J$18:$M$86,3,FALSE),VLOOKUP(C47-1,'Autres hypothèses'!$J$18:$M$86,4,FALSE)))</f>
        <v>1</v>
      </c>
      <c r="Z47" s="134">
        <f t="shared" si="8"/>
        <v>1</v>
      </c>
      <c r="AA47" s="134">
        <f>MAX(IF(B47&lt;'Autres hypothèses'!$C$7,'Autres hypothèses'!$C$8*Y47,IF(B47&lt;'Autres hypothèses'!$C$7+'Autres hypothèses'!$C$10,'Autres hypothèses'!$C$11*Y47,0)),IF('Autres hypothèses'!$C$12=1,Y47*'Autres hypothèses'!$C$13))</f>
        <v>0.6</v>
      </c>
      <c r="AB47" s="134">
        <f>IF(B47&lt;'Autres hypothèses'!$C$7,'Autres hypothèses'!$C$8*Y47,IF(B47&lt;'Autres hypothèses'!$C$7+'Autres hypothèses'!$C$10,'Autres hypothèses'!$C$11*Y47,0))</f>
        <v>0</v>
      </c>
      <c r="AC47" s="134">
        <f t="shared" ca="1" si="9"/>
        <v>1.1771652889965952E-2</v>
      </c>
      <c r="AD47" s="134">
        <f>(1-(1+VLOOKUP(C47,'Autres hypothèses'!$B$18:$H$86,5,FALSE))^-1)/VLOOKUP(C47,'Autres hypothèses'!$B$18:$H$86,7,FALSE)</f>
        <v>0.98397165791092345</v>
      </c>
      <c r="AE47" s="126">
        <f>AE46/(1+VLOOKUP(C47-1,'Autres hypothèses'!B57:H125,5,FALSE))</f>
        <v>0.20543559267041009</v>
      </c>
      <c r="AF47" s="135">
        <f t="shared" ca="1" si="10"/>
        <v>2.3795548842086103E-3</v>
      </c>
      <c r="AG47" s="80"/>
    </row>
    <row r="48" spans="2:33" x14ac:dyDescent="0.25">
      <c r="B48" s="96">
        <f t="shared" si="11"/>
        <v>41</v>
      </c>
      <c r="C48" s="13">
        <f t="shared" si="12"/>
        <v>2063</v>
      </c>
      <c r="D48" s="13">
        <f t="shared" si="13"/>
        <v>106</v>
      </c>
      <c r="E48" s="126">
        <f ca="1">IF(E47=1,1,'Probabilités de décès'!D55)</f>
        <v>0.43936999999999998</v>
      </c>
      <c r="F48" s="126">
        <f t="shared" ca="1" si="0"/>
        <v>0.56062999999999996</v>
      </c>
      <c r="G48" s="126">
        <f t="shared" ca="1" si="15"/>
        <v>6.8354692925483105E-3</v>
      </c>
      <c r="H48" s="13"/>
      <c r="I48" s="13">
        <f t="shared" si="14"/>
        <v>114</v>
      </c>
      <c r="J48" s="126">
        <f ca="1">IF(J47=1,1,'Probabilités de décès'!H55)</f>
        <v>0.66</v>
      </c>
      <c r="K48" s="126">
        <f t="shared" ca="1" si="1"/>
        <v>0.33999999999999997</v>
      </c>
      <c r="L48" s="127">
        <f t="shared" ca="1" si="16"/>
        <v>2.06713217793904E-6</v>
      </c>
      <c r="N48" s="85">
        <f>N47*(1+IF('Autres hypothèses'!$C$5="Aucun",VLOOKUP(C48-1,'Autres hypothèses'!$J$18:$M$86,3,FALSE),VLOOKUP(C48-1,'Autres hypothèses'!$J$18:$M$86,4,FALSE)))</f>
        <v>1</v>
      </c>
      <c r="O48" s="134">
        <f>IF(B48&lt;'Autres hypothèses'!$C$7,'Autres hypothèses'!$C$8*N48,IF(B48&lt;'Autres hypothèses'!$C$7+'Autres hypothèses'!$C$10,'Autres hypothèses'!$C$11*N48,0))</f>
        <v>0</v>
      </c>
      <c r="P48" s="134">
        <f t="shared" ca="1" si="2"/>
        <v>6.8354692925483105E-3</v>
      </c>
      <c r="Q48" s="126">
        <f>(1-(1+VLOOKUP(C48,'Autres hypothèses'!$B$18:$H$86,5,FALSE))^-1)/VLOOKUP(C48,'Autres hypothèses'!$B$18:$H$86,7,FALSE)</f>
        <v>0.98397165791092345</v>
      </c>
      <c r="R48" s="126">
        <f>R47/(1+VLOOKUP(C48-1,'Autres hypothèses'!$B$18:$H$86,5,FALSE))</f>
        <v>0.19829690412201745</v>
      </c>
      <c r="S48" s="135">
        <f t="shared" ca="1" si="3"/>
        <v>1.3337267441978821E-3</v>
      </c>
      <c r="U48" s="143">
        <f t="shared" ca="1" si="4"/>
        <v>1.4129818525940817E-8</v>
      </c>
      <c r="V48" s="126">
        <f t="shared" ca="1" si="5"/>
        <v>6.8354551627297843E-3</v>
      </c>
      <c r="W48" s="126">
        <f t="shared" ca="1" si="6"/>
        <v>2.0530023594130991E-6</v>
      </c>
      <c r="X48" s="126">
        <f t="shared" ca="1" si="7"/>
        <v>0.99316247770509225</v>
      </c>
      <c r="Y48" s="134">
        <f>Y47*(1+IF('Autres hypothèses'!$C$5="Aucun",VLOOKUP(C48-1,'Autres hypothèses'!$J$18:$M$86,3,FALSE),VLOOKUP(C48-1,'Autres hypothèses'!$J$18:$M$86,4,FALSE)))</f>
        <v>1</v>
      </c>
      <c r="Z48" s="134">
        <f t="shared" si="8"/>
        <v>1</v>
      </c>
      <c r="AA48" s="134">
        <f>MAX(IF(B48&lt;'Autres hypothèses'!$C$7,'Autres hypothèses'!$C$8*Y48,IF(B48&lt;'Autres hypothèses'!$C$7+'Autres hypothèses'!$C$10,'Autres hypothèses'!$C$11*Y48,0)),IF('Autres hypothèses'!$C$12=1,Y48*'Autres hypothèses'!$C$13))</f>
        <v>0.6</v>
      </c>
      <c r="AB48" s="134">
        <f>IF(B48&lt;'Autres hypothèses'!$C$7,'Autres hypothèses'!$C$8*Y48,IF(B48&lt;'Autres hypothèses'!$C$7+'Autres hypothèses'!$C$10,'Autres hypothèses'!$C$11*Y48,0))</f>
        <v>0</v>
      </c>
      <c r="AC48" s="134">
        <f t="shared" ca="1" si="9"/>
        <v>6.8367010939639587E-3</v>
      </c>
      <c r="AD48" s="134">
        <f>(1-(1+VLOOKUP(C48,'Autres hypothèses'!$B$18:$H$86,5,FALSE))^-1)/VLOOKUP(C48,'Autres hypothèses'!$B$18:$H$86,7,FALSE)</f>
        <v>0.98397165791092345</v>
      </c>
      <c r="AE48" s="126">
        <f>AE47/(1+VLOOKUP(C48-1,'Autres hypothèses'!B58:H126,5,FALSE))</f>
        <v>0.19829690412201745</v>
      </c>
      <c r="AF48" s="135">
        <f t="shared" ca="1" si="10"/>
        <v>1.3339670914836758E-3</v>
      </c>
      <c r="AG48" s="80"/>
    </row>
    <row r="49" spans="2:33" x14ac:dyDescent="0.25">
      <c r="B49" s="96">
        <f t="shared" si="11"/>
        <v>42</v>
      </c>
      <c r="C49" s="13">
        <f>C48+1</f>
        <v>2064</v>
      </c>
      <c r="D49" s="13">
        <f t="shared" si="13"/>
        <v>107</v>
      </c>
      <c r="E49" s="126">
        <f ca="1">IF(E48=1,1,'Probabilités de décès'!D56)</f>
        <v>0.45956000000000002</v>
      </c>
      <c r="F49" s="126">
        <f t="shared" ca="1" si="0"/>
        <v>0.54044000000000003</v>
      </c>
      <c r="G49" s="126">
        <f t="shared" ca="1" si="15"/>
        <v>3.832169149481359E-3</v>
      </c>
      <c r="H49" s="13"/>
      <c r="I49" s="13">
        <f t="shared" si="14"/>
        <v>115</v>
      </c>
      <c r="J49" s="126">
        <f ca="1">IF(J48=1,1,'Probabilités de décès'!H56)</f>
        <v>1</v>
      </c>
      <c r="K49" s="126">
        <f t="shared" ca="1" si="1"/>
        <v>0</v>
      </c>
      <c r="L49" s="127">
        <f t="shared" ca="1" si="16"/>
        <v>7.0282494049927353E-7</v>
      </c>
      <c r="N49" s="85">
        <f>N48*(1+IF('Autres hypothèses'!$C$5="Aucun",VLOOKUP(C49-1,'Autres hypothèses'!$J$18:$M$86,3,FALSE),VLOOKUP(C49-1,'Autres hypothèses'!$J$18:$M$86,4,FALSE)))</f>
        <v>1</v>
      </c>
      <c r="O49" s="134">
        <f>IF(B49&lt;'Autres hypothèses'!$C$7,'Autres hypothèses'!$C$8*N49,IF(B49&lt;'Autres hypothèses'!$C$7+'Autres hypothèses'!$C$10,'Autres hypothèses'!$C$11*N49,0))</f>
        <v>0</v>
      </c>
      <c r="P49" s="134">
        <f t="shared" ca="1" si="2"/>
        <v>3.832169149481359E-3</v>
      </c>
      <c r="Q49" s="126">
        <f>(1-(1+VLOOKUP(C49,'Autres hypothèses'!$B$18:$H$86,5,FALSE))^-1)/VLOOKUP(C49,'Autres hypothèses'!$B$18:$H$86,7,FALSE)</f>
        <v>0.98397165791092345</v>
      </c>
      <c r="R49" s="126">
        <f>R48/(1+VLOOKUP(C49-1,'Autres hypothèses'!$B$18:$H$86,5,FALSE))</f>
        <v>0.19140627811005545</v>
      </c>
      <c r="S49" s="135">
        <f t="shared" ca="1" si="3"/>
        <v>7.2174442528924574E-4</v>
      </c>
      <c r="U49" s="143">
        <f t="shared" ca="1" si="4"/>
        <v>2.6933440544673876E-9</v>
      </c>
      <c r="V49" s="126">
        <f t="shared" ca="1" si="5"/>
        <v>3.8321664561373047E-3</v>
      </c>
      <c r="W49" s="126">
        <f t="shared" ca="1" si="6"/>
        <v>7.0013159644480615E-7</v>
      </c>
      <c r="X49" s="126">
        <f t="shared" ca="1" si="7"/>
        <v>0.99616713071892227</v>
      </c>
      <c r="Y49" s="134">
        <f>Y48*(1+IF('Autres hypothèses'!$C$5="Aucun",VLOOKUP(C49-1,'Autres hypothèses'!$J$18:$M$86,3,FALSE),VLOOKUP(C49-1,'Autres hypothèses'!$J$18:$M$86,4,FALSE)))</f>
        <v>1</v>
      </c>
      <c r="Z49" s="134">
        <f t="shared" si="8"/>
        <v>1</v>
      </c>
      <c r="AA49" s="134">
        <f>MAX(IF(B49&lt;'Autres hypothèses'!$C$7,'Autres hypothèses'!$C$8*Y49,IF(B49&lt;'Autres hypothèses'!$C$7+'Autres hypothèses'!$C$10,'Autres hypothèses'!$C$11*Y49,0)),IF('Autres hypothèses'!$C$12=1,Y49*'Autres hypothèses'!$C$13))</f>
        <v>0.6</v>
      </c>
      <c r="AB49" s="134">
        <f>IF(B49&lt;'Autres hypothèses'!$C$7,'Autres hypothèses'!$C$8*Y49,IF(B49&lt;'Autres hypothèses'!$C$7+'Autres hypothèses'!$C$10,'Autres hypothèses'!$C$11*Y49,0))</f>
        <v>0</v>
      </c>
      <c r="AC49" s="134">
        <f t="shared" ca="1" si="9"/>
        <v>3.8325892284392258E-3</v>
      </c>
      <c r="AD49" s="134">
        <f>(1-(1+VLOOKUP(C49,'Autres hypothèses'!$B$18:$H$86,5,FALSE))^-1)/VLOOKUP(C49,'Autres hypothèses'!$B$18:$H$86,7,FALSE)</f>
        <v>0.98397165791092345</v>
      </c>
      <c r="AE49" s="126">
        <f>AE48/(1+VLOOKUP(C49-1,'Autres hypothèses'!B59:H127,5,FALSE))</f>
        <v>0.19140627811005545</v>
      </c>
      <c r="AF49" s="135">
        <f t="shared" ca="1" si="10"/>
        <v>7.2182354226821895E-4</v>
      </c>
      <c r="AG49" s="80"/>
    </row>
    <row r="50" spans="2:33" x14ac:dyDescent="0.25">
      <c r="B50" s="96">
        <f t="shared" si="11"/>
        <v>43</v>
      </c>
      <c r="C50" s="13">
        <f t="shared" si="12"/>
        <v>2065</v>
      </c>
      <c r="D50" s="13">
        <f t="shared" si="13"/>
        <v>108</v>
      </c>
      <c r="E50" s="126">
        <f ca="1">IF(E49=1,1,'Probabilités de décès'!D57)</f>
        <v>0.47972999999999999</v>
      </c>
      <c r="F50" s="126">
        <f t="shared" ca="1" si="0"/>
        <v>0.52027000000000001</v>
      </c>
      <c r="G50" s="126">
        <f t="shared" ca="1" si="15"/>
        <v>2.071057495145706E-3</v>
      </c>
      <c r="H50" s="13"/>
      <c r="I50" s="13">
        <f t="shared" si="14"/>
        <v>116</v>
      </c>
      <c r="J50" s="126">
        <f ca="1">IF(J49=1,1,'Probabilités de décès'!H57)</f>
        <v>1</v>
      </c>
      <c r="K50" s="126">
        <f t="shared" ca="1" si="1"/>
        <v>0</v>
      </c>
      <c r="L50" s="127">
        <f t="shared" ca="1" si="16"/>
        <v>0</v>
      </c>
      <c r="N50" s="85">
        <f>N49*(1+IF('Autres hypothèses'!$C$5="Aucun",VLOOKUP(C50-1,'Autres hypothèses'!$J$18:$M$86,3,FALSE),VLOOKUP(C50-1,'Autres hypothèses'!$J$18:$M$86,4,FALSE)))</f>
        <v>1</v>
      </c>
      <c r="O50" s="134">
        <f>IF(B50&lt;'Autres hypothèses'!$C$7,'Autres hypothèses'!$C$8*N50,IF(B50&lt;'Autres hypothèses'!$C$7+'Autres hypothèses'!$C$10,'Autres hypothèses'!$C$11*N50,0))</f>
        <v>0</v>
      </c>
      <c r="P50" s="134">
        <f t="shared" ca="1" si="2"/>
        <v>2.071057495145706E-3</v>
      </c>
      <c r="Q50" s="126">
        <f>(1-(1+VLOOKUP(C50,'Autres hypothèses'!$B$18:$H$86,5,FALSE))^-1)/VLOOKUP(C50,'Autres hypothèses'!$B$18:$H$86,7,FALSE)</f>
        <v>0.98397165791092345</v>
      </c>
      <c r="R50" s="126">
        <f>R49/(1+VLOOKUP(C50-1,'Autres hypothèses'!$B$18:$H$86,5,FALSE))</f>
        <v>0.18475509470082571</v>
      </c>
      <c r="S50" s="135">
        <f t="shared" ca="1" si="3"/>
        <v>3.7650536409586865E-4</v>
      </c>
      <c r="U50" s="143">
        <f t="shared" ca="1" si="4"/>
        <v>0</v>
      </c>
      <c r="V50" s="126">
        <f t="shared" ca="1" si="5"/>
        <v>2.071057495145706E-3</v>
      </c>
      <c r="W50" s="126">
        <f t="shared" ca="1" si="6"/>
        <v>0</v>
      </c>
      <c r="X50" s="126">
        <f t="shared" ca="1" si="7"/>
        <v>0.99792894250485431</v>
      </c>
      <c r="Y50" s="134">
        <f>Y49*(1+IF('Autres hypothèses'!$C$5="Aucun",VLOOKUP(C50-1,'Autres hypothèses'!$J$18:$M$86,3,FALSE),VLOOKUP(C50-1,'Autres hypothèses'!$J$18:$M$86,4,FALSE)))</f>
        <v>1</v>
      </c>
      <c r="Z50" s="134">
        <f t="shared" si="8"/>
        <v>1</v>
      </c>
      <c r="AA50" s="134">
        <f>MAX(IF(B50&lt;'Autres hypothèses'!$C$7,'Autres hypothèses'!$C$8*Y50,IF(B50&lt;'Autres hypothèses'!$C$7+'Autres hypothèses'!$C$10,'Autres hypothèses'!$C$11*Y50,0)),IF('Autres hypothèses'!$C$12=1,Y50*'Autres hypothèses'!$C$13))</f>
        <v>0.6</v>
      </c>
      <c r="AB50" s="134">
        <f>IF(B50&lt;'Autres hypothèses'!$C$7,'Autres hypothèses'!$C$8*Y50,IF(B50&lt;'Autres hypothèses'!$C$7+'Autres hypothèses'!$C$10,'Autres hypothèses'!$C$11*Y50,0))</f>
        <v>0</v>
      </c>
      <c r="AC50" s="134">
        <f t="shared" ca="1" si="9"/>
        <v>2.071057495145706E-3</v>
      </c>
      <c r="AD50" s="134">
        <f>(1-(1+VLOOKUP(C50,'Autres hypothèses'!$B$18:$H$86,5,FALSE))^-1)/VLOOKUP(C50,'Autres hypothèses'!$B$18:$H$86,7,FALSE)</f>
        <v>0.98397165791092345</v>
      </c>
      <c r="AE50" s="126">
        <f>AE49/(1+VLOOKUP(C50-1,'Autres hypothèses'!B60:H128,5,FALSE))</f>
        <v>0.18475509470082571</v>
      </c>
      <c r="AF50" s="135">
        <f t="shared" ca="1" si="10"/>
        <v>3.7650536409586865E-4</v>
      </c>
      <c r="AG50" s="80"/>
    </row>
    <row r="51" spans="2:33" x14ac:dyDescent="0.25">
      <c r="B51" s="96">
        <f t="shared" si="11"/>
        <v>44</v>
      </c>
      <c r="C51" s="13">
        <f t="shared" si="12"/>
        <v>2066</v>
      </c>
      <c r="D51" s="13">
        <f t="shared" si="13"/>
        <v>109</v>
      </c>
      <c r="E51" s="126">
        <f ca="1">IF(E50=1,1,'Probabilités de décès'!D58)</f>
        <v>0.50988</v>
      </c>
      <c r="F51" s="126">
        <f t="shared" ca="1" si="0"/>
        <v>0.49012</v>
      </c>
      <c r="G51" s="126">
        <f t="shared" ca="1" si="15"/>
        <v>1.0775090829994564E-3</v>
      </c>
      <c r="H51" s="13"/>
      <c r="I51" s="13">
        <f t="shared" si="14"/>
        <v>117</v>
      </c>
      <c r="J51" s="126">
        <f ca="1">IF(J50=1,1,'Probabilités de décès'!H58)</f>
        <v>1</v>
      </c>
      <c r="K51" s="126">
        <f t="shared" ca="1" si="1"/>
        <v>0</v>
      </c>
      <c r="L51" s="127">
        <f t="shared" ca="1" si="16"/>
        <v>0</v>
      </c>
      <c r="N51" s="85">
        <f>N50*(1+IF('Autres hypothèses'!$C$5="Aucun",VLOOKUP(C51-1,'Autres hypothèses'!$J$18:$M$86,3,FALSE),VLOOKUP(C51-1,'Autres hypothèses'!$J$18:$M$86,4,FALSE)))</f>
        <v>1</v>
      </c>
      <c r="O51" s="134">
        <f>IF(B51&lt;'Autres hypothèses'!$C$7,'Autres hypothèses'!$C$8*N51,IF(B51&lt;'Autres hypothèses'!$C$7+'Autres hypothèses'!$C$10,'Autres hypothèses'!$C$11*N51,0))</f>
        <v>0</v>
      </c>
      <c r="P51" s="134">
        <f t="shared" ca="1" si="2"/>
        <v>1.0775090829994564E-3</v>
      </c>
      <c r="Q51" s="126">
        <f>(1-(1+VLOOKUP(C51,'Autres hypothèses'!$B$18:$H$86,5,FALSE))^-1)/VLOOKUP(C51,'Autres hypothèses'!$B$18:$H$86,7,FALSE)</f>
        <v>0.98397165791092345</v>
      </c>
      <c r="R51" s="126">
        <f>R50/(1+VLOOKUP(C51-1,'Autres hypothèses'!$B$18:$H$86,5,FALSE))</f>
        <v>0.17833503349500551</v>
      </c>
      <c r="S51" s="135">
        <f t="shared" ca="1" si="3"/>
        <v>1.89077650365017E-4</v>
      </c>
      <c r="U51" s="143">
        <f t="shared" ca="1" si="4"/>
        <v>0</v>
      </c>
      <c r="V51" s="126">
        <f t="shared" ca="1" si="5"/>
        <v>1.0775090829994564E-3</v>
      </c>
      <c r="W51" s="126">
        <f t="shared" ca="1" si="6"/>
        <v>0</v>
      </c>
      <c r="X51" s="126">
        <f t="shared" ca="1" si="7"/>
        <v>0.99892249091700058</v>
      </c>
      <c r="Y51" s="134">
        <f>Y50*(1+IF('Autres hypothèses'!$C$5="Aucun",VLOOKUP(C51-1,'Autres hypothèses'!$J$18:$M$86,3,FALSE),VLOOKUP(C51-1,'Autres hypothèses'!$J$18:$M$86,4,FALSE)))</f>
        <v>1</v>
      </c>
      <c r="Z51" s="134">
        <f t="shared" si="8"/>
        <v>1</v>
      </c>
      <c r="AA51" s="134">
        <f>MAX(IF(B51&lt;'Autres hypothèses'!$C$7,'Autres hypothèses'!$C$8*Y51,IF(B51&lt;'Autres hypothèses'!$C$7+'Autres hypothèses'!$C$10,'Autres hypothèses'!$C$11*Y51,0)),IF('Autres hypothèses'!$C$12=1,Y51*'Autres hypothèses'!$C$13))</f>
        <v>0.6</v>
      </c>
      <c r="AB51" s="134">
        <f>IF(B51&lt;'Autres hypothèses'!$C$7,'Autres hypothèses'!$C$8*Y51,IF(B51&lt;'Autres hypothèses'!$C$7+'Autres hypothèses'!$C$10,'Autres hypothèses'!$C$11*Y51,0))</f>
        <v>0</v>
      </c>
      <c r="AC51" s="134">
        <f t="shared" ca="1" si="9"/>
        <v>1.0775090829994564E-3</v>
      </c>
      <c r="AD51" s="134">
        <f>(1-(1+VLOOKUP(C51,'Autres hypothèses'!$B$18:$H$86,5,FALSE))^-1)/VLOOKUP(C51,'Autres hypothèses'!$B$18:$H$86,7,FALSE)</f>
        <v>0.98397165791092345</v>
      </c>
      <c r="AE51" s="126">
        <f>AE50/(1+VLOOKUP(C51-1,'Autres hypothèses'!B61:H129,5,FALSE))</f>
        <v>0.17833503349500551</v>
      </c>
      <c r="AF51" s="135">
        <f t="shared" ca="1" si="10"/>
        <v>1.89077650365017E-4</v>
      </c>
      <c r="AG51" s="80"/>
    </row>
    <row r="52" spans="2:33" x14ac:dyDescent="0.25">
      <c r="B52" s="96">
        <f t="shared" si="11"/>
        <v>45</v>
      </c>
      <c r="C52" s="13">
        <f t="shared" si="12"/>
        <v>2067</v>
      </c>
      <c r="D52" s="13">
        <f t="shared" si="13"/>
        <v>110</v>
      </c>
      <c r="E52" s="126">
        <f ca="1">IF(E51=1,1,'Probabilités de décès'!D59)</f>
        <v>0.53</v>
      </c>
      <c r="F52" s="126">
        <f t="shared" ca="1" si="0"/>
        <v>0.47</v>
      </c>
      <c r="G52" s="126">
        <f t="shared" ca="1" si="15"/>
        <v>5.2810875175969356E-4</v>
      </c>
      <c r="H52" s="13"/>
      <c r="I52" s="13">
        <f t="shared" si="14"/>
        <v>118</v>
      </c>
      <c r="J52" s="126">
        <f ca="1">IF(J51=1,1,'Probabilités de décès'!H59)</f>
        <v>1</v>
      </c>
      <c r="K52" s="126">
        <f t="shared" ca="1" si="1"/>
        <v>0</v>
      </c>
      <c r="L52" s="127">
        <f t="shared" ca="1" si="16"/>
        <v>0</v>
      </c>
      <c r="N52" s="85">
        <f>N51*(1+IF('Autres hypothèses'!$C$5="Aucun",VLOOKUP(C52-1,'Autres hypothèses'!$J$18:$M$86,3,FALSE),VLOOKUP(C52-1,'Autres hypothèses'!$J$18:$M$86,4,FALSE)))</f>
        <v>1</v>
      </c>
      <c r="O52" s="134">
        <f>IF(B52&lt;'Autres hypothèses'!$C$7,'Autres hypothèses'!$C$8*N52,IF(B52&lt;'Autres hypothèses'!$C$7+'Autres hypothèses'!$C$10,'Autres hypothèses'!$C$11*N52,0))</f>
        <v>0</v>
      </c>
      <c r="P52" s="134">
        <f t="shared" ca="1" si="2"/>
        <v>5.2810875175969356E-4</v>
      </c>
      <c r="Q52" s="126">
        <f>(1-(1+VLOOKUP(C52,'Autres hypothèses'!$B$18:$H$86,5,FALSE))^-1)/VLOOKUP(C52,'Autres hypothèses'!$B$18:$H$86,7,FALSE)</f>
        <v>0.98397165791092345</v>
      </c>
      <c r="R52" s="126">
        <f>R51/(1+VLOOKUP(C52-1,'Autres hypothèses'!$B$18:$H$86,5,FALSE))</f>
        <v>0.17213806321911729</v>
      </c>
      <c r="S52" s="135">
        <f t="shared" ca="1" si="3"/>
        <v>8.9450519302029078E-5</v>
      </c>
      <c r="U52" s="143">
        <f t="shared" ca="1" si="4"/>
        <v>0</v>
      </c>
      <c r="V52" s="126">
        <f t="shared" ca="1" si="5"/>
        <v>5.2810875175969356E-4</v>
      </c>
      <c r="W52" s="126">
        <f t="shared" ca="1" si="6"/>
        <v>0</v>
      </c>
      <c r="X52" s="126">
        <f t="shared" ca="1" si="7"/>
        <v>0.99947189124824032</v>
      </c>
      <c r="Y52" s="134">
        <f>Y51*(1+IF('Autres hypothèses'!$C$5="Aucun",VLOOKUP(C52-1,'Autres hypothèses'!$J$18:$M$86,3,FALSE),VLOOKUP(C52-1,'Autres hypothèses'!$J$18:$M$86,4,FALSE)))</f>
        <v>1</v>
      </c>
      <c r="Z52" s="134">
        <f t="shared" si="8"/>
        <v>1</v>
      </c>
      <c r="AA52" s="134">
        <f>MAX(IF(B52&lt;'Autres hypothèses'!$C$7,'Autres hypothèses'!$C$8*Y52,IF(B52&lt;'Autres hypothèses'!$C$7+'Autres hypothèses'!$C$10,'Autres hypothèses'!$C$11*Y52,0)),IF('Autres hypothèses'!$C$12=1,Y52*'Autres hypothèses'!$C$13))</f>
        <v>0.6</v>
      </c>
      <c r="AB52" s="134">
        <f>IF(B52&lt;'Autres hypothèses'!$C$7,'Autres hypothèses'!$C$8*Y52,IF(B52&lt;'Autres hypothèses'!$C$7+'Autres hypothèses'!$C$10,'Autres hypothèses'!$C$11*Y52,0))</f>
        <v>0</v>
      </c>
      <c r="AC52" s="134">
        <f t="shared" ca="1" si="9"/>
        <v>5.2810875175969356E-4</v>
      </c>
      <c r="AD52" s="134">
        <f>(1-(1+VLOOKUP(C52,'Autres hypothèses'!$B$18:$H$86,5,FALSE))^-1)/VLOOKUP(C52,'Autres hypothèses'!$B$18:$H$86,7,FALSE)</f>
        <v>0.98397165791092345</v>
      </c>
      <c r="AE52" s="126">
        <f>AE51/(1+VLOOKUP(C52-1,'Autres hypothèses'!B62:H130,5,FALSE))</f>
        <v>0.17213806321911729</v>
      </c>
      <c r="AF52" s="135">
        <f t="shared" ca="1" si="10"/>
        <v>8.9450519302029078E-5</v>
      </c>
      <c r="AG52" s="80"/>
    </row>
    <row r="53" spans="2:33" x14ac:dyDescent="0.25">
      <c r="B53" s="96">
        <f t="shared" si="11"/>
        <v>46</v>
      </c>
      <c r="C53" s="13">
        <f t="shared" si="12"/>
        <v>2068</v>
      </c>
      <c r="D53" s="13">
        <f t="shared" si="13"/>
        <v>111</v>
      </c>
      <c r="E53" s="126">
        <f ca="1">IF(E52=1,1,'Probabilités de décès'!D60)</f>
        <v>0.55000000000000004</v>
      </c>
      <c r="F53" s="126">
        <f t="shared" ca="1" si="0"/>
        <v>0.44999999999999996</v>
      </c>
      <c r="G53" s="126">
        <f t="shared" ca="1" si="15"/>
        <v>2.4821111332705594E-4</v>
      </c>
      <c r="H53" s="13"/>
      <c r="I53" s="13">
        <f t="shared" si="14"/>
        <v>119</v>
      </c>
      <c r="J53" s="126">
        <f ca="1">IF(J52=1,1,'Probabilités de décès'!H60)</f>
        <v>1</v>
      </c>
      <c r="K53" s="126">
        <f t="shared" ca="1" si="1"/>
        <v>0</v>
      </c>
      <c r="L53" s="127">
        <f t="shared" ca="1" si="16"/>
        <v>0</v>
      </c>
      <c r="N53" s="85">
        <f>N52*(1+IF('Autres hypothèses'!$C$5="Aucun",VLOOKUP(C53-1,'Autres hypothèses'!$J$18:$M$86,3,FALSE),VLOOKUP(C53-1,'Autres hypothèses'!$J$18:$M$86,4,FALSE)))</f>
        <v>1</v>
      </c>
      <c r="O53" s="134">
        <f>IF(B53&lt;'Autres hypothèses'!$C$7,'Autres hypothèses'!$C$8*N53,IF(B53&lt;'Autres hypothèses'!$C$7+'Autres hypothèses'!$C$10,'Autres hypothèses'!$C$11*N53,0))</f>
        <v>0</v>
      </c>
      <c r="P53" s="134">
        <f t="shared" ca="1" si="2"/>
        <v>2.4821111332705594E-4</v>
      </c>
      <c r="Q53" s="126">
        <f>(1-(1+VLOOKUP(C53,'Autres hypothèses'!$B$18:$H$86,5,FALSE))^-1)/VLOOKUP(C53,'Autres hypothèses'!$B$18:$H$86,7,FALSE)</f>
        <v>0.98397165791092345</v>
      </c>
      <c r="R53" s="126">
        <f>R52/(1+VLOOKUP(C53-1,'Autres hypothèses'!$B$18:$H$86,5,FALSE))</f>
        <v>0.16615643167868463</v>
      </c>
      <c r="S53" s="135">
        <f t="shared" ca="1" si="3"/>
        <v>4.0580834046287311E-5</v>
      </c>
      <c r="U53" s="143">
        <f t="shared" ca="1" si="4"/>
        <v>0</v>
      </c>
      <c r="V53" s="126">
        <f t="shared" ca="1" si="5"/>
        <v>2.4821111332705594E-4</v>
      </c>
      <c r="W53" s="126">
        <f t="shared" ca="1" si="6"/>
        <v>0</v>
      </c>
      <c r="X53" s="126">
        <f t="shared" ca="1" si="7"/>
        <v>0.99975178888667293</v>
      </c>
      <c r="Y53" s="134">
        <f>Y52*(1+IF('Autres hypothèses'!$C$5="Aucun",VLOOKUP(C53-1,'Autres hypothèses'!$J$18:$M$86,3,FALSE),VLOOKUP(C53-1,'Autres hypothèses'!$J$18:$M$86,4,FALSE)))</f>
        <v>1</v>
      </c>
      <c r="Z53" s="134">
        <f t="shared" si="8"/>
        <v>1</v>
      </c>
      <c r="AA53" s="134">
        <f>MAX(IF(B53&lt;'Autres hypothèses'!$C$7,'Autres hypothèses'!$C$8*Y53,IF(B53&lt;'Autres hypothèses'!$C$7+'Autres hypothèses'!$C$10,'Autres hypothèses'!$C$11*Y53,0)),IF('Autres hypothèses'!$C$12=1,Y53*'Autres hypothèses'!$C$13))</f>
        <v>0.6</v>
      </c>
      <c r="AB53" s="134">
        <f>IF(B53&lt;'Autres hypothèses'!$C$7,'Autres hypothèses'!$C$8*Y53,IF(B53&lt;'Autres hypothèses'!$C$7+'Autres hypothèses'!$C$10,'Autres hypothèses'!$C$11*Y53,0))</f>
        <v>0</v>
      </c>
      <c r="AC53" s="134">
        <f t="shared" ca="1" si="9"/>
        <v>2.4821111332705594E-4</v>
      </c>
      <c r="AD53" s="134">
        <f>(1-(1+VLOOKUP(C53,'Autres hypothèses'!$B$18:$H$86,5,FALSE))^-1)/VLOOKUP(C53,'Autres hypothèses'!$B$18:$H$86,7,FALSE)</f>
        <v>0.98397165791092345</v>
      </c>
      <c r="AE53" s="126">
        <f>AE52/(1+VLOOKUP(C53-1,'Autres hypothèses'!B63:H131,5,FALSE))</f>
        <v>0.16615643167868463</v>
      </c>
      <c r="AF53" s="135">
        <f t="shared" ca="1" si="10"/>
        <v>4.0580834046287311E-5</v>
      </c>
      <c r="AG53" s="80"/>
    </row>
    <row r="54" spans="2:33" x14ac:dyDescent="0.25">
      <c r="B54" s="96">
        <f t="shared" si="11"/>
        <v>47</v>
      </c>
      <c r="C54" s="13">
        <f t="shared" si="12"/>
        <v>2069</v>
      </c>
      <c r="D54" s="13">
        <f t="shared" si="13"/>
        <v>112</v>
      </c>
      <c r="E54" s="126">
        <f ca="1">IF(E53=1,1,'Probabilités de décès'!D61)</f>
        <v>0.56999999999999995</v>
      </c>
      <c r="F54" s="126">
        <f t="shared" ca="1" si="0"/>
        <v>0.43000000000000005</v>
      </c>
      <c r="G54" s="126">
        <f t="shared" ca="1" si="15"/>
        <v>1.1169500099717516E-4</v>
      </c>
      <c r="H54" s="13"/>
      <c r="I54" s="13">
        <f t="shared" si="14"/>
        <v>120</v>
      </c>
      <c r="J54" s="126">
        <f ca="1">IF(J53=1,1,'Probabilités de décès'!H61)</f>
        <v>1</v>
      </c>
      <c r="K54" s="126">
        <f t="shared" ca="1" si="1"/>
        <v>0</v>
      </c>
      <c r="L54" s="127">
        <f t="shared" ca="1" si="16"/>
        <v>0</v>
      </c>
      <c r="N54" s="85">
        <f>N53*(1+IF('Autres hypothèses'!$C$5="Aucun",VLOOKUP(C54-1,'Autres hypothèses'!$J$18:$M$86,3,FALSE),VLOOKUP(C54-1,'Autres hypothèses'!$J$18:$M$86,4,FALSE)))</f>
        <v>1</v>
      </c>
      <c r="O54" s="134">
        <f>IF(B54&lt;'Autres hypothèses'!$C$7,'Autres hypothèses'!$C$8*N54,IF(B54&lt;'Autres hypothèses'!$C$7+'Autres hypothèses'!$C$10,'Autres hypothèses'!$C$11*N54,0))</f>
        <v>0</v>
      </c>
      <c r="P54" s="134">
        <f t="shared" ca="1" si="2"/>
        <v>1.1169500099717516E-4</v>
      </c>
      <c r="Q54" s="126">
        <f>(1-(1+VLOOKUP(C54,'Autres hypothèses'!$B$18:$H$86,5,FALSE))^-1)/VLOOKUP(C54,'Autres hypothèses'!$B$18:$H$86,7,FALSE)</f>
        <v>0.98397165791092345</v>
      </c>
      <c r="R54" s="126">
        <f>R53/(1+VLOOKUP(C54-1,'Autres hypothèses'!$B$18:$H$86,5,FALSE))</f>
        <v>0.16038265606050639</v>
      </c>
      <c r="S54" s="135">
        <f t="shared" ca="1" si="3"/>
        <v>1.7626810155240627E-5</v>
      </c>
      <c r="U54" s="143">
        <f t="shared" ca="1" si="4"/>
        <v>0</v>
      </c>
      <c r="V54" s="126">
        <f t="shared" ca="1" si="5"/>
        <v>1.1169500099717516E-4</v>
      </c>
      <c r="W54" s="126">
        <f t="shared" ca="1" si="6"/>
        <v>0</v>
      </c>
      <c r="X54" s="126">
        <f t="shared" ca="1" si="7"/>
        <v>0.99988830499900283</v>
      </c>
      <c r="Y54" s="134">
        <f>Y53*(1+IF('Autres hypothèses'!$C$5="Aucun",VLOOKUP(C54-1,'Autres hypothèses'!$J$18:$M$86,3,FALSE),VLOOKUP(C54-1,'Autres hypothèses'!$J$18:$M$86,4,FALSE)))</f>
        <v>1</v>
      </c>
      <c r="Z54" s="134">
        <f t="shared" si="8"/>
        <v>1</v>
      </c>
      <c r="AA54" s="134">
        <f>MAX(IF(B54&lt;'Autres hypothèses'!$C$7,'Autres hypothèses'!$C$8*Y54,IF(B54&lt;'Autres hypothèses'!$C$7+'Autres hypothèses'!$C$10,'Autres hypothèses'!$C$11*Y54,0)),IF('Autres hypothèses'!$C$12=1,Y54*'Autres hypothèses'!$C$13))</f>
        <v>0.6</v>
      </c>
      <c r="AB54" s="134">
        <f>IF(B54&lt;'Autres hypothèses'!$C$7,'Autres hypothèses'!$C$8*Y54,IF(B54&lt;'Autres hypothèses'!$C$7+'Autres hypothèses'!$C$10,'Autres hypothèses'!$C$11*Y54,0))</f>
        <v>0</v>
      </c>
      <c r="AC54" s="134">
        <f t="shared" ca="1" si="9"/>
        <v>1.1169500099717516E-4</v>
      </c>
      <c r="AD54" s="134">
        <f>(1-(1+VLOOKUP(C54,'Autres hypothèses'!$B$18:$H$86,5,FALSE))^-1)/VLOOKUP(C54,'Autres hypothèses'!$B$18:$H$86,7,FALSE)</f>
        <v>0.98397165791092345</v>
      </c>
      <c r="AE54" s="126">
        <f>AE53/(1+VLOOKUP(C54-1,'Autres hypothèses'!B64:H132,5,FALSE))</f>
        <v>0.16038265606050639</v>
      </c>
      <c r="AF54" s="135">
        <f t="shared" ca="1" si="10"/>
        <v>1.7626810155240627E-5</v>
      </c>
      <c r="AG54" s="80"/>
    </row>
    <row r="55" spans="2:33" x14ac:dyDescent="0.25">
      <c r="B55" s="96">
        <f t="shared" si="11"/>
        <v>48</v>
      </c>
      <c r="C55" s="13">
        <f t="shared" si="12"/>
        <v>2070</v>
      </c>
      <c r="D55" s="13">
        <f t="shared" si="13"/>
        <v>113</v>
      </c>
      <c r="E55" s="126">
        <f ca="1">IF(E54=1,1,'Probabilités de décès'!D62)</f>
        <v>0.59</v>
      </c>
      <c r="F55" s="126">
        <f t="shared" ca="1" si="0"/>
        <v>0.41000000000000003</v>
      </c>
      <c r="G55" s="126">
        <f t="shared" ca="1" si="15"/>
        <v>4.8028850428785324E-5</v>
      </c>
      <c r="H55" s="13"/>
      <c r="I55" s="13">
        <f t="shared" si="14"/>
        <v>121</v>
      </c>
      <c r="J55" s="126">
        <f ca="1">IF(J54=1,1,'Probabilités de décès'!H62)</f>
        <v>1</v>
      </c>
      <c r="K55" s="126">
        <f t="shared" ca="1" si="1"/>
        <v>0</v>
      </c>
      <c r="L55" s="127">
        <f t="shared" ca="1" si="16"/>
        <v>0</v>
      </c>
      <c r="N55" s="85">
        <f>N54*(1+IF('Autres hypothèses'!$C$5="Aucun",VLOOKUP(C55-1,'Autres hypothèses'!$J$18:$M$86,3,FALSE),VLOOKUP(C55-1,'Autres hypothèses'!$J$18:$M$86,4,FALSE)))</f>
        <v>1</v>
      </c>
      <c r="O55" s="134">
        <f>IF(B55&lt;'Autres hypothèses'!$C$7,'Autres hypothèses'!$C$8*N55,IF(B55&lt;'Autres hypothèses'!$C$7+'Autres hypothèses'!$C$10,'Autres hypothèses'!$C$11*N55,0))</f>
        <v>0</v>
      </c>
      <c r="P55" s="134">
        <f t="shared" ca="1" si="2"/>
        <v>4.8028850428785324E-5</v>
      </c>
      <c r="Q55" s="126">
        <f>(1-(1+VLOOKUP(C55,'Autres hypothèses'!$B$18:$H$86,5,FALSE))^-1)/VLOOKUP(C55,'Autres hypothèses'!$B$18:$H$86,7,FALSE)</f>
        <v>0.98397165791092345</v>
      </c>
      <c r="R55" s="126">
        <f>R54/(1+VLOOKUP(C55-1,'Autres hypothèses'!$B$18:$H$86,5,FALSE))</f>
        <v>0.15480951357191736</v>
      </c>
      <c r="S55" s="135">
        <f t="shared" ca="1" si="3"/>
        <v>7.3161470721558581E-6</v>
      </c>
      <c r="U55" s="143">
        <f t="shared" ca="1" si="4"/>
        <v>0</v>
      </c>
      <c r="V55" s="126">
        <f t="shared" ca="1" si="5"/>
        <v>4.8028850428785324E-5</v>
      </c>
      <c r="W55" s="126">
        <f t="shared" ca="1" si="6"/>
        <v>0</v>
      </c>
      <c r="X55" s="126">
        <f t="shared" ca="1" si="7"/>
        <v>0.99995197114957124</v>
      </c>
      <c r="Y55" s="134">
        <f>Y54*(1+IF('Autres hypothèses'!$C$5="Aucun",VLOOKUP(C55-1,'Autres hypothèses'!$J$18:$M$86,3,FALSE),VLOOKUP(C55-1,'Autres hypothèses'!$J$18:$M$86,4,FALSE)))</f>
        <v>1</v>
      </c>
      <c r="Z55" s="134">
        <f t="shared" si="8"/>
        <v>1</v>
      </c>
      <c r="AA55" s="134">
        <f>MAX(IF(B55&lt;'Autres hypothèses'!$C$7,'Autres hypothèses'!$C$8*Y55,IF(B55&lt;'Autres hypothèses'!$C$7+'Autres hypothèses'!$C$10,'Autres hypothèses'!$C$11*Y55,0)),IF('Autres hypothèses'!$C$12=1,Y55*'Autres hypothèses'!$C$13))</f>
        <v>0.6</v>
      </c>
      <c r="AB55" s="134">
        <f>IF(B55&lt;'Autres hypothèses'!$C$7,'Autres hypothèses'!$C$8*Y55,IF(B55&lt;'Autres hypothèses'!$C$7+'Autres hypothèses'!$C$10,'Autres hypothèses'!$C$11*Y55,0))</f>
        <v>0</v>
      </c>
      <c r="AC55" s="134">
        <f t="shared" ca="1" si="9"/>
        <v>4.8028850428785324E-5</v>
      </c>
      <c r="AD55" s="134">
        <f>(1-(1+VLOOKUP(C55,'Autres hypothèses'!$B$18:$H$86,5,FALSE))^-1)/VLOOKUP(C55,'Autres hypothèses'!$B$18:$H$86,7,FALSE)</f>
        <v>0.98397165791092345</v>
      </c>
      <c r="AE55" s="126">
        <f>AE54/(1+VLOOKUP(C55-1,'Autres hypothèses'!B65:H133,5,FALSE))</f>
        <v>0.15480951357191736</v>
      </c>
      <c r="AF55" s="135">
        <f t="shared" ca="1" si="10"/>
        <v>7.3161470721558581E-6</v>
      </c>
      <c r="AG55" s="80"/>
    </row>
    <row r="56" spans="2:33" x14ac:dyDescent="0.25">
      <c r="B56" s="96">
        <f t="shared" si="11"/>
        <v>49</v>
      </c>
      <c r="C56" s="13">
        <f t="shared" si="12"/>
        <v>2071</v>
      </c>
      <c r="D56" s="13">
        <f t="shared" si="13"/>
        <v>114</v>
      </c>
      <c r="E56" s="126">
        <f ca="1">IF(E55=1,1,'Probabilités de décès'!D63)</f>
        <v>0.61</v>
      </c>
      <c r="F56" s="126">
        <f t="shared" ca="1" si="0"/>
        <v>0.39</v>
      </c>
      <c r="G56" s="126">
        <f t="shared" ca="1" si="15"/>
        <v>1.9691828675801984E-5</v>
      </c>
      <c r="H56" s="13"/>
      <c r="I56" s="13">
        <f t="shared" si="14"/>
        <v>122</v>
      </c>
      <c r="J56" s="126">
        <f ca="1">IF(J55=1,1,'Probabilités de décès'!H63)</f>
        <v>1</v>
      </c>
      <c r="K56" s="126">
        <f t="shared" ca="1" si="1"/>
        <v>0</v>
      </c>
      <c r="L56" s="127">
        <f t="shared" ca="1" si="16"/>
        <v>0</v>
      </c>
      <c r="N56" s="85">
        <f>N55*(1+IF('Autres hypothèses'!$C$5="Aucun",VLOOKUP(C56-1,'Autres hypothèses'!$J$18:$M$86,3,FALSE),VLOOKUP(C56-1,'Autres hypothèses'!$J$18:$M$86,4,FALSE)))</f>
        <v>1</v>
      </c>
      <c r="O56" s="134">
        <f>IF(B56&lt;'Autres hypothèses'!$C$7,'Autres hypothèses'!$C$8*N56,IF(B56&lt;'Autres hypothèses'!$C$7+'Autres hypothèses'!$C$10,'Autres hypothèses'!$C$11*N56,0))</f>
        <v>0</v>
      </c>
      <c r="P56" s="134">
        <f t="shared" ca="1" si="2"/>
        <v>1.9691828675801984E-5</v>
      </c>
      <c r="Q56" s="126">
        <f>(1-(1+VLOOKUP(C56,'Autres hypothèses'!$B$18:$H$86,5,FALSE))^-1)/VLOOKUP(C56,'Autres hypothèses'!$B$18:$H$86,7,FALSE)</f>
        <v>0.98397165791092345</v>
      </c>
      <c r="R56" s="126">
        <f>R55/(1+VLOOKUP(C56-1,'Autres hypothèses'!$B$18:$H$86,5,FALSE))</f>
        <v>0.14943003240532562</v>
      </c>
      <c r="S56" s="135">
        <f t="shared" ca="1" si="3"/>
        <v>2.8953863895597506E-6</v>
      </c>
      <c r="U56" s="143">
        <f t="shared" ca="1" si="4"/>
        <v>0</v>
      </c>
      <c r="V56" s="126">
        <f t="shared" ca="1" si="5"/>
        <v>1.9691828675801984E-5</v>
      </c>
      <c r="W56" s="126">
        <f t="shared" ca="1" si="6"/>
        <v>0</v>
      </c>
      <c r="X56" s="126">
        <f t="shared" ca="1" si="7"/>
        <v>0.99998030817132422</v>
      </c>
      <c r="Y56" s="134">
        <f>Y55*(1+IF('Autres hypothèses'!$C$5="Aucun",VLOOKUP(C56-1,'Autres hypothèses'!$J$18:$M$86,3,FALSE),VLOOKUP(C56-1,'Autres hypothèses'!$J$18:$M$86,4,FALSE)))</f>
        <v>1</v>
      </c>
      <c r="Z56" s="134">
        <f t="shared" si="8"/>
        <v>1</v>
      </c>
      <c r="AA56" s="134">
        <f>MAX(IF(B56&lt;'Autres hypothèses'!$C$7,'Autres hypothèses'!$C$8*Y56,IF(B56&lt;'Autres hypothèses'!$C$7+'Autres hypothèses'!$C$10,'Autres hypothèses'!$C$11*Y56,0)),IF('Autres hypothèses'!$C$12=1,Y56*'Autres hypothèses'!$C$13))</f>
        <v>0.6</v>
      </c>
      <c r="AB56" s="134">
        <f>IF(B56&lt;'Autres hypothèses'!$C$7,'Autres hypothèses'!$C$8*Y56,IF(B56&lt;'Autres hypothèses'!$C$7+'Autres hypothèses'!$C$10,'Autres hypothèses'!$C$11*Y56,0))</f>
        <v>0</v>
      </c>
      <c r="AC56" s="134">
        <f t="shared" ca="1" si="9"/>
        <v>1.9691828675801984E-5</v>
      </c>
      <c r="AD56" s="134">
        <f>(1-(1+VLOOKUP(C56,'Autres hypothèses'!$B$18:$H$86,5,FALSE))^-1)/VLOOKUP(C56,'Autres hypothèses'!$B$18:$H$86,7,FALSE)</f>
        <v>0.98397165791092345</v>
      </c>
      <c r="AE56" s="126">
        <f>AE55/(1+VLOOKUP(C56-1,'Autres hypothèses'!B66:H134,5,FALSE))</f>
        <v>0.14943003240532562</v>
      </c>
      <c r="AF56" s="135">
        <f t="shared" ca="1" si="10"/>
        <v>2.8953863895597506E-6</v>
      </c>
      <c r="AG56" s="80"/>
    </row>
    <row r="57" spans="2:33" x14ac:dyDescent="0.25">
      <c r="B57" s="96">
        <f t="shared" si="11"/>
        <v>50</v>
      </c>
      <c r="C57" s="13">
        <f t="shared" si="12"/>
        <v>2072</v>
      </c>
      <c r="D57" s="13">
        <f t="shared" si="13"/>
        <v>115</v>
      </c>
      <c r="E57" s="126">
        <f ca="1">IF(E56=1,1,'Probabilités de décès'!D64)</f>
        <v>1</v>
      </c>
      <c r="F57" s="126">
        <f t="shared" ca="1" si="0"/>
        <v>0</v>
      </c>
      <c r="G57" s="126">
        <f ca="1">G56*F56</f>
        <v>7.6798131835627744E-6</v>
      </c>
      <c r="H57" s="13"/>
      <c r="I57" s="13">
        <f t="shared" si="14"/>
        <v>123</v>
      </c>
      <c r="J57" s="126">
        <f ca="1">IF(J56=1,1,'Probabilités de décès'!H64)</f>
        <v>1</v>
      </c>
      <c r="K57" s="126">
        <f t="shared" ca="1" si="1"/>
        <v>0</v>
      </c>
      <c r="L57" s="127">
        <f t="shared" ca="1" si="16"/>
        <v>0</v>
      </c>
      <c r="N57" s="85">
        <f>N56*(1+IF('Autres hypothèses'!$C$5="Aucun",VLOOKUP(C57-1,'Autres hypothèses'!$J$18:$M$86,3,FALSE),VLOOKUP(C57-1,'Autres hypothèses'!$J$18:$M$86,4,FALSE)))</f>
        <v>1</v>
      </c>
      <c r="O57" s="134">
        <f>IF(B57&lt;'Autres hypothèses'!$C$7,'Autres hypothèses'!$C$8*N57,IF(B57&lt;'Autres hypothèses'!$C$7+'Autres hypothèses'!$C$10,'Autres hypothèses'!$C$11*N57,0))</f>
        <v>0</v>
      </c>
      <c r="P57" s="134">
        <f t="shared" ca="1" si="2"/>
        <v>7.6798131835627744E-6</v>
      </c>
      <c r="Q57" s="126">
        <f>(1-(1+VLOOKUP(C57,'Autres hypothèses'!$B$18:$H$86,5,FALSE))^-1)/VLOOKUP(C57,'Autres hypothèses'!$B$18:$H$86,7,FALSE)</f>
        <v>0.98397165791092345</v>
      </c>
      <c r="R57" s="126">
        <f>R56/(1+VLOOKUP(C57-1,'Autres hypothèses'!$B$18:$H$86,5,FALSE))</f>
        <v>0.14423748301672357</v>
      </c>
      <c r="S57" s="135">
        <f t="shared" ca="1" si="3"/>
        <v>1.0899620578458522E-6</v>
      </c>
      <c r="U57" s="143">
        <f t="shared" ca="1" si="4"/>
        <v>0</v>
      </c>
      <c r="V57" s="126">
        <f t="shared" ca="1" si="5"/>
        <v>7.6798131835627744E-6</v>
      </c>
      <c r="W57" s="126">
        <f t="shared" ca="1" si="6"/>
        <v>0</v>
      </c>
      <c r="X57" s="126">
        <f t="shared" ca="1" si="7"/>
        <v>0.99999232018681639</v>
      </c>
      <c r="Y57" s="134">
        <f>Y56*(1+IF('Autres hypothèses'!$C$5="Aucun",VLOOKUP(C57-1,'Autres hypothèses'!$J$18:$M$86,3,FALSE),VLOOKUP(C57-1,'Autres hypothèses'!$J$18:$M$86,4,FALSE)))</f>
        <v>1</v>
      </c>
      <c r="Z57" s="134">
        <f t="shared" si="8"/>
        <v>1</v>
      </c>
      <c r="AA57" s="134">
        <f>MAX(IF(B57&lt;'Autres hypothèses'!$C$7,'Autres hypothèses'!$C$8*Y57,IF(B57&lt;'Autres hypothèses'!$C$7+'Autres hypothèses'!$C$10,'Autres hypothèses'!$C$11*Y57,0)),IF('Autres hypothèses'!$C$12=1,Y57*'Autres hypothèses'!$C$13))</f>
        <v>0.6</v>
      </c>
      <c r="AB57" s="134">
        <f>IF(B57&lt;'Autres hypothèses'!$C$7,'Autres hypothèses'!$C$8*Y57,IF(B57&lt;'Autres hypothèses'!$C$7+'Autres hypothèses'!$C$10,'Autres hypothèses'!$C$11*Y57,0))</f>
        <v>0</v>
      </c>
      <c r="AC57" s="134">
        <f t="shared" ca="1" si="9"/>
        <v>7.6798131835627744E-6</v>
      </c>
      <c r="AD57" s="134">
        <f>(1-(1+VLOOKUP(C57,'Autres hypothèses'!$B$18:$H$86,5,FALSE))^-1)/VLOOKUP(C57,'Autres hypothèses'!$B$18:$H$86,7,FALSE)</f>
        <v>0.98397165791092345</v>
      </c>
      <c r="AE57" s="126">
        <f>AE56/(1+VLOOKUP(C57-1,'Autres hypothèses'!B67:H135,5,FALSE))</f>
        <v>0.14423748301672357</v>
      </c>
      <c r="AF57" s="135">
        <f t="shared" ca="1" si="10"/>
        <v>1.0899620578458522E-6</v>
      </c>
      <c r="AG57" s="80"/>
    </row>
    <row r="58" spans="2:33" x14ac:dyDescent="0.25">
      <c r="B58" s="96">
        <f t="shared" si="11"/>
        <v>51</v>
      </c>
      <c r="C58" s="13">
        <f t="shared" si="12"/>
        <v>2073</v>
      </c>
      <c r="D58" s="13">
        <f t="shared" si="13"/>
        <v>116</v>
      </c>
      <c r="E58" s="126">
        <f ca="1">IF(E57=1,1,'Probabilités de décès'!D65)</f>
        <v>1</v>
      </c>
      <c r="F58" s="126">
        <f t="shared" ca="1" si="0"/>
        <v>0</v>
      </c>
      <c r="G58" s="126">
        <f t="shared" ca="1" si="15"/>
        <v>0</v>
      </c>
      <c r="H58" s="13"/>
      <c r="I58" s="13">
        <f t="shared" si="14"/>
        <v>124</v>
      </c>
      <c r="J58" s="126">
        <f ca="1">IF(J57=1,1,'Probabilités de décès'!H65)</f>
        <v>1</v>
      </c>
      <c r="K58" s="126">
        <f t="shared" ca="1" si="1"/>
        <v>0</v>
      </c>
      <c r="L58" s="127">
        <f t="shared" ca="1" si="16"/>
        <v>0</v>
      </c>
      <c r="N58" s="85">
        <f>N57*(1+IF('Autres hypothèses'!$C$5="Aucun",VLOOKUP(C58-1,'Autres hypothèses'!$J$18:$M$86,3,FALSE),VLOOKUP(C58-1,'Autres hypothèses'!$J$18:$M$86,4,FALSE)))</f>
        <v>1</v>
      </c>
      <c r="O58" s="134">
        <f>IF(B58&lt;'Autres hypothèses'!$C$7,'Autres hypothèses'!$C$8*N58,IF(B58&lt;'Autres hypothèses'!$C$7+'Autres hypothèses'!$C$10,'Autres hypothèses'!$C$11*N58,0))</f>
        <v>0</v>
      </c>
      <c r="P58" s="134">
        <f t="shared" ca="1" si="2"/>
        <v>0</v>
      </c>
      <c r="Q58" s="126">
        <f>(1-(1+VLOOKUP(C58,'Autres hypothèses'!$B$18:$H$86,5,FALSE))^-1)/VLOOKUP(C58,'Autres hypothèses'!$B$18:$H$86,7,FALSE)</f>
        <v>0.98397165791092345</v>
      </c>
      <c r="R58" s="126">
        <f>R57/(1+VLOOKUP(C58-1,'Autres hypothèses'!$B$18:$H$86,5,FALSE))</f>
        <v>0.13922536970726213</v>
      </c>
      <c r="S58" s="135">
        <f t="shared" ca="1" si="3"/>
        <v>0</v>
      </c>
      <c r="U58" s="143">
        <f t="shared" ca="1" si="4"/>
        <v>0</v>
      </c>
      <c r="V58" s="126">
        <f t="shared" ca="1" si="5"/>
        <v>0</v>
      </c>
      <c r="W58" s="126">
        <f t="shared" ca="1" si="6"/>
        <v>0</v>
      </c>
      <c r="X58" s="126">
        <f t="shared" ca="1" si="7"/>
        <v>1</v>
      </c>
      <c r="Y58" s="134">
        <f>Y57*(1+IF('Autres hypothèses'!$C$5="Aucun",VLOOKUP(C58-1,'Autres hypothèses'!$J$18:$M$86,3,FALSE),VLOOKUP(C58-1,'Autres hypothèses'!$J$18:$M$86,4,FALSE)))</f>
        <v>1</v>
      </c>
      <c r="Z58" s="134">
        <f t="shared" si="8"/>
        <v>1</v>
      </c>
      <c r="AA58" s="134">
        <f>MAX(IF(B58&lt;'Autres hypothèses'!$C$7,'Autres hypothèses'!$C$8*Y58,IF(B58&lt;'Autres hypothèses'!$C$7+'Autres hypothèses'!$C$10,'Autres hypothèses'!$C$11*Y58,0)),IF('Autres hypothèses'!$C$12=1,Y58*'Autres hypothèses'!$C$13))</f>
        <v>0.6</v>
      </c>
      <c r="AB58" s="134">
        <f>IF(B58&lt;'Autres hypothèses'!$C$7,'Autres hypothèses'!$C$8*Y58,IF(B58&lt;'Autres hypothèses'!$C$7+'Autres hypothèses'!$C$10,'Autres hypothèses'!$C$11*Y58,0))</f>
        <v>0</v>
      </c>
      <c r="AC58" s="134">
        <f t="shared" ca="1" si="9"/>
        <v>0</v>
      </c>
      <c r="AD58" s="134">
        <f>(1-(1+VLOOKUP(C58,'Autres hypothèses'!$B$18:$H$86,5,FALSE))^-1)/VLOOKUP(C58,'Autres hypothèses'!$B$18:$H$86,7,FALSE)</f>
        <v>0.98397165791092345</v>
      </c>
      <c r="AE58" s="126">
        <f>AE57/(1+VLOOKUP(C58-1,'Autres hypothèses'!B68:H136,5,FALSE))</f>
        <v>0.13922536970726213</v>
      </c>
      <c r="AF58" s="135">
        <f t="shared" ca="1" si="10"/>
        <v>0</v>
      </c>
      <c r="AG58" s="80"/>
    </row>
    <row r="59" spans="2:33" x14ac:dyDescent="0.25">
      <c r="B59" s="96">
        <f t="shared" si="11"/>
        <v>52</v>
      </c>
      <c r="C59" s="13">
        <f t="shared" si="12"/>
        <v>2074</v>
      </c>
      <c r="D59" s="13">
        <f t="shared" si="13"/>
        <v>117</v>
      </c>
      <c r="E59" s="126">
        <f ca="1">IF(E58=1,1,'Probabilités de décès'!D66)</f>
        <v>1</v>
      </c>
      <c r="F59" s="126">
        <f t="shared" ca="1" si="0"/>
        <v>0</v>
      </c>
      <c r="G59" s="126">
        <f t="shared" ca="1" si="15"/>
        <v>0</v>
      </c>
      <c r="H59" s="13"/>
      <c r="I59" s="13">
        <f t="shared" si="14"/>
        <v>125</v>
      </c>
      <c r="J59" s="126">
        <f ca="1">IF(J58=1,1,'Probabilités de décès'!H66)</f>
        <v>1</v>
      </c>
      <c r="K59" s="126">
        <f t="shared" ca="1" si="1"/>
        <v>0</v>
      </c>
      <c r="L59" s="127">
        <f t="shared" ca="1" si="16"/>
        <v>0</v>
      </c>
      <c r="N59" s="85">
        <f>N58*(1+IF('Autres hypothèses'!$C$5="Aucun",VLOOKUP(C59-1,'Autres hypothèses'!$J$18:$M$86,3,FALSE),VLOOKUP(C59-1,'Autres hypothèses'!$J$18:$M$86,4,FALSE)))</f>
        <v>1</v>
      </c>
      <c r="O59" s="134">
        <f>IF(B59&lt;'Autres hypothèses'!$C$7,'Autres hypothèses'!$C$8*N59,IF(B59&lt;'Autres hypothèses'!$C$7+'Autres hypothèses'!$C$10,'Autres hypothèses'!$C$11*N59,0))</f>
        <v>0</v>
      </c>
      <c r="P59" s="134">
        <f t="shared" ca="1" si="2"/>
        <v>0</v>
      </c>
      <c r="Q59" s="126">
        <f>(1-(1+VLOOKUP(C59,'Autres hypothèses'!$B$18:$H$86,5,FALSE))^-1)/VLOOKUP(C59,'Autres hypothèses'!$B$18:$H$86,7,FALSE)</f>
        <v>0.98397165791092345</v>
      </c>
      <c r="R59" s="126">
        <f>R58/(1+VLOOKUP(C59-1,'Autres hypothèses'!$B$18:$H$86,5,FALSE))</f>
        <v>0.13438742249735727</v>
      </c>
      <c r="S59" s="135">
        <f t="shared" ca="1" si="3"/>
        <v>0</v>
      </c>
      <c r="U59" s="143">
        <f t="shared" ca="1" si="4"/>
        <v>0</v>
      </c>
      <c r="V59" s="126">
        <f t="shared" ca="1" si="5"/>
        <v>0</v>
      </c>
      <c r="W59" s="126">
        <f t="shared" ca="1" si="6"/>
        <v>0</v>
      </c>
      <c r="X59" s="126">
        <f t="shared" ca="1" si="7"/>
        <v>1</v>
      </c>
      <c r="Y59" s="134">
        <f>Y58*(1+IF('Autres hypothèses'!$C$5="Aucun",VLOOKUP(C59-1,'Autres hypothèses'!$J$18:$M$86,3,FALSE),VLOOKUP(C59-1,'Autres hypothèses'!$J$18:$M$86,4,FALSE)))</f>
        <v>1</v>
      </c>
      <c r="Z59" s="134">
        <f t="shared" si="8"/>
        <v>1</v>
      </c>
      <c r="AA59" s="134">
        <f>MAX(IF(B59&lt;'Autres hypothèses'!$C$7,'Autres hypothèses'!$C$8*Y59,IF(B59&lt;'Autres hypothèses'!$C$7+'Autres hypothèses'!$C$10,'Autres hypothèses'!$C$11*Y59,0)),IF('Autres hypothèses'!$C$12=1,Y59*'Autres hypothèses'!$C$13))</f>
        <v>0.6</v>
      </c>
      <c r="AB59" s="134">
        <f>IF(B59&lt;'Autres hypothèses'!$C$7,'Autres hypothèses'!$C$8*Y59,IF(B59&lt;'Autres hypothèses'!$C$7+'Autres hypothèses'!$C$10,'Autres hypothèses'!$C$11*Y59,0))</f>
        <v>0</v>
      </c>
      <c r="AC59" s="134">
        <f t="shared" ca="1" si="9"/>
        <v>0</v>
      </c>
      <c r="AD59" s="134">
        <f>(1-(1+VLOOKUP(C59,'Autres hypothèses'!$B$18:$H$86,5,FALSE))^-1)/VLOOKUP(C59,'Autres hypothèses'!$B$18:$H$86,7,FALSE)</f>
        <v>0.98397165791092345</v>
      </c>
      <c r="AE59" s="126">
        <f>AE58/(1+VLOOKUP(C59-1,'Autres hypothèses'!B69:H137,5,FALSE))</f>
        <v>0.13438742249735727</v>
      </c>
      <c r="AF59" s="135">
        <f t="shared" ca="1" si="10"/>
        <v>0</v>
      </c>
      <c r="AG59" s="80"/>
    </row>
    <row r="60" spans="2:33" x14ac:dyDescent="0.25">
      <c r="B60" s="96">
        <f t="shared" si="11"/>
        <v>53</v>
      </c>
      <c r="C60" s="13">
        <f t="shared" si="12"/>
        <v>2075</v>
      </c>
      <c r="D60" s="13">
        <f t="shared" si="13"/>
        <v>118</v>
      </c>
      <c r="E60" s="126">
        <f ca="1">IF(E59=1,1,'Probabilités de décès'!D67)</f>
        <v>1</v>
      </c>
      <c r="F60" s="126">
        <f t="shared" ca="1" si="0"/>
        <v>0</v>
      </c>
      <c r="G60" s="126">
        <f t="shared" ca="1" si="15"/>
        <v>0</v>
      </c>
      <c r="H60" s="13"/>
      <c r="I60" s="13">
        <f t="shared" si="14"/>
        <v>126</v>
      </c>
      <c r="J60" s="126">
        <f ca="1">IF(J59=1,1,'Probabilités de décès'!H67)</f>
        <v>1</v>
      </c>
      <c r="K60" s="126">
        <f t="shared" ca="1" si="1"/>
        <v>0</v>
      </c>
      <c r="L60" s="127">
        <f t="shared" ca="1" si="16"/>
        <v>0</v>
      </c>
      <c r="N60" s="85">
        <f>N59*(1+IF('Autres hypothèses'!$C$5="Aucun",VLOOKUP(C60-1,'Autres hypothèses'!$J$18:$M$86,3,FALSE),VLOOKUP(C60-1,'Autres hypothèses'!$J$18:$M$86,4,FALSE)))</f>
        <v>1</v>
      </c>
      <c r="O60" s="134">
        <f>IF(B60&lt;'Autres hypothèses'!$C$7,'Autres hypothèses'!$C$8*N60,IF(B60&lt;'Autres hypothèses'!$C$7+'Autres hypothèses'!$C$10,'Autres hypothèses'!$C$11*N60,0))</f>
        <v>0</v>
      </c>
      <c r="P60" s="134">
        <f t="shared" ca="1" si="2"/>
        <v>0</v>
      </c>
      <c r="Q60" s="126">
        <f>(1-(1+VLOOKUP(C60,'Autres hypothèses'!$B$18:$H$86,5,FALSE))^-1)/VLOOKUP(C60,'Autres hypothèses'!$B$18:$H$86,7,FALSE)</f>
        <v>0.98397165791092345</v>
      </c>
      <c r="R60" s="126">
        <f>R59/(1+VLOOKUP(C60-1,'Autres hypothèses'!$B$18:$H$86,5,FALSE))</f>
        <v>0.12971758928316338</v>
      </c>
      <c r="S60" s="135">
        <f t="shared" ca="1" si="3"/>
        <v>0</v>
      </c>
      <c r="U60" s="143">
        <f t="shared" ca="1" si="4"/>
        <v>0</v>
      </c>
      <c r="V60" s="126">
        <f t="shared" ca="1" si="5"/>
        <v>0</v>
      </c>
      <c r="W60" s="126">
        <f t="shared" ca="1" si="6"/>
        <v>0</v>
      </c>
      <c r="X60" s="126">
        <f t="shared" ca="1" si="7"/>
        <v>1</v>
      </c>
      <c r="Y60" s="134">
        <f>Y59*(1+IF('Autres hypothèses'!$C$5="Aucun",VLOOKUP(C60-1,'Autres hypothèses'!$J$18:$M$86,3,FALSE),VLOOKUP(C60-1,'Autres hypothèses'!$J$18:$M$86,4,FALSE)))</f>
        <v>1</v>
      </c>
      <c r="Z60" s="134">
        <f t="shared" si="8"/>
        <v>1</v>
      </c>
      <c r="AA60" s="134">
        <f>MAX(IF(B60&lt;'Autres hypothèses'!$C$7,'Autres hypothèses'!$C$8*Y60,IF(B60&lt;'Autres hypothèses'!$C$7+'Autres hypothèses'!$C$10,'Autres hypothèses'!$C$11*Y60,0)),IF('Autres hypothèses'!$C$12=1,Y60*'Autres hypothèses'!$C$13))</f>
        <v>0.6</v>
      </c>
      <c r="AB60" s="134">
        <f>IF(B60&lt;'Autres hypothèses'!$C$7,'Autres hypothèses'!$C$8*Y60,IF(B60&lt;'Autres hypothèses'!$C$7+'Autres hypothèses'!$C$10,'Autres hypothèses'!$C$11*Y60,0))</f>
        <v>0</v>
      </c>
      <c r="AC60" s="134">
        <f t="shared" ca="1" si="9"/>
        <v>0</v>
      </c>
      <c r="AD60" s="134">
        <f>(1-(1+VLOOKUP(C60,'Autres hypothèses'!$B$18:$H$86,5,FALSE))^-1)/VLOOKUP(C60,'Autres hypothèses'!$B$18:$H$86,7,FALSE)</f>
        <v>0.98397165791092345</v>
      </c>
      <c r="AE60" s="126">
        <f>AE59/(1+VLOOKUP(C60-1,'Autres hypothèses'!B70:H138,5,FALSE))</f>
        <v>0.12971758928316338</v>
      </c>
      <c r="AF60" s="135">
        <f t="shared" ca="1" si="10"/>
        <v>0</v>
      </c>
      <c r="AG60" s="80"/>
    </row>
    <row r="61" spans="2:33" x14ac:dyDescent="0.25">
      <c r="B61" s="96">
        <f t="shared" si="11"/>
        <v>54</v>
      </c>
      <c r="C61" s="13">
        <f t="shared" si="12"/>
        <v>2076</v>
      </c>
      <c r="D61" s="13">
        <f t="shared" si="13"/>
        <v>119</v>
      </c>
      <c r="E61" s="126">
        <f ca="1">IF(E60=1,1,'Probabilités de décès'!D68)</f>
        <v>1</v>
      </c>
      <c r="F61" s="126">
        <f t="shared" ca="1" si="0"/>
        <v>0</v>
      </c>
      <c r="G61" s="126">
        <f t="shared" ca="1" si="15"/>
        <v>0</v>
      </c>
      <c r="H61" s="13"/>
      <c r="I61" s="13">
        <f t="shared" si="14"/>
        <v>127</v>
      </c>
      <c r="J61" s="126">
        <f ca="1">IF(J60=1,1,'Probabilités de décès'!H68)</f>
        <v>1</v>
      </c>
      <c r="K61" s="126">
        <f t="shared" ca="1" si="1"/>
        <v>0</v>
      </c>
      <c r="L61" s="127">
        <f t="shared" ca="1" si="16"/>
        <v>0</v>
      </c>
      <c r="N61" s="85">
        <f>N60*(1+IF('Autres hypothèses'!$C$5="Aucun",VLOOKUP(C61-1,'Autres hypothèses'!$J$18:$M$86,3,FALSE),VLOOKUP(C61-1,'Autres hypothèses'!$J$18:$M$86,4,FALSE)))</f>
        <v>1</v>
      </c>
      <c r="O61" s="134">
        <f>IF(B61&lt;'Autres hypothèses'!$C$7,'Autres hypothèses'!$C$8*N61,IF(B61&lt;'Autres hypothèses'!$C$7+'Autres hypothèses'!$C$10,'Autres hypothèses'!$C$11*N61,0))</f>
        <v>0</v>
      </c>
      <c r="P61" s="134">
        <f t="shared" ca="1" si="2"/>
        <v>0</v>
      </c>
      <c r="Q61" s="126">
        <f>(1-(1+VLOOKUP(C61,'Autres hypothèses'!$B$18:$H$86,5,FALSE))^-1)/VLOOKUP(C61,'Autres hypothèses'!$B$18:$H$86,7,FALSE)</f>
        <v>0.98397165791092345</v>
      </c>
      <c r="R61" s="126">
        <f>R60/(1+VLOOKUP(C61-1,'Autres hypothèses'!$B$18:$H$86,5,FALSE))</f>
        <v>0.12521002826560171</v>
      </c>
      <c r="S61" s="135">
        <f t="shared" ca="1" si="3"/>
        <v>0</v>
      </c>
      <c r="U61" s="143">
        <f t="shared" ca="1" si="4"/>
        <v>0</v>
      </c>
      <c r="V61" s="126">
        <f t="shared" ca="1" si="5"/>
        <v>0</v>
      </c>
      <c r="W61" s="126">
        <f t="shared" ca="1" si="6"/>
        <v>0</v>
      </c>
      <c r="X61" s="126">
        <f t="shared" ca="1" si="7"/>
        <v>1</v>
      </c>
      <c r="Y61" s="134">
        <f>Y60*(1+IF('Autres hypothèses'!$C$5="Aucun",VLOOKUP(C61-1,'Autres hypothèses'!$J$18:$M$86,3,FALSE),VLOOKUP(C61-1,'Autres hypothèses'!$J$18:$M$86,4,FALSE)))</f>
        <v>1</v>
      </c>
      <c r="Z61" s="134">
        <f t="shared" si="8"/>
        <v>1</v>
      </c>
      <c r="AA61" s="134">
        <f>MAX(IF(B61&lt;'Autres hypothèses'!$C$7,'Autres hypothèses'!$C$8*Y61,IF(B61&lt;'Autres hypothèses'!$C$7+'Autres hypothèses'!$C$10,'Autres hypothèses'!$C$11*Y61,0)),IF('Autres hypothèses'!$C$12=1,Y61*'Autres hypothèses'!$C$13))</f>
        <v>0.6</v>
      </c>
      <c r="AB61" s="134">
        <f>IF(B61&lt;'Autres hypothèses'!$C$7,'Autres hypothèses'!$C$8*Y61,IF(B61&lt;'Autres hypothèses'!$C$7+'Autres hypothèses'!$C$10,'Autres hypothèses'!$C$11*Y61,0))</f>
        <v>0</v>
      </c>
      <c r="AC61" s="134">
        <f t="shared" ca="1" si="9"/>
        <v>0</v>
      </c>
      <c r="AD61" s="134">
        <f>(1-(1+VLOOKUP(C61,'Autres hypothèses'!$B$18:$H$86,5,FALSE))^-1)/VLOOKUP(C61,'Autres hypothèses'!$B$18:$H$86,7,FALSE)</f>
        <v>0.98397165791092345</v>
      </c>
      <c r="AE61" s="126">
        <f>AE60/(1+VLOOKUP(C61-1,'Autres hypothèses'!B71:H139,5,FALSE))</f>
        <v>0.12521002826560171</v>
      </c>
      <c r="AF61" s="135">
        <f t="shared" ca="1" si="10"/>
        <v>0</v>
      </c>
      <c r="AG61" s="80"/>
    </row>
    <row r="62" spans="2:33" x14ac:dyDescent="0.25">
      <c r="B62" s="96">
        <f t="shared" si="11"/>
        <v>55</v>
      </c>
      <c r="C62" s="13">
        <f t="shared" si="12"/>
        <v>2077</v>
      </c>
      <c r="D62" s="13">
        <f t="shared" si="13"/>
        <v>120</v>
      </c>
      <c r="E62" s="126">
        <f ca="1">IF(E61=1,1,'Probabilités de décès'!D69)</f>
        <v>1</v>
      </c>
      <c r="F62" s="126">
        <f t="shared" ca="1" si="0"/>
        <v>0</v>
      </c>
      <c r="G62" s="126">
        <f t="shared" ca="1" si="15"/>
        <v>0</v>
      </c>
      <c r="H62" s="13"/>
      <c r="I62" s="13">
        <f t="shared" si="14"/>
        <v>128</v>
      </c>
      <c r="J62" s="126">
        <f ca="1">IF(J61=1,1,'Probabilités de décès'!H69)</f>
        <v>1</v>
      </c>
      <c r="K62" s="126">
        <f t="shared" ca="1" si="1"/>
        <v>0</v>
      </c>
      <c r="L62" s="127">
        <f t="shared" ca="1" si="16"/>
        <v>0</v>
      </c>
      <c r="N62" s="85">
        <f>N61*(1+IF('Autres hypothèses'!$C$5="Aucun",VLOOKUP(C62-1,'Autres hypothèses'!$J$18:$M$86,3,FALSE),VLOOKUP(C62-1,'Autres hypothèses'!$J$18:$M$86,4,FALSE)))</f>
        <v>1</v>
      </c>
      <c r="O62" s="134">
        <f>IF(B62&lt;'Autres hypothèses'!$C$7,'Autres hypothèses'!$C$8*N62,IF(B62&lt;'Autres hypothèses'!$C$7+'Autres hypothèses'!$C$10,'Autres hypothèses'!$C$11*N62,0))</f>
        <v>0</v>
      </c>
      <c r="P62" s="134">
        <f t="shared" ref="P62:P75" ca="1" si="17">G62*N62+(1-G62)*O62</f>
        <v>0</v>
      </c>
      <c r="Q62" s="126">
        <f>(1-(1+VLOOKUP(C62,'Autres hypothèses'!$B$18:$H$86,5,FALSE))^-1)/VLOOKUP(C62,'Autres hypothèses'!$B$18:$H$86,7,FALSE)</f>
        <v>0.98397165791092345</v>
      </c>
      <c r="R62" s="126">
        <f>R61/(1+VLOOKUP(C62-1,'Autres hypothèses'!$B$18:$H$86,5,FALSE))</f>
        <v>0.12085910064247268</v>
      </c>
      <c r="S62" s="135">
        <f t="shared" ca="1" si="3"/>
        <v>0</v>
      </c>
      <c r="U62" s="143">
        <f t="shared" ref="U62:U75" ca="1" si="18">L62*G62</f>
        <v>0</v>
      </c>
      <c r="V62" s="126">
        <f t="shared" ref="V62:V75" ca="1" si="19">G62*(1-L62)</f>
        <v>0</v>
      </c>
      <c r="W62" s="126">
        <f t="shared" ref="W62:W75" ca="1" si="20">(1-G62)*L62</f>
        <v>0</v>
      </c>
      <c r="X62" s="126">
        <f t="shared" ref="X62:X75" ca="1" si="21">(1-G62)*(1-L62)</f>
        <v>1</v>
      </c>
      <c r="Y62" s="134">
        <f>Y61*(1+IF('Autres hypothèses'!$C$5="Aucun",VLOOKUP(C62-1,'Autres hypothèses'!$J$18:$M$86,3,FALSE),VLOOKUP(C62-1,'Autres hypothèses'!$J$18:$M$86,4,FALSE)))</f>
        <v>1</v>
      </c>
      <c r="Z62" s="134">
        <f t="shared" ref="Z62:Z75" si="22">Y62</f>
        <v>1</v>
      </c>
      <c r="AA62" s="134">
        <f>MAX(IF(B62&lt;'Autres hypothèses'!$C$7,'Autres hypothèses'!$C$8*Y62,IF(B62&lt;'Autres hypothèses'!$C$7+'Autres hypothèses'!$C$10,'Autres hypothèses'!$C$11*Y62,0)),IF('Autres hypothèses'!$C$12=1,Y62*'Autres hypothèses'!$C$13))</f>
        <v>0.6</v>
      </c>
      <c r="AB62" s="134">
        <f>IF(B62&lt;'Autres hypothèses'!$C$7,'Autres hypothèses'!$C$8*Y62,IF(B62&lt;'Autres hypothèses'!$C$7+'Autres hypothèses'!$C$10,'Autres hypothèses'!$C$11*Y62,0))</f>
        <v>0</v>
      </c>
      <c r="AC62" s="134">
        <f t="shared" ref="AC62:AC75" ca="1" si="23">U62*Y62+V62*Z62+W62*AA62+X62*AB62</f>
        <v>0</v>
      </c>
      <c r="AD62" s="134">
        <f>(1-(1+VLOOKUP(C62,'Autres hypothèses'!$B$18:$H$86,5,FALSE))^-1)/VLOOKUP(C62,'Autres hypothèses'!$B$18:$H$86,7,FALSE)</f>
        <v>0.98397165791092345</v>
      </c>
      <c r="AE62" s="126">
        <f>AE61/(1+VLOOKUP(C62-1,'Autres hypothèses'!B72:H140,5,FALSE))</f>
        <v>0.12085910064247268</v>
      </c>
      <c r="AF62" s="135">
        <f t="shared" ca="1" si="10"/>
        <v>0</v>
      </c>
      <c r="AG62" s="80"/>
    </row>
    <row r="63" spans="2:33" x14ac:dyDescent="0.25">
      <c r="B63" s="96">
        <f t="shared" si="11"/>
        <v>56</v>
      </c>
      <c r="C63" s="13">
        <f t="shared" si="12"/>
        <v>2078</v>
      </c>
      <c r="D63" s="13">
        <f t="shared" si="13"/>
        <v>121</v>
      </c>
      <c r="E63" s="126">
        <f ca="1">IF(E62=1,1,'Probabilités de décès'!D70)</f>
        <v>1</v>
      </c>
      <c r="F63" s="126">
        <f t="shared" ref="F63:F75" ca="1" si="24">1-E63</f>
        <v>0</v>
      </c>
      <c r="G63" s="126">
        <f t="shared" ref="G63:G75" ca="1" si="25">G62*F62</f>
        <v>0</v>
      </c>
      <c r="H63" s="13"/>
      <c r="I63" s="13">
        <f t="shared" si="14"/>
        <v>129</v>
      </c>
      <c r="J63" s="126">
        <f ca="1">IF(J62=1,1,'Probabilités de décès'!H70)</f>
        <v>1</v>
      </c>
      <c r="K63" s="126">
        <f t="shared" ref="K63:K75" ca="1" si="26">1-J63</f>
        <v>0</v>
      </c>
      <c r="L63" s="127">
        <f t="shared" ref="L63:L75" ca="1" si="27">L62*K62</f>
        <v>0</v>
      </c>
      <c r="N63" s="85">
        <f>N62*(1+IF('Autres hypothèses'!$C$5="Aucun",VLOOKUP(C63-1,'Autres hypothèses'!$J$18:$M$86,3,FALSE),VLOOKUP(C63-1,'Autres hypothèses'!$J$18:$M$86,4,FALSE)))</f>
        <v>1</v>
      </c>
      <c r="O63" s="134">
        <f>IF(B63&lt;'Autres hypothèses'!$C$7,'Autres hypothèses'!$C$8*N63,IF(B63&lt;'Autres hypothèses'!$C$7+'Autres hypothèses'!$C$10,'Autres hypothèses'!$C$11*N63,0))</f>
        <v>0</v>
      </c>
      <c r="P63" s="134">
        <f t="shared" ca="1" si="17"/>
        <v>0</v>
      </c>
      <c r="Q63" s="126">
        <f>(1-(1+VLOOKUP(C63,'Autres hypothèses'!$B$18:$H$86,5,FALSE))^-1)/VLOOKUP(C63,'Autres hypothèses'!$B$18:$H$86,7,FALSE)</f>
        <v>0.98397165791092345</v>
      </c>
      <c r="R63" s="126">
        <f>R62/(1+VLOOKUP(C63-1,'Autres hypothèses'!$B$18:$H$86,5,FALSE))</f>
        <v>0.11665936355451031</v>
      </c>
      <c r="S63" s="135">
        <f t="shared" ca="1" si="3"/>
        <v>0</v>
      </c>
      <c r="U63" s="143">
        <f t="shared" ca="1" si="18"/>
        <v>0</v>
      </c>
      <c r="V63" s="126">
        <f t="shared" ca="1" si="19"/>
        <v>0</v>
      </c>
      <c r="W63" s="126">
        <f t="shared" ca="1" si="20"/>
        <v>0</v>
      </c>
      <c r="X63" s="126">
        <f t="shared" ca="1" si="21"/>
        <v>1</v>
      </c>
      <c r="Y63" s="134">
        <f>Y62*(1+IF('Autres hypothèses'!$C$5="Aucun",VLOOKUP(C63-1,'Autres hypothèses'!$J$18:$M$86,3,FALSE),VLOOKUP(C63-1,'Autres hypothèses'!$J$18:$M$86,4,FALSE)))</f>
        <v>1</v>
      </c>
      <c r="Z63" s="134">
        <f t="shared" si="22"/>
        <v>1</v>
      </c>
      <c r="AA63" s="134">
        <f>MAX(IF(B63&lt;'Autres hypothèses'!$C$7,'Autres hypothèses'!$C$8*Y63,IF(B63&lt;'Autres hypothèses'!$C$7+'Autres hypothèses'!$C$10,'Autres hypothèses'!$C$11*Y63,0)),IF('Autres hypothèses'!$C$12=1,Y63*'Autres hypothèses'!$C$13))</f>
        <v>0.6</v>
      </c>
      <c r="AB63" s="134">
        <f>IF(B63&lt;'Autres hypothèses'!$C$7,'Autres hypothèses'!$C$8*Y63,IF(B63&lt;'Autres hypothèses'!$C$7+'Autres hypothèses'!$C$10,'Autres hypothèses'!$C$11*Y63,0))</f>
        <v>0</v>
      </c>
      <c r="AC63" s="134">
        <f t="shared" ca="1" si="23"/>
        <v>0</v>
      </c>
      <c r="AD63" s="134">
        <f>(1-(1+VLOOKUP(C63,'Autres hypothèses'!$B$18:$H$86,5,FALSE))^-1)/VLOOKUP(C63,'Autres hypothèses'!$B$18:$H$86,7,FALSE)</f>
        <v>0.98397165791092345</v>
      </c>
      <c r="AE63" s="126">
        <f>AE62/(1+VLOOKUP(C63-1,'Autres hypothèses'!B73:H141,5,FALSE))</f>
        <v>0.11665936355451031</v>
      </c>
      <c r="AF63" s="135">
        <f t="shared" ca="1" si="10"/>
        <v>0</v>
      </c>
    </row>
    <row r="64" spans="2:33" x14ac:dyDescent="0.25">
      <c r="B64" s="96">
        <f t="shared" si="11"/>
        <v>57</v>
      </c>
      <c r="C64" s="13">
        <f t="shared" si="12"/>
        <v>2079</v>
      </c>
      <c r="D64" s="13">
        <f t="shared" si="13"/>
        <v>122</v>
      </c>
      <c r="E64" s="126">
        <f ca="1">IF(E63=1,1,'Probabilités de décès'!D71)</f>
        <v>1</v>
      </c>
      <c r="F64" s="126">
        <f t="shared" ca="1" si="24"/>
        <v>0</v>
      </c>
      <c r="G64" s="126">
        <f t="shared" ca="1" si="25"/>
        <v>0</v>
      </c>
      <c r="H64" s="13"/>
      <c r="I64" s="13">
        <f t="shared" si="14"/>
        <v>130</v>
      </c>
      <c r="J64" s="126">
        <f ca="1">IF(J63=1,1,'Probabilités de décès'!H71)</f>
        <v>1</v>
      </c>
      <c r="K64" s="126">
        <f t="shared" ca="1" si="26"/>
        <v>0</v>
      </c>
      <c r="L64" s="127">
        <f t="shared" ca="1" si="27"/>
        <v>0</v>
      </c>
      <c r="N64" s="85">
        <f>N63*(1+IF('Autres hypothèses'!$C$5="Aucun",VLOOKUP(C64-1,'Autres hypothèses'!$J$18:$M$86,3,FALSE),VLOOKUP(C64-1,'Autres hypothèses'!$J$18:$M$86,4,FALSE)))</f>
        <v>1</v>
      </c>
      <c r="O64" s="134">
        <f>IF(B64&lt;'Autres hypothèses'!$C$7,'Autres hypothèses'!$C$8*N64,IF(B64&lt;'Autres hypothèses'!$C$7+'Autres hypothèses'!$C$10,'Autres hypothèses'!$C$11*N64,0))</f>
        <v>0</v>
      </c>
      <c r="P64" s="134">
        <f t="shared" ca="1" si="17"/>
        <v>0</v>
      </c>
      <c r="Q64" s="126">
        <f>(1-(1+VLOOKUP(C64,'Autres hypothèses'!$B$18:$H$86,5,FALSE))^-1)/VLOOKUP(C64,'Autres hypothèses'!$B$18:$H$86,7,FALSE)</f>
        <v>0.98397165791092345</v>
      </c>
      <c r="R64" s="126">
        <f>R63/(1+VLOOKUP(C64-1,'Autres hypothèses'!$B$18:$H$86,5,FALSE))</f>
        <v>0.11260556327655435</v>
      </c>
      <c r="S64" s="135">
        <f t="shared" ca="1" si="3"/>
        <v>0</v>
      </c>
      <c r="U64" s="143">
        <f t="shared" ca="1" si="18"/>
        <v>0</v>
      </c>
      <c r="V64" s="126">
        <f t="shared" ca="1" si="19"/>
        <v>0</v>
      </c>
      <c r="W64" s="126">
        <f t="shared" ca="1" si="20"/>
        <v>0</v>
      </c>
      <c r="X64" s="126">
        <f t="shared" ca="1" si="21"/>
        <v>1</v>
      </c>
      <c r="Y64" s="134">
        <f>Y63*(1+IF('Autres hypothèses'!$C$5="Aucun",VLOOKUP(C64-1,'Autres hypothèses'!$J$18:$M$86,3,FALSE),VLOOKUP(C64-1,'Autres hypothèses'!$J$18:$M$86,4,FALSE)))</f>
        <v>1</v>
      </c>
      <c r="Z64" s="134">
        <f t="shared" si="22"/>
        <v>1</v>
      </c>
      <c r="AA64" s="134">
        <f>MAX(IF(B64&lt;'Autres hypothèses'!$C$7,'Autres hypothèses'!$C$8*Y64,IF(B64&lt;'Autres hypothèses'!$C$7+'Autres hypothèses'!$C$10,'Autres hypothèses'!$C$11*Y64,0)),IF('Autres hypothèses'!$C$12=1,Y64*'Autres hypothèses'!$C$13))</f>
        <v>0.6</v>
      </c>
      <c r="AB64" s="134">
        <f>IF(B64&lt;'Autres hypothèses'!$C$7,'Autres hypothèses'!$C$8*Y64,IF(B64&lt;'Autres hypothèses'!$C$7+'Autres hypothèses'!$C$10,'Autres hypothèses'!$C$11*Y64,0))</f>
        <v>0</v>
      </c>
      <c r="AC64" s="134">
        <f t="shared" ca="1" si="23"/>
        <v>0</v>
      </c>
      <c r="AD64" s="134">
        <f>(1-(1+VLOOKUP(C64,'Autres hypothèses'!$B$18:$H$86,5,FALSE))^-1)/VLOOKUP(C64,'Autres hypothèses'!$B$18:$H$86,7,FALSE)</f>
        <v>0.98397165791092345</v>
      </c>
      <c r="AE64" s="126">
        <f>AE63/(1+VLOOKUP(C64-1,'Autres hypothèses'!B74:H142,5,FALSE))</f>
        <v>0.11260556327655435</v>
      </c>
      <c r="AF64" s="135">
        <f t="shared" ca="1" si="10"/>
        <v>0</v>
      </c>
    </row>
    <row r="65" spans="2:32" x14ac:dyDescent="0.25">
      <c r="B65" s="96">
        <f t="shared" si="11"/>
        <v>58</v>
      </c>
      <c r="C65" s="13">
        <f t="shared" si="12"/>
        <v>2080</v>
      </c>
      <c r="D65" s="13">
        <f t="shared" si="13"/>
        <v>123</v>
      </c>
      <c r="E65" s="126">
        <f ca="1">IF(E64=1,1,'Probabilités de décès'!D72)</f>
        <v>1</v>
      </c>
      <c r="F65" s="126">
        <f t="shared" ca="1" si="24"/>
        <v>0</v>
      </c>
      <c r="G65" s="126">
        <f t="shared" ca="1" si="25"/>
        <v>0</v>
      </c>
      <c r="H65" s="13"/>
      <c r="I65" s="13">
        <f t="shared" si="14"/>
        <v>131</v>
      </c>
      <c r="J65" s="126">
        <f ca="1">IF(J64=1,1,'Probabilités de décès'!H72)</f>
        <v>1</v>
      </c>
      <c r="K65" s="126">
        <f t="shared" ca="1" si="26"/>
        <v>0</v>
      </c>
      <c r="L65" s="127">
        <f t="shared" ca="1" si="27"/>
        <v>0</v>
      </c>
      <c r="N65" s="85">
        <f>N64*(1+IF('Autres hypothèses'!$C$5="Aucun",VLOOKUP(C65-1,'Autres hypothèses'!$J$18:$M$86,3,FALSE),VLOOKUP(C65-1,'Autres hypothèses'!$J$18:$M$86,4,FALSE)))</f>
        <v>1</v>
      </c>
      <c r="O65" s="134">
        <f>IF(B65&lt;'Autres hypothèses'!$C$7,'Autres hypothèses'!$C$8*N65,IF(B65&lt;'Autres hypothèses'!$C$7+'Autres hypothèses'!$C$10,'Autres hypothèses'!$C$11*N65,0))</f>
        <v>0</v>
      </c>
      <c r="P65" s="134">
        <f t="shared" ca="1" si="17"/>
        <v>0</v>
      </c>
      <c r="Q65" s="126">
        <f>(1-(1+VLOOKUP(C65,'Autres hypothèses'!$B$18:$H$86,5,FALSE))^-1)/VLOOKUP(C65,'Autres hypothèses'!$B$18:$H$86,7,FALSE)</f>
        <v>0.98397165791092345</v>
      </c>
      <c r="R65" s="126">
        <f>R64/(1+VLOOKUP(C65-1,'Autres hypothèses'!$B$18:$H$86,5,FALSE))</f>
        <v>0.10869262864532274</v>
      </c>
      <c r="S65" s="135">
        <f t="shared" ca="1" si="3"/>
        <v>0</v>
      </c>
      <c r="U65" s="143">
        <f t="shared" ca="1" si="18"/>
        <v>0</v>
      </c>
      <c r="V65" s="126">
        <f t="shared" ca="1" si="19"/>
        <v>0</v>
      </c>
      <c r="W65" s="126">
        <f t="shared" ca="1" si="20"/>
        <v>0</v>
      </c>
      <c r="X65" s="126">
        <f t="shared" ca="1" si="21"/>
        <v>1</v>
      </c>
      <c r="Y65" s="134">
        <f>Y64*(1+IF('Autres hypothèses'!$C$5="Aucun",VLOOKUP(C65-1,'Autres hypothèses'!$J$18:$M$86,3,FALSE),VLOOKUP(C65-1,'Autres hypothèses'!$J$18:$M$86,4,FALSE)))</f>
        <v>1</v>
      </c>
      <c r="Z65" s="134">
        <f t="shared" si="22"/>
        <v>1</v>
      </c>
      <c r="AA65" s="134">
        <f>MAX(IF(B65&lt;'Autres hypothèses'!$C$7,'Autres hypothèses'!$C$8*Y65,IF(B65&lt;'Autres hypothèses'!$C$7+'Autres hypothèses'!$C$10,'Autres hypothèses'!$C$11*Y65,0)),IF('Autres hypothèses'!$C$12=1,Y65*'Autres hypothèses'!$C$13))</f>
        <v>0.6</v>
      </c>
      <c r="AB65" s="134">
        <f>IF(B65&lt;'Autres hypothèses'!$C$7,'Autres hypothèses'!$C$8*Y65,IF(B65&lt;'Autres hypothèses'!$C$7+'Autres hypothèses'!$C$10,'Autres hypothèses'!$C$11*Y65,0))</f>
        <v>0</v>
      </c>
      <c r="AC65" s="134">
        <f t="shared" ca="1" si="23"/>
        <v>0</v>
      </c>
      <c r="AD65" s="134">
        <f>(1-(1+VLOOKUP(C65,'Autres hypothèses'!$B$18:$H$86,5,FALSE))^-1)/VLOOKUP(C65,'Autres hypothèses'!$B$18:$H$86,7,FALSE)</f>
        <v>0.98397165791092345</v>
      </c>
      <c r="AE65" s="126">
        <f>AE64/(1+VLOOKUP(C65-1,'Autres hypothèses'!B75:H143,5,FALSE))</f>
        <v>0.10869262864532274</v>
      </c>
      <c r="AF65" s="135">
        <f t="shared" ca="1" si="10"/>
        <v>0</v>
      </c>
    </row>
    <row r="66" spans="2:32" x14ac:dyDescent="0.25">
      <c r="B66" s="96">
        <f t="shared" si="11"/>
        <v>59</v>
      </c>
      <c r="C66" s="13">
        <f t="shared" si="12"/>
        <v>2081</v>
      </c>
      <c r="D66" s="13">
        <f t="shared" si="13"/>
        <v>124</v>
      </c>
      <c r="E66" s="126">
        <f ca="1">IF(E65=1,1,'Probabilités de décès'!D73)</f>
        <v>1</v>
      </c>
      <c r="F66" s="126">
        <f t="shared" ca="1" si="24"/>
        <v>0</v>
      </c>
      <c r="G66" s="126">
        <f t="shared" ca="1" si="25"/>
        <v>0</v>
      </c>
      <c r="H66" s="13"/>
      <c r="I66" s="13">
        <f t="shared" si="14"/>
        <v>132</v>
      </c>
      <c r="J66" s="126">
        <f ca="1">IF(J65=1,1,'Probabilités de décès'!H73)</f>
        <v>1</v>
      </c>
      <c r="K66" s="126">
        <f t="shared" ca="1" si="26"/>
        <v>0</v>
      </c>
      <c r="L66" s="127">
        <f t="shared" ca="1" si="27"/>
        <v>0</v>
      </c>
      <c r="N66" s="85">
        <f>N65*(1+IF('Autres hypothèses'!$C$5="Aucun",VLOOKUP(C66-1,'Autres hypothèses'!$J$18:$M$86,3,FALSE),VLOOKUP(C66-1,'Autres hypothèses'!$J$18:$M$86,4,FALSE)))</f>
        <v>1</v>
      </c>
      <c r="O66" s="134">
        <f>IF(B66&lt;'Autres hypothèses'!$C$7,'Autres hypothèses'!$C$8*N66,IF(B66&lt;'Autres hypothèses'!$C$7+'Autres hypothèses'!$C$10,'Autres hypothèses'!$C$11*N66,0))</f>
        <v>0</v>
      </c>
      <c r="P66" s="134">
        <f t="shared" ca="1" si="17"/>
        <v>0</v>
      </c>
      <c r="Q66" s="126">
        <f>(1-(1+VLOOKUP(C66,'Autres hypothèses'!$B$18:$H$86,5,FALSE))^-1)/VLOOKUP(C66,'Autres hypothèses'!$B$18:$H$86,7,FALSE)</f>
        <v>0.98397165791092345</v>
      </c>
      <c r="R66" s="126">
        <f>R65/(1+VLOOKUP(C66-1,'Autres hypothèses'!$B$18:$H$86,5,FALSE))</f>
        <v>0.10491566471556249</v>
      </c>
      <c r="S66" s="135">
        <f t="shared" ca="1" si="3"/>
        <v>0</v>
      </c>
      <c r="U66" s="143">
        <f t="shared" ca="1" si="18"/>
        <v>0</v>
      </c>
      <c r="V66" s="126">
        <f t="shared" ca="1" si="19"/>
        <v>0</v>
      </c>
      <c r="W66" s="126">
        <f t="shared" ca="1" si="20"/>
        <v>0</v>
      </c>
      <c r="X66" s="126">
        <f t="shared" ca="1" si="21"/>
        <v>1</v>
      </c>
      <c r="Y66" s="134">
        <f>Y65*(1+IF('Autres hypothèses'!$C$5="Aucun",VLOOKUP(C66-1,'Autres hypothèses'!$J$18:$M$86,3,FALSE),VLOOKUP(C66-1,'Autres hypothèses'!$J$18:$M$86,4,FALSE)))</f>
        <v>1</v>
      </c>
      <c r="Z66" s="134">
        <f t="shared" si="22"/>
        <v>1</v>
      </c>
      <c r="AA66" s="134">
        <f>MAX(IF(B66&lt;'Autres hypothèses'!$C$7,'Autres hypothèses'!$C$8*Y66,IF(B66&lt;'Autres hypothèses'!$C$7+'Autres hypothèses'!$C$10,'Autres hypothèses'!$C$11*Y66,0)),IF('Autres hypothèses'!$C$12=1,Y66*'Autres hypothèses'!$C$13))</f>
        <v>0.6</v>
      </c>
      <c r="AB66" s="134">
        <f>IF(B66&lt;'Autres hypothèses'!$C$7,'Autres hypothèses'!$C$8*Y66,IF(B66&lt;'Autres hypothèses'!$C$7+'Autres hypothèses'!$C$10,'Autres hypothèses'!$C$11*Y66,0))</f>
        <v>0</v>
      </c>
      <c r="AC66" s="134">
        <f t="shared" ca="1" si="23"/>
        <v>0</v>
      </c>
      <c r="AD66" s="134">
        <f>(1-(1+VLOOKUP(C66,'Autres hypothèses'!$B$18:$H$86,5,FALSE))^-1)/VLOOKUP(C66,'Autres hypothèses'!$B$18:$H$86,7,FALSE)</f>
        <v>0.98397165791092345</v>
      </c>
      <c r="AE66" s="126">
        <f>AE65/(1+VLOOKUP(C66-1,'Autres hypothèses'!B76:H144,5,FALSE))</f>
        <v>0.10491566471556249</v>
      </c>
      <c r="AF66" s="135">
        <f t="shared" ca="1" si="10"/>
        <v>0</v>
      </c>
    </row>
    <row r="67" spans="2:32" x14ac:dyDescent="0.25">
      <c r="B67" s="96">
        <f t="shared" si="11"/>
        <v>60</v>
      </c>
      <c r="C67" s="13">
        <f t="shared" si="12"/>
        <v>2082</v>
      </c>
      <c r="D67" s="13">
        <f t="shared" si="13"/>
        <v>125</v>
      </c>
      <c r="E67" s="126">
        <f ca="1">IF(E66=1,1,'Probabilités de décès'!D74)</f>
        <v>1</v>
      </c>
      <c r="F67" s="126">
        <f t="shared" ca="1" si="24"/>
        <v>0</v>
      </c>
      <c r="G67" s="126">
        <f t="shared" ca="1" si="25"/>
        <v>0</v>
      </c>
      <c r="H67" s="13"/>
      <c r="I67" s="13">
        <f t="shared" si="14"/>
        <v>133</v>
      </c>
      <c r="J67" s="126">
        <f ca="1">IF(J66=1,1,'Probabilités de décès'!H74)</f>
        <v>1</v>
      </c>
      <c r="K67" s="126">
        <f t="shared" ca="1" si="26"/>
        <v>0</v>
      </c>
      <c r="L67" s="127">
        <f t="shared" ca="1" si="27"/>
        <v>0</v>
      </c>
      <c r="N67" s="85">
        <f>N66*(1+IF('Autres hypothèses'!$C$5="Aucun",VLOOKUP(C67-1,'Autres hypothèses'!$J$18:$M$86,3,FALSE),VLOOKUP(C67-1,'Autres hypothèses'!$J$18:$M$86,4,FALSE)))</f>
        <v>1</v>
      </c>
      <c r="O67" s="134">
        <f>IF(B67&lt;'Autres hypothèses'!$C$7,'Autres hypothèses'!$C$8*N67,IF(B67&lt;'Autres hypothèses'!$C$7+'Autres hypothèses'!$C$10,'Autres hypothèses'!$C$11*N67,0))</f>
        <v>0</v>
      </c>
      <c r="P67" s="134">
        <f t="shared" ca="1" si="17"/>
        <v>0</v>
      </c>
      <c r="Q67" s="126">
        <f>(1-(1+VLOOKUP(C67,'Autres hypothèses'!$B$18:$H$86,5,FALSE))^-1)/VLOOKUP(C67,'Autres hypothèses'!$B$18:$H$86,7,FALSE)</f>
        <v>0.98397165791092345</v>
      </c>
      <c r="R67" s="126">
        <f>R66/(1+VLOOKUP(C67-1,'Autres hypothèses'!$B$18:$H$86,5,FALSE))</f>
        <v>0.10126994663664332</v>
      </c>
      <c r="S67" s="135">
        <f t="shared" ca="1" si="3"/>
        <v>0</v>
      </c>
      <c r="U67" s="143">
        <f t="shared" ca="1" si="18"/>
        <v>0</v>
      </c>
      <c r="V67" s="126">
        <f t="shared" ca="1" si="19"/>
        <v>0</v>
      </c>
      <c r="W67" s="126">
        <f t="shared" ca="1" si="20"/>
        <v>0</v>
      </c>
      <c r="X67" s="126">
        <f t="shared" ca="1" si="21"/>
        <v>1</v>
      </c>
      <c r="Y67" s="134">
        <f>Y66*(1+IF('Autres hypothèses'!$C$5="Aucun",VLOOKUP(C67-1,'Autres hypothèses'!$J$18:$M$86,3,FALSE),VLOOKUP(C67-1,'Autres hypothèses'!$J$18:$M$86,4,FALSE)))</f>
        <v>1</v>
      </c>
      <c r="Z67" s="134">
        <f t="shared" si="22"/>
        <v>1</v>
      </c>
      <c r="AA67" s="134">
        <f>MAX(IF(B67&lt;'Autres hypothèses'!$C$7,'Autres hypothèses'!$C$8*Y67,IF(B67&lt;'Autres hypothèses'!$C$7+'Autres hypothèses'!$C$10,'Autres hypothèses'!$C$11*Y67,0)),IF('Autres hypothèses'!$C$12=1,Y67*'Autres hypothèses'!$C$13))</f>
        <v>0.6</v>
      </c>
      <c r="AB67" s="134">
        <f>IF(B67&lt;'Autres hypothèses'!$C$7,'Autres hypothèses'!$C$8*Y67,IF(B67&lt;'Autres hypothèses'!$C$7+'Autres hypothèses'!$C$10,'Autres hypothèses'!$C$11*Y67,0))</f>
        <v>0</v>
      </c>
      <c r="AC67" s="134">
        <f t="shared" ca="1" si="23"/>
        <v>0</v>
      </c>
      <c r="AD67" s="134">
        <f>(1-(1+VLOOKUP(C67,'Autres hypothèses'!$B$18:$H$86,5,FALSE))^-1)/VLOOKUP(C67,'Autres hypothèses'!$B$18:$H$86,7,FALSE)</f>
        <v>0.98397165791092345</v>
      </c>
      <c r="AE67" s="126">
        <f>AE66/(1+VLOOKUP(C67-1,'Autres hypothèses'!B77:H145,5,FALSE))</f>
        <v>0.10126994663664332</v>
      </c>
      <c r="AF67" s="135">
        <f t="shared" ca="1" si="10"/>
        <v>0</v>
      </c>
    </row>
    <row r="68" spans="2:32" x14ac:dyDescent="0.25">
      <c r="B68" s="96">
        <f t="shared" si="11"/>
        <v>61</v>
      </c>
      <c r="C68" s="13">
        <f t="shared" si="12"/>
        <v>2083</v>
      </c>
      <c r="D68" s="13">
        <f t="shared" si="13"/>
        <v>126</v>
      </c>
      <c r="E68" s="126">
        <f ca="1">IF(E67=1,1,'Probabilités de décès'!D75)</f>
        <v>1</v>
      </c>
      <c r="F68" s="126">
        <f t="shared" ca="1" si="24"/>
        <v>0</v>
      </c>
      <c r="G68" s="126">
        <f t="shared" ca="1" si="25"/>
        <v>0</v>
      </c>
      <c r="H68" s="13"/>
      <c r="I68" s="13">
        <f t="shared" si="14"/>
        <v>134</v>
      </c>
      <c r="J68" s="126">
        <f ca="1">IF(J67=1,1,'Probabilités de décès'!H75)</f>
        <v>1</v>
      </c>
      <c r="K68" s="126">
        <f t="shared" ca="1" si="26"/>
        <v>0</v>
      </c>
      <c r="L68" s="127">
        <f t="shared" ca="1" si="27"/>
        <v>0</v>
      </c>
      <c r="N68" s="85">
        <f>N67*(1+IF('Autres hypothèses'!$C$5="Aucun",VLOOKUP(C68-1,'Autres hypothèses'!$J$18:$M$86,3,FALSE),VLOOKUP(C68-1,'Autres hypothèses'!$J$18:$M$86,4,FALSE)))</f>
        <v>1</v>
      </c>
      <c r="O68" s="134">
        <f>IF(B68&lt;'Autres hypothèses'!$C$7,'Autres hypothèses'!$C$8*N68,IF(B68&lt;'Autres hypothèses'!$C$7+'Autres hypothèses'!$C$10,'Autres hypothèses'!$C$11*N68,0))</f>
        <v>0</v>
      </c>
      <c r="P68" s="134">
        <f t="shared" ca="1" si="17"/>
        <v>0</v>
      </c>
      <c r="Q68" s="126">
        <f>(1-(1+VLOOKUP(C68,'Autres hypothèses'!$B$18:$H$86,5,FALSE))^-1)/VLOOKUP(C68,'Autres hypothèses'!$B$18:$H$86,7,FALSE)</f>
        <v>0.98397165791092345</v>
      </c>
      <c r="R68" s="126">
        <f>R67/(1+VLOOKUP(C68-1,'Autres hypothèses'!$B$18:$H$86,5,FALSE))</f>
        <v>9.7750913741933704E-2</v>
      </c>
      <c r="S68" s="135">
        <f t="shared" ca="1" si="3"/>
        <v>0</v>
      </c>
      <c r="U68" s="143">
        <f t="shared" ca="1" si="18"/>
        <v>0</v>
      </c>
      <c r="V68" s="126">
        <f t="shared" ca="1" si="19"/>
        <v>0</v>
      </c>
      <c r="W68" s="126">
        <f t="shared" ca="1" si="20"/>
        <v>0</v>
      </c>
      <c r="X68" s="126">
        <f t="shared" ca="1" si="21"/>
        <v>1</v>
      </c>
      <c r="Y68" s="134">
        <f>Y67*(1+IF('Autres hypothèses'!$C$5="Aucun",VLOOKUP(C68-1,'Autres hypothèses'!$J$18:$M$86,3,FALSE),VLOOKUP(C68-1,'Autres hypothèses'!$J$18:$M$86,4,FALSE)))</f>
        <v>1</v>
      </c>
      <c r="Z68" s="134">
        <f t="shared" si="22"/>
        <v>1</v>
      </c>
      <c r="AA68" s="134">
        <f>MAX(IF(B68&lt;'Autres hypothèses'!$C$7,'Autres hypothèses'!$C$8*Y68,IF(B68&lt;'Autres hypothèses'!$C$7+'Autres hypothèses'!$C$10,'Autres hypothèses'!$C$11*Y68,0)),IF('Autres hypothèses'!$C$12=1,Y68*'Autres hypothèses'!$C$13))</f>
        <v>0.6</v>
      </c>
      <c r="AB68" s="134">
        <f>IF(B68&lt;'Autres hypothèses'!$C$7,'Autres hypothèses'!$C$8*Y68,IF(B68&lt;'Autres hypothèses'!$C$7+'Autres hypothèses'!$C$10,'Autres hypothèses'!$C$11*Y68,0))</f>
        <v>0</v>
      </c>
      <c r="AC68" s="134">
        <f t="shared" ca="1" si="23"/>
        <v>0</v>
      </c>
      <c r="AD68" s="134">
        <f>(1-(1+VLOOKUP(C68,'Autres hypothèses'!$B$18:$H$86,5,FALSE))^-1)/VLOOKUP(C68,'Autres hypothèses'!$B$18:$H$86,7,FALSE)</f>
        <v>0.98397165791092345</v>
      </c>
      <c r="AE68" s="126">
        <f>AE67/(1+VLOOKUP(C68-1,'Autres hypothèses'!B78:H146,5,FALSE))</f>
        <v>9.7750913741933704E-2</v>
      </c>
      <c r="AF68" s="135">
        <f t="shared" ca="1" si="10"/>
        <v>0</v>
      </c>
    </row>
    <row r="69" spans="2:32" x14ac:dyDescent="0.25">
      <c r="B69" s="96">
        <f t="shared" si="11"/>
        <v>62</v>
      </c>
      <c r="C69" s="13">
        <f t="shared" si="12"/>
        <v>2084</v>
      </c>
      <c r="D69" s="13">
        <f t="shared" si="13"/>
        <v>127</v>
      </c>
      <c r="E69" s="126">
        <f ca="1">IF(E68=1,1,'Probabilités de décès'!D76)</f>
        <v>1</v>
      </c>
      <c r="F69" s="126">
        <f t="shared" ca="1" si="24"/>
        <v>0</v>
      </c>
      <c r="G69" s="126">
        <f t="shared" ca="1" si="25"/>
        <v>0</v>
      </c>
      <c r="H69" s="13"/>
      <c r="I69" s="13">
        <f t="shared" si="14"/>
        <v>135</v>
      </c>
      <c r="J69" s="126">
        <f ca="1">IF(J68=1,1,'Probabilités de décès'!H76)</f>
        <v>1</v>
      </c>
      <c r="K69" s="126">
        <f t="shared" ca="1" si="26"/>
        <v>0</v>
      </c>
      <c r="L69" s="127">
        <f t="shared" ca="1" si="27"/>
        <v>0</v>
      </c>
      <c r="N69" s="85">
        <f>N68*(1+IF('Autres hypothèses'!$C$5="Aucun",VLOOKUP(C69-1,'Autres hypothèses'!$J$18:$M$86,3,FALSE),VLOOKUP(C69-1,'Autres hypothèses'!$J$18:$M$86,4,FALSE)))</f>
        <v>1</v>
      </c>
      <c r="O69" s="134">
        <f>IF(B69&lt;'Autres hypothèses'!$C$7,'Autres hypothèses'!$C$8*N69,IF(B69&lt;'Autres hypothèses'!$C$7+'Autres hypothèses'!$C$10,'Autres hypothèses'!$C$11*N69,0))</f>
        <v>0</v>
      </c>
      <c r="P69" s="134">
        <f t="shared" ca="1" si="17"/>
        <v>0</v>
      </c>
      <c r="Q69" s="126">
        <f>(1-(1+VLOOKUP(C69,'Autres hypothèses'!$B$18:$H$86,5,FALSE))^-1)/VLOOKUP(C69,'Autres hypothèses'!$B$18:$H$86,7,FALSE)</f>
        <v>0.98397165791092345</v>
      </c>
      <c r="R69" s="126">
        <f>R68/(1+VLOOKUP(C69-1,'Autres hypothèses'!$B$18:$H$86,5,FALSE))</f>
        <v>9.4354163843565347E-2</v>
      </c>
      <c r="S69" s="135">
        <f t="shared" ca="1" si="3"/>
        <v>0</v>
      </c>
      <c r="U69" s="143">
        <f t="shared" ca="1" si="18"/>
        <v>0</v>
      </c>
      <c r="V69" s="126">
        <f t="shared" ca="1" si="19"/>
        <v>0</v>
      </c>
      <c r="W69" s="126">
        <f t="shared" ca="1" si="20"/>
        <v>0</v>
      </c>
      <c r="X69" s="126">
        <f t="shared" ca="1" si="21"/>
        <v>1</v>
      </c>
      <c r="Y69" s="134">
        <f>Y68*(1+IF('Autres hypothèses'!$C$5="Aucun",VLOOKUP(C69-1,'Autres hypothèses'!$J$18:$M$86,3,FALSE),VLOOKUP(C69-1,'Autres hypothèses'!$J$18:$M$86,4,FALSE)))</f>
        <v>1</v>
      </c>
      <c r="Z69" s="134">
        <f t="shared" si="22"/>
        <v>1</v>
      </c>
      <c r="AA69" s="134">
        <f>MAX(IF(B69&lt;'Autres hypothèses'!$C$7,'Autres hypothèses'!$C$8*Y69,IF(B69&lt;'Autres hypothèses'!$C$7+'Autres hypothèses'!$C$10,'Autres hypothèses'!$C$11*Y69,0)),IF('Autres hypothèses'!$C$12=1,Y69*'Autres hypothèses'!$C$13))</f>
        <v>0.6</v>
      </c>
      <c r="AB69" s="134">
        <f>IF(B69&lt;'Autres hypothèses'!$C$7,'Autres hypothèses'!$C$8*Y69,IF(B69&lt;'Autres hypothèses'!$C$7+'Autres hypothèses'!$C$10,'Autres hypothèses'!$C$11*Y69,0))</f>
        <v>0</v>
      </c>
      <c r="AC69" s="134">
        <f t="shared" ca="1" si="23"/>
        <v>0</v>
      </c>
      <c r="AD69" s="134">
        <f>(1-(1+VLOOKUP(C69,'Autres hypothèses'!$B$18:$H$86,5,FALSE))^-1)/VLOOKUP(C69,'Autres hypothèses'!$B$18:$H$86,7,FALSE)</f>
        <v>0.98397165791092345</v>
      </c>
      <c r="AE69" s="126">
        <f>AE68/(1+VLOOKUP(C69-1,'Autres hypothèses'!B79:H147,5,FALSE))</f>
        <v>9.4354163843565347E-2</v>
      </c>
      <c r="AF69" s="135">
        <f t="shared" ca="1" si="10"/>
        <v>0</v>
      </c>
    </row>
    <row r="70" spans="2:32" x14ac:dyDescent="0.25">
      <c r="B70" s="96">
        <f t="shared" si="11"/>
        <v>63</v>
      </c>
      <c r="C70" s="13">
        <f t="shared" si="12"/>
        <v>2085</v>
      </c>
      <c r="D70" s="13">
        <f t="shared" si="13"/>
        <v>128</v>
      </c>
      <c r="E70" s="126">
        <f ca="1">IF(E69=1,1,'Probabilités de décès'!D77)</f>
        <v>1</v>
      </c>
      <c r="F70" s="126">
        <f t="shared" ca="1" si="24"/>
        <v>0</v>
      </c>
      <c r="G70" s="126">
        <f t="shared" ca="1" si="25"/>
        <v>0</v>
      </c>
      <c r="H70" s="13"/>
      <c r="I70" s="13">
        <f t="shared" si="14"/>
        <v>136</v>
      </c>
      <c r="J70" s="126">
        <f ca="1">IF(J69=1,1,'Probabilités de décès'!H77)</f>
        <v>1</v>
      </c>
      <c r="K70" s="126">
        <f t="shared" ca="1" si="26"/>
        <v>0</v>
      </c>
      <c r="L70" s="127">
        <f t="shared" ca="1" si="27"/>
        <v>0</v>
      </c>
      <c r="N70" s="85">
        <f>N69*(1+IF('Autres hypothèses'!$C$5="Aucun",VLOOKUP(C70-1,'Autres hypothèses'!$J$18:$M$86,3,FALSE),VLOOKUP(C70-1,'Autres hypothèses'!$J$18:$M$86,4,FALSE)))</f>
        <v>1</v>
      </c>
      <c r="O70" s="134">
        <f>IF(B70&lt;'Autres hypothèses'!$C$7,'Autres hypothèses'!$C$8*N70,IF(B70&lt;'Autres hypothèses'!$C$7+'Autres hypothèses'!$C$10,'Autres hypothèses'!$C$11*N70,0))</f>
        <v>0</v>
      </c>
      <c r="P70" s="134">
        <f t="shared" ca="1" si="17"/>
        <v>0</v>
      </c>
      <c r="Q70" s="126">
        <f>(1-(1+VLOOKUP(C70,'Autres hypothèses'!$B$18:$H$86,5,FALSE))^-1)/VLOOKUP(C70,'Autres hypothèses'!$B$18:$H$86,7,FALSE)</f>
        <v>0.98397165791092345</v>
      </c>
      <c r="R70" s="126">
        <f>R69/(1+VLOOKUP(C70-1,'Autres hypothèses'!$B$18:$H$86,5,FALSE))</f>
        <v>9.1075447725449177E-2</v>
      </c>
      <c r="S70" s="135">
        <f t="shared" ca="1" si="3"/>
        <v>0</v>
      </c>
      <c r="U70" s="143">
        <f t="shared" ca="1" si="18"/>
        <v>0</v>
      </c>
      <c r="V70" s="126">
        <f t="shared" ca="1" si="19"/>
        <v>0</v>
      </c>
      <c r="W70" s="126">
        <f t="shared" ca="1" si="20"/>
        <v>0</v>
      </c>
      <c r="X70" s="126">
        <f t="shared" ca="1" si="21"/>
        <v>1</v>
      </c>
      <c r="Y70" s="134">
        <f>Y69*(1+IF('Autres hypothèses'!$C$5="Aucun",VLOOKUP(C70-1,'Autres hypothèses'!$J$18:$M$86,3,FALSE),VLOOKUP(C70-1,'Autres hypothèses'!$J$18:$M$86,4,FALSE)))</f>
        <v>1</v>
      </c>
      <c r="Z70" s="134">
        <f t="shared" si="22"/>
        <v>1</v>
      </c>
      <c r="AA70" s="134">
        <f>MAX(IF(B70&lt;'Autres hypothèses'!$C$7,'Autres hypothèses'!$C$8*Y70,IF(B70&lt;'Autres hypothèses'!$C$7+'Autres hypothèses'!$C$10,'Autres hypothèses'!$C$11*Y70,0)),IF('Autres hypothèses'!$C$12=1,Y70*'Autres hypothèses'!$C$13))</f>
        <v>0.6</v>
      </c>
      <c r="AB70" s="134">
        <f>IF(B70&lt;'Autres hypothèses'!$C$7,'Autres hypothèses'!$C$8*Y70,IF(B70&lt;'Autres hypothèses'!$C$7+'Autres hypothèses'!$C$10,'Autres hypothèses'!$C$11*Y70,0))</f>
        <v>0</v>
      </c>
      <c r="AC70" s="134">
        <f t="shared" ca="1" si="23"/>
        <v>0</v>
      </c>
      <c r="AD70" s="134">
        <f>(1-(1+VLOOKUP(C70,'Autres hypothèses'!$B$18:$H$86,5,FALSE))^-1)/VLOOKUP(C70,'Autres hypothèses'!$B$18:$H$86,7,FALSE)</f>
        <v>0.98397165791092345</v>
      </c>
      <c r="AE70" s="126">
        <f>AE69/(1+VLOOKUP(C70-1,'Autres hypothèses'!B80:H148,5,FALSE))</f>
        <v>9.1075447725449177E-2</v>
      </c>
      <c r="AF70" s="135">
        <f t="shared" ca="1" si="10"/>
        <v>0</v>
      </c>
    </row>
    <row r="71" spans="2:32" x14ac:dyDescent="0.25">
      <c r="B71" s="96">
        <f t="shared" si="11"/>
        <v>64</v>
      </c>
      <c r="C71" s="13">
        <f t="shared" si="12"/>
        <v>2086</v>
      </c>
      <c r="D71" s="13">
        <f t="shared" si="13"/>
        <v>129</v>
      </c>
      <c r="E71" s="126">
        <f ca="1">IF(E70=1,1,'Probabilités de décès'!D78)</f>
        <v>1</v>
      </c>
      <c r="F71" s="126">
        <f t="shared" ca="1" si="24"/>
        <v>0</v>
      </c>
      <c r="G71" s="126">
        <f t="shared" ca="1" si="25"/>
        <v>0</v>
      </c>
      <c r="H71" s="13"/>
      <c r="I71" s="13">
        <f t="shared" si="14"/>
        <v>137</v>
      </c>
      <c r="J71" s="126">
        <f ca="1">IF(J70=1,1,'Probabilités de décès'!H78)</f>
        <v>1</v>
      </c>
      <c r="K71" s="126">
        <f t="shared" ca="1" si="26"/>
        <v>0</v>
      </c>
      <c r="L71" s="127">
        <f t="shared" ca="1" si="27"/>
        <v>0</v>
      </c>
      <c r="N71" s="85">
        <f>N70*(1+IF('Autres hypothèses'!$C$5="Aucun",VLOOKUP(C71-1,'Autres hypothèses'!$J$18:$M$86,3,FALSE),VLOOKUP(C71-1,'Autres hypothèses'!$J$18:$M$86,4,FALSE)))</f>
        <v>1</v>
      </c>
      <c r="O71" s="134">
        <f>IF(B71&lt;'Autres hypothèses'!$C$7,'Autres hypothèses'!$C$8*N71,IF(B71&lt;'Autres hypothèses'!$C$7+'Autres hypothèses'!$C$10,'Autres hypothèses'!$C$11*N71,0))</f>
        <v>0</v>
      </c>
      <c r="P71" s="134">
        <f t="shared" ca="1" si="17"/>
        <v>0</v>
      </c>
      <c r="Q71" s="126">
        <f>(1-(1+VLOOKUP(C71,'Autres hypothèses'!$B$18:$H$86,5,FALSE))^-1)/VLOOKUP(C71,'Autres hypothèses'!$B$18:$H$86,7,FALSE)</f>
        <v>0.98397165791092345</v>
      </c>
      <c r="R71" s="126">
        <f>R70/(1+VLOOKUP(C71-1,'Autres hypothèses'!$B$18:$H$86,5,FALSE))</f>
        <v>8.791066382765364E-2</v>
      </c>
      <c r="S71" s="135">
        <f t="shared" ca="1" si="3"/>
        <v>0</v>
      </c>
      <c r="U71" s="143">
        <f t="shared" ca="1" si="18"/>
        <v>0</v>
      </c>
      <c r="V71" s="126">
        <f t="shared" ca="1" si="19"/>
        <v>0</v>
      </c>
      <c r="W71" s="126">
        <f t="shared" ca="1" si="20"/>
        <v>0</v>
      </c>
      <c r="X71" s="126">
        <f t="shared" ca="1" si="21"/>
        <v>1</v>
      </c>
      <c r="Y71" s="134">
        <f>Y70*(1+IF('Autres hypothèses'!$C$5="Aucun",VLOOKUP(C71-1,'Autres hypothèses'!$J$18:$M$86,3,FALSE),VLOOKUP(C71-1,'Autres hypothèses'!$J$18:$M$86,4,FALSE)))</f>
        <v>1</v>
      </c>
      <c r="Z71" s="134">
        <f t="shared" si="22"/>
        <v>1</v>
      </c>
      <c r="AA71" s="134">
        <f>MAX(IF(B71&lt;'Autres hypothèses'!$C$7,'Autres hypothèses'!$C$8*Y71,IF(B71&lt;'Autres hypothèses'!$C$7+'Autres hypothèses'!$C$10,'Autres hypothèses'!$C$11*Y71,0)),IF('Autres hypothèses'!$C$12=1,Y71*'Autres hypothèses'!$C$13))</f>
        <v>0.6</v>
      </c>
      <c r="AB71" s="134">
        <f>IF(B71&lt;'Autres hypothèses'!$C$7,'Autres hypothèses'!$C$8*Y71,IF(B71&lt;'Autres hypothèses'!$C$7+'Autres hypothèses'!$C$10,'Autres hypothèses'!$C$11*Y71,0))</f>
        <v>0</v>
      </c>
      <c r="AC71" s="134">
        <f t="shared" ca="1" si="23"/>
        <v>0</v>
      </c>
      <c r="AD71" s="134">
        <f>(1-(1+VLOOKUP(C71,'Autres hypothèses'!$B$18:$H$86,5,FALSE))^-1)/VLOOKUP(C71,'Autres hypothèses'!$B$18:$H$86,7,FALSE)</f>
        <v>0.98397165791092345</v>
      </c>
      <c r="AE71" s="126">
        <f>AE70/(1+VLOOKUP(C71-1,'Autres hypothèses'!B81:H149,5,FALSE))</f>
        <v>8.791066382765364E-2</v>
      </c>
      <c r="AF71" s="135">
        <f t="shared" ca="1" si="10"/>
        <v>0</v>
      </c>
    </row>
    <row r="72" spans="2:32" x14ac:dyDescent="0.25">
      <c r="B72" s="96">
        <f t="shared" si="11"/>
        <v>65</v>
      </c>
      <c r="C72" s="13">
        <f t="shared" si="12"/>
        <v>2087</v>
      </c>
      <c r="D72" s="13">
        <f t="shared" si="13"/>
        <v>130</v>
      </c>
      <c r="E72" s="126">
        <f ca="1">IF(E71=1,1,'Probabilités de décès'!D79)</f>
        <v>1</v>
      </c>
      <c r="F72" s="126">
        <f t="shared" ca="1" si="24"/>
        <v>0</v>
      </c>
      <c r="G72" s="126">
        <f t="shared" ca="1" si="25"/>
        <v>0</v>
      </c>
      <c r="H72" s="13"/>
      <c r="I72" s="13">
        <f t="shared" si="14"/>
        <v>138</v>
      </c>
      <c r="J72" s="126">
        <f ca="1">IF(J71=1,1,'Probabilités de décès'!H79)</f>
        <v>1</v>
      </c>
      <c r="K72" s="126">
        <f t="shared" ca="1" si="26"/>
        <v>0</v>
      </c>
      <c r="L72" s="127">
        <f t="shared" ca="1" si="27"/>
        <v>0</v>
      </c>
      <c r="N72" s="85">
        <f>N71*(1+IF('Autres hypothèses'!$C$5="Aucun",VLOOKUP(C72-1,'Autres hypothèses'!$J$18:$M$86,3,FALSE),VLOOKUP(C72-1,'Autres hypothèses'!$J$18:$M$86,4,FALSE)))</f>
        <v>1</v>
      </c>
      <c r="O72" s="134">
        <f>IF(B72&lt;'Autres hypothèses'!$C$7,'Autres hypothèses'!$C$8*N72,IF(B72&lt;'Autres hypothèses'!$C$7+'Autres hypothèses'!$C$10,'Autres hypothèses'!$C$11*N72,0))</f>
        <v>0</v>
      </c>
      <c r="P72" s="134">
        <f t="shared" ca="1" si="17"/>
        <v>0</v>
      </c>
      <c r="Q72" s="126">
        <f>(1-(1+VLOOKUP(C72,'Autres hypothèses'!$B$18:$H$86,5,FALSE))^-1)/VLOOKUP(C72,'Autres hypothèses'!$B$18:$H$86,7,FALSE)</f>
        <v>0.98397165791092345</v>
      </c>
      <c r="R72" s="126">
        <f>R71/(1+VLOOKUP(C72-1,'Autres hypothèses'!$B$18:$H$86,5,FALSE))</f>
        <v>8.4855853115495788E-2</v>
      </c>
      <c r="S72" s="135">
        <f t="shared" ref="S72:S75" ca="1" si="28">P72*Q72*R72</f>
        <v>0</v>
      </c>
      <c r="U72" s="143">
        <f t="shared" ca="1" si="18"/>
        <v>0</v>
      </c>
      <c r="V72" s="126">
        <f t="shared" ca="1" si="19"/>
        <v>0</v>
      </c>
      <c r="W72" s="126">
        <f t="shared" ca="1" si="20"/>
        <v>0</v>
      </c>
      <c r="X72" s="126">
        <f t="shared" ca="1" si="21"/>
        <v>1</v>
      </c>
      <c r="Y72" s="134">
        <f>Y71*(1+IF('Autres hypothèses'!$C$5="Aucun",VLOOKUP(C72-1,'Autres hypothèses'!$J$18:$M$86,3,FALSE),VLOOKUP(C72-1,'Autres hypothèses'!$J$18:$M$86,4,FALSE)))</f>
        <v>1</v>
      </c>
      <c r="Z72" s="134">
        <f t="shared" si="22"/>
        <v>1</v>
      </c>
      <c r="AA72" s="134">
        <f>MAX(IF(B72&lt;'Autres hypothèses'!$C$7,'Autres hypothèses'!$C$8*Y72,IF(B72&lt;'Autres hypothèses'!$C$7+'Autres hypothèses'!$C$10,'Autres hypothèses'!$C$11*Y72,0)),IF('Autres hypothèses'!$C$12=1,Y72*'Autres hypothèses'!$C$13))</f>
        <v>0.6</v>
      </c>
      <c r="AB72" s="134">
        <f>IF(B72&lt;'Autres hypothèses'!$C$7,'Autres hypothèses'!$C$8*Y72,IF(B72&lt;'Autres hypothèses'!$C$7+'Autres hypothèses'!$C$10,'Autres hypothèses'!$C$11*Y72,0))</f>
        <v>0</v>
      </c>
      <c r="AC72" s="134">
        <f t="shared" ca="1" si="23"/>
        <v>0</v>
      </c>
      <c r="AD72" s="134">
        <f>(1-(1+VLOOKUP(C72,'Autres hypothèses'!$B$18:$H$86,5,FALSE))^-1)/VLOOKUP(C72,'Autres hypothèses'!$B$18:$H$86,7,FALSE)</f>
        <v>0.98397165791092345</v>
      </c>
      <c r="AE72" s="126">
        <f>AE71/(1+VLOOKUP(C72-1,'Autres hypothèses'!B82:H150,5,FALSE))</f>
        <v>8.4855853115495788E-2</v>
      </c>
      <c r="AF72" s="135">
        <f t="shared" ref="AF72:AF75" ca="1" si="29">AC72*AD72*AE72</f>
        <v>0</v>
      </c>
    </row>
    <row r="73" spans="2:32" x14ac:dyDescent="0.25">
      <c r="B73" s="96">
        <f t="shared" ref="B73:D75" si="30">B72+1</f>
        <v>66</v>
      </c>
      <c r="C73" s="13">
        <f t="shared" si="30"/>
        <v>2088</v>
      </c>
      <c r="D73" s="13">
        <f t="shared" si="30"/>
        <v>131</v>
      </c>
      <c r="E73" s="126">
        <f ca="1">IF(E72=1,1,'Probabilités de décès'!D80)</f>
        <v>1</v>
      </c>
      <c r="F73" s="126">
        <f t="shared" ca="1" si="24"/>
        <v>0</v>
      </c>
      <c r="G73" s="126">
        <f t="shared" ca="1" si="25"/>
        <v>0</v>
      </c>
      <c r="H73" s="13"/>
      <c r="I73" s="13">
        <f t="shared" ref="I73:I75" si="31">I72+1</f>
        <v>139</v>
      </c>
      <c r="J73" s="126">
        <f ca="1">IF(J72=1,1,'Probabilités de décès'!H80)</f>
        <v>1</v>
      </c>
      <c r="K73" s="126">
        <f t="shared" ca="1" si="26"/>
        <v>0</v>
      </c>
      <c r="L73" s="127">
        <f t="shared" ca="1" si="27"/>
        <v>0</v>
      </c>
      <c r="N73" s="85">
        <f>N72*(1+IF('Autres hypothèses'!$C$5="Aucun",VLOOKUP(C73-1,'Autres hypothèses'!$J$18:$M$86,3,FALSE),VLOOKUP(C73-1,'Autres hypothèses'!$J$18:$M$86,4,FALSE)))</f>
        <v>1</v>
      </c>
      <c r="O73" s="134">
        <f>IF(B73&lt;'Autres hypothèses'!$C$7,'Autres hypothèses'!$C$8*N73,IF(B73&lt;'Autres hypothèses'!$C$7+'Autres hypothèses'!$C$10,'Autres hypothèses'!$C$11*N73,0))</f>
        <v>0</v>
      </c>
      <c r="P73" s="134">
        <f t="shared" ca="1" si="17"/>
        <v>0</v>
      </c>
      <c r="Q73" s="126">
        <f>(1-(1+VLOOKUP(C73,'Autres hypothèses'!$B$18:$H$86,5,FALSE))^-1)/VLOOKUP(C73,'Autres hypothèses'!$B$18:$H$86,7,FALSE)</f>
        <v>0.98397165791092345</v>
      </c>
      <c r="R73" s="126">
        <f>R72/(1+VLOOKUP(C73-1,'Autres hypothèses'!$B$18:$H$86,5,FALSE))</f>
        <v>8.190719412692643E-2</v>
      </c>
      <c r="S73" s="135">
        <f t="shared" ca="1" si="28"/>
        <v>0</v>
      </c>
      <c r="U73" s="143">
        <f t="shared" ca="1" si="18"/>
        <v>0</v>
      </c>
      <c r="V73" s="126">
        <f t="shared" ca="1" si="19"/>
        <v>0</v>
      </c>
      <c r="W73" s="126">
        <f t="shared" ca="1" si="20"/>
        <v>0</v>
      </c>
      <c r="X73" s="126">
        <f t="shared" ca="1" si="21"/>
        <v>1</v>
      </c>
      <c r="Y73" s="134">
        <f>Y72*(1+IF('Autres hypothèses'!$C$5="Aucun",VLOOKUP(C73-1,'Autres hypothèses'!$J$18:$M$86,3,FALSE),VLOOKUP(C73-1,'Autres hypothèses'!$J$18:$M$86,4,FALSE)))</f>
        <v>1</v>
      </c>
      <c r="Z73" s="134">
        <f t="shared" si="22"/>
        <v>1</v>
      </c>
      <c r="AA73" s="134">
        <f>MAX(IF(B73&lt;'Autres hypothèses'!$C$7,'Autres hypothèses'!$C$8*Y73,IF(B73&lt;'Autres hypothèses'!$C$7+'Autres hypothèses'!$C$10,'Autres hypothèses'!$C$11*Y73,0)),IF('Autres hypothèses'!$C$12=1,Y73*'Autres hypothèses'!$C$13))</f>
        <v>0.6</v>
      </c>
      <c r="AB73" s="134">
        <f>IF(B73&lt;'Autres hypothèses'!$C$7,'Autres hypothèses'!$C$8*Y73,IF(B73&lt;'Autres hypothèses'!$C$7+'Autres hypothèses'!$C$10,'Autres hypothèses'!$C$11*Y73,0))</f>
        <v>0</v>
      </c>
      <c r="AC73" s="134">
        <f t="shared" ca="1" si="23"/>
        <v>0</v>
      </c>
      <c r="AD73" s="134">
        <f>(1-(1+VLOOKUP(C73,'Autres hypothèses'!$B$18:$H$86,5,FALSE))^-1)/VLOOKUP(C73,'Autres hypothèses'!$B$18:$H$86,7,FALSE)</f>
        <v>0.98397165791092345</v>
      </c>
      <c r="AE73" s="126">
        <f>AE72/(1+VLOOKUP(C73-1,'Autres hypothèses'!B83:H151,5,FALSE))</f>
        <v>8.190719412692643E-2</v>
      </c>
      <c r="AF73" s="135">
        <f t="shared" ca="1" si="29"/>
        <v>0</v>
      </c>
    </row>
    <row r="74" spans="2:32" x14ac:dyDescent="0.25">
      <c r="B74" s="96">
        <f t="shared" si="30"/>
        <v>67</v>
      </c>
      <c r="C74" s="13">
        <f t="shared" si="30"/>
        <v>2089</v>
      </c>
      <c r="D74" s="13">
        <f t="shared" si="30"/>
        <v>132</v>
      </c>
      <c r="E74" s="126">
        <f ca="1">IF(E73=1,1,'Probabilités de décès'!D81)</f>
        <v>1</v>
      </c>
      <c r="F74" s="126">
        <f t="shared" ca="1" si="24"/>
        <v>0</v>
      </c>
      <c r="G74" s="126">
        <f t="shared" ca="1" si="25"/>
        <v>0</v>
      </c>
      <c r="H74" s="13"/>
      <c r="I74" s="13">
        <f t="shared" si="31"/>
        <v>140</v>
      </c>
      <c r="J74" s="126">
        <f ca="1">IF(J73=1,1,'Probabilités de décès'!H81)</f>
        <v>1</v>
      </c>
      <c r="K74" s="126">
        <f t="shared" ca="1" si="26"/>
        <v>0</v>
      </c>
      <c r="L74" s="127">
        <f t="shared" ca="1" si="27"/>
        <v>0</v>
      </c>
      <c r="N74" s="85">
        <f>N73*(1+IF('Autres hypothèses'!$C$5="Aucun",VLOOKUP(C74-1,'Autres hypothèses'!$J$18:$M$86,3,FALSE),VLOOKUP(C74-1,'Autres hypothèses'!$J$18:$M$86,4,FALSE)))</f>
        <v>1</v>
      </c>
      <c r="O74" s="134">
        <f>IF(B74&lt;'Autres hypothèses'!$C$7,'Autres hypothèses'!$C$8*N74,IF(B74&lt;'Autres hypothèses'!$C$7+'Autres hypothèses'!$C$10,'Autres hypothèses'!$C$11*N74,0))</f>
        <v>0</v>
      </c>
      <c r="P74" s="134">
        <f t="shared" ca="1" si="17"/>
        <v>0</v>
      </c>
      <c r="Q74" s="126">
        <f>(1-(1+VLOOKUP(C74,'Autres hypothèses'!$B$18:$H$86,5,FALSE))^-1)/VLOOKUP(C74,'Autres hypothèses'!$B$18:$H$86,7,FALSE)</f>
        <v>0.98397165791092345</v>
      </c>
      <c r="R74" s="126">
        <f>R73/(1+VLOOKUP(C74-1,'Autres hypothèses'!$B$18:$H$86,5,FALSE))</f>
        <v>7.9060998192013926E-2</v>
      </c>
      <c r="S74" s="135">
        <f t="shared" ca="1" si="28"/>
        <v>0</v>
      </c>
      <c r="U74" s="143">
        <f t="shared" ca="1" si="18"/>
        <v>0</v>
      </c>
      <c r="V74" s="126">
        <f t="shared" ca="1" si="19"/>
        <v>0</v>
      </c>
      <c r="W74" s="126">
        <f t="shared" ca="1" si="20"/>
        <v>0</v>
      </c>
      <c r="X74" s="126">
        <f t="shared" ca="1" si="21"/>
        <v>1</v>
      </c>
      <c r="Y74" s="134">
        <f>Y73*(1+IF('Autres hypothèses'!$C$5="Aucun",VLOOKUP(C74-1,'Autres hypothèses'!$J$18:$M$86,3,FALSE),VLOOKUP(C74-1,'Autres hypothèses'!$J$18:$M$86,4,FALSE)))</f>
        <v>1</v>
      </c>
      <c r="Z74" s="134">
        <f t="shared" si="22"/>
        <v>1</v>
      </c>
      <c r="AA74" s="134">
        <f>MAX(IF(B74&lt;'Autres hypothèses'!$C$7,'Autres hypothèses'!$C$8*Y74,IF(B74&lt;'Autres hypothèses'!$C$7+'Autres hypothèses'!$C$10,'Autres hypothèses'!$C$11*Y74,0)),IF('Autres hypothèses'!$C$12=1,Y74*'Autres hypothèses'!$C$13))</f>
        <v>0.6</v>
      </c>
      <c r="AB74" s="134">
        <f>IF(B74&lt;'Autres hypothèses'!$C$7,'Autres hypothèses'!$C$8*Y74,IF(B74&lt;'Autres hypothèses'!$C$7+'Autres hypothèses'!$C$10,'Autres hypothèses'!$C$11*Y74,0))</f>
        <v>0</v>
      </c>
      <c r="AC74" s="134">
        <f t="shared" ca="1" si="23"/>
        <v>0</v>
      </c>
      <c r="AD74" s="134">
        <f>(1-(1+VLOOKUP(C74,'Autres hypothèses'!$B$18:$H$86,5,FALSE))^-1)/VLOOKUP(C74,'Autres hypothèses'!$B$18:$H$86,7,FALSE)</f>
        <v>0.98397165791092345</v>
      </c>
      <c r="AE74" s="126">
        <f>AE73/(1+VLOOKUP(C74-1,'Autres hypothèses'!B84:H152,5,FALSE))</f>
        <v>7.9060998192013926E-2</v>
      </c>
      <c r="AF74" s="135">
        <f t="shared" ca="1" si="29"/>
        <v>0</v>
      </c>
    </row>
    <row r="75" spans="2:32" ht="15.75" thickBot="1" x14ac:dyDescent="0.3">
      <c r="B75" s="99">
        <f t="shared" si="30"/>
        <v>68</v>
      </c>
      <c r="C75" s="69">
        <f t="shared" si="30"/>
        <v>2090</v>
      </c>
      <c r="D75" s="69">
        <f t="shared" si="30"/>
        <v>133</v>
      </c>
      <c r="E75" s="128">
        <f ca="1">IF(E74=1,1,'Probabilités de décès'!D82)</f>
        <v>1</v>
      </c>
      <c r="F75" s="128">
        <f t="shared" ca="1" si="24"/>
        <v>0</v>
      </c>
      <c r="G75" s="128">
        <f t="shared" ca="1" si="25"/>
        <v>0</v>
      </c>
      <c r="H75" s="69"/>
      <c r="I75" s="69">
        <f t="shared" si="31"/>
        <v>141</v>
      </c>
      <c r="J75" s="128">
        <f ca="1">IF(J74=1,1,'Probabilités de décès'!H82)</f>
        <v>1</v>
      </c>
      <c r="K75" s="128">
        <f t="shared" ca="1" si="26"/>
        <v>0</v>
      </c>
      <c r="L75" s="129">
        <f t="shared" ca="1" si="27"/>
        <v>0</v>
      </c>
      <c r="N75" s="86">
        <f>N74*(1+IF('Autres hypothèses'!$C$5="Aucun",VLOOKUP(C75-1,'Autres hypothèses'!$J$18:$M$86,3,FALSE),VLOOKUP(C75-1,'Autres hypothèses'!$J$18:$M$86,4,FALSE)))</f>
        <v>1</v>
      </c>
      <c r="O75" s="136">
        <f>IF(B75&lt;'Autres hypothèses'!$C$7,'Autres hypothèses'!$C$8*N75,IF(B75&lt;'Autres hypothèses'!$C$7+'Autres hypothèses'!$C$10,'Autres hypothèses'!$C$11*N75,0))</f>
        <v>0</v>
      </c>
      <c r="P75" s="136">
        <f t="shared" ca="1" si="17"/>
        <v>0</v>
      </c>
      <c r="Q75" s="128">
        <f>(1-(1+VLOOKUP(C75,'Autres hypothèses'!$B$18:$H$86,5,FALSE))^-1)/VLOOKUP(C75,'Autres hypothèses'!$B$18:$H$86,7,FALSE)</f>
        <v>0.98397165791092345</v>
      </c>
      <c r="R75" s="128">
        <f>R74/(1+VLOOKUP(C75-1,'Autres hypothèses'!$B$18:$H$86,5,FALSE))</f>
        <v>7.6313704818546255E-2</v>
      </c>
      <c r="S75" s="137">
        <f t="shared" ca="1" si="28"/>
        <v>0</v>
      </c>
      <c r="U75" s="144">
        <f t="shared" ca="1" si="18"/>
        <v>0</v>
      </c>
      <c r="V75" s="128">
        <f t="shared" ca="1" si="19"/>
        <v>0</v>
      </c>
      <c r="W75" s="128">
        <f t="shared" ca="1" si="20"/>
        <v>0</v>
      </c>
      <c r="X75" s="128">
        <f t="shared" ca="1" si="21"/>
        <v>1</v>
      </c>
      <c r="Y75" s="136">
        <f>Y74*(1+IF('Autres hypothèses'!$C$5="Aucun",VLOOKUP(C75-1,'Autres hypothèses'!$J$18:$M$86,3,FALSE),VLOOKUP(C75-1,'Autres hypothèses'!$J$18:$M$86,4,FALSE)))</f>
        <v>1</v>
      </c>
      <c r="Z75" s="136">
        <f t="shared" si="22"/>
        <v>1</v>
      </c>
      <c r="AA75" s="136">
        <f>MAX(IF(B75&lt;'Autres hypothèses'!$C$7,'Autres hypothèses'!$C$8*Y75,IF(B75&lt;'Autres hypothèses'!$C$7+'Autres hypothèses'!$C$10,'Autres hypothèses'!$C$11*Y75,0)),IF('Autres hypothèses'!$C$12=1,Y75*'Autres hypothèses'!$C$13))</f>
        <v>0.6</v>
      </c>
      <c r="AB75" s="136">
        <f>IF(B75&lt;'Autres hypothèses'!$C$7,'Autres hypothèses'!$C$8*Y75,IF(B75&lt;'Autres hypothèses'!$C$7+'Autres hypothèses'!$C$10,'Autres hypothèses'!$C$11*Y75,0))</f>
        <v>0</v>
      </c>
      <c r="AC75" s="136">
        <f t="shared" ca="1" si="23"/>
        <v>0</v>
      </c>
      <c r="AD75" s="136">
        <f>(1-(1+VLOOKUP(C75,'Autres hypothèses'!$B$18:$H$86,5,FALSE))^-1)/VLOOKUP(C75,'Autres hypothèses'!$B$18:$H$86,7,FALSE)</f>
        <v>0.98397165791092345</v>
      </c>
      <c r="AE75" s="128">
        <f>AE74/(1+VLOOKUP(C75-1,'Autres hypothèses'!B85:H153,5,FALSE))</f>
        <v>7.6313704818546255E-2</v>
      </c>
      <c r="AF75" s="137">
        <f t="shared" ca="1" si="29"/>
        <v>0</v>
      </c>
    </row>
    <row r="76" spans="2:32" x14ac:dyDescent="0.25">
      <c r="B76" s="13"/>
      <c r="C76" s="13"/>
      <c r="D76" s="13"/>
      <c r="E76" s="126"/>
      <c r="F76" s="126"/>
      <c r="G76" s="126"/>
      <c r="H76" s="13"/>
      <c r="I76" s="13"/>
      <c r="J76" s="126"/>
      <c r="K76" s="126"/>
      <c r="L76" s="126"/>
      <c r="N76" s="13"/>
      <c r="O76" s="13"/>
      <c r="P76" s="13"/>
      <c r="Q76" s="13"/>
      <c r="R76" s="13"/>
      <c r="S76" s="13"/>
    </row>
    <row r="77" spans="2:32" x14ac:dyDescent="0.25">
      <c r="B77" s="13"/>
      <c r="C77" s="13"/>
      <c r="D77" s="13"/>
      <c r="E77" s="126"/>
      <c r="F77" s="126"/>
      <c r="G77" s="126"/>
      <c r="H77" s="13"/>
      <c r="I77" s="13"/>
      <c r="J77" s="126"/>
      <c r="K77" s="126"/>
      <c r="L77" s="126"/>
    </row>
    <row r="78" spans="2:32" x14ac:dyDescent="0.25">
      <c r="B78" s="13"/>
      <c r="C78" s="13"/>
      <c r="D78" s="13"/>
      <c r="E78" s="126"/>
      <c r="F78" s="126"/>
      <c r="G78" s="126"/>
      <c r="H78" s="13"/>
      <c r="I78" s="13"/>
      <c r="J78" s="126"/>
      <c r="K78" s="126"/>
      <c r="L78" s="126"/>
    </row>
    <row r="79" spans="2:32" x14ac:dyDescent="0.25">
      <c r="B79" s="13"/>
      <c r="C79" s="13"/>
      <c r="D79" s="13"/>
      <c r="E79" s="126"/>
      <c r="F79" s="126"/>
      <c r="G79" s="126"/>
      <c r="H79" s="13"/>
      <c r="I79" s="13"/>
      <c r="J79" s="126"/>
      <c r="K79" s="126"/>
      <c r="L79" s="126"/>
    </row>
  </sheetData>
  <mergeCells count="2">
    <mergeCell ref="N3:S3"/>
    <mergeCell ref="U3:AF3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29</vt:i4>
      </vt:variant>
    </vt:vector>
  </HeadingPairs>
  <TitlesOfParts>
    <vt:vector size="29" baseType="lpstr">
      <vt:lpstr>Section 1</vt:lpstr>
      <vt:lpstr>Section 2</vt:lpstr>
      <vt:lpstr>Section 2 v1 clean</vt:lpstr>
      <vt:lpstr>Section 2 v2 clean</vt:lpstr>
      <vt:lpstr>Section 2 v3 clean</vt:lpstr>
      <vt:lpstr>Section 2 version 1</vt:lpstr>
      <vt:lpstr>Section 2 version 2</vt:lpstr>
      <vt:lpstr>Section 2 version 3</vt:lpstr>
      <vt:lpstr>Section 3</vt:lpstr>
      <vt:lpstr>Section 4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Client</cp:lastModifiedBy>
  <cp:lastPrinted>2021-11-07T23:10:42Z</cp:lastPrinted>
  <dcterms:created xsi:type="dcterms:W3CDTF">2021-10-27T23:50:58Z</dcterms:created>
  <dcterms:modified xsi:type="dcterms:W3CDTF">2021-11-13T19:20:20Z</dcterms:modified>
</cp:coreProperties>
</file>